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7DolRyb_2025 - Demolic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'017DolRyb_2025 - Demolice...'!$C$119:$K$141</definedName>
    <definedName name="_xlnm.Print_Area" localSheetId="1">'017DolRyb_2025 - Demolice...'!$C$4:$J$76,'017DolRyb_2025 - Demolice...'!$C$82:$J$103,'017DolRyb_2025 - Demolice...'!$C$109:$K$141</definedName>
    <definedName name="_xlnm.Print_Titles" localSheetId="1">'017DolRyb_2025 - Demolice...'!$119:$119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T136"/>
  <c r="T135"/>
  <c r="R137"/>
  <c r="R136"/>
  <c r="R135"/>
  <c r="P137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T122"/>
  <c r="R123"/>
  <c r="R122"/>
  <c r="P123"/>
  <c r="P122"/>
  <c r="F114"/>
  <c r="E112"/>
  <c r="F87"/>
  <c r="E85"/>
  <c r="J22"/>
  <c r="E22"/>
  <c r="J117"/>
  <c r="J21"/>
  <c r="J19"/>
  <c r="E19"/>
  <c r="J116"/>
  <c r="J18"/>
  <c r="J16"/>
  <c r="E16"/>
  <c r="F117"/>
  <c r="J15"/>
  <c r="J13"/>
  <c r="E13"/>
  <c r="F89"/>
  <c r="J12"/>
  <c r="J10"/>
  <c r="J87"/>
  <c i="1" r="L90"/>
  <c r="AM90"/>
  <c r="AM89"/>
  <c r="L89"/>
  <c r="AM87"/>
  <c r="L87"/>
  <c r="L85"/>
  <c r="L84"/>
  <c i="2" r="J137"/>
  <c r="J134"/>
  <c r="BK130"/>
  <c r="BK126"/>
  <c r="BK133"/>
  <c r="J141"/>
  <c i="1" r="AS94"/>
  <c i="2" r="J123"/>
  <c r="BK128"/>
  <c r="BK141"/>
  <c r="J126"/>
  <c r="J129"/>
  <c r="J130"/>
  <c r="J128"/>
  <c r="J125"/>
  <c r="BK129"/>
  <c r="BK134"/>
  <c r="BK132"/>
  <c r="J133"/>
  <c r="BK137"/>
  <c r="J132"/>
  <c r="BK125"/>
  <c r="BK139"/>
  <c r="BK123"/>
  <c r="J139"/>
  <c l="1" r="BK124"/>
  <c r="J124"/>
  <c r="J97"/>
  <c r="BK127"/>
  <c r="J127"/>
  <c r="J98"/>
  <c r="P127"/>
  <c r="R127"/>
  <c r="P124"/>
  <c r="P121"/>
  <c r="P120"/>
  <c i="1" r="AU95"/>
  <c i="2" r="T127"/>
  <c r="R124"/>
  <c r="R121"/>
  <c r="R120"/>
  <c r="T124"/>
  <c r="T121"/>
  <c r="T120"/>
  <c r="BK122"/>
  <c r="J122"/>
  <c r="J96"/>
  <c r="BK140"/>
  <c r="J140"/>
  <c r="J102"/>
  <c r="BK136"/>
  <c r="J136"/>
  <c r="J100"/>
  <c r="BK138"/>
  <c r="J138"/>
  <c r="J101"/>
  <c r="J89"/>
  <c r="BE137"/>
  <c r="F90"/>
  <c r="J114"/>
  <c r="BE123"/>
  <c r="BE132"/>
  <c r="BE128"/>
  <c r="BE130"/>
  <c r="F116"/>
  <c r="BE125"/>
  <c r="BE126"/>
  <c r="BE129"/>
  <c r="BE134"/>
  <c r="J90"/>
  <c r="BE133"/>
  <c r="BE139"/>
  <c r="BE141"/>
  <c r="F34"/>
  <c i="1" r="BC95"/>
  <c r="BC94"/>
  <c r="W32"/>
  <c i="2" r="F33"/>
  <c i="1" r="BB95"/>
  <c r="BB94"/>
  <c r="W31"/>
  <c i="2" r="J32"/>
  <c i="1" r="AW95"/>
  <c i="2" r="F32"/>
  <c i="1" r="BA95"/>
  <c r="BA94"/>
  <c r="W30"/>
  <c i="2" r="F35"/>
  <c i="1" r="BD95"/>
  <c r="BD94"/>
  <c r="W33"/>
  <c r="AU94"/>
  <c i="2" l="1" r="BK121"/>
  <c r="BK120"/>
  <c r="J120"/>
  <c r="J94"/>
  <c r="BK135"/>
  <c r="J135"/>
  <c r="J99"/>
  <c i="1" r="AW94"/>
  <c r="AK30"/>
  <c i="2" r="J31"/>
  <c i="1" r="AV95"/>
  <c r="AT95"/>
  <c r="AX94"/>
  <c i="2" r="F31"/>
  <c i="1" r="AZ95"/>
  <c r="AZ94"/>
  <c r="W29"/>
  <c r="AY94"/>
  <c i="2" l="1" r="J121"/>
  <c r="J95"/>
  <c r="J28"/>
  <c i="1" r="AG95"/>
  <c r="AG94"/>
  <c r="AK26"/>
  <c r="AV94"/>
  <c r="AK29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<sst xmlns="http://schemas.openxmlformats.org/spreadsheetml/2006/main">
  <si>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</si>
  <si>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</si>
  <si>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</si>
  <si>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</si>
  <si>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</si>
  <si>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{2f07b3c7-d5a9-4155-afb5-80a3c8aa8c7f}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</si>
  <si>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</si>
  <si>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</si>
  <si>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</si>
  <si>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</si>
  <si>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</si>
  <si>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</si>
  <si>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</si>
  <si>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</si>
  <si>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017DolRyb_2025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</si>
  <si>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</si>
  <si>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</si>
  <si>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Demolice rodinného domu č.p. 14, Podsedice</t>
  </si>
  <si>
    <t>KSO:</t>
  </si>
  <si>
    <t>CC-CZ:</t>
  </si>
  <si>
    <t>Místo:</t>
  </si>
  <si>
    <t>Podsedice</t>
  </si>
  <si>
    <t>Datum:</t>
  </si>
  <si>
    <t>23. 11. 2025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</si>
  <si>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</si>
  <si>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</si>
  <si>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</si>
  <si>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</si>
  <si>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</si>
  <si>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</si>
  <si>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</si>
  <si>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</si>
  <si>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</si>
  <si>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</si>
  <si>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</si>
  <si>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</si>
  <si>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</si>
  <si>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</si>
  <si>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</si>
  <si>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</si>
  <si>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</si>
  <si>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</si>
  <si>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</si>
  <si>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</si>
  <si>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</si>
  <si>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</si>
  <si>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</si>
  <si>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</si>
  <si>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</si>
  <si>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</si>
  <si>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</si>
  <si>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</si>
  <si>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</si>
  <si>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</si>
  <si>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</si>
  <si>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</si>
  <si>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</si>
  <si>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</si>
  <si>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</si>
  <si>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</si>
  <si>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</si>
  <si>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</si>
  <si>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</si>
  <si>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</si>
  <si>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</si>
  <si>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</si>
  <si>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</si>
  <si>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</si>
  <si>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</si>
  <si>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</si>
  <si>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</si>
  <si>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</si>
  <si>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</si>
  <si>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</si>
  <si>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</si>
  <si>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</si>
  <si>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</si>
  <si>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</si>
  <si>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</si>
  <si>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</si>
  <si>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</si>
  <si>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</si>
  <si>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</si>
  <si>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</si>
  <si>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</si>
  <si>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</si>
  <si>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</si>
  <si>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</si>
  <si>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</si>
  <si>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</si>
  <si>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</si>
  <si>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</si>
  <si>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</si>
  <si>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</si>
  <si>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</si>
  <si>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</si>
  <si>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</si>
  <si>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</si>
  <si>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</si>
  <si>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</si>
  <si>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</si>
  <si>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</si>
  <si>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</si>
  <si>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</si>
  <si>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</si>
  <si>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</si>
  <si>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</si>
  <si>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</si>
  <si>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</si>
  <si>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</si>
  <si>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</si>
  <si>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</si>
  <si>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</si>
  <si>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</si>
  <si>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181951114</t>
  </si>
  <si>
    <t>Úprava pláně vyrovnáním výškových rozdílů strojně v hornině třídy těžitelnosti II, skupiny 4 a 5 se zhutněním</t>
  </si>
  <si>
    <t>m2</t>
  </si>
  <si>
    <t>CS ÚRS 2025 02</t>
  </si>
  <si>
    <t>4</t>
  </si>
  <si>
    <t>-708178717</t>
  </si>
  <si>
    <t>9</t>
  </si>
  <si>
    <t>Ostatní konstrukce a práce, bourání</t>
  </si>
  <si>
    <t>952905131</t>
  </si>
  <si>
    <t>Čištění objektů vyklizení nepořádku z objektů s vodorovným přemístěním do 10 m</t>
  </si>
  <si>
    <t>m3</t>
  </si>
  <si>
    <t>1272915296</t>
  </si>
  <si>
    <t>3</t>
  </si>
  <si>
    <t>981013312</t>
  </si>
  <si>
    <t>Demolice budov těžkými mechanizačními prostředky z cihel, kamene, smíšeného nebo hrázděného zdiva, tvárnic na maltu vápennou nebo vápenocementovou s podílem konstrukcí přes 10 do 15 %</t>
  </si>
  <si>
    <t>-1297232148</t>
  </si>
  <si>
    <t>997</t>
  </si>
  <si>
    <t>Doprava suti a vybouraných hmot</t>
  </si>
  <si>
    <t>997006002</t>
  </si>
  <si>
    <t>Úprava stavebního odpadu třídění strojové</t>
  </si>
  <si>
    <t>t</t>
  </si>
  <si>
    <t>489961138</t>
  </si>
  <si>
    <t>5</t>
  </si>
  <si>
    <t>997006512</t>
  </si>
  <si>
    <t>Vodorovná doprava suti na skládku s naložením na dopravní prostředek a složením přes 100 m do 1 km</t>
  </si>
  <si>
    <t>153129182</t>
  </si>
  <si>
    <t>6</t>
  </si>
  <si>
    <t>997006519</t>
  </si>
  <si>
    <t>Vodorovná doprava suti na skládku Příplatek k ceně -6512 za každý další i započatý 1 km</t>
  </si>
  <si>
    <t>1936995553</t>
  </si>
  <si>
    <t>VV</t>
  </si>
  <si>
    <t>206,2*14 'Přepočtené koeficientem množství</t>
  </si>
  <si>
    <t>7</t>
  </si>
  <si>
    <t>997006551</t>
  </si>
  <si>
    <t>Hrubé urovnání suti na skládce bez zhutnění</t>
  </si>
  <si>
    <t>338059333</t>
  </si>
  <si>
    <t>8</t>
  </si>
  <si>
    <t>997013811</t>
  </si>
  <si>
    <t>Poplatek za uložení stavebního odpadu na skládce (skládkovné) dřevěného zatříděného do Katalogu odpadů pod kódem 17 02 01</t>
  </si>
  <si>
    <t>-517324556</t>
  </si>
  <si>
    <t>997013871</t>
  </si>
  <si>
    <t>Poplatek za uložení stavebního odpadu na recyklační skládce (skládkovné) směsného stavebního a demoličního zatříděného do Katalogu odpadů pod kódem 17 09 04</t>
  </si>
  <si>
    <t>1660974716</t>
  </si>
  <si>
    <t>VRN</t>
  </si>
  <si>
    <t>Vedlejší rozpočtové náklady</t>
  </si>
  <si>
    <t>VRN3</t>
  </si>
  <si>
    <t>Zařízení staveniště</t>
  </si>
  <si>
    <t>10</t>
  </si>
  <si>
    <t>030001000</t>
  </si>
  <si>
    <t>soubor</t>
  </si>
  <si>
    <t>1024</t>
  </si>
  <si>
    <t>1039130158</t>
  </si>
  <si>
    <t>VRN6</t>
  </si>
  <si>
    <t>Územní vlivy</t>
  </si>
  <si>
    <t>11</t>
  </si>
  <si>
    <t>060001000</t>
  </si>
  <si>
    <t>-323506340</t>
  </si>
  <si>
    <t>VRN7</t>
  </si>
  <si>
    <t>Provozní vlivy</t>
  </si>
  <si>
    <t>070001000</t>
  </si>
  <si>
    <t>1299948566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</si>
</sst>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017DolRyb_2025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Demolice rodinného domu č.p. 14, Podsedice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Podsedice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23. 11. 2025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24.75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'017DolRyb_2025 - Demolice...'!J28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'017DolRyb_2025 - Demolice...'!P120</f>
        <v>0</v>
      </c>
      <c r="AV95" s="125">
        <f>'017DolRyb_2025 - Demolice...'!J31</f>
        <v>0</v>
      </c>
      <c r="AW95" s="125">
        <f>'017DolRyb_2025 - Demolice...'!J32</f>
        <v>0</v>
      </c>
      <c r="AX95" s="125">
        <f>'017DolRyb_2025 - Demolice...'!J33</f>
        <v>0</v>
      </c>
      <c r="AY95" s="125">
        <f>'017DolRyb_2025 - Demolice...'!J34</f>
        <v>0</v>
      </c>
      <c r="AZ95" s="125">
        <f>'017DolRyb_2025 - Demolice...'!F31</f>
        <v>0</v>
      </c>
      <c r="BA95" s="125">
        <f>'017DolRyb_2025 - Demolice...'!F32</f>
        <v>0</v>
      </c>
      <c r="BB95" s="125">
        <f>'017DolRyb_2025 - Demolice...'!F33</f>
        <v>0</v>
      </c>
      <c r="BC95" s="125">
        <f>'017DolRyb_2025 - Demolice...'!F34</f>
        <v>0</v>
      </c>
      <c r="BD95" s="127">
        <f>'017DolRyb_2025 - Demolice...'!F35</f>
        <v>0</v>
      </c>
      <c r="BE95" s="7"/>
      <c r="BT95" s="128" t="s">
        <v>79</v>
      </c>
      <c r="BU95" s="128" t="s">
        <v>80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/UHf82mKFmZOQ5GO68oe9wNjY6HcEatWF+hTuqjV0bJPQ96WEBcQ+pB4gJyu0hctDi0kTRYmfbBO10byM/phQQ==" hashValue="P9ks8lH3M1z1PMJyQMqJrMIIkdJWZ5Po/W1A/Q7n6qmLgPAIf05XzXwNZu6xUY7nRenZCJCpRN6A8oCWDcEJK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7DolRyb_2025 - Demolic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81</v>
      </c>
    </row>
    <row r="4" s="1" customFormat="1" ht="24.96" customHeight="1">
      <c r="B4" s="18"/>
      <c r="D4" s="131" t="s">
        <v>82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23. 11. 2025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27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32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34</v>
      </c>
      <c r="E28" s="36"/>
      <c r="F28" s="36"/>
      <c r="G28" s="36"/>
      <c r="H28" s="36"/>
      <c r="I28" s="36"/>
      <c r="J28" s="143">
        <f>ROUND(J120,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36</v>
      </c>
      <c r="G30" s="36"/>
      <c r="H30" s="36"/>
      <c r="I30" s="144" t="s">
        <v>35</v>
      </c>
      <c r="J30" s="144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38</v>
      </c>
      <c r="E31" s="133" t="s">
        <v>39</v>
      </c>
      <c r="F31" s="146">
        <f>ROUND((SUM(BE120:BE141)),  2)</f>
        <v>0</v>
      </c>
      <c r="G31" s="36"/>
      <c r="H31" s="36"/>
      <c r="I31" s="147">
        <v>0.20999999999999999</v>
      </c>
      <c r="J31" s="146">
        <f>ROUND(((SUM(BE120:BE141))*I31),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40</v>
      </c>
      <c r="F32" s="146">
        <f>ROUND((SUM(BF120:BF141)),  2)</f>
        <v>0</v>
      </c>
      <c r="G32" s="36"/>
      <c r="H32" s="36"/>
      <c r="I32" s="147">
        <v>0.12</v>
      </c>
      <c r="J32" s="146">
        <f>ROUND(((SUM(BF120:BF141))*I32),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41</v>
      </c>
      <c r="F33" s="146">
        <f>ROUND((SUM(BG120:BG141)),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42</v>
      </c>
      <c r="F34" s="146">
        <f>ROUND((SUM(BH120:BH141)),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43</v>
      </c>
      <c r="F35" s="146">
        <f>ROUND((SUM(BI120:BI141)),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44</v>
      </c>
      <c r="E37" s="150"/>
      <c r="F37" s="150"/>
      <c r="G37" s="151" t="s">
        <v>45</v>
      </c>
      <c r="H37" s="152" t="s">
        <v>46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47</v>
      </c>
      <c r="E50" s="156"/>
      <c r="F50" s="156"/>
      <c r="G50" s="155" t="s">
        <v>48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49</v>
      </c>
      <c r="E61" s="158"/>
      <c r="F61" s="159" t="s">
        <v>50</v>
      </c>
      <c r="G61" s="157" t="s">
        <v>49</v>
      </c>
      <c r="H61" s="158"/>
      <c r="I61" s="158"/>
      <c r="J61" s="160" t="s">
        <v>50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51</v>
      </c>
      <c r="E65" s="161"/>
      <c r="F65" s="161"/>
      <c r="G65" s="155" t="s">
        <v>52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49</v>
      </c>
      <c r="E76" s="158"/>
      <c r="F76" s="159" t="s">
        <v>50</v>
      </c>
      <c r="G76" s="157" t="s">
        <v>49</v>
      </c>
      <c r="H76" s="158"/>
      <c r="I76" s="158"/>
      <c r="J76" s="160" t="s">
        <v>50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Demolice rodinného domu č.p. 14, Podsedice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Podsedice</v>
      </c>
      <c r="G87" s="38"/>
      <c r="H87" s="38"/>
      <c r="I87" s="30" t="s">
        <v>22</v>
      </c>
      <c r="J87" s="77" t="str">
        <f>IF(J10="","",J10)</f>
        <v>23. 11. 2025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84</v>
      </c>
      <c r="D92" s="167"/>
      <c r="E92" s="167"/>
      <c r="F92" s="167"/>
      <c r="G92" s="167"/>
      <c r="H92" s="167"/>
      <c r="I92" s="167"/>
      <c r="J92" s="168" t="s">
        <v>85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86</v>
      </c>
      <c r="D94" s="38"/>
      <c r="E94" s="38"/>
      <c r="F94" s="38"/>
      <c r="G94" s="38"/>
      <c r="H94" s="38"/>
      <c r="I94" s="38"/>
      <c r="J94" s="108">
        <f>J120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87</v>
      </c>
    </row>
    <row r="95" s="9" customFormat="1" ht="24.96" customHeight="1">
      <c r="A95" s="9"/>
      <c r="B95" s="170"/>
      <c r="C95" s="171"/>
      <c r="D95" s="172" t="s">
        <v>88</v>
      </c>
      <c r="E95" s="173"/>
      <c r="F95" s="173"/>
      <c r="G95" s="173"/>
      <c r="H95" s="173"/>
      <c r="I95" s="173"/>
      <c r="J95" s="174">
        <f>J121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89</v>
      </c>
      <c r="E96" s="179"/>
      <c r="F96" s="179"/>
      <c r="G96" s="179"/>
      <c r="H96" s="179"/>
      <c r="I96" s="179"/>
      <c r="J96" s="180">
        <f>J122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90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91</v>
      </c>
      <c r="E98" s="179"/>
      <c r="F98" s="179"/>
      <c r="G98" s="179"/>
      <c r="H98" s="179"/>
      <c r="I98" s="179"/>
      <c r="J98" s="180">
        <f>J127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0"/>
      <c r="C99" s="171"/>
      <c r="D99" s="172" t="s">
        <v>92</v>
      </c>
      <c r="E99" s="173"/>
      <c r="F99" s="173"/>
      <c r="G99" s="173"/>
      <c r="H99" s="173"/>
      <c r="I99" s="173"/>
      <c r="J99" s="174">
        <f>J135</f>
        <v>0</v>
      </c>
      <c r="K99" s="171"/>
      <c r="L99" s="17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6"/>
      <c r="C100" s="177"/>
      <c r="D100" s="178" t="s">
        <v>93</v>
      </c>
      <c r="E100" s="179"/>
      <c r="F100" s="179"/>
      <c r="G100" s="179"/>
      <c r="H100" s="179"/>
      <c r="I100" s="179"/>
      <c r="J100" s="180">
        <f>J136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94</v>
      </c>
      <c r="E101" s="179"/>
      <c r="F101" s="179"/>
      <c r="G101" s="179"/>
      <c r="H101" s="179"/>
      <c r="I101" s="179"/>
      <c r="J101" s="180">
        <f>J138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95</v>
      </c>
      <c r="E102" s="179"/>
      <c r="F102" s="179"/>
      <c r="G102" s="179"/>
      <c r="H102" s="179"/>
      <c r="I102" s="179"/>
      <c r="J102" s="180">
        <f>J140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96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74" t="str">
        <f>E7</f>
        <v>Demolice rodinného domu č.p. 14, Podsedice</v>
      </c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20</v>
      </c>
      <c r="D114" s="38"/>
      <c r="E114" s="38"/>
      <c r="F114" s="25" t="str">
        <f>F10</f>
        <v>Podsedice</v>
      </c>
      <c r="G114" s="38"/>
      <c r="H114" s="38"/>
      <c r="I114" s="30" t="s">
        <v>22</v>
      </c>
      <c r="J114" s="77" t="str">
        <f>IF(J10="","",J10)</f>
        <v>23. 11. 2025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5.15" customHeight="1">
      <c r="A116" s="36"/>
      <c r="B116" s="37"/>
      <c r="C116" s="30" t="s">
        <v>24</v>
      </c>
      <c r="D116" s="38"/>
      <c r="E116" s="38"/>
      <c r="F116" s="25" t="str">
        <f>E13</f>
        <v xml:space="preserve"> </v>
      </c>
      <c r="G116" s="38"/>
      <c r="H116" s="38"/>
      <c r="I116" s="30" t="s">
        <v>30</v>
      </c>
      <c r="J116" s="34" t="str">
        <f>E19</f>
        <v xml:space="preserve"> 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28</v>
      </c>
      <c r="D117" s="38"/>
      <c r="E117" s="38"/>
      <c r="F117" s="25" t="str">
        <f>IF(E16="","",E16)</f>
        <v>Vyplň údaj</v>
      </c>
      <c r="G117" s="38"/>
      <c r="H117" s="38"/>
      <c r="I117" s="30" t="s">
        <v>32</v>
      </c>
      <c r="J117" s="34" t="str">
        <f>E22</f>
        <v xml:space="preserve"> 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0.32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11" customFormat="1" ht="29.28" customHeight="1">
      <c r="A119" s="182"/>
      <c r="B119" s="183"/>
      <c r="C119" s="184" t="s">
        <v>97</v>
      </c>
      <c r="D119" s="185" t="s">
        <v>59</v>
      </c>
      <c r="E119" s="185" t="s">
        <v>55</v>
      </c>
      <c r="F119" s="185" t="s">
        <v>56</v>
      </c>
      <c r="G119" s="185" t="s">
        <v>98</v>
      </c>
      <c r="H119" s="185" t="s">
        <v>99</v>
      </c>
      <c r="I119" s="185" t="s">
        <v>100</v>
      </c>
      <c r="J119" s="185" t="s">
        <v>85</v>
      </c>
      <c r="K119" s="186" t="s">
        <v>101</v>
      </c>
      <c r="L119" s="187"/>
      <c r="M119" s="98" t="s">
        <v>1</v>
      </c>
      <c r="N119" s="99" t="s">
        <v>38</v>
      </c>
      <c r="O119" s="99" t="s">
        <v>102</v>
      </c>
      <c r="P119" s="99" t="s">
        <v>103</v>
      </c>
      <c r="Q119" s="99" t="s">
        <v>104</v>
      </c>
      <c r="R119" s="99" t="s">
        <v>105</v>
      </c>
      <c r="S119" s="99" t="s">
        <v>106</v>
      </c>
      <c r="T119" s="100" t="s">
        <v>107</v>
      </c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</row>
    <row r="120" s="2" customFormat="1" ht="22.8" customHeight="1">
      <c r="A120" s="36"/>
      <c r="B120" s="37"/>
      <c r="C120" s="105" t="s">
        <v>108</v>
      </c>
      <c r="D120" s="38"/>
      <c r="E120" s="38"/>
      <c r="F120" s="38"/>
      <c r="G120" s="38"/>
      <c r="H120" s="38"/>
      <c r="I120" s="38"/>
      <c r="J120" s="188">
        <f>BK120</f>
        <v>0</v>
      </c>
      <c r="K120" s="38"/>
      <c r="L120" s="42"/>
      <c r="M120" s="101"/>
      <c r="N120" s="189"/>
      <c r="O120" s="102"/>
      <c r="P120" s="190">
        <f>P121+P135</f>
        <v>0</v>
      </c>
      <c r="Q120" s="102"/>
      <c r="R120" s="190">
        <f>R121+R135</f>
        <v>0</v>
      </c>
      <c r="S120" s="102"/>
      <c r="T120" s="191">
        <f>T121+T135</f>
        <v>206.19999999999999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73</v>
      </c>
      <c r="AU120" s="15" t="s">
        <v>87</v>
      </c>
      <c r="BK120" s="192">
        <f>BK121+BK135</f>
        <v>0</v>
      </c>
    </row>
    <row r="121" s="12" customFormat="1" ht="25.92" customHeight="1">
      <c r="A121" s="12"/>
      <c r="B121" s="193"/>
      <c r="C121" s="194"/>
      <c r="D121" s="195" t="s">
        <v>73</v>
      </c>
      <c r="E121" s="196" t="s">
        <v>109</v>
      </c>
      <c r="F121" s="196" t="s">
        <v>110</v>
      </c>
      <c r="G121" s="194"/>
      <c r="H121" s="194"/>
      <c r="I121" s="197"/>
      <c r="J121" s="198">
        <f>BK121</f>
        <v>0</v>
      </c>
      <c r="K121" s="194"/>
      <c r="L121" s="199"/>
      <c r="M121" s="200"/>
      <c r="N121" s="201"/>
      <c r="O121" s="201"/>
      <c r="P121" s="202">
        <f>P122+P124+P127</f>
        <v>0</v>
      </c>
      <c r="Q121" s="201"/>
      <c r="R121" s="202">
        <f>R122+R124+R127</f>
        <v>0</v>
      </c>
      <c r="S121" s="201"/>
      <c r="T121" s="203">
        <f>T122+T124+T127</f>
        <v>206.19999999999999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79</v>
      </c>
      <c r="AT121" s="205" t="s">
        <v>73</v>
      </c>
      <c r="AU121" s="205" t="s">
        <v>74</v>
      </c>
      <c r="AY121" s="204" t="s">
        <v>111</v>
      </c>
      <c r="BK121" s="206">
        <f>BK122+BK124+BK127</f>
        <v>0</v>
      </c>
    </row>
    <row r="122" s="12" customFormat="1" ht="22.8" customHeight="1">
      <c r="A122" s="12"/>
      <c r="B122" s="193"/>
      <c r="C122" s="194"/>
      <c r="D122" s="195" t="s">
        <v>73</v>
      </c>
      <c r="E122" s="207" t="s">
        <v>79</v>
      </c>
      <c r="F122" s="207" t="s">
        <v>112</v>
      </c>
      <c r="G122" s="194"/>
      <c r="H122" s="194"/>
      <c r="I122" s="197"/>
      <c r="J122" s="208">
        <f>BK122</f>
        <v>0</v>
      </c>
      <c r="K122" s="194"/>
      <c r="L122" s="199"/>
      <c r="M122" s="200"/>
      <c r="N122" s="201"/>
      <c r="O122" s="201"/>
      <c r="P122" s="202">
        <f>P123</f>
        <v>0</v>
      </c>
      <c r="Q122" s="201"/>
      <c r="R122" s="202">
        <f>R123</f>
        <v>0</v>
      </c>
      <c r="S122" s="201"/>
      <c r="T122" s="203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4" t="s">
        <v>79</v>
      </c>
      <c r="AT122" s="205" t="s">
        <v>73</v>
      </c>
      <c r="AU122" s="205" t="s">
        <v>79</v>
      </c>
      <c r="AY122" s="204" t="s">
        <v>111</v>
      </c>
      <c r="BK122" s="206">
        <f>BK123</f>
        <v>0</v>
      </c>
    </row>
    <row r="123" s="2" customFormat="1" ht="33" customHeight="1">
      <c r="A123" s="36"/>
      <c r="B123" s="37"/>
      <c r="C123" s="209" t="s">
        <v>79</v>
      </c>
      <c r="D123" s="209" t="s">
        <v>113</v>
      </c>
      <c r="E123" s="210" t="s">
        <v>114</v>
      </c>
      <c r="F123" s="211" t="s">
        <v>115</v>
      </c>
      <c r="G123" s="212" t="s">
        <v>116</v>
      </c>
      <c r="H123" s="213">
        <v>200</v>
      </c>
      <c r="I123" s="214"/>
      <c r="J123" s="215">
        <f>ROUND(I123*H123,2)</f>
        <v>0</v>
      </c>
      <c r="K123" s="211" t="s">
        <v>117</v>
      </c>
      <c r="L123" s="42"/>
      <c r="M123" s="216" t="s">
        <v>1</v>
      </c>
      <c r="N123" s="217" t="s">
        <v>39</v>
      </c>
      <c r="O123" s="89"/>
      <c r="P123" s="218">
        <f>O123*H123</f>
        <v>0</v>
      </c>
      <c r="Q123" s="218">
        <v>0</v>
      </c>
      <c r="R123" s="218">
        <f>Q123*H123</f>
        <v>0</v>
      </c>
      <c r="S123" s="218">
        <v>0</v>
      </c>
      <c r="T123" s="219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0" t="s">
        <v>118</v>
      </c>
      <c r="AT123" s="220" t="s">
        <v>113</v>
      </c>
      <c r="AU123" s="220" t="s">
        <v>81</v>
      </c>
      <c r="AY123" s="15" t="s">
        <v>111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15" t="s">
        <v>79</v>
      </c>
      <c r="BK123" s="221">
        <f>ROUND(I123*H123,2)</f>
        <v>0</v>
      </c>
      <c r="BL123" s="15" t="s">
        <v>118</v>
      </c>
      <c r="BM123" s="220" t="s">
        <v>119</v>
      </c>
    </row>
    <row r="124" s="12" customFormat="1" ht="22.8" customHeight="1">
      <c r="A124" s="12"/>
      <c r="B124" s="193"/>
      <c r="C124" s="194"/>
      <c r="D124" s="195" t="s">
        <v>73</v>
      </c>
      <c r="E124" s="207" t="s">
        <v>120</v>
      </c>
      <c r="F124" s="207" t="s">
        <v>121</v>
      </c>
      <c r="G124" s="194"/>
      <c r="H124" s="194"/>
      <c r="I124" s="197"/>
      <c r="J124" s="208">
        <f>BK124</f>
        <v>0</v>
      </c>
      <c r="K124" s="194"/>
      <c r="L124" s="199"/>
      <c r="M124" s="200"/>
      <c r="N124" s="201"/>
      <c r="O124" s="201"/>
      <c r="P124" s="202">
        <f>SUM(P125:P126)</f>
        <v>0</v>
      </c>
      <c r="Q124" s="201"/>
      <c r="R124" s="202">
        <f>SUM(R125:R126)</f>
        <v>0</v>
      </c>
      <c r="S124" s="201"/>
      <c r="T124" s="203">
        <f>SUM(T125:T126)</f>
        <v>206.19999999999999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4" t="s">
        <v>79</v>
      </c>
      <c r="AT124" s="205" t="s">
        <v>73</v>
      </c>
      <c r="AU124" s="205" t="s">
        <v>79</v>
      </c>
      <c r="AY124" s="204" t="s">
        <v>111</v>
      </c>
      <c r="BK124" s="206">
        <f>SUM(BK125:BK126)</f>
        <v>0</v>
      </c>
    </row>
    <row r="125" s="2" customFormat="1" ht="24.15" customHeight="1">
      <c r="A125" s="36"/>
      <c r="B125" s="37"/>
      <c r="C125" s="209" t="s">
        <v>81</v>
      </c>
      <c r="D125" s="209" t="s">
        <v>113</v>
      </c>
      <c r="E125" s="210" t="s">
        <v>122</v>
      </c>
      <c r="F125" s="211" t="s">
        <v>123</v>
      </c>
      <c r="G125" s="212" t="s">
        <v>124</v>
      </c>
      <c r="H125" s="213">
        <v>48</v>
      </c>
      <c r="I125" s="214"/>
      <c r="J125" s="215">
        <f>ROUND(I125*H125,2)</f>
        <v>0</v>
      </c>
      <c r="K125" s="211" t="s">
        <v>117</v>
      </c>
      <c r="L125" s="42"/>
      <c r="M125" s="216" t="s">
        <v>1</v>
      </c>
      <c r="N125" s="217" t="s">
        <v>39</v>
      </c>
      <c r="O125" s="89"/>
      <c r="P125" s="218">
        <f>O125*H125</f>
        <v>0</v>
      </c>
      <c r="Q125" s="218">
        <v>0</v>
      </c>
      <c r="R125" s="218">
        <f>Q125*H125</f>
        <v>0</v>
      </c>
      <c r="S125" s="218">
        <v>0.65000000000000002</v>
      </c>
      <c r="T125" s="219">
        <f>S125*H125</f>
        <v>31.200000000000003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0" t="s">
        <v>118</v>
      </c>
      <c r="AT125" s="220" t="s">
        <v>113</v>
      </c>
      <c r="AU125" s="220" t="s">
        <v>81</v>
      </c>
      <c r="AY125" s="15" t="s">
        <v>111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5" t="s">
        <v>79</v>
      </c>
      <c r="BK125" s="221">
        <f>ROUND(I125*H125,2)</f>
        <v>0</v>
      </c>
      <c r="BL125" s="15" t="s">
        <v>118</v>
      </c>
      <c r="BM125" s="220" t="s">
        <v>125</v>
      </c>
    </row>
    <row r="126" s="2" customFormat="1" ht="55.5" customHeight="1">
      <c r="A126" s="36"/>
      <c r="B126" s="37"/>
      <c r="C126" s="209" t="s">
        <v>126</v>
      </c>
      <c r="D126" s="209" t="s">
        <v>113</v>
      </c>
      <c r="E126" s="210" t="s">
        <v>127</v>
      </c>
      <c r="F126" s="211" t="s">
        <v>128</v>
      </c>
      <c r="G126" s="212" t="s">
        <v>124</v>
      </c>
      <c r="H126" s="213">
        <v>700</v>
      </c>
      <c r="I126" s="214"/>
      <c r="J126" s="215">
        <f>ROUND(I126*H126,2)</f>
        <v>0</v>
      </c>
      <c r="K126" s="211" t="s">
        <v>117</v>
      </c>
      <c r="L126" s="42"/>
      <c r="M126" s="216" t="s">
        <v>1</v>
      </c>
      <c r="N126" s="217" t="s">
        <v>39</v>
      </c>
      <c r="O126" s="89"/>
      <c r="P126" s="218">
        <f>O126*H126</f>
        <v>0</v>
      </c>
      <c r="Q126" s="218">
        <v>0</v>
      </c>
      <c r="R126" s="218">
        <f>Q126*H126</f>
        <v>0</v>
      </c>
      <c r="S126" s="218">
        <v>0.25</v>
      </c>
      <c r="T126" s="219">
        <f>S126*H126</f>
        <v>175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0" t="s">
        <v>118</v>
      </c>
      <c r="AT126" s="220" t="s">
        <v>113</v>
      </c>
      <c r="AU126" s="220" t="s">
        <v>81</v>
      </c>
      <c r="AY126" s="15" t="s">
        <v>111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5" t="s">
        <v>79</v>
      </c>
      <c r="BK126" s="221">
        <f>ROUND(I126*H126,2)</f>
        <v>0</v>
      </c>
      <c r="BL126" s="15" t="s">
        <v>118</v>
      </c>
      <c r="BM126" s="220" t="s">
        <v>129</v>
      </c>
    </row>
    <row r="127" s="12" customFormat="1" ht="22.8" customHeight="1">
      <c r="A127" s="12"/>
      <c r="B127" s="193"/>
      <c r="C127" s="194"/>
      <c r="D127" s="195" t="s">
        <v>73</v>
      </c>
      <c r="E127" s="207" t="s">
        <v>130</v>
      </c>
      <c r="F127" s="207" t="s">
        <v>131</v>
      </c>
      <c r="G127" s="194"/>
      <c r="H127" s="194"/>
      <c r="I127" s="197"/>
      <c r="J127" s="208">
        <f>BK127</f>
        <v>0</v>
      </c>
      <c r="K127" s="194"/>
      <c r="L127" s="199"/>
      <c r="M127" s="200"/>
      <c r="N127" s="201"/>
      <c r="O127" s="201"/>
      <c r="P127" s="202">
        <f>SUM(P128:P134)</f>
        <v>0</v>
      </c>
      <c r="Q127" s="201"/>
      <c r="R127" s="202">
        <f>SUM(R128:R134)</f>
        <v>0</v>
      </c>
      <c r="S127" s="201"/>
      <c r="T127" s="203">
        <f>SUM(T128:T134)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4" t="s">
        <v>79</v>
      </c>
      <c r="AT127" s="205" t="s">
        <v>73</v>
      </c>
      <c r="AU127" s="205" t="s">
        <v>79</v>
      </c>
      <c r="AY127" s="204" t="s">
        <v>111</v>
      </c>
      <c r="BK127" s="206">
        <f>SUM(BK128:BK134)</f>
        <v>0</v>
      </c>
    </row>
    <row r="128" s="2" customFormat="1" ht="16.5" customHeight="1">
      <c r="A128" s="36"/>
      <c r="B128" s="37"/>
      <c r="C128" s="209" t="s">
        <v>118</v>
      </c>
      <c r="D128" s="209" t="s">
        <v>113</v>
      </c>
      <c r="E128" s="210" t="s">
        <v>132</v>
      </c>
      <c r="F128" s="211" t="s">
        <v>133</v>
      </c>
      <c r="G128" s="212" t="s">
        <v>134</v>
      </c>
      <c r="H128" s="213">
        <v>206.19999999999999</v>
      </c>
      <c r="I128" s="214"/>
      <c r="J128" s="215">
        <f>ROUND(I128*H128,2)</f>
        <v>0</v>
      </c>
      <c r="K128" s="211" t="s">
        <v>117</v>
      </c>
      <c r="L128" s="42"/>
      <c r="M128" s="216" t="s">
        <v>1</v>
      </c>
      <c r="N128" s="217" t="s">
        <v>39</v>
      </c>
      <c r="O128" s="89"/>
      <c r="P128" s="218">
        <f>O128*H128</f>
        <v>0</v>
      </c>
      <c r="Q128" s="218">
        <v>0</v>
      </c>
      <c r="R128" s="218">
        <f>Q128*H128</f>
        <v>0</v>
      </c>
      <c r="S128" s="218">
        <v>0</v>
      </c>
      <c r="T128" s="219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0" t="s">
        <v>118</v>
      </c>
      <c r="AT128" s="220" t="s">
        <v>113</v>
      </c>
      <c r="AU128" s="220" t="s">
        <v>81</v>
      </c>
      <c r="AY128" s="15" t="s">
        <v>111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5" t="s">
        <v>79</v>
      </c>
      <c r="BK128" s="221">
        <f>ROUND(I128*H128,2)</f>
        <v>0</v>
      </c>
      <c r="BL128" s="15" t="s">
        <v>118</v>
      </c>
      <c r="BM128" s="220" t="s">
        <v>135</v>
      </c>
    </row>
    <row r="129" s="2" customFormat="1" ht="33" customHeight="1">
      <c r="A129" s="36"/>
      <c r="B129" s="37"/>
      <c r="C129" s="209" t="s">
        <v>136</v>
      </c>
      <c r="D129" s="209" t="s">
        <v>113</v>
      </c>
      <c r="E129" s="210" t="s">
        <v>137</v>
      </c>
      <c r="F129" s="211" t="s">
        <v>138</v>
      </c>
      <c r="G129" s="212" t="s">
        <v>134</v>
      </c>
      <c r="H129" s="213">
        <v>206.19999999999999</v>
      </c>
      <c r="I129" s="214"/>
      <c r="J129" s="215">
        <f>ROUND(I129*H129,2)</f>
        <v>0</v>
      </c>
      <c r="K129" s="211" t="s">
        <v>117</v>
      </c>
      <c r="L129" s="42"/>
      <c r="M129" s="216" t="s">
        <v>1</v>
      </c>
      <c r="N129" s="217" t="s">
        <v>39</v>
      </c>
      <c r="O129" s="89"/>
      <c r="P129" s="218">
        <f>O129*H129</f>
        <v>0</v>
      </c>
      <c r="Q129" s="218">
        <v>0</v>
      </c>
      <c r="R129" s="218">
        <f>Q129*H129</f>
        <v>0</v>
      </c>
      <c r="S129" s="218">
        <v>0</v>
      </c>
      <c r="T129" s="219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0" t="s">
        <v>118</v>
      </c>
      <c r="AT129" s="220" t="s">
        <v>113</v>
      </c>
      <c r="AU129" s="220" t="s">
        <v>81</v>
      </c>
      <c r="AY129" s="15" t="s">
        <v>111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5" t="s">
        <v>79</v>
      </c>
      <c r="BK129" s="221">
        <f>ROUND(I129*H129,2)</f>
        <v>0</v>
      </c>
      <c r="BL129" s="15" t="s">
        <v>118</v>
      </c>
      <c r="BM129" s="220" t="s">
        <v>139</v>
      </c>
    </row>
    <row r="130" s="2" customFormat="1" ht="24.15" customHeight="1">
      <c r="A130" s="36"/>
      <c r="B130" s="37"/>
      <c r="C130" s="209" t="s">
        <v>140</v>
      </c>
      <c r="D130" s="209" t="s">
        <v>113</v>
      </c>
      <c r="E130" s="210" t="s">
        <v>141</v>
      </c>
      <c r="F130" s="211" t="s">
        <v>142</v>
      </c>
      <c r="G130" s="212" t="s">
        <v>134</v>
      </c>
      <c r="H130" s="213">
        <v>2886.8000000000002</v>
      </c>
      <c r="I130" s="214"/>
      <c r="J130" s="215">
        <f>ROUND(I130*H130,2)</f>
        <v>0</v>
      </c>
      <c r="K130" s="211" t="s">
        <v>117</v>
      </c>
      <c r="L130" s="42"/>
      <c r="M130" s="216" t="s">
        <v>1</v>
      </c>
      <c r="N130" s="217" t="s">
        <v>39</v>
      </c>
      <c r="O130" s="89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0" t="s">
        <v>118</v>
      </c>
      <c r="AT130" s="220" t="s">
        <v>113</v>
      </c>
      <c r="AU130" s="220" t="s">
        <v>81</v>
      </c>
      <c r="AY130" s="15" t="s">
        <v>111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5" t="s">
        <v>79</v>
      </c>
      <c r="BK130" s="221">
        <f>ROUND(I130*H130,2)</f>
        <v>0</v>
      </c>
      <c r="BL130" s="15" t="s">
        <v>118</v>
      </c>
      <c r="BM130" s="220" t="s">
        <v>143</v>
      </c>
    </row>
    <row r="131" s="13" customFormat="1">
      <c r="A131" s="13"/>
      <c r="B131" s="222"/>
      <c r="C131" s="223"/>
      <c r="D131" s="224" t="s">
        <v>144</v>
      </c>
      <c r="E131" s="223"/>
      <c r="F131" s="225" t="s">
        <v>145</v>
      </c>
      <c r="G131" s="223"/>
      <c r="H131" s="226">
        <v>2886.8000000000002</v>
      </c>
      <c r="I131" s="227"/>
      <c r="J131" s="223"/>
      <c r="K131" s="223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144</v>
      </c>
      <c r="AU131" s="232" t="s">
        <v>81</v>
      </c>
      <c r="AV131" s="13" t="s">
        <v>81</v>
      </c>
      <c r="AW131" s="13" t="s">
        <v>4</v>
      </c>
      <c r="AX131" s="13" t="s">
        <v>79</v>
      </c>
      <c r="AY131" s="232" t="s">
        <v>111</v>
      </c>
    </row>
    <row r="132" s="2" customFormat="1" ht="16.5" customHeight="1">
      <c r="A132" s="36"/>
      <c r="B132" s="37"/>
      <c r="C132" s="209" t="s">
        <v>146</v>
      </c>
      <c r="D132" s="209" t="s">
        <v>113</v>
      </c>
      <c r="E132" s="210" t="s">
        <v>147</v>
      </c>
      <c r="F132" s="211" t="s">
        <v>148</v>
      </c>
      <c r="G132" s="212" t="s">
        <v>134</v>
      </c>
      <c r="H132" s="213">
        <v>206.19999999999999</v>
      </c>
      <c r="I132" s="214"/>
      <c r="J132" s="215">
        <f>ROUND(I132*H132,2)</f>
        <v>0</v>
      </c>
      <c r="K132" s="211" t="s">
        <v>117</v>
      </c>
      <c r="L132" s="42"/>
      <c r="M132" s="216" t="s">
        <v>1</v>
      </c>
      <c r="N132" s="217" t="s">
        <v>39</v>
      </c>
      <c r="O132" s="89"/>
      <c r="P132" s="218">
        <f>O132*H132</f>
        <v>0</v>
      </c>
      <c r="Q132" s="218">
        <v>0</v>
      </c>
      <c r="R132" s="218">
        <f>Q132*H132</f>
        <v>0</v>
      </c>
      <c r="S132" s="218">
        <v>0</v>
      </c>
      <c r="T132" s="219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0" t="s">
        <v>118</v>
      </c>
      <c r="AT132" s="220" t="s">
        <v>113</v>
      </c>
      <c r="AU132" s="220" t="s">
        <v>81</v>
      </c>
      <c r="AY132" s="15" t="s">
        <v>111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5" t="s">
        <v>79</v>
      </c>
      <c r="BK132" s="221">
        <f>ROUND(I132*H132,2)</f>
        <v>0</v>
      </c>
      <c r="BL132" s="15" t="s">
        <v>118</v>
      </c>
      <c r="BM132" s="220" t="s">
        <v>149</v>
      </c>
    </row>
    <row r="133" s="2" customFormat="1" ht="37.8" customHeight="1">
      <c r="A133" s="36"/>
      <c r="B133" s="37"/>
      <c r="C133" s="209" t="s">
        <v>150</v>
      </c>
      <c r="D133" s="209" t="s">
        <v>113</v>
      </c>
      <c r="E133" s="210" t="s">
        <v>151</v>
      </c>
      <c r="F133" s="211" t="s">
        <v>152</v>
      </c>
      <c r="G133" s="212" t="s">
        <v>134</v>
      </c>
      <c r="H133" s="213">
        <v>58</v>
      </c>
      <c r="I133" s="214"/>
      <c r="J133" s="215">
        <f>ROUND(I133*H133,2)</f>
        <v>0</v>
      </c>
      <c r="K133" s="211" t="s">
        <v>117</v>
      </c>
      <c r="L133" s="42"/>
      <c r="M133" s="216" t="s">
        <v>1</v>
      </c>
      <c r="N133" s="217" t="s">
        <v>39</v>
      </c>
      <c r="O133" s="89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0" t="s">
        <v>118</v>
      </c>
      <c r="AT133" s="220" t="s">
        <v>113</v>
      </c>
      <c r="AU133" s="220" t="s">
        <v>81</v>
      </c>
      <c r="AY133" s="15" t="s">
        <v>111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5" t="s">
        <v>79</v>
      </c>
      <c r="BK133" s="221">
        <f>ROUND(I133*H133,2)</f>
        <v>0</v>
      </c>
      <c r="BL133" s="15" t="s">
        <v>118</v>
      </c>
      <c r="BM133" s="220" t="s">
        <v>153</v>
      </c>
    </row>
    <row r="134" s="2" customFormat="1" ht="49.05" customHeight="1">
      <c r="A134" s="36"/>
      <c r="B134" s="37"/>
      <c r="C134" s="209" t="s">
        <v>120</v>
      </c>
      <c r="D134" s="209" t="s">
        <v>113</v>
      </c>
      <c r="E134" s="210" t="s">
        <v>154</v>
      </c>
      <c r="F134" s="211" t="s">
        <v>155</v>
      </c>
      <c r="G134" s="212" t="s">
        <v>134</v>
      </c>
      <c r="H134" s="213">
        <v>148</v>
      </c>
      <c r="I134" s="214"/>
      <c r="J134" s="215">
        <f>ROUND(I134*H134,2)</f>
        <v>0</v>
      </c>
      <c r="K134" s="211" t="s">
        <v>117</v>
      </c>
      <c r="L134" s="42"/>
      <c r="M134" s="216" t="s">
        <v>1</v>
      </c>
      <c r="N134" s="217" t="s">
        <v>39</v>
      </c>
      <c r="O134" s="89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118</v>
      </c>
      <c r="AT134" s="220" t="s">
        <v>113</v>
      </c>
      <c r="AU134" s="220" t="s">
        <v>81</v>
      </c>
      <c r="AY134" s="15" t="s">
        <v>111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79</v>
      </c>
      <c r="BK134" s="221">
        <f>ROUND(I134*H134,2)</f>
        <v>0</v>
      </c>
      <c r="BL134" s="15" t="s">
        <v>118</v>
      </c>
      <c r="BM134" s="220" t="s">
        <v>156</v>
      </c>
    </row>
    <row r="135" s="12" customFormat="1" ht="25.92" customHeight="1">
      <c r="A135" s="12"/>
      <c r="B135" s="193"/>
      <c r="C135" s="194"/>
      <c r="D135" s="195" t="s">
        <v>73</v>
      </c>
      <c r="E135" s="196" t="s">
        <v>157</v>
      </c>
      <c r="F135" s="196" t="s">
        <v>158</v>
      </c>
      <c r="G135" s="194"/>
      <c r="H135" s="194"/>
      <c r="I135" s="197"/>
      <c r="J135" s="198">
        <f>BK135</f>
        <v>0</v>
      </c>
      <c r="K135" s="194"/>
      <c r="L135" s="199"/>
      <c r="M135" s="200"/>
      <c r="N135" s="201"/>
      <c r="O135" s="201"/>
      <c r="P135" s="202">
        <f>P136+P138+P140</f>
        <v>0</v>
      </c>
      <c r="Q135" s="201"/>
      <c r="R135" s="202">
        <f>R136+R138+R140</f>
        <v>0</v>
      </c>
      <c r="S135" s="201"/>
      <c r="T135" s="203">
        <f>T136+T138+T140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136</v>
      </c>
      <c r="AT135" s="205" t="s">
        <v>73</v>
      </c>
      <c r="AU135" s="205" t="s">
        <v>74</v>
      </c>
      <c r="AY135" s="204" t="s">
        <v>111</v>
      </c>
      <c r="BK135" s="206">
        <f>BK136+BK138+BK140</f>
        <v>0</v>
      </c>
    </row>
    <row r="136" s="12" customFormat="1" ht="22.8" customHeight="1">
      <c r="A136" s="12"/>
      <c r="B136" s="193"/>
      <c r="C136" s="194"/>
      <c r="D136" s="195" t="s">
        <v>73</v>
      </c>
      <c r="E136" s="207" t="s">
        <v>159</v>
      </c>
      <c r="F136" s="207" t="s">
        <v>160</v>
      </c>
      <c r="G136" s="194"/>
      <c r="H136" s="194"/>
      <c r="I136" s="197"/>
      <c r="J136" s="208">
        <f>BK136</f>
        <v>0</v>
      </c>
      <c r="K136" s="194"/>
      <c r="L136" s="199"/>
      <c r="M136" s="200"/>
      <c r="N136" s="201"/>
      <c r="O136" s="201"/>
      <c r="P136" s="202">
        <f>P137</f>
        <v>0</v>
      </c>
      <c r="Q136" s="201"/>
      <c r="R136" s="202">
        <f>R137</f>
        <v>0</v>
      </c>
      <c r="S136" s="201"/>
      <c r="T136" s="203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4" t="s">
        <v>136</v>
      </c>
      <c r="AT136" s="205" t="s">
        <v>73</v>
      </c>
      <c r="AU136" s="205" t="s">
        <v>79</v>
      </c>
      <c r="AY136" s="204" t="s">
        <v>111</v>
      </c>
      <c r="BK136" s="206">
        <f>BK137</f>
        <v>0</v>
      </c>
    </row>
    <row r="137" s="2" customFormat="1" ht="16.5" customHeight="1">
      <c r="A137" s="36"/>
      <c r="B137" s="37"/>
      <c r="C137" s="209" t="s">
        <v>161</v>
      </c>
      <c r="D137" s="209" t="s">
        <v>113</v>
      </c>
      <c r="E137" s="210" t="s">
        <v>162</v>
      </c>
      <c r="F137" s="211" t="s">
        <v>160</v>
      </c>
      <c r="G137" s="212" t="s">
        <v>163</v>
      </c>
      <c r="H137" s="213">
        <v>1</v>
      </c>
      <c r="I137" s="214"/>
      <c r="J137" s="215">
        <f>ROUND(I137*H137,2)</f>
        <v>0</v>
      </c>
      <c r="K137" s="211" t="s">
        <v>117</v>
      </c>
      <c r="L137" s="42"/>
      <c r="M137" s="216" t="s">
        <v>1</v>
      </c>
      <c r="N137" s="217" t="s">
        <v>39</v>
      </c>
      <c r="O137" s="89"/>
      <c r="P137" s="218">
        <f>O137*H137</f>
        <v>0</v>
      </c>
      <c r="Q137" s="218">
        <v>0</v>
      </c>
      <c r="R137" s="218">
        <f>Q137*H137</f>
        <v>0</v>
      </c>
      <c r="S137" s="218">
        <v>0</v>
      </c>
      <c r="T137" s="21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0" t="s">
        <v>164</v>
      </c>
      <c r="AT137" s="220" t="s">
        <v>113</v>
      </c>
      <c r="AU137" s="220" t="s">
        <v>81</v>
      </c>
      <c r="AY137" s="15" t="s">
        <v>111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5" t="s">
        <v>79</v>
      </c>
      <c r="BK137" s="221">
        <f>ROUND(I137*H137,2)</f>
        <v>0</v>
      </c>
      <c r="BL137" s="15" t="s">
        <v>164</v>
      </c>
      <c r="BM137" s="220" t="s">
        <v>165</v>
      </c>
    </row>
    <row r="138" s="12" customFormat="1" ht="22.8" customHeight="1">
      <c r="A138" s="12"/>
      <c r="B138" s="193"/>
      <c r="C138" s="194"/>
      <c r="D138" s="195" t="s">
        <v>73</v>
      </c>
      <c r="E138" s="207" t="s">
        <v>166</v>
      </c>
      <c r="F138" s="207" t="s">
        <v>167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P139</f>
        <v>0</v>
      </c>
      <c r="Q138" s="201"/>
      <c r="R138" s="202">
        <f>R139</f>
        <v>0</v>
      </c>
      <c r="S138" s="201"/>
      <c r="T138" s="20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136</v>
      </c>
      <c r="AT138" s="205" t="s">
        <v>73</v>
      </c>
      <c r="AU138" s="205" t="s">
        <v>79</v>
      </c>
      <c r="AY138" s="204" t="s">
        <v>111</v>
      </c>
      <c r="BK138" s="206">
        <f>BK139</f>
        <v>0</v>
      </c>
    </row>
    <row r="139" s="2" customFormat="1" ht="16.5" customHeight="1">
      <c r="A139" s="36"/>
      <c r="B139" s="37"/>
      <c r="C139" s="209" t="s">
        <v>168</v>
      </c>
      <c r="D139" s="209" t="s">
        <v>113</v>
      </c>
      <c r="E139" s="210" t="s">
        <v>169</v>
      </c>
      <c r="F139" s="211" t="s">
        <v>167</v>
      </c>
      <c r="G139" s="212" t="s">
        <v>163</v>
      </c>
      <c r="H139" s="213">
        <v>1</v>
      </c>
      <c r="I139" s="214"/>
      <c r="J139" s="215">
        <f>ROUND(I139*H139,2)</f>
        <v>0</v>
      </c>
      <c r="K139" s="211" t="s">
        <v>117</v>
      </c>
      <c r="L139" s="42"/>
      <c r="M139" s="216" t="s">
        <v>1</v>
      </c>
      <c r="N139" s="217" t="s">
        <v>39</v>
      </c>
      <c r="O139" s="89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0" t="s">
        <v>164</v>
      </c>
      <c r="AT139" s="220" t="s">
        <v>113</v>
      </c>
      <c r="AU139" s="220" t="s">
        <v>81</v>
      </c>
      <c r="AY139" s="15" t="s">
        <v>111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5" t="s">
        <v>79</v>
      </c>
      <c r="BK139" s="221">
        <f>ROUND(I139*H139,2)</f>
        <v>0</v>
      </c>
      <c r="BL139" s="15" t="s">
        <v>164</v>
      </c>
      <c r="BM139" s="220" t="s">
        <v>170</v>
      </c>
    </row>
    <row r="140" s="12" customFormat="1" ht="22.8" customHeight="1">
      <c r="A140" s="12"/>
      <c r="B140" s="193"/>
      <c r="C140" s="194"/>
      <c r="D140" s="195" t="s">
        <v>73</v>
      </c>
      <c r="E140" s="207" t="s">
        <v>171</v>
      </c>
      <c r="F140" s="207" t="s">
        <v>172</v>
      </c>
      <c r="G140" s="194"/>
      <c r="H140" s="194"/>
      <c r="I140" s="197"/>
      <c r="J140" s="208">
        <f>BK140</f>
        <v>0</v>
      </c>
      <c r="K140" s="194"/>
      <c r="L140" s="199"/>
      <c r="M140" s="200"/>
      <c r="N140" s="201"/>
      <c r="O140" s="201"/>
      <c r="P140" s="202">
        <f>P141</f>
        <v>0</v>
      </c>
      <c r="Q140" s="201"/>
      <c r="R140" s="202">
        <f>R141</f>
        <v>0</v>
      </c>
      <c r="S140" s="201"/>
      <c r="T140" s="20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4" t="s">
        <v>136</v>
      </c>
      <c r="AT140" s="205" t="s">
        <v>73</v>
      </c>
      <c r="AU140" s="205" t="s">
        <v>79</v>
      </c>
      <c r="AY140" s="204" t="s">
        <v>111</v>
      </c>
      <c r="BK140" s="206">
        <f>BK141</f>
        <v>0</v>
      </c>
    </row>
    <row r="141" s="2" customFormat="1" ht="16.5" customHeight="1">
      <c r="A141" s="36"/>
      <c r="B141" s="37"/>
      <c r="C141" s="209" t="s">
        <v>8</v>
      </c>
      <c r="D141" s="209" t="s">
        <v>113</v>
      </c>
      <c r="E141" s="210" t="s">
        <v>173</v>
      </c>
      <c r="F141" s="211" t="s">
        <v>172</v>
      </c>
      <c r="G141" s="212" t="s">
        <v>163</v>
      </c>
      <c r="H141" s="213">
        <v>1</v>
      </c>
      <c r="I141" s="214"/>
      <c r="J141" s="215">
        <f>ROUND(I141*H141,2)</f>
        <v>0</v>
      </c>
      <c r="K141" s="211" t="s">
        <v>117</v>
      </c>
      <c r="L141" s="42"/>
      <c r="M141" s="233" t="s">
        <v>1</v>
      </c>
      <c r="N141" s="234" t="s">
        <v>39</v>
      </c>
      <c r="O141" s="235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0" t="s">
        <v>164</v>
      </c>
      <c r="AT141" s="220" t="s">
        <v>113</v>
      </c>
      <c r="AU141" s="220" t="s">
        <v>81</v>
      </c>
      <c r="AY141" s="15" t="s">
        <v>111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5" t="s">
        <v>79</v>
      </c>
      <c r="BK141" s="221">
        <f>ROUND(I141*H141,2)</f>
        <v>0</v>
      </c>
      <c r="BL141" s="15" t="s">
        <v>164</v>
      </c>
      <c r="BM141" s="220" t="s">
        <v>174</v>
      </c>
    </row>
    <row r="142" s="2" customFormat="1" ht="6.96" customHeight="1">
      <c r="A142" s="36"/>
      <c r="B142" s="64"/>
      <c r="C142" s="65"/>
      <c r="D142" s="65"/>
      <c r="E142" s="65"/>
      <c r="F142" s="65"/>
      <c r="G142" s="65"/>
      <c r="H142" s="65"/>
      <c r="I142" s="65"/>
      <c r="J142" s="65"/>
      <c r="K142" s="65"/>
      <c r="L142" s="42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sheetProtection sheet="1" autoFilter="0" formatColumns="0" formatRows="0" objects="1" scenarios="1" spinCount="100000" saltValue="roFbukTZbk4TfF5jui5d19XpFfYI6IgJuQ1tNcg1QH5ztD16jxAqYvpVpGJ0n5vdaRVTAyVN3ZMsxP9Rf570eA==" hashValue="ePnTFFyokhW04Gn5KRpWSYIHUBjOKYl8c/yn3NNAzKO9M3h5sA4zrwP90PP00JRKFsQJbC+0u9d10ttdyf63LA==" algorithmName="SHA-512" password="CC35"/>
  <autoFilter ref="C119:K141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DESKTOP-4E9B6BU\Administrator</dc:creator>
  <cp:lastModifiedBy>DESKTOP-4E9B6BU\Administrator</cp:lastModifiedBy>
  <dcterms:created xsi:type="dcterms:W3CDTF">2025-11-23T10:15:42Z</dcterms:created>
  <dcterms:modified xsi:type="dcterms:W3CDTF">2025-11-23T10:15:43Z</dcterms:modified>
</cp:coreProperties>
</file>