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VOZ HZZ 2026-2029\0 PODKLADY PRO 5 ZD\3 PROVOZ P - L I 2026-29\"/>
    </mc:Choice>
  </mc:AlternateContent>
  <xr:revisionPtr revIDLastSave="0" documentId="13_ncr:1_{CE958756-631A-4689-BF67-B1DF58C0A1CA}" xr6:coauthVersionLast="47" xr6:coauthVersionMax="47" xr10:uidLastSave="{00000000-0000-0000-0000-000000000000}"/>
  <bookViews>
    <workbookView xWindow="-108" yWindow="-108" windowWidth="23256" windowHeight="14016" tabRatio="861" firstSheet="1" activeTab="9" xr2:uid="{6DD465D0-499C-4587-9BF3-003C6F2D673A}"/>
  </bookViews>
  <sheets>
    <sheet name="Př. 5a - Ceník služeb provozu" sheetId="18" r:id="rId1"/>
    <sheet name="Př. 5b - Ceník sl. AD HOC" sheetId="19" r:id="rId2"/>
    <sheet name="Př. 6 - ČS 2" sheetId="4" r:id="rId3"/>
    <sheet name="Př. 6 - Výtlak" sheetId="6" r:id="rId4"/>
    <sheet name="Př. 6 - AKU" sheetId="7" r:id="rId5"/>
    <sheet name="Př. 6 - K1" sheetId="12" r:id="rId6"/>
    <sheet name="Př. 6 - K2" sheetId="15" r:id="rId7"/>
    <sheet name="Př. 1 - Šísary" sheetId="16" r:id="rId8"/>
    <sheet name="Př. 6 - Velký Bílovec" sheetId="17" r:id="rId9"/>
    <sheet name="Př. 7 - SOUHRN" sheetId="20" r:id="rId10"/>
  </sheets>
  <definedNames>
    <definedName name="_xlnm.Print_Area" localSheetId="7">'Př. 1 - Šísary'!$A$1:$I$163</definedName>
    <definedName name="_xlnm.Print_Area" localSheetId="4">'Př. 6 - AKU'!$A$1:$I$164</definedName>
    <definedName name="_xlnm.Print_Area" localSheetId="2">'Př. 6 - ČS 2'!$A$1:$I$290</definedName>
    <definedName name="_xlnm.Print_Area" localSheetId="5">'Př. 6 - K1'!$A$1:$I$164</definedName>
    <definedName name="_xlnm.Print_Area" localSheetId="6">'Př. 6 - K2'!$A$1:$I$164</definedName>
    <definedName name="_xlnm.Print_Area" localSheetId="8">'Př. 6 - Velký Bílovec'!$A$1:$I$166</definedName>
    <definedName name="_xlnm.Print_Area" localSheetId="3">'Př. 6 - Výtlak'!$A$1:$I$163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9" i="17" l="1"/>
  <c r="H158" i="17"/>
  <c r="H157" i="17"/>
  <c r="H156" i="17"/>
  <c r="H154" i="17"/>
  <c r="H153" i="17"/>
  <c r="H145" i="17"/>
  <c r="H144" i="17"/>
  <c r="H143" i="17"/>
  <c r="H142" i="17"/>
  <c r="H140" i="17"/>
  <c r="H139" i="17"/>
  <c r="H119" i="17"/>
  <c r="H118" i="17"/>
  <c r="H117" i="17"/>
  <c r="H116" i="17"/>
  <c r="H114" i="17"/>
  <c r="H113" i="17"/>
  <c r="H105" i="17"/>
  <c r="H104" i="17"/>
  <c r="H103" i="17"/>
  <c r="H102" i="17"/>
  <c r="H101" i="17"/>
  <c r="H99" i="17"/>
  <c r="H98" i="17"/>
  <c r="H77" i="17"/>
  <c r="H76" i="17"/>
  <c r="H75" i="17"/>
  <c r="H74" i="17"/>
  <c r="H72" i="17"/>
  <c r="H71" i="17"/>
  <c r="H63" i="17"/>
  <c r="H62" i="17"/>
  <c r="H61" i="17"/>
  <c r="H60" i="17"/>
  <c r="H58" i="17"/>
  <c r="H57" i="17"/>
  <c r="H37" i="17"/>
  <c r="H36" i="17"/>
  <c r="H35" i="17"/>
  <c r="H34" i="17"/>
  <c r="H33" i="17"/>
  <c r="H31" i="17"/>
  <c r="H30" i="17"/>
  <c r="H22" i="17"/>
  <c r="F21" i="18"/>
  <c r="E21" i="18" s="1"/>
  <c r="H21" i="17" l="1"/>
  <c r="H20" i="17"/>
  <c r="H19" i="17"/>
  <c r="H18" i="17"/>
  <c r="H16" i="17"/>
  <c r="H15" i="17"/>
  <c r="H144" i="16"/>
  <c r="H143" i="16"/>
  <c r="H142" i="16"/>
  <c r="H141" i="16"/>
  <c r="H139" i="16"/>
  <c r="H138" i="16"/>
  <c r="H158" i="16"/>
  <c r="H157" i="16"/>
  <c r="H156" i="16"/>
  <c r="H155" i="16"/>
  <c r="H153" i="16"/>
  <c r="H152" i="16"/>
  <c r="H117" i="16"/>
  <c r="H116" i="16"/>
  <c r="H115" i="16"/>
  <c r="H114" i="16"/>
  <c r="H112" i="16"/>
  <c r="H111" i="16"/>
  <c r="H103" i="16"/>
  <c r="H102" i="16"/>
  <c r="H101" i="16"/>
  <c r="H100" i="16"/>
  <c r="H98" i="16"/>
  <c r="H97" i="16"/>
  <c r="H76" i="16"/>
  <c r="H75" i="16"/>
  <c r="H74" i="16"/>
  <c r="H73" i="16"/>
  <c r="H71" i="16"/>
  <c r="H70" i="16"/>
  <c r="H62" i="16"/>
  <c r="H61" i="16"/>
  <c r="H60" i="16"/>
  <c r="H59" i="16"/>
  <c r="H57" i="16"/>
  <c r="H56" i="16"/>
  <c r="H36" i="16"/>
  <c r="H35" i="16"/>
  <c r="H34" i="16"/>
  <c r="H33" i="16"/>
  <c r="H32" i="16"/>
  <c r="H30" i="16"/>
  <c r="H29" i="16"/>
  <c r="H21" i="16"/>
  <c r="H20" i="16"/>
  <c r="H19" i="16"/>
  <c r="H18" i="16"/>
  <c r="H16" i="16"/>
  <c r="H15" i="16"/>
  <c r="H153" i="15"/>
  <c r="H152" i="15"/>
  <c r="H150" i="15"/>
  <c r="H149" i="15"/>
  <c r="H141" i="15"/>
  <c r="H140" i="15"/>
  <c r="H138" i="15"/>
  <c r="H137" i="15"/>
  <c r="H112" i="15"/>
  <c r="H111" i="15"/>
  <c r="H109" i="15"/>
  <c r="H108" i="15"/>
  <c r="H100" i="15"/>
  <c r="H99" i="15"/>
  <c r="H97" i="15"/>
  <c r="H96" i="15"/>
  <c r="H71" i="15"/>
  <c r="H70" i="15"/>
  <c r="H68" i="15"/>
  <c r="H67" i="15"/>
  <c r="H59" i="15"/>
  <c r="H58" i="15"/>
  <c r="H56" i="15"/>
  <c r="H55" i="15"/>
  <c r="H31" i="15"/>
  <c r="H30" i="15"/>
  <c r="H28" i="15"/>
  <c r="H27" i="15"/>
  <c r="H19" i="15"/>
  <c r="H18" i="15"/>
  <c r="H16" i="15"/>
  <c r="H15" i="15"/>
  <c r="H153" i="12"/>
  <c r="H152" i="12"/>
  <c r="H150" i="12"/>
  <c r="H142" i="12"/>
  <c r="H141" i="12"/>
  <c r="H139" i="12"/>
  <c r="H111" i="12"/>
  <c r="H110" i="12"/>
  <c r="H108" i="12"/>
  <c r="H100" i="12"/>
  <c r="H99" i="12"/>
  <c r="H97" i="12"/>
  <c r="H69" i="12"/>
  <c r="H68" i="12"/>
  <c r="H66" i="12"/>
  <c r="H58" i="12"/>
  <c r="H57" i="12"/>
  <c r="H55" i="12"/>
  <c r="H29" i="12"/>
  <c r="H28" i="12"/>
  <c r="H26" i="12"/>
  <c r="H18" i="12"/>
  <c r="H17" i="12"/>
  <c r="H15" i="12"/>
  <c r="H159" i="7"/>
  <c r="H158" i="7"/>
  <c r="H157" i="7"/>
  <c r="H156" i="7"/>
  <c r="H154" i="7"/>
  <c r="H153" i="7"/>
  <c r="H145" i="7"/>
  <c r="H144" i="7"/>
  <c r="H143" i="7"/>
  <c r="H141" i="7"/>
  <c r="H140" i="7"/>
  <c r="H117" i="7"/>
  <c r="H116" i="7"/>
  <c r="H115" i="7"/>
  <c r="H114" i="7"/>
  <c r="H112" i="7"/>
  <c r="H111" i="7"/>
  <c r="H103" i="7"/>
  <c r="H102" i="7"/>
  <c r="H101" i="7"/>
  <c r="H99" i="7"/>
  <c r="H98" i="7"/>
  <c r="H75" i="7"/>
  <c r="H74" i="7"/>
  <c r="H73" i="7"/>
  <c r="H72" i="7"/>
  <c r="H70" i="7"/>
  <c r="H69" i="7"/>
  <c r="H61" i="7"/>
  <c r="H60" i="7"/>
  <c r="H59" i="7"/>
  <c r="H57" i="7"/>
  <c r="H56" i="7"/>
  <c r="H34" i="7"/>
  <c r="H33" i="7"/>
  <c r="H32" i="7"/>
  <c r="H31" i="7"/>
  <c r="H29" i="7"/>
  <c r="H28" i="7"/>
  <c r="H20" i="7"/>
  <c r="H19" i="7"/>
  <c r="H18" i="7"/>
  <c r="H16" i="7"/>
  <c r="H15" i="7"/>
  <c r="H155" i="6"/>
  <c r="H154" i="6"/>
  <c r="H153" i="6"/>
  <c r="H151" i="6"/>
  <c r="H150" i="6"/>
  <c r="H142" i="6"/>
  <c r="H141" i="6"/>
  <c r="H140" i="6"/>
  <c r="H138" i="6"/>
  <c r="H137" i="6"/>
  <c r="H114" i="6"/>
  <c r="H113" i="6"/>
  <c r="H112" i="6"/>
  <c r="H110" i="6"/>
  <c r="H109" i="6"/>
  <c r="H101" i="6"/>
  <c r="H100" i="6"/>
  <c r="H99" i="6"/>
  <c r="H97" i="6"/>
  <c r="H96" i="6"/>
  <c r="H73" i="6"/>
  <c r="H72" i="6"/>
  <c r="H71" i="6"/>
  <c r="H69" i="6"/>
  <c r="H68" i="6"/>
  <c r="H60" i="6"/>
  <c r="H59" i="6"/>
  <c r="H58" i="6"/>
  <c r="H56" i="6"/>
  <c r="H55" i="6"/>
  <c r="H33" i="6"/>
  <c r="H32" i="6"/>
  <c r="H31" i="6"/>
  <c r="H29" i="6"/>
  <c r="H28" i="6"/>
  <c r="H20" i="6"/>
  <c r="H19" i="6"/>
  <c r="H18" i="6"/>
  <c r="H16" i="6"/>
  <c r="H15" i="6"/>
  <c r="H280" i="4"/>
  <c r="H279" i="4"/>
  <c r="H278" i="4"/>
  <c r="H277" i="4"/>
  <c r="H276" i="4"/>
  <c r="H274" i="4"/>
  <c r="H273" i="4"/>
  <c r="H265" i="4"/>
  <c r="H264" i="4"/>
  <c r="H263" i="4"/>
  <c r="H262" i="4"/>
  <c r="H261" i="4"/>
  <c r="H259" i="4"/>
  <c r="H258" i="4"/>
  <c r="H198" i="4"/>
  <c r="H197" i="4"/>
  <c r="H196" i="4"/>
  <c r="H195" i="4"/>
  <c r="H194" i="4"/>
  <c r="H192" i="4"/>
  <c r="H191" i="4"/>
  <c r="H183" i="4"/>
  <c r="H182" i="4"/>
  <c r="H181" i="4"/>
  <c r="H180" i="4"/>
  <c r="H179" i="4"/>
  <c r="H177" i="4"/>
  <c r="H176" i="4"/>
  <c r="H117" i="4"/>
  <c r="H116" i="4"/>
  <c r="H115" i="4"/>
  <c r="H114" i="4"/>
  <c r="H113" i="4"/>
  <c r="H111" i="4"/>
  <c r="H110" i="4"/>
  <c r="H102" i="4"/>
  <c r="H101" i="4"/>
  <c r="H100" i="4"/>
  <c r="H99" i="4"/>
  <c r="H98" i="4"/>
  <c r="H96" i="4"/>
  <c r="H95" i="4"/>
  <c r="H39" i="4"/>
  <c r="H38" i="4"/>
  <c r="H37" i="4"/>
  <c r="H36" i="4"/>
  <c r="H35" i="4"/>
  <c r="H34" i="4"/>
  <c r="H32" i="4"/>
  <c r="H31" i="4"/>
  <c r="H23" i="4"/>
  <c r="H22" i="4"/>
  <c r="H21" i="4"/>
  <c r="H20" i="4"/>
  <c r="H19" i="4"/>
  <c r="H18" i="4"/>
  <c r="H16" i="4"/>
  <c r="H15" i="4"/>
  <c r="G30" i="19" l="1"/>
  <c r="F30" i="19" s="1"/>
  <c r="G29" i="19"/>
  <c r="F29" i="19" s="1"/>
  <c r="G28" i="19"/>
  <c r="F28" i="19" s="1"/>
  <c r="G27" i="19"/>
  <c r="F27" i="19" s="1"/>
  <c r="G26" i="19"/>
  <c r="F26" i="19" s="1"/>
  <c r="G25" i="19"/>
  <c r="F25" i="19"/>
  <c r="G24" i="19"/>
  <c r="F24" i="19" s="1"/>
  <c r="G23" i="19"/>
  <c r="F23" i="19" s="1"/>
  <c r="G22" i="19"/>
  <c r="F22" i="19" s="1"/>
  <c r="G21" i="19"/>
  <c r="F21" i="19" s="1"/>
  <c r="G20" i="19"/>
  <c r="F20" i="19" s="1"/>
  <c r="G19" i="19"/>
  <c r="F19" i="19"/>
  <c r="G18" i="19"/>
  <c r="F18" i="19" s="1"/>
  <c r="G17" i="19"/>
  <c r="F17" i="19" s="1"/>
  <c r="G16" i="19"/>
  <c r="F16" i="19" s="1"/>
  <c r="G15" i="19"/>
  <c r="F15" i="19" s="1"/>
  <c r="G14" i="19"/>
  <c r="F14" i="19" s="1"/>
  <c r="G13" i="19"/>
  <c r="F13" i="19"/>
  <c r="G12" i="19"/>
  <c r="F12" i="19" s="1"/>
  <c r="G11" i="19"/>
  <c r="F11" i="19" s="1"/>
  <c r="G10" i="19"/>
  <c r="F10" i="19" s="1"/>
  <c r="G9" i="19"/>
  <c r="F9" i="19" s="1"/>
  <c r="G8" i="19"/>
  <c r="F8" i="19" s="1"/>
  <c r="G7" i="19"/>
  <c r="F7" i="19"/>
  <c r="F23" i="18"/>
  <c r="E23" i="18" s="1"/>
  <c r="F22" i="18"/>
  <c r="E22" i="18" s="1"/>
  <c r="F20" i="18"/>
  <c r="E20" i="18" s="1"/>
  <c r="F19" i="18"/>
  <c r="E19" i="18" s="1"/>
  <c r="F18" i="18"/>
  <c r="E18" i="18" s="1"/>
  <c r="F17" i="18"/>
  <c r="E17" i="18" s="1"/>
  <c r="F16" i="18"/>
  <c r="E16" i="18" s="1"/>
  <c r="F15" i="18"/>
  <c r="E15" i="18" s="1"/>
  <c r="F14" i="18"/>
  <c r="E14" i="18" s="1"/>
  <c r="F13" i="18"/>
  <c r="E13" i="18" s="1"/>
  <c r="F12" i="18"/>
  <c r="E12" i="18" s="1"/>
  <c r="F11" i="18"/>
  <c r="E11" i="18" s="1"/>
  <c r="F10" i="18"/>
  <c r="E10" i="18" s="1"/>
  <c r="F9" i="18"/>
  <c r="E9" i="18" s="1"/>
  <c r="F8" i="18"/>
  <c r="E8" i="18" s="1"/>
  <c r="F7" i="18"/>
  <c r="E7" i="18" s="1"/>
  <c r="G105" i="17"/>
  <c r="I105" i="17"/>
  <c r="G22" i="17"/>
  <c r="I22" i="17"/>
  <c r="G36" i="17"/>
  <c r="I36" i="17"/>
  <c r="G21" i="17"/>
  <c r="I21" i="17"/>
  <c r="G35" i="16"/>
  <c r="I35" i="16"/>
  <c r="G21" i="16"/>
  <c r="I21" i="16"/>
  <c r="G153" i="15"/>
  <c r="I153" i="15"/>
  <c r="G152" i="15"/>
  <c r="I152" i="15"/>
  <c r="G150" i="15"/>
  <c r="I150" i="15"/>
  <c r="G141" i="15"/>
  <c r="I141" i="15"/>
  <c r="G140" i="15"/>
  <c r="I140" i="15"/>
  <c r="G138" i="15"/>
  <c r="I138" i="15"/>
  <c r="G112" i="15"/>
  <c r="I112" i="15"/>
  <c r="G111" i="15"/>
  <c r="I111" i="15"/>
  <c r="I109" i="15"/>
  <c r="G109" i="15"/>
  <c r="G108" i="15"/>
  <c r="I108" i="15"/>
  <c r="I56" i="15"/>
  <c r="G56" i="15"/>
  <c r="G71" i="15"/>
  <c r="I71" i="15"/>
  <c r="G70" i="15"/>
  <c r="I70" i="15"/>
  <c r="G68" i="15"/>
  <c r="I68" i="15"/>
  <c r="G67" i="15"/>
  <c r="I67" i="15"/>
  <c r="G18" i="6"/>
  <c r="I18" i="6"/>
  <c r="G19" i="6"/>
  <c r="G280" i="4"/>
  <c r="I280" i="4"/>
  <c r="G198" i="4"/>
  <c r="I198" i="4"/>
  <c r="G117" i="4"/>
  <c r="I117" i="4"/>
  <c r="G38" i="4"/>
  <c r="I38" i="4"/>
  <c r="G22" i="4"/>
  <c r="I22" i="4"/>
  <c r="G265" i="4"/>
  <c r="I265" i="4"/>
  <c r="G183" i="4"/>
  <c r="I183" i="4"/>
  <c r="G102" i="4"/>
  <c r="I102" i="4"/>
  <c r="G34" i="7"/>
  <c r="I34" i="7"/>
  <c r="G159" i="17"/>
  <c r="I159" i="17"/>
  <c r="G119" i="17"/>
  <c r="I119" i="17"/>
  <c r="G77" i="17"/>
  <c r="I77" i="17"/>
  <c r="G34" i="17"/>
  <c r="I34" i="17"/>
  <c r="G19" i="15"/>
  <c r="I19" i="15"/>
  <c r="G18" i="15"/>
  <c r="I18" i="15"/>
  <c r="G16" i="15"/>
  <c r="I16" i="15"/>
  <c r="G15" i="15"/>
  <c r="I15" i="15"/>
  <c r="G35" i="17"/>
  <c r="I35" i="17"/>
  <c r="G20" i="17"/>
  <c r="I20" i="17"/>
  <c r="G34" i="16"/>
  <c r="I34" i="16"/>
  <c r="G20" i="16"/>
  <c r="I20" i="16"/>
  <c r="G37" i="17"/>
  <c r="I37" i="17"/>
  <c r="G39" i="4"/>
  <c r="I39" i="4"/>
  <c r="G23" i="4"/>
  <c r="I23" i="4"/>
  <c r="G36" i="16"/>
  <c r="I36" i="16"/>
  <c r="G158" i="17"/>
  <c r="I158" i="17"/>
  <c r="G157" i="17"/>
  <c r="I157" i="17"/>
  <c r="G156" i="17"/>
  <c r="I156" i="17"/>
  <c r="G154" i="17"/>
  <c r="I154" i="17"/>
  <c r="G153" i="17"/>
  <c r="I153" i="17"/>
  <c r="G145" i="17"/>
  <c r="I145" i="17"/>
  <c r="G144" i="17"/>
  <c r="I144" i="17"/>
  <c r="G143" i="17"/>
  <c r="I143" i="17"/>
  <c r="G142" i="17"/>
  <c r="I142" i="17"/>
  <c r="G140" i="17"/>
  <c r="I140" i="17"/>
  <c r="G139" i="17"/>
  <c r="I139" i="17"/>
  <c r="G118" i="17"/>
  <c r="I118" i="17"/>
  <c r="G117" i="17"/>
  <c r="I117" i="17"/>
  <c r="G116" i="17"/>
  <c r="I116" i="17"/>
  <c r="G114" i="17"/>
  <c r="I114" i="17"/>
  <c r="G113" i="17"/>
  <c r="I113" i="17"/>
  <c r="G104" i="17"/>
  <c r="I104" i="17"/>
  <c r="G103" i="17"/>
  <c r="I103" i="17"/>
  <c r="G102" i="17"/>
  <c r="I102" i="17"/>
  <c r="G101" i="17"/>
  <c r="I101" i="17"/>
  <c r="G99" i="17"/>
  <c r="I99" i="17"/>
  <c r="G98" i="17"/>
  <c r="I98" i="17"/>
  <c r="G76" i="17"/>
  <c r="I76" i="17"/>
  <c r="G75" i="17"/>
  <c r="I75" i="17"/>
  <c r="G74" i="17"/>
  <c r="I74" i="17"/>
  <c r="G72" i="17"/>
  <c r="I72" i="17"/>
  <c r="G71" i="17"/>
  <c r="I71" i="17"/>
  <c r="G63" i="17"/>
  <c r="I63" i="17"/>
  <c r="G62" i="17"/>
  <c r="I62" i="17"/>
  <c r="G61" i="17"/>
  <c r="I61" i="17"/>
  <c r="G60" i="17"/>
  <c r="I60" i="17"/>
  <c r="G58" i="17"/>
  <c r="I58" i="17"/>
  <c r="G57" i="17"/>
  <c r="I57" i="17"/>
  <c r="G33" i="17"/>
  <c r="I33" i="17"/>
  <c r="G31" i="17"/>
  <c r="I31" i="17"/>
  <c r="G30" i="17"/>
  <c r="I30" i="17"/>
  <c r="G19" i="17"/>
  <c r="I19" i="17"/>
  <c r="G18" i="17"/>
  <c r="I18" i="17"/>
  <c r="G16" i="17"/>
  <c r="I16" i="17"/>
  <c r="G15" i="17"/>
  <c r="I15" i="17"/>
  <c r="G158" i="16"/>
  <c r="I158" i="16"/>
  <c r="G157" i="16"/>
  <c r="I157" i="16"/>
  <c r="G156" i="16"/>
  <c r="I156" i="16"/>
  <c r="G155" i="16"/>
  <c r="I155" i="16"/>
  <c r="G153" i="16"/>
  <c r="I153" i="16"/>
  <c r="G152" i="16"/>
  <c r="I152" i="16"/>
  <c r="G144" i="16"/>
  <c r="I144" i="16"/>
  <c r="G143" i="16"/>
  <c r="I143" i="16"/>
  <c r="G142" i="16"/>
  <c r="I142" i="16"/>
  <c r="G141" i="16"/>
  <c r="I141" i="16"/>
  <c r="G139" i="16"/>
  <c r="I139" i="16"/>
  <c r="G138" i="16"/>
  <c r="I138" i="16"/>
  <c r="G117" i="16"/>
  <c r="I117" i="16"/>
  <c r="G116" i="16"/>
  <c r="I116" i="16"/>
  <c r="G115" i="16"/>
  <c r="I115" i="16"/>
  <c r="G114" i="16"/>
  <c r="I114" i="16"/>
  <c r="G112" i="16"/>
  <c r="I112" i="16"/>
  <c r="G111" i="16"/>
  <c r="I111" i="16"/>
  <c r="G103" i="16"/>
  <c r="I103" i="16"/>
  <c r="G102" i="16"/>
  <c r="I102" i="16"/>
  <c r="G101" i="16"/>
  <c r="I101" i="16"/>
  <c r="G100" i="16"/>
  <c r="I100" i="16"/>
  <c r="G98" i="16"/>
  <c r="I98" i="16"/>
  <c r="G97" i="16"/>
  <c r="I97" i="16"/>
  <c r="G76" i="16"/>
  <c r="I76" i="16"/>
  <c r="G75" i="16"/>
  <c r="I75" i="16"/>
  <c r="G74" i="16"/>
  <c r="I74" i="16"/>
  <c r="G73" i="16"/>
  <c r="I73" i="16"/>
  <c r="G71" i="16"/>
  <c r="I71" i="16"/>
  <c r="G70" i="16"/>
  <c r="I70" i="16"/>
  <c r="G62" i="16"/>
  <c r="I62" i="16"/>
  <c r="G61" i="16"/>
  <c r="I61" i="16"/>
  <c r="G60" i="16"/>
  <c r="I60" i="16"/>
  <c r="G59" i="16"/>
  <c r="I59" i="16"/>
  <c r="G57" i="16"/>
  <c r="I57" i="16"/>
  <c r="G56" i="16"/>
  <c r="I56" i="16"/>
  <c r="G33" i="16"/>
  <c r="I33" i="16"/>
  <c r="G32" i="16"/>
  <c r="I32" i="16"/>
  <c r="G30" i="16"/>
  <c r="I30" i="16"/>
  <c r="G29" i="16"/>
  <c r="I29" i="16"/>
  <c r="G19" i="16"/>
  <c r="I19" i="16"/>
  <c r="G18" i="16"/>
  <c r="I18" i="16"/>
  <c r="G16" i="16"/>
  <c r="I16" i="16"/>
  <c r="G15" i="16"/>
  <c r="I15" i="16"/>
  <c r="G149" i="15"/>
  <c r="I149" i="15"/>
  <c r="G137" i="15"/>
  <c r="I137" i="15"/>
  <c r="G100" i="15"/>
  <c r="I100" i="15"/>
  <c r="G99" i="15"/>
  <c r="I99" i="15"/>
  <c r="G97" i="15"/>
  <c r="I97" i="15"/>
  <c r="G96" i="15"/>
  <c r="I96" i="15"/>
  <c r="G59" i="15"/>
  <c r="I59" i="15"/>
  <c r="G58" i="15"/>
  <c r="I58" i="15"/>
  <c r="G55" i="15"/>
  <c r="I55" i="15"/>
  <c r="G31" i="15"/>
  <c r="I31" i="15"/>
  <c r="G30" i="15"/>
  <c r="I30" i="15"/>
  <c r="G28" i="15"/>
  <c r="I28" i="15"/>
  <c r="G27" i="15"/>
  <c r="I27" i="15"/>
  <c r="G159" i="7"/>
  <c r="I159" i="7"/>
  <c r="G158" i="7"/>
  <c r="I158" i="7"/>
  <c r="G157" i="7"/>
  <c r="I157" i="7"/>
  <c r="G156" i="7"/>
  <c r="I156" i="7"/>
  <c r="G154" i="7"/>
  <c r="I154" i="7"/>
  <c r="G153" i="7"/>
  <c r="I153" i="7"/>
  <c r="G145" i="7"/>
  <c r="I145" i="7"/>
  <c r="G144" i="7"/>
  <c r="I144" i="7"/>
  <c r="G143" i="7"/>
  <c r="I143" i="7"/>
  <c r="G141" i="7"/>
  <c r="I141" i="7"/>
  <c r="G140" i="7"/>
  <c r="I140" i="7"/>
  <c r="G117" i="7"/>
  <c r="I117" i="7"/>
  <c r="G116" i="7"/>
  <c r="I116" i="7"/>
  <c r="G115" i="7"/>
  <c r="I115" i="7"/>
  <c r="G114" i="7"/>
  <c r="I114" i="7"/>
  <c r="G112" i="7"/>
  <c r="I112" i="7"/>
  <c r="G111" i="7"/>
  <c r="I111" i="7"/>
  <c r="G103" i="7"/>
  <c r="I103" i="7"/>
  <c r="G102" i="7"/>
  <c r="I102" i="7"/>
  <c r="G101" i="7"/>
  <c r="I101" i="7"/>
  <c r="G99" i="7"/>
  <c r="I99" i="7"/>
  <c r="G98" i="7"/>
  <c r="I98" i="7"/>
  <c r="G75" i="7"/>
  <c r="I75" i="7"/>
  <c r="G74" i="7"/>
  <c r="I74" i="7"/>
  <c r="G73" i="7"/>
  <c r="I73" i="7"/>
  <c r="G72" i="7"/>
  <c r="I72" i="7"/>
  <c r="G70" i="7"/>
  <c r="I70" i="7"/>
  <c r="G69" i="7"/>
  <c r="I69" i="7"/>
  <c r="G61" i="7"/>
  <c r="I61" i="7"/>
  <c r="G60" i="7"/>
  <c r="I60" i="7"/>
  <c r="G59" i="7"/>
  <c r="I59" i="7"/>
  <c r="G57" i="7"/>
  <c r="I57" i="7"/>
  <c r="G56" i="7"/>
  <c r="I56" i="7"/>
  <c r="G153" i="12"/>
  <c r="I153" i="12"/>
  <c r="G152" i="12"/>
  <c r="I152" i="12"/>
  <c r="G150" i="12"/>
  <c r="I150" i="12"/>
  <c r="G142" i="12"/>
  <c r="I142" i="12"/>
  <c r="G141" i="12"/>
  <c r="I141" i="12"/>
  <c r="G139" i="12"/>
  <c r="I139" i="12"/>
  <c r="G111" i="12"/>
  <c r="I111" i="12"/>
  <c r="G110" i="12"/>
  <c r="I110" i="12"/>
  <c r="G108" i="12"/>
  <c r="I108" i="12"/>
  <c r="G100" i="12"/>
  <c r="I100" i="12"/>
  <c r="G99" i="12"/>
  <c r="I99" i="12"/>
  <c r="G97" i="12"/>
  <c r="I97" i="12"/>
  <c r="G69" i="12"/>
  <c r="I69" i="12"/>
  <c r="G68" i="12"/>
  <c r="I68" i="12"/>
  <c r="G66" i="12"/>
  <c r="I66" i="12"/>
  <c r="G58" i="12"/>
  <c r="I58" i="12"/>
  <c r="G57" i="12"/>
  <c r="I57" i="12"/>
  <c r="G55" i="12"/>
  <c r="I55" i="12"/>
  <c r="G155" i="6"/>
  <c r="I155" i="6"/>
  <c r="G154" i="6"/>
  <c r="I154" i="6"/>
  <c r="G153" i="6"/>
  <c r="I153" i="6"/>
  <c r="G151" i="6"/>
  <c r="I151" i="6"/>
  <c r="G150" i="6"/>
  <c r="I150" i="6"/>
  <c r="G142" i="6"/>
  <c r="I142" i="6"/>
  <c r="G141" i="6"/>
  <c r="I141" i="6"/>
  <c r="G140" i="6"/>
  <c r="I140" i="6"/>
  <c r="G138" i="6"/>
  <c r="I138" i="6"/>
  <c r="G137" i="6"/>
  <c r="I137" i="6"/>
  <c r="G114" i="6"/>
  <c r="I114" i="6"/>
  <c r="G113" i="6"/>
  <c r="I113" i="6"/>
  <c r="G112" i="6"/>
  <c r="I112" i="6"/>
  <c r="G110" i="6"/>
  <c r="I110" i="6"/>
  <c r="G109" i="6"/>
  <c r="I109" i="6"/>
  <c r="G101" i="6"/>
  <c r="I101" i="6"/>
  <c r="G100" i="6"/>
  <c r="I100" i="6"/>
  <c r="G99" i="6"/>
  <c r="I99" i="6"/>
  <c r="G97" i="6"/>
  <c r="G96" i="6"/>
  <c r="I96" i="6"/>
  <c r="G73" i="6"/>
  <c r="I73" i="6"/>
  <c r="G72" i="6"/>
  <c r="I72" i="6"/>
  <c r="G71" i="6"/>
  <c r="I71" i="6"/>
  <c r="G69" i="6"/>
  <c r="I69" i="6"/>
  <c r="G68" i="6"/>
  <c r="I68" i="6"/>
  <c r="G60" i="6"/>
  <c r="I60" i="6"/>
  <c r="G59" i="6"/>
  <c r="I59" i="6"/>
  <c r="G58" i="6"/>
  <c r="I58" i="6"/>
  <c r="G56" i="6"/>
  <c r="I56" i="6"/>
  <c r="G55" i="6"/>
  <c r="I55" i="6"/>
  <c r="G279" i="4"/>
  <c r="I279" i="4"/>
  <c r="G278" i="4"/>
  <c r="I278" i="4"/>
  <c r="G277" i="4"/>
  <c r="I277" i="4"/>
  <c r="G276" i="4"/>
  <c r="I276" i="4"/>
  <c r="G274" i="4"/>
  <c r="I274" i="4"/>
  <c r="G273" i="4"/>
  <c r="I273" i="4"/>
  <c r="G264" i="4"/>
  <c r="I264" i="4"/>
  <c r="G263" i="4"/>
  <c r="I263" i="4"/>
  <c r="G262" i="4"/>
  <c r="I262" i="4"/>
  <c r="G261" i="4"/>
  <c r="I261" i="4"/>
  <c r="G259" i="4"/>
  <c r="I259" i="4"/>
  <c r="G258" i="4"/>
  <c r="I258" i="4"/>
  <c r="G197" i="4"/>
  <c r="I197" i="4"/>
  <c r="G196" i="4"/>
  <c r="I196" i="4"/>
  <c r="G195" i="4"/>
  <c r="I195" i="4"/>
  <c r="G194" i="4"/>
  <c r="I194" i="4"/>
  <c r="G192" i="4"/>
  <c r="I192" i="4"/>
  <c r="G191" i="4"/>
  <c r="I191" i="4"/>
  <c r="G182" i="4"/>
  <c r="I182" i="4"/>
  <c r="G181" i="4"/>
  <c r="I181" i="4"/>
  <c r="G180" i="4"/>
  <c r="I180" i="4"/>
  <c r="G179" i="4"/>
  <c r="I179" i="4"/>
  <c r="G177" i="4"/>
  <c r="I177" i="4"/>
  <c r="G176" i="4"/>
  <c r="I176" i="4"/>
  <c r="G116" i="4"/>
  <c r="I116" i="4"/>
  <c r="G115" i="4"/>
  <c r="I115" i="4"/>
  <c r="G114" i="4"/>
  <c r="I114" i="4"/>
  <c r="G113" i="4"/>
  <c r="I113" i="4"/>
  <c r="G111" i="4"/>
  <c r="I111" i="4"/>
  <c r="G110" i="4"/>
  <c r="I110" i="4"/>
  <c r="G101" i="4"/>
  <c r="I101" i="4"/>
  <c r="G100" i="4"/>
  <c r="I100" i="4"/>
  <c r="G99" i="4"/>
  <c r="I99" i="4"/>
  <c r="G98" i="4"/>
  <c r="I98" i="4"/>
  <c r="G96" i="4"/>
  <c r="I96" i="4"/>
  <c r="G95" i="4"/>
  <c r="I95" i="4"/>
  <c r="G33" i="7"/>
  <c r="I33" i="7"/>
  <c r="G32" i="7"/>
  <c r="I32" i="7"/>
  <c r="G31" i="7"/>
  <c r="I31" i="7"/>
  <c r="G29" i="7"/>
  <c r="I29" i="7"/>
  <c r="G28" i="7"/>
  <c r="I28" i="7"/>
  <c r="G19" i="7"/>
  <c r="I19" i="7"/>
  <c r="G18" i="7"/>
  <c r="I18" i="7"/>
  <c r="G20" i="7"/>
  <c r="I20" i="7"/>
  <c r="G16" i="7"/>
  <c r="I16" i="7"/>
  <c r="G15" i="7"/>
  <c r="I15" i="7"/>
  <c r="G29" i="12"/>
  <c r="I29" i="12"/>
  <c r="G28" i="12"/>
  <c r="I28" i="12"/>
  <c r="G26" i="12"/>
  <c r="I26" i="12"/>
  <c r="G18" i="12"/>
  <c r="I18" i="12"/>
  <c r="G17" i="12"/>
  <c r="I17" i="12"/>
  <c r="G15" i="12"/>
  <c r="I15" i="12"/>
  <c r="G33" i="6"/>
  <c r="I33" i="6"/>
  <c r="G28" i="6"/>
  <c r="I28" i="6"/>
  <c r="G15" i="6"/>
  <c r="I15" i="6"/>
  <c r="G16" i="6"/>
  <c r="I16" i="6"/>
  <c r="I19" i="6"/>
  <c r="G20" i="6"/>
  <c r="I20" i="6"/>
  <c r="G29" i="6"/>
  <c r="I29" i="6"/>
  <c r="G31" i="6"/>
  <c r="I31" i="6"/>
  <c r="G32" i="6"/>
  <c r="I32" i="6"/>
  <c r="G37" i="4"/>
  <c r="I37" i="4"/>
  <c r="G21" i="4"/>
  <c r="I21" i="4"/>
  <c r="G20" i="4"/>
  <c r="I20" i="4"/>
  <c r="G18" i="4"/>
  <c r="I18" i="4"/>
  <c r="G19" i="4"/>
  <c r="I19" i="4"/>
  <c r="G36" i="4"/>
  <c r="I36" i="4"/>
  <c r="G35" i="4"/>
  <c r="I35" i="4"/>
  <c r="G34" i="4"/>
  <c r="I34" i="4"/>
  <c r="G32" i="4"/>
  <c r="I32" i="4"/>
  <c r="G31" i="4"/>
  <c r="I31" i="4"/>
  <c r="G16" i="4"/>
  <c r="I16" i="4"/>
  <c r="G15" i="4"/>
  <c r="I15" i="4"/>
  <c r="I97" i="6"/>
  <c r="I23" i="17" l="1"/>
  <c r="I106" i="17"/>
  <c r="I154" i="15"/>
  <c r="J13" i="20" s="1"/>
  <c r="I101" i="15"/>
  <c r="I102" i="15" s="1"/>
  <c r="I154" i="12"/>
  <c r="J11" i="20" s="1"/>
  <c r="I78" i="17"/>
  <c r="I24" i="17"/>
  <c r="I25" i="17" s="1"/>
  <c r="C16" i="20"/>
  <c r="I160" i="17"/>
  <c r="J16" i="20" s="1"/>
  <c r="I79" i="17"/>
  <c r="I80" i="17" s="1"/>
  <c r="F16" i="20"/>
  <c r="I146" i="17"/>
  <c r="I16" i="20" s="1"/>
  <c r="I120" i="17"/>
  <c r="I64" i="17"/>
  <c r="I38" i="17"/>
  <c r="D16" i="20" s="1"/>
  <c r="I72" i="15"/>
  <c r="F13" i="20" s="1"/>
  <c r="I37" i="16"/>
  <c r="I156" i="6"/>
  <c r="I32" i="15"/>
  <c r="I118" i="4"/>
  <c r="I60" i="15"/>
  <c r="I145" i="16"/>
  <c r="I159" i="16"/>
  <c r="I118" i="16"/>
  <c r="I104" i="16"/>
  <c r="I77" i="16"/>
  <c r="I63" i="16"/>
  <c r="I22" i="16"/>
  <c r="I155" i="15"/>
  <c r="I156" i="15" s="1"/>
  <c r="I142" i="15"/>
  <c r="I13" i="20" s="1"/>
  <c r="I113" i="15"/>
  <c r="I73" i="15"/>
  <c r="I74" i="15" s="1"/>
  <c r="I20" i="15"/>
  <c r="I155" i="12"/>
  <c r="I156" i="12" s="1"/>
  <c r="I143" i="12"/>
  <c r="I11" i="20" s="1"/>
  <c r="I112" i="12"/>
  <c r="I101" i="12"/>
  <c r="I70" i="12"/>
  <c r="I59" i="12"/>
  <c r="E11" i="20" s="1"/>
  <c r="I30" i="12"/>
  <c r="D11" i="20" s="1"/>
  <c r="I19" i="12"/>
  <c r="I160" i="7"/>
  <c r="J18" i="20" s="1"/>
  <c r="I146" i="7"/>
  <c r="I118" i="7"/>
  <c r="H18" i="20" s="1"/>
  <c r="I104" i="7"/>
  <c r="G18" i="20" s="1"/>
  <c r="I76" i="7"/>
  <c r="F18" i="20" s="1"/>
  <c r="I62" i="7"/>
  <c r="I35" i="7"/>
  <c r="I21" i="7"/>
  <c r="I143" i="6"/>
  <c r="I10" i="20" s="1"/>
  <c r="I115" i="6"/>
  <c r="I102" i="6"/>
  <c r="I74" i="6"/>
  <c r="F10" i="20" s="1"/>
  <c r="I61" i="6"/>
  <c r="I34" i="6"/>
  <c r="I21" i="6"/>
  <c r="I281" i="4"/>
  <c r="I266" i="4"/>
  <c r="I199" i="4"/>
  <c r="I184" i="4"/>
  <c r="I103" i="4"/>
  <c r="I40" i="4"/>
  <c r="I24" i="4"/>
  <c r="I160" i="16" l="1"/>
  <c r="I161" i="16" s="1"/>
  <c r="J15" i="20"/>
  <c r="I38" i="16"/>
  <c r="I39" i="16" s="1"/>
  <c r="D15" i="20"/>
  <c r="I23" i="16"/>
  <c r="I24" i="16" s="1"/>
  <c r="C15" i="20"/>
  <c r="I64" i="16"/>
  <c r="I65" i="16" s="1"/>
  <c r="E15" i="20"/>
  <c r="I78" i="16"/>
  <c r="I79" i="16" s="1"/>
  <c r="F15" i="20"/>
  <c r="I105" i="16"/>
  <c r="I106" i="16" s="1"/>
  <c r="G15" i="20"/>
  <c r="I146" i="16"/>
  <c r="I147" i="16" s="1"/>
  <c r="I15" i="20"/>
  <c r="I119" i="16"/>
  <c r="I120" i="16" s="1"/>
  <c r="H15" i="20"/>
  <c r="I105" i="7"/>
  <c r="I106" i="7" s="1"/>
  <c r="I103" i="15"/>
  <c r="G13" i="20"/>
  <c r="I161" i="17"/>
  <c r="I162" i="17" s="1"/>
  <c r="I60" i="12"/>
  <c r="I61" i="12" s="1"/>
  <c r="I143" i="15"/>
  <c r="I144" i="15" s="1"/>
  <c r="I71" i="12"/>
  <c r="I72" i="12" s="1"/>
  <c r="F11" i="20"/>
  <c r="I31" i="12"/>
  <c r="I32" i="12" s="1"/>
  <c r="I102" i="12"/>
  <c r="I103" i="12" s="1"/>
  <c r="G11" i="20"/>
  <c r="I113" i="12"/>
  <c r="I114" i="12" s="1"/>
  <c r="H11" i="20"/>
  <c r="I144" i="12"/>
  <c r="I145" i="12" s="1"/>
  <c r="I75" i="6"/>
  <c r="I76" i="6" s="1"/>
  <c r="I39" i="17"/>
  <c r="I40" i="17" s="1"/>
  <c r="I20" i="12"/>
  <c r="I21" i="12" s="1"/>
  <c r="C11" i="20"/>
  <c r="I121" i="17"/>
  <c r="I122" i="17" s="1"/>
  <c r="H16" i="20"/>
  <c r="I25" i="4"/>
  <c r="I26" i="4" s="1"/>
  <c r="C7" i="20"/>
  <c r="I61" i="15"/>
  <c r="I62" i="15" s="1"/>
  <c r="E13" i="20"/>
  <c r="I147" i="17"/>
  <c r="I148" i="17" s="1"/>
  <c r="I41" i="4"/>
  <c r="I42" i="4" s="1"/>
  <c r="D7" i="20"/>
  <c r="I103" i="6"/>
  <c r="I104" i="6" s="1"/>
  <c r="G10" i="20"/>
  <c r="I119" i="7"/>
  <c r="I120" i="7" s="1"/>
  <c r="I119" i="4"/>
  <c r="I120" i="4" s="1"/>
  <c r="F7" i="20"/>
  <c r="I33" i="15"/>
  <c r="D13" i="20"/>
  <c r="I157" i="6"/>
  <c r="I158" i="6" s="1"/>
  <c r="J10" i="20"/>
  <c r="I21" i="15"/>
  <c r="I22" i="15" s="1"/>
  <c r="C13" i="20"/>
  <c r="K13" i="20" s="1"/>
  <c r="I144" i="6"/>
  <c r="I145" i="6" s="1"/>
  <c r="I185" i="4"/>
  <c r="I186" i="4" s="1"/>
  <c r="G7" i="20"/>
  <c r="I161" i="7"/>
  <c r="I162" i="7" s="1"/>
  <c r="I200" i="4"/>
  <c r="I201" i="4" s="1"/>
  <c r="H7" i="20"/>
  <c r="I22" i="7"/>
  <c r="I23" i="7" s="1"/>
  <c r="C18" i="20"/>
  <c r="I104" i="4"/>
  <c r="I105" i="4" s="1"/>
  <c r="E7" i="20"/>
  <c r="I116" i="6"/>
  <c r="I117" i="6" s="1"/>
  <c r="H10" i="20"/>
  <c r="I267" i="4"/>
  <c r="I268" i="4" s="1"/>
  <c r="I7" i="20"/>
  <c r="I282" i="4"/>
  <c r="I283" i="4" s="1"/>
  <c r="J7" i="20"/>
  <c r="I36" i="7"/>
  <c r="I37" i="7" s="1"/>
  <c r="D18" i="20"/>
  <c r="I107" i="17"/>
  <c r="I108" i="17" s="1"/>
  <c r="G16" i="20"/>
  <c r="I65" i="17"/>
  <c r="I66" i="17" s="1"/>
  <c r="E16" i="20"/>
  <c r="I62" i="6"/>
  <c r="I63" i="6" s="1"/>
  <c r="E10" i="20"/>
  <c r="I147" i="7"/>
  <c r="I148" i="7" s="1"/>
  <c r="I18" i="20"/>
  <c r="I22" i="6"/>
  <c r="I23" i="6" s="1"/>
  <c r="C10" i="20"/>
  <c r="I63" i="7"/>
  <c r="I64" i="7" s="1"/>
  <c r="E18" i="20"/>
  <c r="I35" i="6"/>
  <c r="I36" i="6" s="1"/>
  <c r="D10" i="20"/>
  <c r="I77" i="7"/>
  <c r="I78" i="7" s="1"/>
  <c r="I114" i="15"/>
  <c r="I115" i="15" s="1"/>
  <c r="H13" i="20"/>
  <c r="I34" i="15"/>
  <c r="K15" i="20" l="1"/>
  <c r="K16" i="20"/>
  <c r="F19" i="20"/>
  <c r="F20" i="20" s="1"/>
  <c r="I19" i="20"/>
  <c r="I20" i="20" s="1"/>
  <c r="K10" i="20"/>
  <c r="J19" i="20"/>
  <c r="J20" i="20" s="1"/>
  <c r="K11" i="20"/>
  <c r="G19" i="20"/>
  <c r="G20" i="20" s="1"/>
  <c r="D19" i="20"/>
  <c r="D20" i="20" s="1"/>
  <c r="E19" i="20"/>
  <c r="E20" i="20" s="1"/>
  <c r="K18" i="20"/>
  <c r="C19" i="20"/>
  <c r="C20" i="20" s="1"/>
  <c r="K7" i="20"/>
  <c r="H19" i="20"/>
  <c r="H20" i="20" s="1"/>
  <c r="K19" i="20" l="1"/>
  <c r="K20" i="20"/>
</calcChain>
</file>

<file path=xl/sharedStrings.xml><?xml version="1.0" encoding="utf-8"?>
<sst xmlns="http://schemas.openxmlformats.org/spreadsheetml/2006/main" count="1859" uniqueCount="206">
  <si>
    <t>množství</t>
  </si>
  <si>
    <t>Kč celkem</t>
  </si>
  <si>
    <t>hod</t>
  </si>
  <si>
    <t>vedení provozního deníku</t>
  </si>
  <si>
    <t>DPH 21%</t>
  </si>
  <si>
    <t>Činnost</t>
  </si>
  <si>
    <t>měrná jedn.</t>
  </si>
  <si>
    <t>Kč/jed.</t>
  </si>
  <si>
    <t>Cena  celkem bez DPH</t>
  </si>
  <si>
    <t xml:space="preserve">kontrola a zajištění provozu odběrného místa elektrické energie </t>
  </si>
  <si>
    <t xml:space="preserve"> </t>
  </si>
  <si>
    <t xml:space="preserve">servis pohyblivých mechanismů                             </t>
  </si>
  <si>
    <t>Název:</t>
  </si>
  <si>
    <t>Katastrální území:</t>
  </si>
  <si>
    <t>ID:</t>
  </si>
  <si>
    <t>Pracoviště SPÚ:</t>
  </si>
  <si>
    <t>četnost v období</t>
  </si>
  <si>
    <t>ceník č.</t>
  </si>
  <si>
    <r>
      <t>m</t>
    </r>
    <r>
      <rPr>
        <vertAlign val="superscript"/>
        <sz val="11"/>
        <rFont val="Calibri"/>
        <family val="2"/>
        <charset val="238"/>
      </rPr>
      <t>2</t>
    </r>
  </si>
  <si>
    <t>kontrola a zajištění odběrného místa elektrické energie</t>
  </si>
  <si>
    <t>zazimování technologie</t>
  </si>
  <si>
    <t>sevis pohyblivých mechanismů</t>
  </si>
  <si>
    <t>servis pohyblivých mechanismů</t>
  </si>
  <si>
    <t>zprovoznění technologie</t>
  </si>
  <si>
    <t>nátěry kovových konstrukcí</t>
  </si>
  <si>
    <t>kontrolní prohlídky a zajištění řádného stavu katodové ochrany</t>
  </si>
  <si>
    <t>Stavba k závlaze pozemků Podivín - Lužice I. stavba (P-L I.)</t>
  </si>
  <si>
    <t>P-L I., ČS 2</t>
  </si>
  <si>
    <t>Ladná</t>
  </si>
  <si>
    <t xml:space="preserve">5020000103-11201000, 5020000104-11201000, 5020000107-11201000, </t>
  </si>
  <si>
    <t>P-L I., výtlačné potrubí ČS 2</t>
  </si>
  <si>
    <t>Ladná, Podivín</t>
  </si>
  <si>
    <t xml:space="preserve">5020000105-11201000, </t>
  </si>
  <si>
    <t>K1 P-L I.</t>
  </si>
  <si>
    <t>Velké Bílovice, Podivín</t>
  </si>
  <si>
    <t>Akumulační nádrž P-L I.</t>
  </si>
  <si>
    <t>Podivín</t>
  </si>
  <si>
    <t>5020000119-11201000</t>
  </si>
  <si>
    <t>K2 P-L I.</t>
  </si>
  <si>
    <t>5020000108-11201000, 5020000110-11201000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</si>
  <si>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</si>
  <si>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VN Šísary</t>
  </si>
  <si>
    <t>Velké Bílovice</t>
  </si>
  <si>
    <t>5020000125-11201000</t>
  </si>
  <si>
    <t>Velký Bílovec 1,2,3</t>
  </si>
  <si>
    <t>Velké Bílovice, Čejkovice</t>
  </si>
  <si>
    <t xml:space="preserve"> Příloha č.6</t>
  </si>
  <si>
    <t xml:space="preserve">zprovoznění objektů ZK </t>
  </si>
  <si>
    <t>technicko bezpečnostní prohlídky (TBP IV. kategorie)</t>
  </si>
  <si>
    <t>Příloha č.6</t>
  </si>
  <si>
    <t xml:space="preserve">Rozpis činností služeb provozu a údržby staveb k závlaze pozemků </t>
  </si>
  <si>
    <t>5020000103-11201000, 5020000104-11201000, 5020000107-11201000</t>
  </si>
  <si>
    <t>5020000105-11201000</t>
  </si>
  <si>
    <t>5030000082-11201000, 5030000083-11201000</t>
  </si>
  <si>
    <t>OVHS Brno</t>
  </si>
  <si>
    <t>5020000109-11201000, 5030000081-11201000</t>
  </si>
  <si>
    <t>odstranění sedimentů z akumulačních nádrží</t>
  </si>
  <si>
    <t>m³</t>
  </si>
  <si>
    <t>kontrolní prohlídky a zajištění funkčnosti a řádného stavu objektů a zařízení HZZ</t>
  </si>
  <si>
    <t>kontrolní prohlídky a zajištění funkčnosti a řádného stavu stavebních objektů a zařízení HZZ</t>
  </si>
  <si>
    <t>kontrola ucpávek a provozních kapalin, vč. doplňování kapalin</t>
  </si>
  <si>
    <t>sečení povrchových ploch</t>
  </si>
  <si>
    <t>ha</t>
  </si>
  <si>
    <t>zazimování objektů ZK</t>
  </si>
  <si>
    <t>zprovoznění vtokových a výpustných objektů</t>
  </si>
  <si>
    <t>zazimování vtokových a výpustných objektů</t>
  </si>
  <si>
    <t xml:space="preserve">zprovoznění vtokových, výpustných objektů </t>
  </si>
  <si>
    <t>zazimování vtokových, výpustných objektů</t>
  </si>
  <si>
    <t>zprovoznění vtokových, výpustných objektů</t>
  </si>
  <si>
    <t>Období:  01.01.- 30.06.2026</t>
  </si>
  <si>
    <t>Cena celkem v období 01.01.- 30.06.2026 s DPH</t>
  </si>
  <si>
    <t>Období 01.07. - 31.12.2026</t>
  </si>
  <si>
    <t>Cena celkem v období 01.07. - 31.12.2026 s DPH</t>
  </si>
  <si>
    <t>Období 01.01. - 30.06.2027</t>
  </si>
  <si>
    <t>Cena celkem v období 01.01. - 30.06.2027 s DPH</t>
  </si>
  <si>
    <t>Období 01.07. - 31.12.2027</t>
  </si>
  <si>
    <t>Cena celkem v období 01.07. - 31.12.2027 s DPH</t>
  </si>
  <si>
    <t>Období 01.01. - 30.06.2028</t>
  </si>
  <si>
    <t>Cena celkem v období 01.01. - 30.06.2028 s DPH</t>
  </si>
  <si>
    <t>Období 01.07. - 31.12.2028</t>
  </si>
  <si>
    <t>Cena celkem v období 01.07. - 31.12.2028 s DPH</t>
  </si>
  <si>
    <t>Období 01.01. - 30.06.2029</t>
  </si>
  <si>
    <t>Cena celkem v období 01.01. - 30.06.2029 s DPH</t>
  </si>
  <si>
    <t>Období 01.07. - 31.12.2029</t>
  </si>
  <si>
    <t>Cena celkem v období 01.07. - 31.12.2029 s DPH</t>
  </si>
  <si>
    <t>Období: 01.01.- 30.06.2026</t>
  </si>
  <si>
    <t>Období: 01.01- 30.06.2026</t>
  </si>
  <si>
    <t>Cena celkem v období 01.01.2022 - 30.06.2026 s DPH</t>
  </si>
  <si>
    <t>Cena celkem v období 01.01. - 30.06. 2026 s DPH</t>
  </si>
  <si>
    <t>odstranění náletových křovin</t>
  </si>
  <si>
    <t>Smlouva o poskytování služeb k zajištění provozu a údržby staveb k závlaze pozemků -  Příloha č. 5a</t>
  </si>
  <si>
    <t>CENÍK SLUŽEB PROVOZU A ÚDRŽBY</t>
  </si>
  <si>
    <t>pro závlahovou stavbu Podivín – Lužice I. stavba pro rok 2026 – 2029</t>
  </si>
  <si>
    <t>p.č.</t>
  </si>
  <si>
    <t>Služba</t>
  </si>
  <si>
    <t>Jednotka</t>
  </si>
  <si>
    <t>Nabídková cena v Kč bez DPH</t>
  </si>
  <si>
    <t>Sazba DPH</t>
  </si>
  <si>
    <t>Cena v Kč vč. DPH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</si>
  <si>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</si>
  <si>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</si>
  <si>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</si>
  <si>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</si>
  <si>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</si>
  <si>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</si>
  <si>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</si>
  <si>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</si>
  <si>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</si>
  <si>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</si>
  <si>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</si>
  <si>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</si>
  <si>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zprovoznění objektů ZK</t>
  </si>
  <si>
    <t>14.</t>
  </si>
  <si>
    <t>technickobezpečnostní prohlídky (TBP IV. kategorie)</t>
  </si>
  <si>
    <t>17.</t>
  </si>
  <si>
    <t xml:space="preserve">19. 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</si>
  <si>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2</t>
    </r>
  </si>
  <si>
    <t xml:space="preserve">21. </t>
  </si>
  <si>
    <t>odstranění nánosů sedimentů z akumulačních nádrží</t>
  </si>
  <si>
    <r>
      <t>m</t>
    </r>
    <r>
      <rPr>
        <b/>
        <vertAlign val="superscript"/>
        <sz val="11"/>
        <color theme="1"/>
        <rFont val="Calibri"/>
        <family val="2"/>
        <charset val="238"/>
      </rPr>
      <t>3</t>
    </r>
  </si>
  <si>
    <t>Pozn. Zadavatel informuje, že vynechání některých čísel v číselné řadě položek je záměrné a nejedná se o chybu</t>
  </si>
  <si>
    <t>Smlouva o poskytování služeb k zajištění provozu a údržby staveb k závlaze pozemků -  Příloha č. 5b</t>
  </si>
  <si>
    <t xml:space="preserve">CENÍK SLUŽEB AD HOC </t>
  </si>
  <si>
    <r>
      <rPr>
        <b/>
        <sz val="12"/>
        <rFont val="Calibri"/>
        <family val="2"/>
        <charset val="238"/>
        <scheme val="minor"/>
      </rPr>
      <t>pro závlahovou stavbu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 P - L I.stavba pro rok 2026 – 2029</t>
    </r>
  </si>
  <si>
    <t>Limitní cena v Kč bez DPH</t>
  </si>
  <si>
    <t xml:space="preserve">Poznámka                                                     (Pořízení nenaceněných částí položek bude realizováno jako dodávka Produktu ve smyslu VOP - viz Příloha 3b). </t>
  </si>
  <si>
    <t xml:space="preserve">	Výměna oplocení přes výšku 180 cm do 220 cm, materiál strojové pletivo Zn/PVC s napínacími dráty, s ostnatým drátem   </t>
  </si>
  <si>
    <t>bm</t>
  </si>
  <si>
    <t xml:space="preserve">Součástí jednotkové ceny položky není cena pletiva, napínacích a ostnatých drátů, jejíž  pořízení bude realizováno jako dodávka Produktu ve smyslu VOP.    </t>
  </si>
  <si>
    <t xml:space="preserve">Výměna plotových sloupků do 250 cm  </t>
  </si>
  <si>
    <t>ks</t>
  </si>
  <si>
    <t>Součástí jednotkové ceny položky není cena materiálu (sloupků průběžných, rohových, vzpěr bez rozlišení materiálu - ocel, beton). Pořízení materiálu souvisejícího s výměnou bude realizováno jako dodávka Produktu ve smyslu VOP.</t>
  </si>
  <si>
    <t>3.</t>
  </si>
  <si>
    <t>Diagnostika závady čerpadla v čerpací jímce</t>
  </si>
  <si>
    <t>Pronájem čerpadla</t>
  </si>
  <si>
    <t>den</t>
  </si>
  <si>
    <t xml:space="preserve">Sečení ve vegetačním období mimo pravidelně prováděné provozní a údržbové činnosti, v rovině nebo svahu do sklonu 1 : 2 </t>
  </si>
  <si>
    <t xml:space="preserve">Odstranění náletových křovin mimo pravidelně prováděné provozní a údržbové činnosti </t>
  </si>
  <si>
    <t xml:space="preserve">Zpracování dřevní hmoty (spadlé stromy, větve) </t>
  </si>
  <si>
    <t xml:space="preserve">Ekologická likvidace neupotřebitelné dřevní hmoty </t>
  </si>
  <si>
    <t>Nátěry kovových konstrukcí v rámci oprav</t>
  </si>
  <si>
    <t>Součástí jednotkové ceny položky není cena barev a ředidel, jejichž pořízení bude realizováno jako dodávka Produktu ve smyslu VOP.</t>
  </si>
  <si>
    <t>Jiné mimořádné zemní práce související s provozem HZZ a ostatních objektů-uzavřené</t>
  </si>
  <si>
    <t>15.</t>
  </si>
  <si>
    <t>Zámečnické práce</t>
  </si>
  <si>
    <t>Součástí jednotkové ceny položky není cena železářského materiálu, jehož pořízení bude realizováno jako dodávka Produktu ve smyslu VOP.</t>
  </si>
  <si>
    <t>16.</t>
  </si>
  <si>
    <t>Zednické práce</t>
  </si>
  <si>
    <t>Součástí jednotkové ceny položky není cena stavebního materiálu, jehož pořízení bude realizováno jako dodávka Produktu ve smyslu VOP.</t>
  </si>
  <si>
    <t>Elektrikářské práce</t>
  </si>
  <si>
    <t>Součástí jednotkové ceny položky není cena nového  elektromateriálu, jehož pořízení bude realizováno jako dodávka Produktu ve smyslu VOP.</t>
  </si>
  <si>
    <t>18.</t>
  </si>
  <si>
    <t>Klempířské práce</t>
  </si>
  <si>
    <t>Součástí jednotkové ceny položky není cena nových klempířských výrobků, jejichž pořízení bude realizováno jako dodávka Produktu ve smyslu VOP.</t>
  </si>
  <si>
    <t>19.</t>
  </si>
  <si>
    <t>Pokrývačské  práce</t>
  </si>
  <si>
    <t>Součástí jednotkové ceny položky není cena odpovídající střešní krytiny, jejíž pořízení bude realizováno jako dodávka Produktu ve smyslu VOP.</t>
  </si>
  <si>
    <t>20.</t>
  </si>
  <si>
    <t>Truhlářské práce</t>
  </si>
  <si>
    <t>Součástí jednotkové ceny položky není cena dřevěného materiálu, jejíž pořízení bude realizováno jako dodávka Produktu ve smyslu VOP.</t>
  </si>
  <si>
    <t>21.</t>
  </si>
  <si>
    <t>Svářečské práce</t>
  </si>
  <si>
    <t>Součástí jednotkové ceny položky není cena svářečského  materiálu, jehož pořízení bude realizováno jako dodávka Produktu ve smyslu VOP.</t>
  </si>
  <si>
    <t>22.</t>
  </si>
  <si>
    <r>
      <t>Nekvalifikované, výše neuvedené pomocné a</t>
    </r>
    <r>
      <rPr>
        <sz val="11"/>
        <rFont val="Calibri"/>
        <family val="2"/>
        <charset val="238"/>
      </rPr>
      <t xml:space="preserve"> údržbářské </t>
    </r>
    <r>
      <rPr>
        <sz val="11"/>
        <color theme="1"/>
        <rFont val="Calibri"/>
        <family val="2"/>
        <charset val="238"/>
      </rPr>
      <t>práce</t>
    </r>
  </si>
  <si>
    <t>23.</t>
  </si>
  <si>
    <t>Poskytnutí součinnosti objednateli nebo jím určeným třetím osobám nad rámec součinnosti poskytované v rámci služeb Provozu HZZ</t>
  </si>
  <si>
    <t>24.</t>
  </si>
  <si>
    <t xml:space="preserve">Silniční doprava nákladu vozidlem do 3,5 t </t>
  </si>
  <si>
    <t>km</t>
  </si>
  <si>
    <t>cena nezahrnuje hodinovou sazbu řidiče a přepravovaných osob</t>
  </si>
  <si>
    <t>25.</t>
  </si>
  <si>
    <t>Silniční doprava  nákladu vozidlem nad 3,5 t</t>
  </si>
  <si>
    <t>26.</t>
  </si>
  <si>
    <t>Pronájem manipulační techniky</t>
  </si>
  <si>
    <t>27.</t>
  </si>
  <si>
    <t>Pronájem elektrocentrály 4-6 kVA</t>
  </si>
  <si>
    <t>28.</t>
  </si>
  <si>
    <t xml:space="preserve">Pronájem výkonného čerpadla - 20 l/s se spalovacím motorem </t>
  </si>
  <si>
    <r>
      <t>m</t>
    </r>
    <r>
      <rPr>
        <b/>
        <vertAlign val="superscript"/>
        <sz val="10"/>
        <color theme="1"/>
        <rFont val="Arial"/>
        <family val="2"/>
        <charset val="238"/>
      </rPr>
      <t>2</t>
    </r>
  </si>
  <si>
    <t>Smlouva o poskytování služeb k zajištění provozu a údržby staveb k závlaze pozemků - Příloha č.7</t>
  </si>
  <si>
    <t>Souhrn rozpisu činností služeb provozu a údržby pro závlahovou stavbu P - L I.  r. 2026 - 2029</t>
  </si>
  <si>
    <t>objekty</t>
  </si>
  <si>
    <t>2026</t>
  </si>
  <si>
    <t>CELKEM</t>
  </si>
  <si>
    <t>01.01 - 30.06.</t>
  </si>
  <si>
    <t>01.07. - 31.12.</t>
  </si>
  <si>
    <t>01.01.- 30.06.</t>
  </si>
  <si>
    <t>2026 - 2029</t>
  </si>
  <si>
    <t>Závlahová soustava Podivín-Lužice I. (P-L I.)</t>
  </si>
  <si>
    <t>P-LI., ČS 2</t>
  </si>
  <si>
    <t>5020000103-11201000</t>
  </si>
  <si>
    <t>5020000104-11201000</t>
  </si>
  <si>
    <t>5020000107-11201000</t>
  </si>
  <si>
    <t>P-L I. výtlačné potrubí ČS 2</t>
  </si>
  <si>
    <t>5020000109-11201000</t>
  </si>
  <si>
    <t>5030000081-11201000</t>
  </si>
  <si>
    <t>5020000108-11201000</t>
  </si>
  <si>
    <t>5020000110-11201000</t>
  </si>
  <si>
    <t>Velký Bílovec 1,2</t>
  </si>
  <si>
    <t>5030000082-11201000</t>
  </si>
  <si>
    <t>Velký Bílovec 3</t>
  </si>
  <si>
    <t>5030000083-11201000</t>
  </si>
  <si>
    <t>P-L I. celkem</t>
  </si>
  <si>
    <t>bez DPH</t>
  </si>
  <si>
    <t>s DPH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</si>
</sst>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2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10"/>
      <color indexed="8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2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2" xfId="0" applyFont="1" applyBorder="1"/>
    <xf numFmtId="0" fontId="0" fillId="0" borderId="3" xfId="0" applyBorder="1"/>
    <xf numFmtId="0" fontId="7" fillId="0" borderId="0" xfId="0" applyFont="1"/>
    <xf numFmtId="4" fontId="8" fillId="0" borderId="0" xfId="0" applyNumberFormat="1" applyFont="1" applyAlignment="1">
      <alignment horizontal="right" indent="1"/>
    </xf>
    <xf numFmtId="4" fontId="9" fillId="0" borderId="1" xfId="0" applyNumberFormat="1" applyFont="1" applyBorder="1" applyAlignment="1">
      <alignment horizontal="right" indent="1"/>
    </xf>
    <xf numFmtId="0" fontId="8" fillId="0" borderId="0" xfId="0" applyFont="1" applyAlignment="1">
      <alignment horizontal="right" indent="1"/>
    </xf>
    <xf numFmtId="0" fontId="18" fillId="0" borderId="0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9" fillId="0" borderId="1" xfId="0" applyNumberFormat="1" applyFont="1" applyBorder="1" applyAlignment="1">
      <alignment horizontal="right" indent="1"/>
    </xf>
    <xf numFmtId="2" fontId="4" fillId="0" borderId="0" xfId="0" applyNumberFormat="1" applyFont="1" applyBorder="1" applyAlignment="1">
      <alignment horizontal="right" indent="1"/>
    </xf>
    <xf numFmtId="0" fontId="6" fillId="0" borderId="1" xfId="0" applyFont="1" applyBorder="1"/>
    <xf numFmtId="0" fontId="10" fillId="0" borderId="0" xfId="0" applyFont="1"/>
    <xf numFmtId="0" fontId="8" fillId="0" borderId="0" xfId="0" applyFont="1"/>
    <xf numFmtId="0" fontId="3" fillId="0" borderId="0" xfId="0" applyFont="1" applyBorder="1"/>
    <xf numFmtId="0" fontId="11" fillId="0" borderId="0" xfId="0" applyFont="1" applyBorder="1"/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indent="1"/>
    </xf>
    <xf numFmtId="1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 inden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4" fontId="9" fillId="0" borderId="0" xfId="0" applyNumberFormat="1" applyFont="1" applyAlignment="1">
      <alignment horizontal="right" indent="1"/>
    </xf>
    <xf numFmtId="0" fontId="9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/>
    <xf numFmtId="4" fontId="8" fillId="0" borderId="1" xfId="0" applyNumberFormat="1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4" fillId="0" borderId="1" xfId="0" applyNumberFormat="1" applyFont="1" applyBorder="1" applyAlignment="1"/>
    <xf numFmtId="4" fontId="4" fillId="0" borderId="0" xfId="0" applyNumberFormat="1" applyFont="1" applyBorder="1" applyAlignment="1"/>
    <xf numFmtId="0" fontId="0" fillId="2" borderId="1" xfId="0" applyFill="1" applyBorder="1" applyAlignment="1">
      <alignment horizont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right" indent="1"/>
    </xf>
    <xf numFmtId="4" fontId="14" fillId="0" borderId="0" xfId="0" applyNumberFormat="1" applyFont="1" applyAlignment="1">
      <alignment horizontal="right" indent="1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right" indent="1"/>
    </xf>
    <xf numFmtId="0" fontId="1" fillId="0" borderId="0" xfId="0" applyFont="1" applyFill="1" applyAlignment="1">
      <alignment horizontal="left"/>
    </xf>
    <xf numFmtId="0" fontId="0" fillId="0" borderId="1" xfId="0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indent="1"/>
    </xf>
    <xf numFmtId="0" fontId="5" fillId="0" borderId="0" xfId="0" applyFont="1" applyFill="1"/>
    <xf numFmtId="0" fontId="11" fillId="3" borderId="0" xfId="0" applyFont="1" applyFill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right" indent="1"/>
    </xf>
    <xf numFmtId="0" fontId="0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8" fillId="0" borderId="0" xfId="0" applyNumberFormat="1" applyFont="1" applyBorder="1" applyAlignment="1"/>
    <xf numFmtId="4" fontId="8" fillId="0" borderId="0" xfId="0" applyNumberFormat="1" applyFont="1" applyBorder="1" applyAlignment="1"/>
    <xf numFmtId="0" fontId="0" fillId="0" borderId="0" xfId="0" applyBorder="1" applyAlignment="1">
      <alignment horizontal="left"/>
    </xf>
    <xf numFmtId="2" fontId="8" fillId="0" borderId="0" xfId="0" applyNumberFormat="1" applyFont="1" applyBorder="1" applyAlignment="1">
      <alignment horizontal="right" indent="1"/>
    </xf>
    <xf numFmtId="0" fontId="15" fillId="0" borderId="1" xfId="0" applyFont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indent="1"/>
    </xf>
    <xf numFmtId="1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2" fontId="9" fillId="0" borderId="0" xfId="0" applyNumberFormat="1" applyFont="1" applyBorder="1" applyAlignment="1">
      <alignment horizontal="right" indent="1"/>
    </xf>
    <xf numFmtId="4" fontId="9" fillId="0" borderId="0" xfId="0" applyNumberFormat="1" applyFont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" fontId="8" fillId="0" borderId="4" xfId="0" applyNumberFormat="1" applyFont="1" applyBorder="1" applyAlignment="1"/>
    <xf numFmtId="0" fontId="0" fillId="0" borderId="1" xfId="0" applyFill="1" applyBorder="1"/>
    <xf numFmtId="4" fontId="8" fillId="0" borderId="5" xfId="0" applyNumberFormat="1" applyFont="1" applyBorder="1" applyAlignment="1"/>
    <xf numFmtId="0" fontId="0" fillId="0" borderId="2" xfId="0" applyFont="1" applyBorder="1"/>
    <xf numFmtId="0" fontId="0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0" fontId="0" fillId="0" borderId="4" xfId="0" applyFont="1" applyBorder="1"/>
    <xf numFmtId="0" fontId="0" fillId="0" borderId="6" xfId="0" applyFont="1" applyBorder="1"/>
    <xf numFmtId="0" fontId="0" fillId="0" borderId="4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0" xfId="0" applyFill="1" applyBorder="1"/>
    <xf numFmtId="0" fontId="8" fillId="0" borderId="0" xfId="0" applyFont="1" applyBorder="1" applyAlignment="1">
      <alignment horizontal="right" indent="1"/>
    </xf>
    <xf numFmtId="0" fontId="12" fillId="0" borderId="0" xfId="0" applyFont="1" applyBorder="1"/>
    <xf numFmtId="0" fontId="6" fillId="0" borderId="0" xfId="0" applyFont="1" applyBorder="1" applyAlignment="1">
      <alignment horizontal="right" indent="1"/>
    </xf>
    <xf numFmtId="0" fontId="10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19" fillId="0" borderId="0" xfId="0" applyFont="1" applyBorder="1" applyAlignment="1">
      <alignment horizontal="left"/>
    </xf>
    <xf numFmtId="1" fontId="19" fillId="0" borderId="0" xfId="0" applyNumberFormat="1" applyFont="1" applyBorder="1" applyAlignment="1">
      <alignment horizontal="center"/>
    </xf>
    <xf numFmtId="2" fontId="19" fillId="0" borderId="0" xfId="0" applyNumberFormat="1" applyFont="1" applyBorder="1" applyAlignment="1">
      <alignment horizontal="right" indent="1"/>
    </xf>
    <xf numFmtId="0" fontId="15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right" indent="1"/>
    </xf>
    <xf numFmtId="4" fontId="14" fillId="0" borderId="0" xfId="0" applyNumberFormat="1" applyFont="1" applyBorder="1" applyAlignment="1">
      <alignment horizontal="right" indent="1"/>
    </xf>
    <xf numFmtId="0" fontId="2" fillId="0" borderId="0" xfId="0" applyFont="1" applyFill="1" applyBorder="1"/>
    <xf numFmtId="0" fontId="11" fillId="0" borderId="0" xfId="0" applyFont="1" applyFill="1" applyBorder="1"/>
    <xf numFmtId="0" fontId="0" fillId="0" borderId="1" xfId="0" applyFont="1" applyBorder="1"/>
    <xf numFmtId="2" fontId="8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/>
    <xf numFmtId="2" fontId="0" fillId="0" borderId="4" xfId="0" applyNumberFormat="1" applyFont="1" applyBorder="1" applyAlignment="1"/>
    <xf numFmtId="2" fontId="5" fillId="0" borderId="0" xfId="0" applyNumberFormat="1" applyFont="1" applyAlignment="1">
      <alignment horizontal="center"/>
    </xf>
    <xf numFmtId="1" fontId="6" fillId="0" borderId="0" xfId="0" applyNumberFormat="1" applyFont="1" applyFill="1" applyAlignment="1">
      <alignment horizontal="center"/>
    </xf>
    <xf numFmtId="2" fontId="5" fillId="0" borderId="0" xfId="0" applyNumberFormat="1" applyFont="1" applyAlignment="1"/>
    <xf numFmtId="0" fontId="0" fillId="0" borderId="1" xfId="0" applyFont="1" applyFill="1" applyBorder="1" applyAlignment="1">
      <alignment horizontal="center"/>
    </xf>
    <xf numFmtId="0" fontId="0" fillId="4" borderId="0" xfId="0" applyFill="1"/>
    <xf numFmtId="2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Fill="1" applyBorder="1" applyAlignment="1"/>
    <xf numFmtId="0" fontId="9" fillId="0" borderId="0" xfId="0" applyFont="1" applyBorder="1" applyAlignment="1">
      <alignment horizontal="center"/>
    </xf>
    <xf numFmtId="0" fontId="1" fillId="0" borderId="0" xfId="0" applyFont="1" applyBorder="1" applyAlignment="1"/>
    <xf numFmtId="1" fontId="0" fillId="0" borderId="0" xfId="0" applyNumberFormat="1" applyBorder="1" applyAlignment="1"/>
    <xf numFmtId="1" fontId="4" fillId="0" borderId="0" xfId="0" applyNumberFormat="1" applyFont="1" applyFill="1" applyBorder="1" applyAlignment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 applyAlignment="1"/>
    <xf numFmtId="0" fontId="10" fillId="0" borderId="0" xfId="0" applyFont="1" applyAlignment="1"/>
    <xf numFmtId="4" fontId="6" fillId="0" borderId="0" xfId="0" applyNumberFormat="1" applyFont="1" applyAlignment="1"/>
    <xf numFmtId="4" fontId="8" fillId="0" borderId="0" xfId="0" applyNumberFormat="1" applyFont="1" applyAlignment="1"/>
    <xf numFmtId="4" fontId="9" fillId="0" borderId="0" xfId="0" applyNumberFormat="1" applyFont="1" applyAlignment="1"/>
    <xf numFmtId="4" fontId="9" fillId="0" borderId="1" xfId="0" applyNumberFormat="1" applyFont="1" applyBorder="1" applyAlignment="1"/>
    <xf numFmtId="3" fontId="4" fillId="0" borderId="0" xfId="0" applyNumberFormat="1" applyFont="1" applyBorder="1" applyAlignment="1"/>
    <xf numFmtId="4" fontId="6" fillId="0" borderId="0" xfId="0" applyNumberFormat="1" applyFont="1" applyBorder="1" applyAlignment="1"/>
    <xf numFmtId="4" fontId="9" fillId="0" borderId="0" xfId="0" applyNumberFormat="1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Border="1" applyAlignment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/>
    <xf numFmtId="1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7" fillId="0" borderId="0" xfId="0" applyFont="1" applyAlignment="1">
      <alignment horizontal="left"/>
    </xf>
    <xf numFmtId="4" fontId="8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" fontId="8" fillId="0" borderId="4" xfId="0" applyNumberFormat="1" applyFont="1" applyBorder="1" applyAlignment="1"/>
    <xf numFmtId="4" fontId="8" fillId="0" borderId="5" xfId="0" applyNumberFormat="1" applyFont="1" applyBorder="1" applyAlignment="1"/>
    <xf numFmtId="2" fontId="4" fillId="0" borderId="0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2" fontId="4" fillId="0" borderId="11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3" fillId="0" borderId="0" xfId="0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5" borderId="12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0" xfId="0" applyAlignment="1">
      <alignment horizontal="left"/>
    </xf>
    <xf numFmtId="2" fontId="0" fillId="3" borderId="0" xfId="0" applyNumberFormat="1" applyFill="1"/>
    <xf numFmtId="0" fontId="0" fillId="3" borderId="0" xfId="0" applyFill="1"/>
    <xf numFmtId="0" fontId="30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0" fontId="26" fillId="3" borderId="12" xfId="0" applyFont="1" applyFill="1" applyBorder="1" applyAlignment="1">
      <alignment vertical="center" wrapText="1"/>
    </xf>
    <xf numFmtId="4" fontId="31" fillId="3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4" fontId="31" fillId="3" borderId="12" xfId="0" applyNumberFormat="1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6" fillId="3" borderId="16" xfId="0" applyFont="1" applyFill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0" fillId="0" borderId="12" xfId="0" applyBorder="1" applyAlignment="1">
      <alignment wrapText="1"/>
    </xf>
    <xf numFmtId="0" fontId="0" fillId="3" borderId="0" xfId="0" applyFill="1" applyAlignment="1">
      <alignment wrapText="1"/>
    </xf>
    <xf numFmtId="0" fontId="33" fillId="0" borderId="12" xfId="0" applyFont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15" fillId="3" borderId="16" xfId="0" applyFont="1" applyFill="1" applyBorder="1" applyAlignment="1">
      <alignment vertical="center" wrapText="1"/>
    </xf>
    <xf numFmtId="0" fontId="20" fillId="0" borderId="17" xfId="0" applyFont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12" xfId="0" applyBorder="1" applyAlignment="1">
      <alignment horizontal="left" wrapText="1"/>
    </xf>
    <xf numFmtId="44" fontId="26" fillId="0" borderId="16" xfId="1" applyFont="1" applyFill="1" applyBorder="1" applyAlignment="1">
      <alignment horizontal="center" vertical="center" wrapText="1"/>
    </xf>
    <xf numFmtId="0" fontId="26" fillId="3" borderId="16" xfId="1" applyNumberFormat="1" applyFont="1" applyFill="1" applyBorder="1" applyAlignment="1">
      <alignment horizontal="left" vertical="center" wrapText="1"/>
    </xf>
    <xf numFmtId="4" fontId="31" fillId="3" borderId="12" xfId="1" applyNumberFormat="1" applyFont="1" applyFill="1" applyBorder="1" applyAlignment="1">
      <alignment horizontal="center" vertical="center"/>
    </xf>
    <xf numFmtId="44" fontId="0" fillId="0" borderId="12" xfId="1" applyFont="1" applyFill="1" applyBorder="1" applyAlignment="1">
      <alignment horizontal="left" vertical="center" wrapText="1"/>
    </xf>
    <xf numFmtId="44" fontId="0" fillId="3" borderId="0" xfId="1" applyFont="1" applyFill="1" applyBorder="1" applyAlignment="1">
      <alignment horizontal="left" vertical="center" wrapText="1"/>
    </xf>
    <xf numFmtId="44" fontId="0" fillId="0" borderId="0" xfId="1" applyFont="1" applyFill="1"/>
    <xf numFmtId="0" fontId="26" fillId="0" borderId="12" xfId="0" applyFont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4" fillId="3" borderId="12" xfId="0" applyFont="1" applyFill="1" applyBorder="1" applyAlignment="1">
      <alignment vertical="center"/>
    </xf>
    <xf numFmtId="4" fontId="31" fillId="3" borderId="14" xfId="0" applyNumberFormat="1" applyFont="1" applyFill="1" applyBorder="1" applyAlignment="1">
      <alignment horizontal="center" vertical="center"/>
    </xf>
    <xf numFmtId="0" fontId="34" fillId="0" borderId="12" xfId="0" applyFont="1" applyBorder="1" applyAlignment="1">
      <alignment wrapText="1"/>
    </xf>
    <xf numFmtId="0" fontId="15" fillId="0" borderId="16" xfId="0" applyFont="1" applyBorder="1" applyAlignment="1">
      <alignment horizontal="center" vertical="center" wrapText="1"/>
    </xf>
    <xf numFmtId="0" fontId="34" fillId="3" borderId="0" xfId="0" applyFont="1" applyFill="1" applyAlignment="1">
      <alignment wrapText="1"/>
    </xf>
    <xf numFmtId="0" fontId="34" fillId="3" borderId="0" xfId="0" applyFont="1" applyFill="1"/>
    <xf numFmtId="0" fontId="25" fillId="3" borderId="15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left" vertical="center"/>
    </xf>
    <xf numFmtId="0" fontId="26" fillId="3" borderId="12" xfId="0" applyFont="1" applyFill="1" applyBorder="1" applyAlignment="1">
      <alignment horizontal="left" vertical="center"/>
    </xf>
    <xf numFmtId="2" fontId="9" fillId="0" borderId="1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0" fontId="36" fillId="0" borderId="16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2" fillId="0" borderId="0" xfId="0" applyFont="1"/>
    <xf numFmtId="0" fontId="38" fillId="0" borderId="0" xfId="0" applyFont="1"/>
    <xf numFmtId="4" fontId="39" fillId="0" borderId="0" xfId="0" applyNumberFormat="1" applyFont="1" applyAlignment="1">
      <alignment horizontal="right" indent="3"/>
    </xf>
    <xf numFmtId="0" fontId="39" fillId="0" borderId="0" xfId="0" applyFont="1"/>
    <xf numFmtId="0" fontId="39" fillId="0" borderId="0" xfId="0" applyFont="1" applyAlignment="1">
      <alignment horizontal="center"/>
    </xf>
    <xf numFmtId="1" fontId="3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 indent="1"/>
    </xf>
    <xf numFmtId="4" fontId="10" fillId="0" borderId="0" xfId="0" applyNumberFormat="1" applyFont="1" applyAlignment="1">
      <alignment horizontal="right" indent="1"/>
    </xf>
    <xf numFmtId="4" fontId="0" fillId="0" borderId="0" xfId="0" applyNumberFormat="1" applyAlignment="1">
      <alignment horizontal="right" indent="3"/>
    </xf>
    <xf numFmtId="4" fontId="32" fillId="0" borderId="0" xfId="0" applyNumberFormat="1" applyFont="1" applyAlignment="1">
      <alignment horizontal="right" indent="3"/>
    </xf>
    <xf numFmtId="0" fontId="32" fillId="0" borderId="0" xfId="0" applyFont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4" fontId="0" fillId="0" borderId="21" xfId="0" applyNumberFormat="1" applyBorder="1" applyAlignment="1">
      <alignment horizontal="right"/>
    </xf>
    <xf numFmtId="49" fontId="0" fillId="0" borderId="18" xfId="0" applyNumberFormat="1" applyBorder="1" applyAlignment="1">
      <alignment horizontal="left"/>
    </xf>
    <xf numFmtId="4" fontId="0" fillId="0" borderId="19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" fontId="34" fillId="0" borderId="25" xfId="0" applyNumberFormat="1" applyFont="1" applyBorder="1" applyAlignment="1">
      <alignment horizontal="center" vertical="center" wrapText="1"/>
    </xf>
    <xf numFmtId="4" fontId="0" fillId="0" borderId="26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21" xfId="0" applyFont="1" applyBorder="1"/>
    <xf numFmtId="0" fontId="38" fillId="0" borderId="18" xfId="0" applyFont="1" applyBorder="1"/>
    <xf numFmtId="4" fontId="0" fillId="0" borderId="18" xfId="0" applyNumberFormat="1" applyBorder="1" applyAlignment="1">
      <alignment horizontal="right" indent="3"/>
    </xf>
    <xf numFmtId="4" fontId="0" fillId="0" borderId="28" xfId="0" applyNumberFormat="1" applyBorder="1" applyAlignment="1">
      <alignment horizontal="right" indent="3"/>
    </xf>
    <xf numFmtId="0" fontId="0" fillId="0" borderId="28" xfId="0" applyBorder="1"/>
    <xf numFmtId="0" fontId="0" fillId="0" borderId="29" xfId="0" applyBorder="1" applyAlignment="1">
      <alignment horizontal="left" vertical="center"/>
    </xf>
    <xf numFmtId="0" fontId="0" fillId="0" borderId="30" xfId="0" applyBorder="1"/>
    <xf numFmtId="4" fontId="34" fillId="0" borderId="31" xfId="0" applyNumberFormat="1" applyFon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/>
    <xf numFmtId="4" fontId="34" fillId="0" borderId="35" xfId="0" applyNumberFormat="1" applyFont="1" applyBorder="1" applyAlignment="1">
      <alignment horizontal="center" vertical="center"/>
    </xf>
    <xf numFmtId="4" fontId="0" fillId="0" borderId="36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10" xfId="0" applyBorder="1"/>
    <xf numFmtId="4" fontId="34" fillId="0" borderId="5" xfId="0" applyNumberFormat="1" applyFont="1" applyBorder="1" applyAlignment="1">
      <alignment horizontal="center" vertical="center"/>
    </xf>
    <xf numFmtId="4" fontId="0" fillId="0" borderId="38" xfId="0" applyNumberFormat="1" applyBorder="1" applyAlignment="1">
      <alignment horizontal="center" vertical="center"/>
    </xf>
    <xf numFmtId="4" fontId="0" fillId="0" borderId="37" xfId="0" applyNumberFormat="1" applyBorder="1" applyAlignment="1">
      <alignment horizontal="center" vertical="center"/>
    </xf>
    <xf numFmtId="4" fontId="0" fillId="0" borderId="39" xfId="0" applyNumberFormat="1" applyBorder="1" applyAlignment="1">
      <alignment horizontal="center" vertical="center"/>
    </xf>
    <xf numFmtId="0" fontId="0" fillId="0" borderId="40" xfId="0" applyBorder="1"/>
    <xf numFmtId="4" fontId="0" fillId="0" borderId="1" xfId="0" applyNumberFormat="1" applyBorder="1" applyAlignment="1">
      <alignment horizontal="center"/>
    </xf>
    <xf numFmtId="4" fontId="0" fillId="0" borderId="9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/>
    </xf>
    <xf numFmtId="4" fontId="0" fillId="0" borderId="4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43" xfId="0" applyNumberFormat="1" applyBorder="1" applyAlignment="1">
      <alignment horizontal="center"/>
    </xf>
    <xf numFmtId="4" fontId="0" fillId="0" borderId="44" xfId="0" applyNumberFormat="1" applyBorder="1" applyAlignment="1">
      <alignment horizontal="center" vertical="center"/>
    </xf>
    <xf numFmtId="4" fontId="0" fillId="0" borderId="45" xfId="0" applyNumberFormat="1" applyBorder="1" applyAlignment="1">
      <alignment horizontal="center" vertical="center"/>
    </xf>
    <xf numFmtId="0" fontId="0" fillId="0" borderId="45" xfId="0" applyBorder="1"/>
    <xf numFmtId="0" fontId="0" fillId="0" borderId="6" xfId="0" applyBorder="1"/>
    <xf numFmtId="0" fontId="0" fillId="0" borderId="47" xfId="0" applyBorder="1"/>
    <xf numFmtId="0" fontId="0" fillId="0" borderId="48" xfId="0" applyBorder="1"/>
    <xf numFmtId="4" fontId="0" fillId="0" borderId="4" xfId="0" applyNumberFormat="1" applyBorder="1" applyAlignment="1">
      <alignment horizontal="center" vertical="center"/>
    </xf>
    <xf numFmtId="4" fontId="0" fillId="0" borderId="46" xfId="0" applyNumberFormat="1" applyBorder="1" applyAlignment="1">
      <alignment horizontal="center" vertical="center"/>
    </xf>
    <xf numFmtId="0" fontId="0" fillId="0" borderId="33" xfId="0" applyBorder="1"/>
    <xf numFmtId="0" fontId="0" fillId="0" borderId="8" xfId="0" applyBorder="1"/>
    <xf numFmtId="4" fontId="0" fillId="0" borderId="5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49" xfId="0" applyNumberFormat="1" applyBorder="1" applyAlignment="1">
      <alignment horizontal="center" vertical="center"/>
    </xf>
    <xf numFmtId="4" fontId="0" fillId="0" borderId="5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51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21" fillId="0" borderId="52" xfId="0" applyFont="1" applyBorder="1"/>
    <xf numFmtId="0" fontId="21" fillId="0" borderId="18" xfId="0" applyFont="1" applyBorder="1"/>
    <xf numFmtId="4" fontId="21" fillId="0" borderId="12" xfId="0" applyNumberFormat="1" applyFont="1" applyBorder="1" applyAlignment="1">
      <alignment horizontal="center"/>
    </xf>
    <xf numFmtId="4" fontId="21" fillId="0" borderId="12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12" xfId="0" applyFont="1" applyBorder="1"/>
    <xf numFmtId="3" fontId="21" fillId="0" borderId="0" xfId="0" applyNumberFormat="1" applyFont="1" applyAlignment="1">
      <alignment horizontal="right" indent="3"/>
    </xf>
    <xf numFmtId="3" fontId="0" fillId="0" borderId="0" xfId="0" applyNumberFormat="1" applyAlignment="1">
      <alignment horizontal="right" indent="3"/>
    </xf>
    <xf numFmtId="0" fontId="40" fillId="0" borderId="0" xfId="0" applyFont="1"/>
    <xf numFmtId="3" fontId="41" fillId="0" borderId="0" xfId="0" applyNumberFormat="1" applyFont="1"/>
    <xf numFmtId="4" fontId="0" fillId="0" borderId="1" xfId="0" applyNumberForma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0" fontId="0" fillId="0" borderId="6" xfId="0" applyBorder="1" applyAlignment="1">
      <alignment vertical="center"/>
    </xf>
    <xf numFmtId="4" fontId="27" fillId="4" borderId="12" xfId="0" applyNumberFormat="1" applyFont="1" applyFill="1" applyBorder="1" applyAlignment="1">
      <alignment horizontal="right" vertical="center" wrapText="1"/>
    </xf>
    <xf numFmtId="4" fontId="0" fillId="0" borderId="35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37" xfId="0" applyNumberForma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3BF7-CCDD-41CF-8BF9-58F68FE7CEDF}">
  <sheetPr>
    <tabColor rgb="FFFFFF00"/>
    <pageSetUpPr fitToPage="1"/>
  </sheetPr>
  <dimension ref="A2:F25"/>
  <sheetViews>
    <sheetView workbookViewId="0">
      <selection activeCell="F15" sqref="F15"/>
    </sheetView>
  </sheetViews>
  <sheetFormatPr defaultRowHeight="13.2" x14ac:dyDescent="0.25"/>
  <cols>
    <col min="1" max="1" width="5.33203125" customWidth="1"/>
    <col min="2" max="2" width="44.109375" customWidth="1"/>
    <col min="3" max="3" width="9.88671875" customWidth="1"/>
    <col min="4" max="4" width="12.21875" customWidth="1"/>
    <col min="5" max="5" width="10.77734375" customWidth="1"/>
    <col min="6" max="6" width="13.77734375" customWidth="1"/>
    <col min="7" max="7" width="52.5546875" customWidth="1"/>
  </cols>
  <sheetData>
    <row r="2" spans="1:6" x14ac:dyDescent="0.25">
      <c r="A2" s="221" t="s">
        <v>90</v>
      </c>
    </row>
    <row r="3" spans="1:6" ht="25.8" x14ac:dyDescent="0.25">
      <c r="A3" s="222" t="s">
        <v>91</v>
      </c>
      <c r="B3" s="222"/>
      <c r="C3" s="222"/>
      <c r="D3" s="222"/>
      <c r="E3" s="222"/>
      <c r="F3" s="222"/>
    </row>
    <row r="4" spans="1:6" ht="15.6" x14ac:dyDescent="0.25">
      <c r="A4" s="223" t="s">
        <v>92</v>
      </c>
      <c r="B4" s="223"/>
      <c r="C4" s="223"/>
      <c r="D4" s="223"/>
      <c r="E4" s="223"/>
      <c r="F4" s="223"/>
    </row>
    <row r="5" spans="1:6" ht="13.8" thickBot="1" x14ac:dyDescent="0.3"/>
    <row r="6" spans="1:6" ht="43.8" thickBot="1" x14ac:dyDescent="0.3">
      <c r="A6" s="224" t="s">
        <v>93</v>
      </c>
      <c r="B6" s="225" t="s">
        <v>94</v>
      </c>
      <c r="C6" s="225" t="s">
        <v>95</v>
      </c>
      <c r="D6" s="226" t="s">
        <v>96</v>
      </c>
      <c r="E6" s="226" t="s">
        <v>97</v>
      </c>
      <c r="F6" s="227" t="s">
        <v>98</v>
      </c>
    </row>
    <row r="7" spans="1:6" ht="15" thickBot="1" x14ac:dyDescent="0.3">
      <c r="A7" s="228" t="s">
        <v>99</v>
      </c>
      <c r="B7" s="229" t="s">
        <v>22</v>
      </c>
      <c r="C7" s="230" t="s">
        <v>2</v>
      </c>
      <c r="D7" s="397"/>
      <c r="E7" s="232">
        <f>F7-D7</f>
        <v>0</v>
      </c>
      <c r="F7" s="232">
        <f>D7*1.21</f>
        <v>0</v>
      </c>
    </row>
    <row r="8" spans="1:6" ht="29.4" thickBot="1" x14ac:dyDescent="0.3">
      <c r="A8" s="233" t="s">
        <v>100</v>
      </c>
      <c r="B8" s="229" t="s">
        <v>59</v>
      </c>
      <c r="C8" s="230" t="s">
        <v>2</v>
      </c>
      <c r="D8" s="397"/>
      <c r="E8" s="232">
        <f t="shared" ref="E8:E23" si="0">F8-D8</f>
        <v>0</v>
      </c>
      <c r="F8" s="232">
        <f t="shared" ref="F8:F23" si="1">D8*1.21</f>
        <v>0</v>
      </c>
    </row>
    <row r="9" spans="1:6" ht="29.4" thickBot="1" x14ac:dyDescent="0.3">
      <c r="A9" s="233" t="s">
        <v>101</v>
      </c>
      <c r="B9" s="234" t="s">
        <v>25</v>
      </c>
      <c r="C9" s="230" t="s">
        <v>2</v>
      </c>
      <c r="D9" s="397"/>
      <c r="E9" s="232">
        <f t="shared" si="0"/>
        <v>0</v>
      </c>
      <c r="F9" s="232">
        <f t="shared" si="1"/>
        <v>0</v>
      </c>
    </row>
    <row r="10" spans="1:6" ht="15" thickBot="1" x14ac:dyDescent="0.3">
      <c r="A10" s="233" t="s">
        <v>102</v>
      </c>
      <c r="B10" s="234" t="s">
        <v>3</v>
      </c>
      <c r="C10" s="230" t="s">
        <v>2</v>
      </c>
      <c r="D10" s="397"/>
      <c r="E10" s="232">
        <f t="shared" si="0"/>
        <v>0</v>
      </c>
      <c r="F10" s="232">
        <f t="shared" si="1"/>
        <v>0</v>
      </c>
    </row>
    <row r="11" spans="1:6" ht="29.4" thickBot="1" x14ac:dyDescent="0.3">
      <c r="A11" s="233" t="s">
        <v>103</v>
      </c>
      <c r="B11" s="234" t="s">
        <v>60</v>
      </c>
      <c r="C11" s="230" t="s">
        <v>2</v>
      </c>
      <c r="D11" s="397"/>
      <c r="E11" s="232">
        <f t="shared" si="0"/>
        <v>0</v>
      </c>
      <c r="F11" s="232">
        <f t="shared" si="1"/>
        <v>0</v>
      </c>
    </row>
    <row r="12" spans="1:6" ht="29.4" thickBot="1" x14ac:dyDescent="0.3">
      <c r="A12" s="233" t="s">
        <v>104</v>
      </c>
      <c r="B12" s="229" t="s">
        <v>19</v>
      </c>
      <c r="C12" s="230" t="s">
        <v>2</v>
      </c>
      <c r="D12" s="397"/>
      <c r="E12" s="232">
        <f t="shared" si="0"/>
        <v>0</v>
      </c>
      <c r="F12" s="232">
        <f t="shared" si="1"/>
        <v>0</v>
      </c>
    </row>
    <row r="13" spans="1:6" ht="15" thickBot="1" x14ac:dyDescent="0.3">
      <c r="A13" s="233" t="s">
        <v>105</v>
      </c>
      <c r="B13" s="234" t="s">
        <v>67</v>
      </c>
      <c r="C13" s="230" t="s">
        <v>2</v>
      </c>
      <c r="D13" s="397"/>
      <c r="E13" s="232">
        <f t="shared" si="0"/>
        <v>0</v>
      </c>
      <c r="F13" s="232">
        <f t="shared" si="1"/>
        <v>0</v>
      </c>
    </row>
    <row r="14" spans="1:6" ht="15" thickBot="1" x14ac:dyDescent="0.3">
      <c r="A14" s="233" t="s">
        <v>106</v>
      </c>
      <c r="B14" s="234" t="s">
        <v>20</v>
      </c>
      <c r="C14" s="230" t="s">
        <v>2</v>
      </c>
      <c r="D14" s="397"/>
      <c r="E14" s="232">
        <f t="shared" si="0"/>
        <v>0</v>
      </c>
      <c r="F14" s="232">
        <f t="shared" si="1"/>
        <v>0</v>
      </c>
    </row>
    <row r="15" spans="1:6" ht="15" thickBot="1" x14ac:dyDescent="0.3">
      <c r="A15" s="233" t="s">
        <v>107</v>
      </c>
      <c r="B15" s="234" t="s">
        <v>63</v>
      </c>
      <c r="C15" s="230" t="s">
        <v>2</v>
      </c>
      <c r="D15" s="397"/>
      <c r="E15" s="232">
        <f t="shared" si="0"/>
        <v>0</v>
      </c>
      <c r="F15" s="232">
        <f t="shared" si="1"/>
        <v>0</v>
      </c>
    </row>
    <row r="16" spans="1:6" ht="15" thickBot="1" x14ac:dyDescent="0.3">
      <c r="A16" s="233" t="s">
        <v>108</v>
      </c>
      <c r="B16" s="235" t="s">
        <v>68</v>
      </c>
      <c r="C16" s="230" t="s">
        <v>2</v>
      </c>
      <c r="D16" s="397"/>
      <c r="E16" s="232">
        <f t="shared" si="0"/>
        <v>0</v>
      </c>
      <c r="F16" s="232">
        <f t="shared" si="1"/>
        <v>0</v>
      </c>
    </row>
    <row r="17" spans="1:6" ht="15" thickBot="1" x14ac:dyDescent="0.3">
      <c r="A17" s="233" t="s">
        <v>109</v>
      </c>
      <c r="B17" s="234" t="s">
        <v>23</v>
      </c>
      <c r="C17" s="230" t="s">
        <v>2</v>
      </c>
      <c r="D17" s="397"/>
      <c r="E17" s="232">
        <f t="shared" si="0"/>
        <v>0</v>
      </c>
      <c r="F17" s="232">
        <f t="shared" si="1"/>
        <v>0</v>
      </c>
    </row>
    <row r="18" spans="1:6" ht="15" thickBot="1" x14ac:dyDescent="0.3">
      <c r="A18" s="233" t="s">
        <v>110</v>
      </c>
      <c r="B18" s="234" t="s">
        <v>111</v>
      </c>
      <c r="C18" s="230" t="s">
        <v>2</v>
      </c>
      <c r="D18" s="397"/>
      <c r="E18" s="232">
        <f t="shared" si="0"/>
        <v>0</v>
      </c>
      <c r="F18" s="232">
        <f t="shared" si="1"/>
        <v>0</v>
      </c>
    </row>
    <row r="19" spans="1:6" ht="15" thickBot="1" x14ac:dyDescent="0.3">
      <c r="A19" s="233" t="s">
        <v>112</v>
      </c>
      <c r="B19" s="234" t="s">
        <v>113</v>
      </c>
      <c r="C19" s="230" t="s">
        <v>2</v>
      </c>
      <c r="D19" s="397"/>
      <c r="E19" s="232">
        <f t="shared" si="0"/>
        <v>0</v>
      </c>
      <c r="F19" s="232">
        <f t="shared" si="1"/>
        <v>0</v>
      </c>
    </row>
    <row r="20" spans="1:6" ht="15" thickBot="1" x14ac:dyDescent="0.3">
      <c r="A20" s="233" t="s">
        <v>114</v>
      </c>
      <c r="B20" s="234" t="s">
        <v>61</v>
      </c>
      <c r="C20" s="230" t="s">
        <v>62</v>
      </c>
      <c r="D20" s="397"/>
      <c r="E20" s="232">
        <f t="shared" si="0"/>
        <v>0</v>
      </c>
      <c r="F20" s="232">
        <f t="shared" si="1"/>
        <v>0</v>
      </c>
    </row>
    <row r="21" spans="1:6" ht="16.2" thickBot="1" x14ac:dyDescent="0.3">
      <c r="A21" s="233" t="s">
        <v>151</v>
      </c>
      <c r="B21" s="300" t="s">
        <v>89</v>
      </c>
      <c r="C21" s="301" t="s">
        <v>179</v>
      </c>
      <c r="D21" s="397"/>
      <c r="E21" s="232">
        <f t="shared" ref="E21" si="2">F21-D21</f>
        <v>0</v>
      </c>
      <c r="F21" s="232">
        <f t="shared" ref="F21" si="3">D21*1.21</f>
        <v>0</v>
      </c>
    </row>
    <row r="22" spans="1:6" ht="16.8" thickBot="1" x14ac:dyDescent="0.3">
      <c r="A22" s="233" t="s">
        <v>115</v>
      </c>
      <c r="B22" s="234" t="s">
        <v>24</v>
      </c>
      <c r="C22" s="230" t="s">
        <v>116</v>
      </c>
      <c r="D22" s="397"/>
      <c r="E22" s="232">
        <f t="shared" si="0"/>
        <v>0</v>
      </c>
      <c r="F22" s="232">
        <f t="shared" si="1"/>
        <v>0</v>
      </c>
    </row>
    <row r="23" spans="1:6" ht="16.8" thickBot="1" x14ac:dyDescent="0.3">
      <c r="A23" s="228" t="s">
        <v>117</v>
      </c>
      <c r="B23" s="234" t="s">
        <v>118</v>
      </c>
      <c r="C23" s="230" t="s">
        <v>119</v>
      </c>
      <c r="D23" s="397"/>
      <c r="E23" s="232">
        <f t="shared" si="0"/>
        <v>0</v>
      </c>
      <c r="F23" s="232">
        <f t="shared" si="1"/>
        <v>0</v>
      </c>
    </row>
    <row r="24" spans="1:6" x14ac:dyDescent="0.25">
      <c r="A24" s="236" t="s">
        <v>120</v>
      </c>
    </row>
    <row r="25" spans="1:6" x14ac:dyDescent="0.25">
      <c r="A25" s="8"/>
    </row>
  </sheetData>
  <mergeCells count="2">
    <mergeCell ref="A3:F3"/>
    <mergeCell ref="A4:F4"/>
  </mergeCells>
  <pageMargins left="0.7" right="0.7" top="0.78740157499999996" bottom="0.78740157499999996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2733-882E-4D00-9D1B-91163A6C95BB}">
  <sheetPr>
    <pageSetUpPr fitToPage="1"/>
  </sheetPr>
  <dimension ref="A1:K29"/>
  <sheetViews>
    <sheetView tabSelected="1" workbookViewId="0">
      <selection activeCell="K20" sqref="K20"/>
    </sheetView>
  </sheetViews>
  <sheetFormatPr defaultRowHeight="13.2" x14ac:dyDescent="0.25"/>
  <cols>
    <col min="1" max="1" width="23" customWidth="1"/>
    <col min="2" max="2" width="20.109375" customWidth="1"/>
    <col min="3" max="5" width="12.6640625" style="310" customWidth="1"/>
    <col min="6" max="11" width="12.6640625" customWidth="1"/>
  </cols>
  <sheetData>
    <row r="1" spans="1:11" s="305" customFormat="1" ht="15.6" x14ac:dyDescent="0.3">
      <c r="A1" s="302" t="s">
        <v>180</v>
      </c>
      <c r="B1" s="303"/>
      <c r="C1" s="304"/>
      <c r="E1" s="306"/>
      <c r="F1" s="306"/>
      <c r="G1" s="307"/>
      <c r="H1" s="308"/>
      <c r="I1" s="309"/>
    </row>
    <row r="2" spans="1:11" ht="14.4" x14ac:dyDescent="0.3">
      <c r="A2" s="54" t="s">
        <v>181</v>
      </c>
      <c r="B2" s="54"/>
      <c r="E2" s="311"/>
      <c r="F2" s="312"/>
    </row>
    <row r="3" spans="1:11" ht="13.8" thickBot="1" x14ac:dyDescent="0.3"/>
    <row r="4" spans="1:11" s="322" customFormat="1" ht="13.8" thickBot="1" x14ac:dyDescent="0.3">
      <c r="A4" s="313"/>
      <c r="B4" s="314"/>
      <c r="C4" s="315" t="s">
        <v>182</v>
      </c>
      <c r="D4" s="316" t="s">
        <v>183</v>
      </c>
      <c r="E4" s="317" t="s">
        <v>182</v>
      </c>
      <c r="F4" s="318">
        <v>2027</v>
      </c>
      <c r="G4" s="319" t="s">
        <v>182</v>
      </c>
      <c r="H4" s="320">
        <v>2028</v>
      </c>
      <c r="I4" s="319" t="s">
        <v>182</v>
      </c>
      <c r="J4" s="320">
        <v>2029</v>
      </c>
      <c r="K4" s="321" t="s">
        <v>184</v>
      </c>
    </row>
    <row r="5" spans="1:11" s="331" customFormat="1" ht="27" thickBot="1" x14ac:dyDescent="0.3">
      <c r="A5" s="323"/>
      <c r="B5" s="324"/>
      <c r="C5" s="325" t="s">
        <v>185</v>
      </c>
      <c r="D5" s="326" t="s">
        <v>186</v>
      </c>
      <c r="E5" s="327" t="s">
        <v>187</v>
      </c>
      <c r="F5" s="328" t="s">
        <v>186</v>
      </c>
      <c r="G5" s="329" t="s">
        <v>187</v>
      </c>
      <c r="H5" s="328" t="s">
        <v>186</v>
      </c>
      <c r="I5" s="329" t="s">
        <v>187</v>
      </c>
      <c r="J5" s="328" t="s">
        <v>186</v>
      </c>
      <c r="K5" s="330" t="s">
        <v>188</v>
      </c>
    </row>
    <row r="6" spans="1:11" ht="16.2" thickBot="1" x14ac:dyDescent="0.35">
      <c r="A6" s="332" t="s">
        <v>189</v>
      </c>
      <c r="B6" s="333"/>
      <c r="C6" s="334"/>
      <c r="D6" s="334"/>
      <c r="E6" s="335"/>
      <c r="K6" s="336"/>
    </row>
    <row r="7" spans="1:11" x14ac:dyDescent="0.25">
      <c r="A7" s="337" t="s">
        <v>190</v>
      </c>
      <c r="B7" s="338" t="s">
        <v>191</v>
      </c>
      <c r="C7" s="339">
        <f>'Př. 6 - ČS 2'!I24</f>
        <v>0</v>
      </c>
      <c r="D7" s="340">
        <f>'Př. 6 - ČS 2'!I40</f>
        <v>0</v>
      </c>
      <c r="E7" s="341">
        <f>'Př. 6 - ČS 2'!I103</f>
        <v>0</v>
      </c>
      <c r="F7" s="340">
        <f>'Př. 6 - ČS 2'!I118</f>
        <v>0</v>
      </c>
      <c r="G7" s="341">
        <f>'Př. 6 - ČS 2'!I184</f>
        <v>0</v>
      </c>
      <c r="H7" s="340">
        <f>'Př. 6 - ČS 2'!I199</f>
        <v>0</v>
      </c>
      <c r="I7" s="341">
        <f>'Př. 6 - ČS 2'!I266</f>
        <v>0</v>
      </c>
      <c r="J7" s="340">
        <f>'Př. 6 - ČS 2'!I281</f>
        <v>0</v>
      </c>
      <c r="K7" s="342">
        <f>SUM(C7:J9)</f>
        <v>0</v>
      </c>
    </row>
    <row r="8" spans="1:11" x14ac:dyDescent="0.25">
      <c r="A8" s="343"/>
      <c r="B8" s="344" t="s">
        <v>192</v>
      </c>
      <c r="C8" s="345"/>
      <c r="D8" s="346"/>
      <c r="E8" s="347"/>
      <c r="F8" s="346"/>
      <c r="G8" s="347"/>
      <c r="H8" s="346"/>
      <c r="I8" s="347"/>
      <c r="J8" s="346"/>
      <c r="K8" s="348"/>
    </row>
    <row r="9" spans="1:11" x14ac:dyDescent="0.25">
      <c r="A9" s="349"/>
      <c r="B9" s="350" t="s">
        <v>193</v>
      </c>
      <c r="C9" s="351"/>
      <c r="D9" s="352"/>
      <c r="E9" s="353"/>
      <c r="F9" s="352"/>
      <c r="G9" s="353"/>
      <c r="H9" s="352"/>
      <c r="I9" s="353"/>
      <c r="J9" s="352"/>
      <c r="K9" s="354"/>
    </row>
    <row r="10" spans="1:11" x14ac:dyDescent="0.25">
      <c r="A10" s="355" t="s">
        <v>194</v>
      </c>
      <c r="B10" s="11" t="s">
        <v>52</v>
      </c>
      <c r="C10" s="356">
        <f>'Př. 6 - Výtlak'!I21</f>
        <v>0</v>
      </c>
      <c r="D10" s="357">
        <f>'Př. 6 - Výtlak'!I34</f>
        <v>0</v>
      </c>
      <c r="E10" s="358">
        <f>'Př. 6 - Výtlak'!I61</f>
        <v>0</v>
      </c>
      <c r="F10" s="359">
        <f>'Př. 6 - Výtlak'!I74</f>
        <v>0</v>
      </c>
      <c r="G10" s="360">
        <f>'Př. 6 - Výtlak'!I102</f>
        <v>0</v>
      </c>
      <c r="H10" s="359">
        <f>'Př. 6 - Výtlak'!I115</f>
        <v>0</v>
      </c>
      <c r="I10" s="360">
        <f>'Př. 6 - Výtlak'!I143</f>
        <v>0</v>
      </c>
      <c r="J10" s="361">
        <f>'Př. 6 - Výtlak'!I156</f>
        <v>0</v>
      </c>
      <c r="K10" s="362">
        <f>SUM(C10:J10)</f>
        <v>0</v>
      </c>
    </row>
    <row r="11" spans="1:11" s="394" customFormat="1" x14ac:dyDescent="0.25">
      <c r="A11" s="392" t="s">
        <v>33</v>
      </c>
      <c r="B11" s="393" t="s">
        <v>195</v>
      </c>
      <c r="C11" s="369">
        <f>'Př. 6 - K1'!I19</f>
        <v>0</v>
      </c>
      <c r="D11" s="363">
        <f>'Př. 6 - K1'!I30</f>
        <v>0</v>
      </c>
      <c r="E11" s="364">
        <f>'Př. 6 - K1'!I59</f>
        <v>0</v>
      </c>
      <c r="F11" s="363">
        <f>'Př. 6 - K1'!I70</f>
        <v>0</v>
      </c>
      <c r="G11" s="364">
        <f>'Př. 6 - K1'!I101</f>
        <v>0</v>
      </c>
      <c r="H11" s="363">
        <f>'Př. 6 - K1'!I112</f>
        <v>0</v>
      </c>
      <c r="I11" s="364">
        <f>'Př. 6 - K1'!I143</f>
        <v>0</v>
      </c>
      <c r="J11" s="363">
        <f>'Př. 6 - K1'!I154</f>
        <v>0</v>
      </c>
      <c r="K11" s="370">
        <f>SUM(C11:J11)</f>
        <v>0</v>
      </c>
    </row>
    <row r="12" spans="1:11" s="394" customFormat="1" x14ac:dyDescent="0.25">
      <c r="A12" s="395" t="s">
        <v>33</v>
      </c>
      <c r="B12" s="396" t="s">
        <v>196</v>
      </c>
      <c r="C12" s="373"/>
      <c r="D12" s="352"/>
      <c r="E12" s="353"/>
      <c r="F12" s="352"/>
      <c r="G12" s="353"/>
      <c r="H12" s="352"/>
      <c r="I12" s="353"/>
      <c r="J12" s="352"/>
      <c r="K12" s="354"/>
    </row>
    <row r="13" spans="1:11" x14ac:dyDescent="0.25">
      <c r="A13" s="367" t="s">
        <v>38</v>
      </c>
      <c r="B13" s="368" t="s">
        <v>197</v>
      </c>
      <c r="C13" s="369">
        <f>'Př. 6 - K2'!I20</f>
        <v>0</v>
      </c>
      <c r="D13" s="363">
        <f>'Př. 6 - K2'!I32</f>
        <v>0</v>
      </c>
      <c r="E13" s="364">
        <f>'Př. 6 - K2'!I60</f>
        <v>0</v>
      </c>
      <c r="F13" s="363">
        <f>'Př. 6 - K2'!I72</f>
        <v>0</v>
      </c>
      <c r="G13" s="364">
        <f>'Př. 6 - K2'!I101</f>
        <v>0</v>
      </c>
      <c r="H13" s="363">
        <f>'Př. 6 - K2'!I113</f>
        <v>0</v>
      </c>
      <c r="I13" s="364">
        <f>'Př. 6 - K2'!I142</f>
        <v>0</v>
      </c>
      <c r="J13" s="363">
        <f>'Př. 6 - K2'!I154</f>
        <v>0</v>
      </c>
      <c r="K13" s="370">
        <f>SUM(C13:J14)</f>
        <v>0</v>
      </c>
    </row>
    <row r="14" spans="1:11" x14ac:dyDescent="0.25">
      <c r="A14" s="371" t="s">
        <v>38</v>
      </c>
      <c r="B14" s="372" t="s">
        <v>198</v>
      </c>
      <c r="C14" s="373"/>
      <c r="D14" s="352"/>
      <c r="E14" s="353"/>
      <c r="F14" s="352"/>
      <c r="G14" s="353"/>
      <c r="H14" s="352"/>
      <c r="I14" s="353"/>
      <c r="J14" s="352"/>
      <c r="K14" s="354"/>
    </row>
    <row r="15" spans="1:11" x14ac:dyDescent="0.25">
      <c r="A15" s="355" t="s">
        <v>41</v>
      </c>
      <c r="B15" s="1" t="s">
        <v>43</v>
      </c>
      <c r="C15" s="391">
        <f>'Př. 1 - Šísary'!I22</f>
        <v>0</v>
      </c>
      <c r="D15" s="374">
        <f>'Př. 1 - Šísary'!I37</f>
        <v>0</v>
      </c>
      <c r="E15" s="358">
        <f>'Př. 1 - Šísary'!I63</f>
        <v>0</v>
      </c>
      <c r="F15" s="359">
        <f>'Př. 1 - Šísary'!I77</f>
        <v>0</v>
      </c>
      <c r="G15" s="360">
        <f>'Př. 1 - Šísary'!I104</f>
        <v>0</v>
      </c>
      <c r="H15" s="359">
        <f>'Př. 1 - Šísary'!I118</f>
        <v>0</v>
      </c>
      <c r="I15" s="360">
        <f>'Př. 1 - Šísary'!I145</f>
        <v>0</v>
      </c>
      <c r="J15" s="359">
        <f>'Př. 1 - Šísary'!I159</f>
        <v>0</v>
      </c>
      <c r="K15" s="362">
        <f>SUM(C15:J15)</f>
        <v>0</v>
      </c>
    </row>
    <row r="16" spans="1:11" x14ac:dyDescent="0.25">
      <c r="A16" s="355" t="s">
        <v>199</v>
      </c>
      <c r="B16" s="1" t="s">
        <v>200</v>
      </c>
      <c r="C16" s="398">
        <f>'Př. 6 - Velký Bílovec'!I23</f>
        <v>0</v>
      </c>
      <c r="D16" s="346">
        <f>'Př. 6 - Velký Bílovec'!I38</f>
        <v>0</v>
      </c>
      <c r="E16" s="347">
        <f>'Př. 6 - Velký Bílovec'!I64</f>
        <v>0</v>
      </c>
      <c r="F16" s="346">
        <f>'Př. 6 - Velký Bílovec'!I78</f>
        <v>0</v>
      </c>
      <c r="G16" s="400">
        <f>'Př. 6 - Velký Bílovec'!I106</f>
        <v>0</v>
      </c>
      <c r="H16" s="346">
        <f>'Př. 6 - Velký Bílovec'!I120</f>
        <v>0</v>
      </c>
      <c r="I16" s="347">
        <f>'Př. 6 - Velký Bílovec'!I146</f>
        <v>0</v>
      </c>
      <c r="J16" s="346">
        <f>'Př. 6 - Velký Bílovec'!I160</f>
        <v>0</v>
      </c>
      <c r="K16" s="370">
        <f>SUM(C16:J17)</f>
        <v>0</v>
      </c>
    </row>
    <row r="17" spans="1:11" x14ac:dyDescent="0.25">
      <c r="A17" s="355" t="s">
        <v>201</v>
      </c>
      <c r="B17" s="1" t="s">
        <v>202</v>
      </c>
      <c r="C17" s="399"/>
      <c r="D17" s="352"/>
      <c r="E17" s="353"/>
      <c r="F17" s="352"/>
      <c r="G17" s="401"/>
      <c r="H17" s="352"/>
      <c r="I17" s="353"/>
      <c r="J17" s="352"/>
      <c r="K17" s="354"/>
    </row>
    <row r="18" spans="1:11" ht="13.8" thickBot="1" x14ac:dyDescent="0.3">
      <c r="A18" s="365" t="s">
        <v>35</v>
      </c>
      <c r="B18" s="366" t="s">
        <v>37</v>
      </c>
      <c r="C18" s="375">
        <f>'Př. 6 - AKU'!I21</f>
        <v>0</v>
      </c>
      <c r="D18" s="357">
        <f>'Př. 6 - AKU'!I35</f>
        <v>0</v>
      </c>
      <c r="E18" s="376">
        <f>'Př. 6 - AKU'!I62</f>
        <v>0</v>
      </c>
      <c r="F18" s="377">
        <f>'Př. 6 - AKU'!I76</f>
        <v>0</v>
      </c>
      <c r="G18" s="378">
        <f>'Př. 6 - AKU'!I104</f>
        <v>0</v>
      </c>
      <c r="H18" s="377">
        <f>'Př. 6 - AKU'!I118</f>
        <v>0</v>
      </c>
      <c r="I18" s="378">
        <f>'Př. 6 - AKU'!I146</f>
        <v>0</v>
      </c>
      <c r="J18" s="379">
        <f>'Př. 6 - AKU'!I160</f>
        <v>0</v>
      </c>
      <c r="K18" s="380">
        <f>SUM(C18:J18)</f>
        <v>0</v>
      </c>
    </row>
    <row r="19" spans="1:11" ht="15" thickBot="1" x14ac:dyDescent="0.35">
      <c r="A19" s="381" t="s">
        <v>203</v>
      </c>
      <c r="B19" s="382" t="s">
        <v>204</v>
      </c>
      <c r="C19" s="383">
        <f t="shared" ref="C19:K19" si="0">SUM(C7:C18)</f>
        <v>0</v>
      </c>
      <c r="D19" s="384">
        <f t="shared" si="0"/>
        <v>0</v>
      </c>
      <c r="E19" s="384">
        <f t="shared" si="0"/>
        <v>0</v>
      </c>
      <c r="F19" s="383">
        <f t="shared" si="0"/>
        <v>0</v>
      </c>
      <c r="G19" s="383">
        <f t="shared" si="0"/>
        <v>0</v>
      </c>
      <c r="H19" s="383">
        <f t="shared" si="0"/>
        <v>0</v>
      </c>
      <c r="I19" s="383">
        <f t="shared" si="0"/>
        <v>0</v>
      </c>
      <c r="J19" s="383">
        <f t="shared" si="0"/>
        <v>0</v>
      </c>
      <c r="K19" s="383">
        <f>SUM(K7:K18)</f>
        <v>0</v>
      </c>
    </row>
    <row r="20" spans="1:11" ht="15" thickBot="1" x14ac:dyDescent="0.35">
      <c r="A20" s="385"/>
      <c r="B20" s="386" t="s">
        <v>205</v>
      </c>
      <c r="C20" s="383">
        <f t="shared" ref="C20:J20" si="1">PRODUCT(C19,1.21)</f>
        <v>0</v>
      </c>
      <c r="D20" s="384">
        <f t="shared" si="1"/>
        <v>0</v>
      </c>
      <c r="E20" s="384">
        <f t="shared" si="1"/>
        <v>0</v>
      </c>
      <c r="F20" s="383">
        <f t="shared" si="1"/>
        <v>0</v>
      </c>
      <c r="G20" s="383">
        <f t="shared" si="1"/>
        <v>0</v>
      </c>
      <c r="H20" s="383">
        <f t="shared" si="1"/>
        <v>0</v>
      </c>
      <c r="I20" s="383">
        <f t="shared" si="1"/>
        <v>0</v>
      </c>
      <c r="J20" s="383">
        <f t="shared" si="1"/>
        <v>0</v>
      </c>
      <c r="K20" s="383">
        <f>SUM(C20:J20)</f>
        <v>0</v>
      </c>
    </row>
    <row r="21" spans="1:11" ht="14.4" x14ac:dyDescent="0.3">
      <c r="A21" s="385"/>
      <c r="B21" s="385"/>
      <c r="C21" s="387"/>
      <c r="D21" s="387"/>
      <c r="E21" s="387"/>
    </row>
    <row r="24" spans="1:11" x14ac:dyDescent="0.25">
      <c r="C24" s="388"/>
      <c r="D24" s="388"/>
      <c r="E24" s="388"/>
    </row>
    <row r="25" spans="1:11" ht="23.4" x14ac:dyDescent="0.45">
      <c r="A25" s="389"/>
      <c r="C25" s="388"/>
      <c r="D25" s="388"/>
      <c r="E25" s="388"/>
    </row>
    <row r="26" spans="1:11" ht="23.4" x14ac:dyDescent="0.45">
      <c r="H26" s="390"/>
    </row>
    <row r="27" spans="1:11" ht="23.4" x14ac:dyDescent="0.45">
      <c r="H27" s="390"/>
    </row>
    <row r="28" spans="1:11" x14ac:dyDescent="0.25">
      <c r="C28" s="388"/>
      <c r="D28" s="388"/>
      <c r="E28" s="388"/>
    </row>
    <row r="29" spans="1:11" ht="23.4" x14ac:dyDescent="0.45">
      <c r="A29" s="389"/>
      <c r="C29" s="388"/>
      <c r="D29" s="388"/>
      <c r="E29" s="388"/>
    </row>
  </sheetData>
  <mergeCells count="37">
    <mergeCell ref="K16:K17"/>
    <mergeCell ref="J13:J14"/>
    <mergeCell ref="K13:K14"/>
    <mergeCell ref="C16:C17"/>
    <mergeCell ref="D16:D17"/>
    <mergeCell ref="E16:E17"/>
    <mergeCell ref="F16:F17"/>
    <mergeCell ref="G16:G17"/>
    <mergeCell ref="H16:H17"/>
    <mergeCell ref="I16:I17"/>
    <mergeCell ref="J16:J17"/>
    <mergeCell ref="I11:I12"/>
    <mergeCell ref="J11:J12"/>
    <mergeCell ref="K11:K12"/>
    <mergeCell ref="C13:C14"/>
    <mergeCell ref="D13:D14"/>
    <mergeCell ref="E13:E14"/>
    <mergeCell ref="F13:F14"/>
    <mergeCell ref="G13:G14"/>
    <mergeCell ref="H13:H14"/>
    <mergeCell ref="I13:I14"/>
    <mergeCell ref="H7:H9"/>
    <mergeCell ref="I7:I9"/>
    <mergeCell ref="J7:J9"/>
    <mergeCell ref="K7:K9"/>
    <mergeCell ref="C11:C12"/>
    <mergeCell ref="D11:D12"/>
    <mergeCell ref="E11:E12"/>
    <mergeCell ref="F11:F12"/>
    <mergeCell ref="G11:G12"/>
    <mergeCell ref="H11:H12"/>
    <mergeCell ref="A7:A9"/>
    <mergeCell ref="C7:C9"/>
    <mergeCell ref="D7:D9"/>
    <mergeCell ref="E7:E9"/>
    <mergeCell ref="F7:F9"/>
    <mergeCell ref="G7:G9"/>
  </mergeCells>
  <pageMargins left="0.7" right="0.7" top="0.78740157499999996" bottom="0.78740157499999996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0BC2-F561-46D5-BD55-6A890B010859}">
  <sheetPr>
    <tabColor rgb="FF92D050"/>
    <pageSetUpPr fitToPage="1"/>
  </sheetPr>
  <dimension ref="A2:I31"/>
  <sheetViews>
    <sheetView workbookViewId="0">
      <selection activeCell="G8" sqref="G8"/>
    </sheetView>
  </sheetViews>
  <sheetFormatPr defaultRowHeight="13.2" x14ac:dyDescent="0.25"/>
  <cols>
    <col min="1" max="1" width="5.33203125" customWidth="1"/>
    <col min="2" max="2" width="36.5546875" customWidth="1"/>
    <col min="3" max="3" width="8.6640625" bestFit="1" customWidth="1"/>
    <col min="4" max="4" width="12.5546875" style="237" customWidth="1"/>
    <col min="5" max="5" width="11.44140625" customWidth="1"/>
    <col min="6" max="6" width="10.109375" customWidth="1"/>
    <col min="7" max="7" width="11.6640625" customWidth="1"/>
    <col min="8" max="8" width="35" customWidth="1"/>
    <col min="9" max="9" width="3" style="238" customWidth="1"/>
    <col min="10" max="10" width="31" customWidth="1"/>
  </cols>
  <sheetData>
    <row r="2" spans="1:9" x14ac:dyDescent="0.25">
      <c r="A2" s="221" t="s">
        <v>121</v>
      </c>
    </row>
    <row r="3" spans="1:9" ht="25.8" x14ac:dyDescent="0.25">
      <c r="A3" s="222" t="s">
        <v>122</v>
      </c>
      <c r="B3" s="222"/>
      <c r="C3" s="222"/>
      <c r="D3" s="222"/>
      <c r="E3" s="222"/>
      <c r="F3" s="222"/>
      <c r="G3" s="222"/>
    </row>
    <row r="4" spans="1:9" ht="15.6" x14ac:dyDescent="0.25">
      <c r="A4" s="239" t="s">
        <v>123</v>
      </c>
      <c r="B4" s="239"/>
      <c r="C4" s="239"/>
      <c r="D4" s="239"/>
      <c r="E4" s="239"/>
      <c r="F4" s="239"/>
      <c r="G4" s="239"/>
    </row>
    <row r="5" spans="1:9" ht="13.8" thickBot="1" x14ac:dyDescent="0.3"/>
    <row r="6" spans="1:9" ht="72.599999999999994" thickBot="1" x14ac:dyDescent="0.3">
      <c r="A6" s="224" t="s">
        <v>93</v>
      </c>
      <c r="B6" s="225" t="s">
        <v>94</v>
      </c>
      <c r="C6" s="225" t="s">
        <v>95</v>
      </c>
      <c r="D6" s="226" t="s">
        <v>124</v>
      </c>
      <c r="E6" s="226" t="s">
        <v>96</v>
      </c>
      <c r="F6" s="226" t="s">
        <v>97</v>
      </c>
      <c r="G6" s="227" t="s">
        <v>98</v>
      </c>
      <c r="H6" s="224" t="s">
        <v>125</v>
      </c>
      <c r="I6" s="240"/>
    </row>
    <row r="7" spans="1:9" ht="53.4" thickBot="1" x14ac:dyDescent="0.3">
      <c r="A7" s="228" t="s">
        <v>99</v>
      </c>
      <c r="B7" s="241" t="s">
        <v>126</v>
      </c>
      <c r="C7" s="230" t="s">
        <v>127</v>
      </c>
      <c r="D7" s="242">
        <v>250</v>
      </c>
      <c r="E7" s="231">
        <v>0</v>
      </c>
      <c r="F7" s="232">
        <f>G7-E7</f>
        <v>0</v>
      </c>
      <c r="G7" s="232">
        <f>E7*1.21</f>
        <v>0</v>
      </c>
      <c r="H7" s="243" t="s">
        <v>128</v>
      </c>
      <c r="I7" s="244"/>
    </row>
    <row r="8" spans="1:9" ht="93" thickBot="1" x14ac:dyDescent="0.3">
      <c r="A8" s="233" t="s">
        <v>100</v>
      </c>
      <c r="B8" s="241" t="s">
        <v>129</v>
      </c>
      <c r="C8" s="245" t="s">
        <v>130</v>
      </c>
      <c r="D8" s="246">
        <v>2000</v>
      </c>
      <c r="E8" s="231">
        <v>0</v>
      </c>
      <c r="F8" s="232">
        <f t="shared" ref="F8:F30" si="0">G8-E8</f>
        <v>0</v>
      </c>
      <c r="G8" s="232">
        <f t="shared" ref="G8:G30" si="1">E8*1.21</f>
        <v>0</v>
      </c>
      <c r="H8" s="247" t="s">
        <v>131</v>
      </c>
      <c r="I8" s="248"/>
    </row>
    <row r="9" spans="1:9" ht="29.4" thickBot="1" x14ac:dyDescent="0.3">
      <c r="A9" s="228" t="s">
        <v>132</v>
      </c>
      <c r="B9" s="249" t="s">
        <v>133</v>
      </c>
      <c r="C9" s="230" t="s">
        <v>130</v>
      </c>
      <c r="D9" s="246">
        <v>15000</v>
      </c>
      <c r="E9" s="231">
        <v>0</v>
      </c>
      <c r="F9" s="232">
        <f t="shared" si="0"/>
        <v>0</v>
      </c>
      <c r="G9" s="232">
        <f t="shared" si="1"/>
        <v>0</v>
      </c>
      <c r="H9" s="250"/>
      <c r="I9" s="248"/>
    </row>
    <row r="10" spans="1:9" ht="15" thickBot="1" x14ac:dyDescent="0.3">
      <c r="A10" s="233" t="s">
        <v>101</v>
      </c>
      <c r="B10" s="249" t="s">
        <v>134</v>
      </c>
      <c r="C10" s="230" t="s">
        <v>135</v>
      </c>
      <c r="D10" s="242">
        <v>700</v>
      </c>
      <c r="E10" s="231">
        <v>0</v>
      </c>
      <c r="F10" s="232">
        <f t="shared" si="0"/>
        <v>0</v>
      </c>
      <c r="G10" s="232">
        <f t="shared" si="1"/>
        <v>0</v>
      </c>
      <c r="H10" s="243"/>
      <c r="I10" s="244"/>
    </row>
    <row r="11" spans="1:9" ht="58.2" thickBot="1" x14ac:dyDescent="0.3">
      <c r="A11" s="233" t="s">
        <v>102</v>
      </c>
      <c r="B11" s="241" t="s">
        <v>136</v>
      </c>
      <c r="C11" s="230" t="s">
        <v>116</v>
      </c>
      <c r="D11" s="246">
        <v>4</v>
      </c>
      <c r="E11" s="231">
        <v>0</v>
      </c>
      <c r="F11" s="232">
        <f t="shared" si="0"/>
        <v>0</v>
      </c>
      <c r="G11" s="232">
        <f t="shared" si="1"/>
        <v>0</v>
      </c>
      <c r="H11" s="251"/>
      <c r="I11" s="252"/>
    </row>
    <row r="12" spans="1:9" ht="43.8" thickBot="1" x14ac:dyDescent="0.3">
      <c r="A12" s="233" t="s">
        <v>103</v>
      </c>
      <c r="B12" s="249" t="s">
        <v>137</v>
      </c>
      <c r="C12" s="230" t="s">
        <v>116</v>
      </c>
      <c r="D12" s="246">
        <v>100</v>
      </c>
      <c r="E12" s="231">
        <v>0</v>
      </c>
      <c r="F12" s="232">
        <f t="shared" si="0"/>
        <v>0</v>
      </c>
      <c r="G12" s="232">
        <f t="shared" si="1"/>
        <v>0</v>
      </c>
      <c r="H12" s="253"/>
      <c r="I12" s="254"/>
    </row>
    <row r="13" spans="1:9" ht="29.4" thickBot="1" x14ac:dyDescent="0.3">
      <c r="A13" s="233" t="s">
        <v>104</v>
      </c>
      <c r="B13" s="249" t="s">
        <v>138</v>
      </c>
      <c r="C13" s="230" t="s">
        <v>2</v>
      </c>
      <c r="D13" s="246">
        <v>900</v>
      </c>
      <c r="E13" s="231">
        <v>0</v>
      </c>
      <c r="F13" s="232">
        <f t="shared" si="0"/>
        <v>0</v>
      </c>
      <c r="G13" s="232">
        <f t="shared" si="1"/>
        <v>0</v>
      </c>
      <c r="H13" s="255"/>
      <c r="I13" s="256"/>
    </row>
    <row r="14" spans="1:9" ht="29.4" thickBot="1" x14ac:dyDescent="0.35">
      <c r="A14" s="233" t="s">
        <v>105</v>
      </c>
      <c r="B14" s="257" t="s">
        <v>139</v>
      </c>
      <c r="C14" s="230" t="s">
        <v>116</v>
      </c>
      <c r="D14" s="242">
        <v>30</v>
      </c>
      <c r="E14" s="231">
        <v>0</v>
      </c>
      <c r="F14" s="232">
        <f t="shared" si="0"/>
        <v>0</v>
      </c>
      <c r="G14" s="232">
        <f t="shared" si="1"/>
        <v>0</v>
      </c>
      <c r="H14" s="258"/>
      <c r="I14" s="259"/>
    </row>
    <row r="15" spans="1:9" ht="53.4" thickBot="1" x14ac:dyDescent="0.3">
      <c r="A15" s="233" t="s">
        <v>106</v>
      </c>
      <c r="B15" s="257" t="s">
        <v>140</v>
      </c>
      <c r="C15" s="230" t="s">
        <v>116</v>
      </c>
      <c r="D15" s="242">
        <v>500</v>
      </c>
      <c r="E15" s="231">
        <v>0</v>
      </c>
      <c r="F15" s="232">
        <f t="shared" si="0"/>
        <v>0</v>
      </c>
      <c r="G15" s="232">
        <f t="shared" si="1"/>
        <v>0</v>
      </c>
      <c r="H15" s="260" t="s">
        <v>141</v>
      </c>
      <c r="I15" s="259"/>
    </row>
    <row r="16" spans="1:9" s="266" customFormat="1" ht="43.8" thickBot="1" x14ac:dyDescent="0.3">
      <c r="A16" s="261" t="s">
        <v>108</v>
      </c>
      <c r="B16" s="262" t="s">
        <v>142</v>
      </c>
      <c r="C16" s="230" t="s">
        <v>119</v>
      </c>
      <c r="D16" s="263">
        <v>5100</v>
      </c>
      <c r="E16" s="231">
        <v>0</v>
      </c>
      <c r="F16" s="232">
        <f t="shared" si="0"/>
        <v>0</v>
      </c>
      <c r="G16" s="232">
        <f t="shared" si="1"/>
        <v>0</v>
      </c>
      <c r="H16" s="264"/>
      <c r="I16" s="265"/>
    </row>
    <row r="17" spans="1:9" ht="58.2" thickBot="1" x14ac:dyDescent="0.3">
      <c r="A17" s="228" t="s">
        <v>143</v>
      </c>
      <c r="B17" s="249" t="s">
        <v>144</v>
      </c>
      <c r="C17" s="230" t="s">
        <v>2</v>
      </c>
      <c r="D17" s="242">
        <v>570</v>
      </c>
      <c r="E17" s="231">
        <v>0</v>
      </c>
      <c r="F17" s="232">
        <f t="shared" si="0"/>
        <v>0</v>
      </c>
      <c r="G17" s="232">
        <f t="shared" si="1"/>
        <v>0</v>
      </c>
      <c r="H17" s="267" t="s">
        <v>145</v>
      </c>
      <c r="I17" s="268"/>
    </row>
    <row r="18" spans="1:9" s="238" customFormat="1" ht="58.2" thickBot="1" x14ac:dyDescent="0.3">
      <c r="A18" s="233" t="s">
        <v>146</v>
      </c>
      <c r="B18" s="249" t="s">
        <v>147</v>
      </c>
      <c r="C18" s="230" t="s">
        <v>2</v>
      </c>
      <c r="D18" s="242">
        <v>470</v>
      </c>
      <c r="E18" s="231">
        <v>0</v>
      </c>
      <c r="F18" s="232">
        <f t="shared" si="0"/>
        <v>0</v>
      </c>
      <c r="G18" s="232">
        <f t="shared" si="1"/>
        <v>0</v>
      </c>
      <c r="H18" s="267" t="s">
        <v>148</v>
      </c>
      <c r="I18" s="252"/>
    </row>
    <row r="19" spans="1:9" s="238" customFormat="1" ht="58.2" thickBot="1" x14ac:dyDescent="0.3">
      <c r="A19" s="233" t="s">
        <v>114</v>
      </c>
      <c r="B19" s="249" t="s">
        <v>149</v>
      </c>
      <c r="C19" s="230" t="s">
        <v>2</v>
      </c>
      <c r="D19" s="242">
        <v>630</v>
      </c>
      <c r="E19" s="231">
        <v>0</v>
      </c>
      <c r="F19" s="232">
        <f t="shared" si="0"/>
        <v>0</v>
      </c>
      <c r="G19" s="232">
        <f t="shared" si="1"/>
        <v>0</v>
      </c>
      <c r="H19" s="269" t="s">
        <v>150</v>
      </c>
      <c r="I19" s="252"/>
    </row>
    <row r="20" spans="1:9" s="238" customFormat="1" ht="58.2" thickBot="1" x14ac:dyDescent="0.3">
      <c r="A20" s="233" t="s">
        <v>151</v>
      </c>
      <c r="B20" s="249" t="s">
        <v>152</v>
      </c>
      <c r="C20" s="230" t="s">
        <v>2</v>
      </c>
      <c r="D20" s="242">
        <v>570</v>
      </c>
      <c r="E20" s="231">
        <v>0</v>
      </c>
      <c r="F20" s="232">
        <f t="shared" si="0"/>
        <v>0</v>
      </c>
      <c r="G20" s="232">
        <f t="shared" si="1"/>
        <v>0</v>
      </c>
      <c r="H20" s="267" t="s">
        <v>153</v>
      </c>
      <c r="I20" s="252"/>
    </row>
    <row r="21" spans="1:9" ht="58.2" thickBot="1" x14ac:dyDescent="0.3">
      <c r="A21" s="233" t="s">
        <v>154</v>
      </c>
      <c r="B21" s="249" t="s">
        <v>155</v>
      </c>
      <c r="C21" s="230" t="s">
        <v>2</v>
      </c>
      <c r="D21" s="242">
        <v>500</v>
      </c>
      <c r="E21" s="231">
        <v>0</v>
      </c>
      <c r="F21" s="232">
        <f t="shared" si="0"/>
        <v>0</v>
      </c>
      <c r="G21" s="232">
        <f t="shared" si="1"/>
        <v>0</v>
      </c>
      <c r="H21" s="267" t="s">
        <v>156</v>
      </c>
      <c r="I21" s="252"/>
    </row>
    <row r="22" spans="1:9" ht="53.4" thickBot="1" x14ac:dyDescent="0.3">
      <c r="A22" s="233" t="s">
        <v>157</v>
      </c>
      <c r="B22" s="241" t="s">
        <v>158</v>
      </c>
      <c r="C22" s="230" t="s">
        <v>2</v>
      </c>
      <c r="D22" s="246">
        <v>500</v>
      </c>
      <c r="E22" s="231">
        <v>0</v>
      </c>
      <c r="F22" s="232">
        <f t="shared" si="0"/>
        <v>0</v>
      </c>
      <c r="G22" s="232">
        <f t="shared" si="1"/>
        <v>0</v>
      </c>
      <c r="H22" s="270" t="s">
        <v>159</v>
      </c>
      <c r="I22" s="252"/>
    </row>
    <row r="23" spans="1:9" ht="53.4" thickBot="1" x14ac:dyDescent="0.3">
      <c r="A23" s="233" t="s">
        <v>160</v>
      </c>
      <c r="B23" s="271" t="s">
        <v>161</v>
      </c>
      <c r="C23" s="230" t="s">
        <v>2</v>
      </c>
      <c r="D23" s="272">
        <v>600</v>
      </c>
      <c r="E23" s="231">
        <v>0</v>
      </c>
      <c r="F23" s="232">
        <f t="shared" si="0"/>
        <v>0</v>
      </c>
      <c r="G23" s="232">
        <f t="shared" si="1"/>
        <v>0</v>
      </c>
      <c r="H23" s="247" t="s">
        <v>162</v>
      </c>
      <c r="I23" s="252"/>
    </row>
    <row r="24" spans="1:9" ht="29.4" thickBot="1" x14ac:dyDescent="0.35">
      <c r="A24" s="233" t="s">
        <v>163</v>
      </c>
      <c r="B24" s="249" t="s">
        <v>164</v>
      </c>
      <c r="C24" s="230" t="s">
        <v>2</v>
      </c>
      <c r="D24" s="242">
        <v>400</v>
      </c>
      <c r="E24" s="231">
        <v>0</v>
      </c>
      <c r="F24" s="232">
        <f t="shared" si="0"/>
        <v>0</v>
      </c>
      <c r="G24" s="232">
        <f t="shared" si="1"/>
        <v>0</v>
      </c>
      <c r="H24" s="273"/>
      <c r="I24" s="252"/>
    </row>
    <row r="25" spans="1:9" ht="58.2" thickBot="1" x14ac:dyDescent="0.3">
      <c r="A25" s="233" t="s">
        <v>165</v>
      </c>
      <c r="B25" s="249" t="s">
        <v>166</v>
      </c>
      <c r="C25" s="230" t="s">
        <v>2</v>
      </c>
      <c r="D25" s="242">
        <v>680</v>
      </c>
      <c r="E25" s="231">
        <v>0</v>
      </c>
      <c r="F25" s="232">
        <f t="shared" si="0"/>
        <v>0</v>
      </c>
      <c r="G25" s="232">
        <f t="shared" si="1"/>
        <v>0</v>
      </c>
      <c r="H25" s="250"/>
      <c r="I25" s="248"/>
    </row>
    <row r="26" spans="1:9" s="276" customFormat="1" ht="29.4" thickBot="1" x14ac:dyDescent="0.35">
      <c r="A26" s="274" t="s">
        <v>167</v>
      </c>
      <c r="B26" s="249" t="s">
        <v>168</v>
      </c>
      <c r="C26" s="230" t="s">
        <v>169</v>
      </c>
      <c r="D26" s="242">
        <v>25</v>
      </c>
      <c r="E26" s="231">
        <v>0</v>
      </c>
      <c r="F26" s="232">
        <f t="shared" si="0"/>
        <v>0</v>
      </c>
      <c r="G26" s="232">
        <f t="shared" si="1"/>
        <v>0</v>
      </c>
      <c r="H26" s="267" t="s">
        <v>170</v>
      </c>
      <c r="I26" s="275"/>
    </row>
    <row r="27" spans="1:9" ht="29.4" thickBot="1" x14ac:dyDescent="0.3">
      <c r="A27" s="233" t="s">
        <v>171</v>
      </c>
      <c r="B27" s="249" t="s">
        <v>172</v>
      </c>
      <c r="C27" s="230" t="s">
        <v>169</v>
      </c>
      <c r="D27" s="242">
        <v>35</v>
      </c>
      <c r="E27" s="231">
        <v>0</v>
      </c>
      <c r="F27" s="232">
        <f t="shared" si="0"/>
        <v>0</v>
      </c>
      <c r="G27" s="232">
        <f t="shared" si="1"/>
        <v>0</v>
      </c>
      <c r="H27" s="269" t="s">
        <v>170</v>
      </c>
      <c r="I27" s="254"/>
    </row>
    <row r="28" spans="1:9" ht="15" thickBot="1" x14ac:dyDescent="0.3">
      <c r="A28" s="233" t="s">
        <v>173</v>
      </c>
      <c r="B28" s="257" t="s">
        <v>174</v>
      </c>
      <c r="C28" s="277" t="s">
        <v>2</v>
      </c>
      <c r="D28" s="242">
        <v>2000</v>
      </c>
      <c r="E28" s="231">
        <v>0</v>
      </c>
      <c r="F28" s="232">
        <f t="shared" si="0"/>
        <v>0</v>
      </c>
      <c r="G28" s="232">
        <f t="shared" si="1"/>
        <v>0</v>
      </c>
      <c r="H28" s="255"/>
      <c r="I28" s="254"/>
    </row>
    <row r="29" spans="1:9" ht="15" thickBot="1" x14ac:dyDescent="0.3">
      <c r="A29" s="233" t="s">
        <v>175</v>
      </c>
      <c r="B29" s="278" t="s">
        <v>176</v>
      </c>
      <c r="C29" s="279" t="s">
        <v>135</v>
      </c>
      <c r="D29" s="272">
        <v>2000</v>
      </c>
      <c r="E29" s="231">
        <v>0</v>
      </c>
      <c r="F29" s="232">
        <f t="shared" si="0"/>
        <v>0</v>
      </c>
      <c r="G29" s="232">
        <f t="shared" si="1"/>
        <v>0</v>
      </c>
      <c r="H29" s="280"/>
      <c r="I29" s="252"/>
    </row>
    <row r="30" spans="1:9" ht="29.4" thickBot="1" x14ac:dyDescent="0.3">
      <c r="A30" s="233" t="s">
        <v>177</v>
      </c>
      <c r="B30" s="278" t="s">
        <v>178</v>
      </c>
      <c r="C30" s="245" t="s">
        <v>135</v>
      </c>
      <c r="D30" s="242">
        <v>1000</v>
      </c>
      <c r="E30" s="231">
        <v>0</v>
      </c>
      <c r="F30" s="232">
        <f t="shared" si="0"/>
        <v>0</v>
      </c>
      <c r="G30" s="232">
        <f t="shared" si="1"/>
        <v>0</v>
      </c>
      <c r="H30" s="281"/>
      <c r="I30" s="252"/>
    </row>
    <row r="31" spans="1:9" x14ac:dyDescent="0.25">
      <c r="A31" t="s">
        <v>120</v>
      </c>
    </row>
  </sheetData>
  <mergeCells count="2">
    <mergeCell ref="A3:G3"/>
    <mergeCell ref="A4:G4"/>
  </mergeCells>
  <pageMargins left="0.7" right="0.7" top="0.78740157499999996" bottom="0.78740157499999996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F852-4030-4198-BAA7-5D1A6C0042BE}">
  <dimension ref="A1:J290"/>
  <sheetViews>
    <sheetView view="pageBreakPreview" topLeftCell="A4" zoomScaleNormal="100" zoomScaleSheetLayoutView="100" workbookViewId="0">
      <selection activeCell="H23" sqref="H23"/>
    </sheetView>
  </sheetViews>
  <sheetFormatPr defaultRowHeight="13.2" x14ac:dyDescent="0.25"/>
  <cols>
    <col min="1" max="1" width="5.5546875" customWidth="1"/>
    <col min="2" max="2" width="31.33203125" customWidth="1"/>
    <col min="3" max="3" width="25" customWidth="1"/>
    <col min="4" max="4" width="8.6640625" style="8" customWidth="1"/>
    <col min="5" max="5" width="10.88671875" style="8" customWidth="1"/>
    <col min="6" max="6" width="12.88671875" style="8" customWidth="1"/>
    <col min="7" max="7" width="10.33203125" style="17" customWidth="1"/>
    <col min="8" max="8" width="13.44140625" style="284" customWidth="1"/>
    <col min="9" max="9" width="12.6640625" style="151" customWidth="1"/>
  </cols>
  <sheetData>
    <row r="1" spans="1:10" ht="15.6" x14ac:dyDescent="0.3">
      <c r="B1" s="12"/>
      <c r="G1" s="8"/>
      <c r="I1" s="147"/>
    </row>
    <row r="2" spans="1:10" ht="15.6" x14ac:dyDescent="0.3">
      <c r="B2" s="12" t="s">
        <v>26</v>
      </c>
      <c r="G2" s="8"/>
      <c r="H2" s="285" t="s">
        <v>49</v>
      </c>
      <c r="I2" s="147"/>
    </row>
    <row r="3" spans="1:10" s="30" customFormat="1" ht="10.199999999999999" x14ac:dyDescent="0.2">
      <c r="B3" s="31"/>
      <c r="D3" s="32"/>
      <c r="E3" s="32"/>
      <c r="F3" s="32"/>
      <c r="G3" s="32"/>
      <c r="H3" s="286"/>
      <c r="I3" s="148"/>
    </row>
    <row r="4" spans="1:10" s="26" customFormat="1" ht="15" x14ac:dyDescent="0.25">
      <c r="B4" s="54" t="s">
        <v>50</v>
      </c>
      <c r="H4" s="287"/>
      <c r="I4" s="149"/>
    </row>
    <row r="5" spans="1:10" s="30" customFormat="1" ht="10.199999999999999" x14ac:dyDescent="0.2">
      <c r="D5" s="32"/>
      <c r="E5" s="32"/>
      <c r="F5" s="32"/>
      <c r="G5" s="35"/>
      <c r="H5" s="286"/>
      <c r="I5" s="150"/>
    </row>
    <row r="6" spans="1:10" x14ac:dyDescent="0.25">
      <c r="A6" s="5"/>
      <c r="B6" s="27" t="s">
        <v>12</v>
      </c>
      <c r="C6" s="28" t="s">
        <v>27</v>
      </c>
    </row>
    <row r="7" spans="1:10" ht="12.75" customHeight="1" x14ac:dyDescent="0.25">
      <c r="B7" s="27" t="s">
        <v>13</v>
      </c>
      <c r="C7" s="67" t="s">
        <v>28</v>
      </c>
      <c r="F7" s="60"/>
      <c r="G7" s="61"/>
      <c r="H7" s="288"/>
    </row>
    <row r="8" spans="1:10" x14ac:dyDescent="0.25">
      <c r="B8" s="27" t="s">
        <v>15</v>
      </c>
      <c r="C8" s="4" t="s">
        <v>54</v>
      </c>
    </row>
    <row r="9" spans="1:10" x14ac:dyDescent="0.25">
      <c r="B9" t="s">
        <v>14</v>
      </c>
      <c r="C9" s="4" t="s">
        <v>51</v>
      </c>
    </row>
    <row r="10" spans="1:10" x14ac:dyDescent="0.25">
      <c r="C10" s="63"/>
    </row>
    <row r="11" spans="1:10" s="42" customFormat="1" ht="10.199999999999999" x14ac:dyDescent="0.2">
      <c r="C11" s="37"/>
      <c r="D11" s="38"/>
      <c r="E11" s="38"/>
      <c r="F11" s="38"/>
      <c r="G11" s="39"/>
      <c r="H11" s="289"/>
      <c r="I11" s="152"/>
    </row>
    <row r="12" spans="1:10" ht="15.6" x14ac:dyDescent="0.3">
      <c r="B12" s="66" t="s">
        <v>69</v>
      </c>
      <c r="D12" s="135"/>
      <c r="E12" s="135"/>
      <c r="F12" s="81"/>
      <c r="G12" s="88"/>
    </row>
    <row r="13" spans="1:10" s="30" customFormat="1" ht="10.199999999999999" x14ac:dyDescent="0.2">
      <c r="D13" s="32"/>
      <c r="E13" s="32"/>
      <c r="F13" s="32"/>
      <c r="G13" s="35"/>
      <c r="H13" s="286"/>
      <c r="I13" s="150"/>
    </row>
    <row r="14" spans="1:10" ht="16.05" customHeight="1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18" t="s">
        <v>0</v>
      </c>
      <c r="H14" s="282" t="s">
        <v>7</v>
      </c>
      <c r="I14" s="153" t="s">
        <v>1</v>
      </c>
      <c r="J14" s="6"/>
    </row>
    <row r="15" spans="1:10" x14ac:dyDescent="0.25">
      <c r="A15" s="1">
        <v>1</v>
      </c>
      <c r="B15" s="180" t="s">
        <v>11</v>
      </c>
      <c r="C15" s="181"/>
      <c r="D15" s="2" t="s">
        <v>2</v>
      </c>
      <c r="E15" s="3">
        <v>60</v>
      </c>
      <c r="F15" s="2">
        <v>6</v>
      </c>
      <c r="G15" s="19">
        <f>PRODUCT(E15,F15)</f>
        <v>360</v>
      </c>
      <c r="H15" s="125">
        <f>'Př. 5a - Ceník služeb provozu'!D7</f>
        <v>0</v>
      </c>
      <c r="I15" s="47">
        <f>G15*H15</f>
        <v>0</v>
      </c>
    </row>
    <row r="16" spans="1:10" ht="13.2" customHeight="1" x14ac:dyDescent="0.25">
      <c r="A16" s="189">
        <v>2</v>
      </c>
      <c r="B16" s="194" t="s">
        <v>59</v>
      </c>
      <c r="C16" s="195"/>
      <c r="D16" s="198" t="s">
        <v>2</v>
      </c>
      <c r="E16" s="176">
        <v>30</v>
      </c>
      <c r="F16" s="198">
        <v>6</v>
      </c>
      <c r="G16" s="178">
        <f>PRODUCT(E16,F16)</f>
        <v>180</v>
      </c>
      <c r="H16" s="217">
        <f>'Př. 5a - Ceník služeb provozu'!D8</f>
        <v>0</v>
      </c>
      <c r="I16" s="200">
        <f t="shared" ref="I16:I23" si="0">G16*H16</f>
        <v>0</v>
      </c>
    </row>
    <row r="17" spans="1:9" ht="13.2" customHeight="1" x14ac:dyDescent="0.25">
      <c r="A17" s="190"/>
      <c r="B17" s="196"/>
      <c r="C17" s="197"/>
      <c r="D17" s="199"/>
      <c r="E17" s="177"/>
      <c r="F17" s="199"/>
      <c r="G17" s="179"/>
      <c r="H17" s="218"/>
      <c r="I17" s="201"/>
    </row>
    <row r="18" spans="1:9" x14ac:dyDescent="0.25">
      <c r="A18" s="1">
        <v>5</v>
      </c>
      <c r="B18" s="43" t="s">
        <v>3</v>
      </c>
      <c r="C18" s="44"/>
      <c r="D18" s="2" t="s">
        <v>2</v>
      </c>
      <c r="E18" s="3">
        <v>2</v>
      </c>
      <c r="F18" s="2">
        <v>12</v>
      </c>
      <c r="G18" s="19">
        <f>PRODUCT(E18,F18)</f>
        <v>24</v>
      </c>
      <c r="H18" s="125">
        <f>'Př. 5a - Ceník služeb provozu'!D10</f>
        <v>0</v>
      </c>
      <c r="I18" s="47">
        <f t="shared" si="0"/>
        <v>0</v>
      </c>
    </row>
    <row r="19" spans="1:9" x14ac:dyDescent="0.25">
      <c r="A19" s="1">
        <v>6</v>
      </c>
      <c r="B19" s="43" t="s">
        <v>60</v>
      </c>
      <c r="C19" s="44"/>
      <c r="D19" s="2" t="s">
        <v>2</v>
      </c>
      <c r="E19" s="64">
        <v>15</v>
      </c>
      <c r="F19" s="132">
        <v>4</v>
      </c>
      <c r="G19" s="20">
        <f>PRODUCT(E19,F19)</f>
        <v>60</v>
      </c>
      <c r="H19" s="125">
        <f>'Př. 5a - Ceník služeb provozu'!D11</f>
        <v>0</v>
      </c>
      <c r="I19" s="47">
        <f t="shared" si="0"/>
        <v>0</v>
      </c>
    </row>
    <row r="20" spans="1:9" x14ac:dyDescent="0.25">
      <c r="A20" s="1">
        <v>7</v>
      </c>
      <c r="B20" s="180" t="s">
        <v>19</v>
      </c>
      <c r="C20" s="181"/>
      <c r="D20" s="2" t="s">
        <v>2</v>
      </c>
      <c r="E20" s="64">
        <v>1</v>
      </c>
      <c r="F20" s="132">
        <v>12</v>
      </c>
      <c r="G20" s="20">
        <f>PRODUCT(E20,F20)</f>
        <v>12</v>
      </c>
      <c r="H20" s="125">
        <f>'Př. 5a - Ceník služeb provozu'!D12</f>
        <v>0</v>
      </c>
      <c r="I20" s="47">
        <f t="shared" si="0"/>
        <v>0</v>
      </c>
    </row>
    <row r="21" spans="1:9" x14ac:dyDescent="0.25">
      <c r="A21" s="1">
        <v>12</v>
      </c>
      <c r="B21" s="180" t="s">
        <v>23</v>
      </c>
      <c r="C21" s="181"/>
      <c r="D21" s="2" t="s">
        <v>2</v>
      </c>
      <c r="E21" s="64">
        <v>120</v>
      </c>
      <c r="F21" s="64">
        <v>1</v>
      </c>
      <c r="G21" s="20">
        <f>PRODUCT(E21:F21)</f>
        <v>120</v>
      </c>
      <c r="H21" s="125">
        <f>'Př. 5a - Ceník služeb provozu'!D17</f>
        <v>0</v>
      </c>
      <c r="I21" s="47">
        <f t="shared" si="0"/>
        <v>0</v>
      </c>
    </row>
    <row r="22" spans="1:9" x14ac:dyDescent="0.25">
      <c r="A22" s="1">
        <v>17</v>
      </c>
      <c r="B22" s="180" t="s">
        <v>61</v>
      </c>
      <c r="C22" s="181"/>
      <c r="D22" s="2" t="s">
        <v>62</v>
      </c>
      <c r="E22" s="64">
        <v>0.16270000000000001</v>
      </c>
      <c r="F22" s="64">
        <v>1</v>
      </c>
      <c r="G22" s="160">
        <f>PRODUCT(E22:F22)</f>
        <v>0.16270000000000001</v>
      </c>
      <c r="H22" s="125">
        <f>'Př. 5a - Ceník služeb provozu'!D20</f>
        <v>0</v>
      </c>
      <c r="I22" s="47">
        <f t="shared" si="0"/>
        <v>0</v>
      </c>
    </row>
    <row r="23" spans="1:9" s="133" customFormat="1" ht="16.2" x14ac:dyDescent="0.3">
      <c r="A23" s="94">
        <v>19</v>
      </c>
      <c r="B23" s="184" t="s">
        <v>24</v>
      </c>
      <c r="C23" s="185"/>
      <c r="D23" s="162" t="s">
        <v>18</v>
      </c>
      <c r="E23" s="64">
        <v>80</v>
      </c>
      <c r="F23" s="64">
        <v>1</v>
      </c>
      <c r="G23" s="163">
        <f>PRODUCT(E23:F23)</f>
        <v>80</v>
      </c>
      <c r="H23" s="291">
        <f>'Př. 5a - Ceník služeb provozu'!D22</f>
        <v>0</v>
      </c>
      <c r="I23" s="164">
        <f t="shared" si="0"/>
        <v>0</v>
      </c>
    </row>
    <row r="24" spans="1:9" x14ac:dyDescent="0.25">
      <c r="E24" s="9"/>
      <c r="G24" s="21"/>
      <c r="H24" s="283" t="s">
        <v>8</v>
      </c>
      <c r="I24" s="95">
        <f>SUM(I15:I23)</f>
        <v>0</v>
      </c>
    </row>
    <row r="25" spans="1:9" ht="12.75" customHeight="1" x14ac:dyDescent="0.25">
      <c r="D25" s="16" t="s">
        <v>10</v>
      </c>
      <c r="E25" s="16"/>
      <c r="G25" s="21"/>
      <c r="H25" s="283" t="s">
        <v>4</v>
      </c>
      <c r="I25" s="47">
        <f>PRODUCT(I24,0.21)</f>
        <v>0</v>
      </c>
    </row>
    <row r="26" spans="1:9" x14ac:dyDescent="0.25">
      <c r="E26" s="187" t="s">
        <v>70</v>
      </c>
      <c r="F26" s="187"/>
      <c r="G26" s="187"/>
      <c r="H26" s="188"/>
      <c r="I26" s="50">
        <f>SUM(ROUND(I24+I25,0))</f>
        <v>0</v>
      </c>
    </row>
    <row r="27" spans="1:9" x14ac:dyDescent="0.25">
      <c r="G27" s="21"/>
      <c r="H27" s="283"/>
      <c r="I27" s="154"/>
    </row>
    <row r="28" spans="1:9" ht="15.6" x14ac:dyDescent="0.3">
      <c r="B28" s="66" t="s">
        <v>71</v>
      </c>
      <c r="D28" s="135"/>
      <c r="E28" s="135"/>
      <c r="F28" s="81"/>
      <c r="G28" s="88"/>
    </row>
    <row r="29" spans="1:9" x14ac:dyDescent="0.25">
      <c r="A29" s="30"/>
      <c r="B29" s="30"/>
      <c r="C29" s="30"/>
      <c r="D29" s="32"/>
      <c r="E29" s="32"/>
      <c r="F29" s="32"/>
      <c r="G29" s="35"/>
      <c r="H29" s="286"/>
      <c r="I29" s="150"/>
    </row>
    <row r="30" spans="1:9" ht="15.6" x14ac:dyDescent="0.3">
      <c r="A30" s="25" t="s">
        <v>17</v>
      </c>
      <c r="B30" s="10" t="s">
        <v>5</v>
      </c>
      <c r="C30" s="11"/>
      <c r="D30" s="7" t="s">
        <v>6</v>
      </c>
      <c r="E30" s="7" t="s">
        <v>0</v>
      </c>
      <c r="F30" s="7" t="s">
        <v>16</v>
      </c>
      <c r="G30" s="18" t="s">
        <v>0</v>
      </c>
      <c r="H30" s="282" t="s">
        <v>7</v>
      </c>
      <c r="I30" s="153" t="s">
        <v>1</v>
      </c>
    </row>
    <row r="31" spans="1:9" x14ac:dyDescent="0.25">
      <c r="A31" s="1">
        <v>1</v>
      </c>
      <c r="B31" s="180" t="s">
        <v>11</v>
      </c>
      <c r="C31" s="181"/>
      <c r="D31" s="2" t="s">
        <v>2</v>
      </c>
      <c r="E31" s="3">
        <v>60</v>
      </c>
      <c r="F31" s="3">
        <v>6</v>
      </c>
      <c r="G31" s="19">
        <f t="shared" ref="G31:G36" si="1">PRODUCT(E31,F31)</f>
        <v>360</v>
      </c>
      <c r="H31" s="125">
        <f>'Př. 5a - Ceník služeb provozu'!D7</f>
        <v>0</v>
      </c>
      <c r="I31" s="47">
        <f>G31*H31</f>
        <v>0</v>
      </c>
    </row>
    <row r="32" spans="1:9" x14ac:dyDescent="0.25">
      <c r="A32" s="189">
        <v>2</v>
      </c>
      <c r="B32" s="194" t="s">
        <v>59</v>
      </c>
      <c r="C32" s="195"/>
      <c r="D32" s="198" t="s">
        <v>2</v>
      </c>
      <c r="E32" s="176">
        <v>30</v>
      </c>
      <c r="F32" s="176">
        <v>6</v>
      </c>
      <c r="G32" s="178">
        <f t="shared" si="1"/>
        <v>180</v>
      </c>
      <c r="H32" s="217">
        <f>'Př. 5a - Ceník služeb provozu'!D8</f>
        <v>0</v>
      </c>
      <c r="I32" s="192">
        <f t="shared" ref="I32:I39" si="2">G32*H32</f>
        <v>0</v>
      </c>
    </row>
    <row r="33" spans="1:9" x14ac:dyDescent="0.25">
      <c r="A33" s="190"/>
      <c r="B33" s="196"/>
      <c r="C33" s="197"/>
      <c r="D33" s="199"/>
      <c r="E33" s="177"/>
      <c r="F33" s="177"/>
      <c r="G33" s="179"/>
      <c r="H33" s="218"/>
      <c r="I33" s="193"/>
    </row>
    <row r="34" spans="1:9" x14ac:dyDescent="0.25">
      <c r="A34" s="1">
        <v>5</v>
      </c>
      <c r="B34" s="180" t="s">
        <v>3</v>
      </c>
      <c r="C34" s="181"/>
      <c r="D34" s="2" t="s">
        <v>2</v>
      </c>
      <c r="E34" s="3">
        <v>2</v>
      </c>
      <c r="F34" s="3">
        <v>12</v>
      </c>
      <c r="G34" s="19">
        <f t="shared" si="1"/>
        <v>24</v>
      </c>
      <c r="H34" s="125">
        <f>'Př. 5a - Ceník služeb provozu'!D10</f>
        <v>0</v>
      </c>
      <c r="I34" s="47">
        <f t="shared" si="2"/>
        <v>0</v>
      </c>
    </row>
    <row r="35" spans="1:9" x14ac:dyDescent="0.25">
      <c r="A35" s="1">
        <v>6</v>
      </c>
      <c r="B35" s="180" t="s">
        <v>60</v>
      </c>
      <c r="C35" s="181"/>
      <c r="D35" s="2" t="s">
        <v>2</v>
      </c>
      <c r="E35" s="64">
        <v>15</v>
      </c>
      <c r="F35" s="64">
        <v>4</v>
      </c>
      <c r="G35" s="20">
        <f t="shared" si="1"/>
        <v>60</v>
      </c>
      <c r="H35" s="125">
        <f>'Př. 5a - Ceník služeb provozu'!D11</f>
        <v>0</v>
      </c>
      <c r="I35" s="47">
        <f t="shared" si="2"/>
        <v>0</v>
      </c>
    </row>
    <row r="36" spans="1:9" x14ac:dyDescent="0.25">
      <c r="A36" s="1">
        <v>7</v>
      </c>
      <c r="B36" s="180" t="s">
        <v>9</v>
      </c>
      <c r="C36" s="181"/>
      <c r="D36" s="2" t="s">
        <v>2</v>
      </c>
      <c r="E36" s="64">
        <v>1</v>
      </c>
      <c r="F36" s="64">
        <v>12</v>
      </c>
      <c r="G36" s="19">
        <f t="shared" si="1"/>
        <v>12</v>
      </c>
      <c r="H36" s="125">
        <f>'Př. 5a - Ceník služeb provozu'!D12</f>
        <v>0</v>
      </c>
      <c r="I36" s="47">
        <f t="shared" si="2"/>
        <v>0</v>
      </c>
    </row>
    <row r="37" spans="1:9" x14ac:dyDescent="0.25">
      <c r="A37" s="1">
        <v>9</v>
      </c>
      <c r="B37" s="180" t="s">
        <v>20</v>
      </c>
      <c r="C37" s="181"/>
      <c r="D37" s="2" t="s">
        <v>2</v>
      </c>
      <c r="E37" s="64">
        <v>120</v>
      </c>
      <c r="F37" s="64">
        <v>1</v>
      </c>
      <c r="G37" s="19">
        <f>PRODUCT(E37:F37)</f>
        <v>120</v>
      </c>
      <c r="H37" s="125">
        <f>'Př. 5a - Ceník služeb provozu'!D14</f>
        <v>0</v>
      </c>
      <c r="I37" s="47">
        <f t="shared" si="2"/>
        <v>0</v>
      </c>
    </row>
    <row r="38" spans="1:9" x14ac:dyDescent="0.25">
      <c r="A38" s="1">
        <v>17</v>
      </c>
      <c r="B38" s="180" t="s">
        <v>61</v>
      </c>
      <c r="C38" s="181"/>
      <c r="D38" s="2" t="s">
        <v>62</v>
      </c>
      <c r="E38" s="64">
        <v>0.16270000000000001</v>
      </c>
      <c r="F38" s="64">
        <v>1</v>
      </c>
      <c r="G38" s="161">
        <f>PRODUCT(E38:F38)</f>
        <v>0.16270000000000001</v>
      </c>
      <c r="H38" s="125">
        <f>'Př. 5a - Ceník služeb provozu'!D20</f>
        <v>0</v>
      </c>
      <c r="I38" s="47">
        <f t="shared" si="2"/>
        <v>0</v>
      </c>
    </row>
    <row r="39" spans="1:9" s="133" customFormat="1" ht="16.2" x14ac:dyDescent="0.3">
      <c r="A39" s="94">
        <v>19</v>
      </c>
      <c r="B39" s="186" t="s">
        <v>24</v>
      </c>
      <c r="C39" s="186"/>
      <c r="D39" s="162" t="s">
        <v>18</v>
      </c>
      <c r="E39" s="64">
        <v>80</v>
      </c>
      <c r="F39" s="64">
        <v>1</v>
      </c>
      <c r="G39" s="165">
        <f>PRODUCT(E39:F39)</f>
        <v>80</v>
      </c>
      <c r="H39" s="291">
        <f>'Př. 5a - Ceník služeb provozu'!D22</f>
        <v>0</v>
      </c>
      <c r="I39" s="164">
        <f t="shared" si="2"/>
        <v>0</v>
      </c>
    </row>
    <row r="40" spans="1:9" x14ac:dyDescent="0.25">
      <c r="E40" s="9"/>
      <c r="G40" s="21"/>
      <c r="H40" s="283" t="s">
        <v>8</v>
      </c>
      <c r="I40" s="95">
        <f>SUM(I31:I39)</f>
        <v>0</v>
      </c>
    </row>
    <row r="41" spans="1:9" x14ac:dyDescent="0.25">
      <c r="D41" s="16" t="s">
        <v>10</v>
      </c>
      <c r="E41" s="16"/>
      <c r="G41" s="21"/>
      <c r="H41" s="283" t="s">
        <v>4</v>
      </c>
      <c r="I41" s="47">
        <f>PRODUCT(I40,0.21)</f>
        <v>0</v>
      </c>
    </row>
    <row r="42" spans="1:9" x14ac:dyDescent="0.25">
      <c r="E42" s="172" t="s">
        <v>72</v>
      </c>
      <c r="F42" s="173"/>
      <c r="G42" s="173"/>
      <c r="H42" s="174"/>
      <c r="I42" s="50">
        <f>SUM(ROUND(I40+I41,0))</f>
        <v>0</v>
      </c>
    </row>
    <row r="43" spans="1:9" x14ac:dyDescent="0.25">
      <c r="G43" s="21"/>
      <c r="H43" s="283"/>
      <c r="I43" s="154"/>
    </row>
    <row r="44" spans="1:9" ht="15.6" x14ac:dyDescent="0.3">
      <c r="A44" s="6"/>
      <c r="B44" s="79"/>
      <c r="C44" s="6"/>
      <c r="D44" s="135"/>
      <c r="E44" s="135"/>
      <c r="F44" s="135"/>
      <c r="G44" s="135"/>
      <c r="H44" s="292"/>
      <c r="I44" s="75"/>
    </row>
    <row r="45" spans="1:9" x14ac:dyDescent="0.25">
      <c r="A45" s="69"/>
      <c r="B45" s="69"/>
      <c r="C45" s="69"/>
      <c r="D45" s="135"/>
      <c r="E45" s="135"/>
      <c r="F45" s="135"/>
      <c r="G45" s="135"/>
      <c r="H45" s="292"/>
      <c r="I45" s="155"/>
    </row>
    <row r="46" spans="1:9" ht="15.6" x14ac:dyDescent="0.3">
      <c r="A46" s="69"/>
      <c r="B46" s="85"/>
      <c r="C46" s="6"/>
      <c r="D46" s="135"/>
      <c r="E46" s="135"/>
      <c r="F46" s="135"/>
      <c r="G46" s="135"/>
      <c r="H46" s="292"/>
      <c r="I46" s="156"/>
    </row>
    <row r="47" spans="1:9" x14ac:dyDescent="0.25">
      <c r="A47" s="6"/>
      <c r="B47" s="182"/>
      <c r="C47" s="182"/>
      <c r="D47" s="135"/>
      <c r="E47" s="135"/>
      <c r="F47" s="135"/>
      <c r="G47" s="135"/>
      <c r="H47" s="292"/>
      <c r="I47" s="75"/>
    </row>
    <row r="48" spans="1:9" x14ac:dyDescent="0.25">
      <c r="A48" s="6"/>
      <c r="B48" s="182"/>
      <c r="C48" s="182"/>
      <c r="D48" s="135"/>
      <c r="E48" s="135"/>
      <c r="F48" s="135"/>
      <c r="G48" s="135"/>
      <c r="H48" s="292"/>
      <c r="I48" s="75"/>
    </row>
    <row r="49" spans="1:9" x14ac:dyDescent="0.25">
      <c r="A49" s="6"/>
      <c r="B49" s="182"/>
      <c r="C49" s="182"/>
      <c r="D49" s="135"/>
      <c r="E49" s="135"/>
      <c r="F49" s="135"/>
      <c r="G49" s="135"/>
      <c r="H49" s="292"/>
      <c r="I49" s="75"/>
    </row>
    <row r="50" spans="1:9" x14ac:dyDescent="0.25">
      <c r="A50" s="6"/>
      <c r="B50" s="182"/>
      <c r="C50" s="182"/>
      <c r="D50" s="135"/>
      <c r="E50" s="135"/>
      <c r="F50" s="135"/>
      <c r="G50" s="135"/>
      <c r="H50" s="292"/>
      <c r="I50" s="75"/>
    </row>
    <row r="51" spans="1:9" x14ac:dyDescent="0.25">
      <c r="A51" s="6"/>
      <c r="B51" s="182"/>
      <c r="C51" s="182"/>
      <c r="D51" s="135"/>
      <c r="E51" s="135"/>
      <c r="F51" s="135"/>
      <c r="G51" s="135"/>
      <c r="H51" s="292"/>
      <c r="I51" s="75"/>
    </row>
    <row r="52" spans="1:9" x14ac:dyDescent="0.25">
      <c r="A52" s="6"/>
      <c r="B52" s="182"/>
      <c r="C52" s="182"/>
      <c r="D52" s="135"/>
      <c r="E52" s="135"/>
      <c r="F52" s="135"/>
      <c r="G52" s="135"/>
      <c r="H52" s="292"/>
      <c r="I52" s="75"/>
    </row>
    <row r="53" spans="1:9" x14ac:dyDescent="0.25">
      <c r="A53" s="6"/>
      <c r="B53" s="182"/>
      <c r="C53" s="182"/>
      <c r="D53" s="135"/>
      <c r="E53" s="135"/>
      <c r="F53" s="135"/>
      <c r="G53" s="135"/>
      <c r="H53" s="292"/>
      <c r="I53" s="75"/>
    </row>
    <row r="54" spans="1:9" x14ac:dyDescent="0.25">
      <c r="A54" s="6"/>
      <c r="B54" s="182"/>
      <c r="C54" s="182"/>
      <c r="D54" s="135"/>
      <c r="E54" s="135"/>
      <c r="F54" s="135"/>
      <c r="G54" s="135"/>
      <c r="H54" s="292"/>
      <c r="I54" s="75"/>
    </row>
    <row r="55" spans="1:9" x14ac:dyDescent="0.25">
      <c r="A55" s="6"/>
      <c r="B55" s="76"/>
      <c r="C55" s="76"/>
      <c r="D55" s="135"/>
      <c r="E55" s="135"/>
      <c r="F55" s="135"/>
      <c r="G55" s="135"/>
      <c r="H55" s="292"/>
      <c r="I55" s="75"/>
    </row>
    <row r="56" spans="1:9" x14ac:dyDescent="0.25">
      <c r="A56" s="6"/>
      <c r="B56" s="182"/>
      <c r="C56" s="182"/>
      <c r="D56" s="135"/>
      <c r="E56" s="135"/>
      <c r="F56" s="135"/>
      <c r="G56" s="135"/>
      <c r="H56" s="292"/>
      <c r="I56" s="75"/>
    </row>
    <row r="57" spans="1:9" x14ac:dyDescent="0.25">
      <c r="A57" s="6"/>
      <c r="B57" s="183"/>
      <c r="C57" s="183"/>
      <c r="D57" s="135"/>
      <c r="E57" s="135"/>
      <c r="F57" s="135"/>
      <c r="G57" s="135"/>
      <c r="H57" s="292"/>
      <c r="I57" s="75"/>
    </row>
    <row r="58" spans="1:9" x14ac:dyDescent="0.25">
      <c r="A58" s="6"/>
      <c r="B58" s="6"/>
      <c r="C58" s="6"/>
      <c r="D58" s="135"/>
      <c r="E58" s="135"/>
      <c r="F58" s="135"/>
      <c r="G58" s="135"/>
      <c r="H58" s="292"/>
      <c r="I58" s="75"/>
    </row>
    <row r="59" spans="1:9" x14ac:dyDescent="0.25">
      <c r="A59" s="6"/>
      <c r="B59" s="6"/>
      <c r="C59" s="6"/>
      <c r="D59" s="135"/>
      <c r="E59" s="135"/>
      <c r="F59" s="135"/>
      <c r="G59" s="135"/>
      <c r="H59" s="292"/>
      <c r="I59" s="75"/>
    </row>
    <row r="60" spans="1:9" x14ac:dyDescent="0.25">
      <c r="A60" s="6"/>
      <c r="B60" s="6"/>
      <c r="C60" s="6"/>
      <c r="D60" s="135"/>
      <c r="E60" s="135"/>
      <c r="F60" s="135"/>
      <c r="G60" s="135"/>
      <c r="H60" s="292"/>
      <c r="I60" s="154"/>
    </row>
    <row r="61" spans="1:9" x14ac:dyDescent="0.25">
      <c r="A61" s="6"/>
      <c r="B61" s="6"/>
      <c r="C61" s="6"/>
      <c r="D61" s="135"/>
      <c r="E61" s="135"/>
      <c r="F61" s="135"/>
      <c r="G61" s="135"/>
      <c r="H61" s="292"/>
      <c r="I61" s="154"/>
    </row>
    <row r="62" spans="1:9" ht="15.6" x14ac:dyDescent="0.3">
      <c r="A62" s="6"/>
      <c r="B62" s="79"/>
      <c r="C62" s="6"/>
      <c r="D62" s="135"/>
      <c r="E62" s="135"/>
      <c r="F62" s="135"/>
      <c r="G62" s="135"/>
      <c r="H62" s="292"/>
      <c r="I62" s="75"/>
    </row>
    <row r="63" spans="1:9" x14ac:dyDescent="0.25">
      <c r="A63" s="69"/>
      <c r="B63" s="69"/>
      <c r="C63" s="69"/>
      <c r="D63" s="135"/>
      <c r="E63" s="135"/>
      <c r="F63" s="135"/>
      <c r="G63" s="135"/>
      <c r="H63" s="292"/>
      <c r="I63" s="155"/>
    </row>
    <row r="64" spans="1:9" ht="15.6" x14ac:dyDescent="0.3">
      <c r="A64" s="69"/>
      <c r="B64" s="85"/>
      <c r="C64" s="6"/>
      <c r="D64" s="135"/>
      <c r="E64" s="135"/>
      <c r="F64" s="135"/>
      <c r="G64" s="135"/>
      <c r="H64" s="292"/>
      <c r="I64" s="156"/>
    </row>
    <row r="65" spans="1:9" x14ac:dyDescent="0.25">
      <c r="A65" s="6"/>
      <c r="B65" s="182"/>
      <c r="C65" s="182"/>
      <c r="D65" s="135"/>
      <c r="E65" s="135"/>
      <c r="F65" s="135"/>
      <c r="G65" s="135"/>
      <c r="H65" s="292"/>
      <c r="I65" s="75"/>
    </row>
    <row r="66" spans="1:9" x14ac:dyDescent="0.25">
      <c r="A66" s="6"/>
      <c r="B66" s="182"/>
      <c r="C66" s="182"/>
      <c r="D66" s="135"/>
      <c r="E66" s="135"/>
      <c r="F66" s="135"/>
      <c r="G66" s="135"/>
      <c r="H66" s="292"/>
      <c r="I66" s="75"/>
    </row>
    <row r="67" spans="1:9" x14ac:dyDescent="0.25">
      <c r="A67" s="6"/>
      <c r="B67" s="182"/>
      <c r="C67" s="182"/>
      <c r="D67" s="135"/>
      <c r="E67" s="135"/>
      <c r="F67" s="135"/>
      <c r="G67" s="135"/>
      <c r="H67" s="292"/>
      <c r="I67" s="75"/>
    </row>
    <row r="68" spans="1:9" x14ac:dyDescent="0.25">
      <c r="A68" s="6"/>
      <c r="B68" s="182"/>
      <c r="C68" s="182"/>
      <c r="D68" s="135"/>
      <c r="E68" s="135"/>
      <c r="F68" s="135"/>
      <c r="G68" s="135"/>
      <c r="H68" s="292"/>
      <c r="I68" s="75"/>
    </row>
    <row r="69" spans="1:9" x14ac:dyDescent="0.25">
      <c r="A69" s="6"/>
      <c r="B69" s="182"/>
      <c r="C69" s="182"/>
      <c r="D69" s="135"/>
      <c r="E69" s="135"/>
      <c r="F69" s="135"/>
      <c r="G69" s="135"/>
      <c r="H69" s="292"/>
      <c r="I69" s="75"/>
    </row>
    <row r="70" spans="1:9" x14ac:dyDescent="0.25">
      <c r="A70" s="6"/>
      <c r="B70" s="182"/>
      <c r="C70" s="182"/>
      <c r="D70" s="135"/>
      <c r="E70" s="135"/>
      <c r="F70" s="135"/>
      <c r="G70" s="135"/>
      <c r="H70" s="292"/>
      <c r="I70" s="75"/>
    </row>
    <row r="71" spans="1:9" x14ac:dyDescent="0.25">
      <c r="A71" s="6"/>
      <c r="B71" s="76"/>
      <c r="C71" s="76"/>
      <c r="D71" s="135"/>
      <c r="E71" s="135"/>
      <c r="F71" s="135"/>
      <c r="G71" s="135"/>
      <c r="H71" s="292"/>
      <c r="I71" s="75"/>
    </row>
    <row r="72" spans="1:9" ht="15.6" x14ac:dyDescent="0.3">
      <c r="A72" s="6"/>
      <c r="B72" s="85"/>
      <c r="C72" s="6"/>
      <c r="D72" s="135"/>
      <c r="E72" s="135"/>
      <c r="F72" s="135"/>
      <c r="G72" s="135"/>
      <c r="H72" s="292"/>
      <c r="I72" s="157"/>
    </row>
    <row r="73" spans="1:9" ht="15.6" x14ac:dyDescent="0.3">
      <c r="A73" s="6"/>
      <c r="B73" s="85"/>
      <c r="C73" s="6"/>
      <c r="D73" s="135"/>
      <c r="E73" s="135"/>
      <c r="F73" s="135"/>
      <c r="G73" s="135"/>
      <c r="H73" s="292"/>
      <c r="I73" s="157"/>
    </row>
    <row r="74" spans="1:9" ht="15.6" x14ac:dyDescent="0.3">
      <c r="A74" s="6"/>
      <c r="B74" s="85"/>
      <c r="C74" s="6"/>
      <c r="D74" s="135"/>
      <c r="E74" s="135"/>
      <c r="F74" s="135"/>
      <c r="G74" s="135"/>
      <c r="H74" s="292"/>
      <c r="I74" s="157"/>
    </row>
    <row r="75" spans="1:9" ht="15.6" x14ac:dyDescent="0.3">
      <c r="A75" s="6"/>
      <c r="B75" s="85"/>
      <c r="C75" s="6"/>
      <c r="D75" s="135"/>
      <c r="E75" s="135"/>
      <c r="F75" s="135"/>
      <c r="G75" s="135"/>
      <c r="H75" s="292"/>
      <c r="I75" s="157"/>
    </row>
    <row r="76" spans="1:9" ht="15.6" x14ac:dyDescent="0.3">
      <c r="A76" s="6"/>
      <c r="B76" s="85"/>
      <c r="C76" s="6"/>
      <c r="D76" s="135"/>
      <c r="E76" s="135"/>
      <c r="F76" s="135"/>
      <c r="G76" s="135"/>
      <c r="H76" s="292"/>
      <c r="I76" s="157"/>
    </row>
    <row r="77" spans="1:9" ht="15.6" x14ac:dyDescent="0.3">
      <c r="A77" s="6"/>
      <c r="B77" s="85"/>
      <c r="C77" s="6"/>
      <c r="D77" s="135"/>
      <c r="E77" s="135"/>
      <c r="F77" s="135"/>
      <c r="G77" s="135"/>
      <c r="H77" s="292"/>
      <c r="I77" s="157"/>
    </row>
    <row r="78" spans="1:9" ht="15.6" x14ac:dyDescent="0.3">
      <c r="A78" s="6"/>
      <c r="B78" s="85"/>
      <c r="C78" s="6"/>
      <c r="D78" s="135"/>
      <c r="E78" s="135"/>
      <c r="F78" s="135"/>
      <c r="G78" s="135"/>
      <c r="H78" s="292"/>
      <c r="I78" s="157"/>
    </row>
    <row r="79" spans="1:9" x14ac:dyDescent="0.25">
      <c r="A79" s="69"/>
      <c r="B79" s="69"/>
      <c r="C79" s="69"/>
      <c r="D79" s="70"/>
      <c r="E79" s="70"/>
      <c r="F79" s="70"/>
      <c r="G79" s="83"/>
      <c r="H79" s="293"/>
      <c r="I79" s="155"/>
    </row>
    <row r="80" spans="1:9" x14ac:dyDescent="0.25">
      <c r="A80" s="110"/>
      <c r="B80" s="111"/>
      <c r="C80" s="28"/>
      <c r="D80" s="68"/>
      <c r="E80" s="68"/>
      <c r="F80" s="68"/>
      <c r="G80" s="89"/>
      <c r="H80" s="294"/>
      <c r="I80" s="75"/>
    </row>
    <row r="81" spans="1:9" ht="15.6" x14ac:dyDescent="0.3">
      <c r="B81" s="12"/>
      <c r="G81" s="8"/>
      <c r="I81" s="147"/>
    </row>
    <row r="82" spans="1:9" ht="15.6" x14ac:dyDescent="0.3">
      <c r="B82" s="12" t="s">
        <v>26</v>
      </c>
      <c r="G82" s="8"/>
      <c r="I82" s="147"/>
    </row>
    <row r="83" spans="1:9" x14ac:dyDescent="0.25">
      <c r="A83" s="30"/>
      <c r="B83" s="31"/>
      <c r="C83" s="30"/>
      <c r="D83" s="32"/>
      <c r="E83" s="32"/>
      <c r="F83" s="32"/>
      <c r="G83" s="32"/>
      <c r="H83" s="286"/>
      <c r="I83" s="148"/>
    </row>
    <row r="84" spans="1:9" ht="15" x14ac:dyDescent="0.25">
      <c r="A84" s="26"/>
      <c r="B84" s="54" t="s">
        <v>50</v>
      </c>
      <c r="C84" s="26"/>
      <c r="D84" s="26"/>
      <c r="E84" s="26"/>
      <c r="F84" s="26"/>
      <c r="G84" s="26"/>
      <c r="H84" s="287"/>
      <c r="I84" s="149"/>
    </row>
    <row r="85" spans="1:9" x14ac:dyDescent="0.25">
      <c r="A85" s="30"/>
      <c r="B85" s="30"/>
      <c r="C85" s="30"/>
      <c r="D85" s="32"/>
      <c r="E85" s="32"/>
      <c r="F85" s="32"/>
      <c r="G85" s="35"/>
      <c r="H85" s="286"/>
      <c r="I85" s="150"/>
    </row>
    <row r="86" spans="1:9" x14ac:dyDescent="0.25">
      <c r="A86" s="5"/>
      <c r="B86" s="27" t="s">
        <v>12</v>
      </c>
      <c r="C86" s="28" t="s">
        <v>27</v>
      </c>
    </row>
    <row r="87" spans="1:9" x14ac:dyDescent="0.25">
      <c r="B87" s="27" t="s">
        <v>13</v>
      </c>
      <c r="C87" s="67" t="s">
        <v>28</v>
      </c>
      <c r="F87" s="60"/>
      <c r="G87" s="61"/>
      <c r="H87" s="288"/>
    </row>
    <row r="88" spans="1:9" x14ac:dyDescent="0.25">
      <c r="B88" s="27" t="s">
        <v>15</v>
      </c>
      <c r="C88" s="4" t="s">
        <v>54</v>
      </c>
    </row>
    <row r="89" spans="1:9" x14ac:dyDescent="0.25">
      <c r="B89" t="s">
        <v>14</v>
      </c>
      <c r="C89" s="4" t="s">
        <v>29</v>
      </c>
    </row>
    <row r="90" spans="1:9" x14ac:dyDescent="0.25">
      <c r="C90" s="63"/>
    </row>
    <row r="91" spans="1:9" x14ac:dyDescent="0.25">
      <c r="A91" s="42"/>
      <c r="B91" s="42"/>
      <c r="C91" s="37"/>
      <c r="D91" s="38"/>
      <c r="E91" s="38"/>
      <c r="F91" s="38"/>
      <c r="G91" s="39"/>
      <c r="H91" s="289"/>
      <c r="I91" s="152"/>
    </row>
    <row r="92" spans="1:9" ht="15.6" x14ac:dyDescent="0.3">
      <c r="B92" s="66" t="s">
        <v>73</v>
      </c>
      <c r="D92" s="135"/>
      <c r="E92" s="135"/>
      <c r="F92" s="81"/>
      <c r="G92" s="88"/>
    </row>
    <row r="93" spans="1:9" x14ac:dyDescent="0.25">
      <c r="A93" s="30"/>
      <c r="B93" s="30"/>
      <c r="C93" s="30"/>
      <c r="D93" s="32"/>
      <c r="E93" s="32"/>
      <c r="F93" s="32"/>
      <c r="G93" s="35"/>
      <c r="H93" s="286"/>
      <c r="I93" s="150"/>
    </row>
    <row r="94" spans="1:9" ht="15.6" x14ac:dyDescent="0.3">
      <c r="A94" s="25" t="s">
        <v>17</v>
      </c>
      <c r="B94" s="10" t="s">
        <v>5</v>
      </c>
      <c r="C94" s="11"/>
      <c r="D94" s="7" t="s">
        <v>6</v>
      </c>
      <c r="E94" s="7" t="s">
        <v>0</v>
      </c>
      <c r="F94" s="7" t="s">
        <v>16</v>
      </c>
      <c r="G94" s="18" t="s">
        <v>0</v>
      </c>
      <c r="H94" s="282" t="s">
        <v>7</v>
      </c>
      <c r="I94" s="153" t="s">
        <v>1</v>
      </c>
    </row>
    <row r="95" spans="1:9" x14ac:dyDescent="0.25">
      <c r="A95" s="1">
        <v>1</v>
      </c>
      <c r="B95" s="180" t="s">
        <v>11</v>
      </c>
      <c r="C95" s="181"/>
      <c r="D95" s="2" t="s">
        <v>2</v>
      </c>
      <c r="E95" s="3">
        <v>60</v>
      </c>
      <c r="F95" s="3">
        <v>6</v>
      </c>
      <c r="G95" s="19">
        <f>PRODUCT(E95,F95)</f>
        <v>360</v>
      </c>
      <c r="H95" s="125">
        <f>'Př. 5a - Ceník služeb provozu'!D7</f>
        <v>0</v>
      </c>
      <c r="I95" s="47">
        <f>G95*H95</f>
        <v>0</v>
      </c>
    </row>
    <row r="96" spans="1:9" x14ac:dyDescent="0.25">
      <c r="A96" s="189">
        <v>2</v>
      </c>
      <c r="B96" s="194" t="s">
        <v>59</v>
      </c>
      <c r="C96" s="195"/>
      <c r="D96" s="198" t="s">
        <v>2</v>
      </c>
      <c r="E96" s="176">
        <v>30</v>
      </c>
      <c r="F96" s="176">
        <v>6</v>
      </c>
      <c r="G96" s="178">
        <f>PRODUCT(E96,F96)</f>
        <v>180</v>
      </c>
      <c r="H96" s="217">
        <f>'Př. 5a - Ceník služeb provozu'!D8</f>
        <v>0</v>
      </c>
      <c r="I96" s="192">
        <f t="shared" ref="I96:I102" si="3">G96*H96</f>
        <v>0</v>
      </c>
    </row>
    <row r="97" spans="1:9" x14ac:dyDescent="0.25">
      <c r="A97" s="190"/>
      <c r="B97" s="196"/>
      <c r="C97" s="197"/>
      <c r="D97" s="199"/>
      <c r="E97" s="177"/>
      <c r="F97" s="177"/>
      <c r="G97" s="179"/>
      <c r="H97" s="218"/>
      <c r="I97" s="193"/>
    </row>
    <row r="98" spans="1:9" x14ac:dyDescent="0.25">
      <c r="A98" s="1">
        <v>5</v>
      </c>
      <c r="B98" s="180" t="s">
        <v>3</v>
      </c>
      <c r="C98" s="181"/>
      <c r="D98" s="2" t="s">
        <v>2</v>
      </c>
      <c r="E98" s="3">
        <v>2</v>
      </c>
      <c r="F98" s="3">
        <v>12</v>
      </c>
      <c r="G98" s="19">
        <f>PRODUCT(E98,F98)</f>
        <v>24</v>
      </c>
      <c r="H98" s="125">
        <f>'Př. 5a - Ceník služeb provozu'!D10</f>
        <v>0</v>
      </c>
      <c r="I98" s="47">
        <f t="shared" si="3"/>
        <v>0</v>
      </c>
    </row>
    <row r="99" spans="1:9" x14ac:dyDescent="0.25">
      <c r="A99" s="1">
        <v>6</v>
      </c>
      <c r="B99" s="180" t="s">
        <v>60</v>
      </c>
      <c r="C99" s="181"/>
      <c r="D99" s="2" t="s">
        <v>2</v>
      </c>
      <c r="E99" s="64">
        <v>15</v>
      </c>
      <c r="F99" s="64">
        <v>4</v>
      </c>
      <c r="G99" s="20">
        <f>PRODUCT(E99,F99)</f>
        <v>60</v>
      </c>
      <c r="H99" s="125">
        <f>'Př. 5a - Ceník služeb provozu'!D11</f>
        <v>0</v>
      </c>
      <c r="I99" s="47">
        <f t="shared" si="3"/>
        <v>0</v>
      </c>
    </row>
    <row r="100" spans="1:9" x14ac:dyDescent="0.25">
      <c r="A100" s="1">
        <v>7</v>
      </c>
      <c r="B100" s="180" t="s">
        <v>19</v>
      </c>
      <c r="C100" s="181"/>
      <c r="D100" s="2" t="s">
        <v>2</v>
      </c>
      <c r="E100" s="64">
        <v>1</v>
      </c>
      <c r="F100" s="64">
        <v>12</v>
      </c>
      <c r="G100" s="20">
        <f>PRODUCT(E100,F100)</f>
        <v>12</v>
      </c>
      <c r="H100" s="125">
        <f>'Př. 5a - Ceník služeb provozu'!D12</f>
        <v>0</v>
      </c>
      <c r="I100" s="47">
        <f t="shared" si="3"/>
        <v>0</v>
      </c>
    </row>
    <row r="101" spans="1:9" x14ac:dyDescent="0.25">
      <c r="A101" s="1">
        <v>12</v>
      </c>
      <c r="B101" s="180" t="s">
        <v>23</v>
      </c>
      <c r="C101" s="181"/>
      <c r="D101" s="2" t="s">
        <v>2</v>
      </c>
      <c r="E101" s="64">
        <v>120</v>
      </c>
      <c r="F101" s="64">
        <v>1</v>
      </c>
      <c r="G101" s="20">
        <f>PRODUCT(E101:F101)</f>
        <v>120</v>
      </c>
      <c r="H101" s="125">
        <f>'Př. 5a - Ceník služeb provozu'!D17</f>
        <v>0</v>
      </c>
      <c r="I101" s="47">
        <f t="shared" si="3"/>
        <v>0</v>
      </c>
    </row>
    <row r="102" spans="1:9" x14ac:dyDescent="0.25">
      <c r="A102" s="94">
        <v>17</v>
      </c>
      <c r="B102" s="180" t="s">
        <v>61</v>
      </c>
      <c r="C102" s="181"/>
      <c r="D102" s="2" t="s">
        <v>62</v>
      </c>
      <c r="E102" s="64">
        <v>0.16270000000000001</v>
      </c>
      <c r="F102" s="64">
        <v>1</v>
      </c>
      <c r="G102" s="160">
        <f>PRODUCT(E102:F102)</f>
        <v>0.16270000000000001</v>
      </c>
      <c r="H102" s="125">
        <f>'Př. 5a - Ceník služeb provozu'!D20</f>
        <v>0</v>
      </c>
      <c r="I102" s="47">
        <f t="shared" si="3"/>
        <v>0</v>
      </c>
    </row>
    <row r="103" spans="1:9" x14ac:dyDescent="0.25">
      <c r="E103" s="9"/>
      <c r="G103" s="21"/>
      <c r="H103" s="283" t="s">
        <v>8</v>
      </c>
      <c r="I103" s="95">
        <f>SUM(I95:I102)</f>
        <v>0</v>
      </c>
    </row>
    <row r="104" spans="1:9" x14ac:dyDescent="0.25">
      <c r="D104" s="16" t="s">
        <v>10</v>
      </c>
      <c r="E104" s="16"/>
      <c r="G104" s="21"/>
      <c r="H104" s="283" t="s">
        <v>4</v>
      </c>
      <c r="I104" s="47">
        <f>PRODUCT(I103,0.21)</f>
        <v>0</v>
      </c>
    </row>
    <row r="105" spans="1:9" x14ac:dyDescent="0.25">
      <c r="E105" s="187" t="s">
        <v>74</v>
      </c>
      <c r="F105" s="202"/>
      <c r="G105" s="202"/>
      <c r="H105" s="203"/>
      <c r="I105" s="50">
        <f>SUM(ROUND(I103+I104,0))</f>
        <v>0</v>
      </c>
    </row>
    <row r="106" spans="1:9" x14ac:dyDescent="0.25">
      <c r="G106" s="21"/>
      <c r="H106" s="283"/>
      <c r="I106" s="154"/>
    </row>
    <row r="107" spans="1:9" ht="15.6" x14ac:dyDescent="0.3">
      <c r="B107" s="66" t="s">
        <v>75</v>
      </c>
      <c r="D107" s="135"/>
      <c r="E107" s="135"/>
      <c r="F107" s="81"/>
      <c r="G107" s="88"/>
    </row>
    <row r="108" spans="1:9" x14ac:dyDescent="0.25">
      <c r="A108" s="30"/>
      <c r="B108" s="30"/>
      <c r="C108" s="30"/>
      <c r="D108" s="32"/>
      <c r="E108" s="32"/>
      <c r="F108" s="32"/>
      <c r="G108" s="35"/>
      <c r="H108" s="286"/>
      <c r="I108" s="150"/>
    </row>
    <row r="109" spans="1:9" ht="15.6" x14ac:dyDescent="0.3">
      <c r="A109" s="25" t="s">
        <v>17</v>
      </c>
      <c r="B109" s="10" t="s">
        <v>5</v>
      </c>
      <c r="C109" s="11"/>
      <c r="D109" s="7" t="s">
        <v>6</v>
      </c>
      <c r="E109" s="7" t="s">
        <v>0</v>
      </c>
      <c r="F109" s="7" t="s">
        <v>16</v>
      </c>
      <c r="G109" s="18" t="s">
        <v>0</v>
      </c>
      <c r="H109" s="282" t="s">
        <v>7</v>
      </c>
      <c r="I109" s="153" t="s">
        <v>1</v>
      </c>
    </row>
    <row r="110" spans="1:9" x14ac:dyDescent="0.25">
      <c r="A110" s="1">
        <v>1</v>
      </c>
      <c r="B110" s="180" t="s">
        <v>11</v>
      </c>
      <c r="C110" s="181"/>
      <c r="D110" s="2" t="s">
        <v>2</v>
      </c>
      <c r="E110" s="3">
        <v>60</v>
      </c>
      <c r="F110" s="3">
        <v>6</v>
      </c>
      <c r="G110" s="19">
        <f t="shared" ref="G110:G115" si="4">PRODUCT(E110,F110)</f>
        <v>360</v>
      </c>
      <c r="H110" s="125">
        <f>'Př. 5a - Ceník služeb provozu'!D7</f>
        <v>0</v>
      </c>
      <c r="I110" s="47">
        <f>G110*H110</f>
        <v>0</v>
      </c>
    </row>
    <row r="111" spans="1:9" x14ac:dyDescent="0.25">
      <c r="A111" s="189">
        <v>2</v>
      </c>
      <c r="B111" s="194" t="s">
        <v>59</v>
      </c>
      <c r="C111" s="195"/>
      <c r="D111" s="198" t="s">
        <v>2</v>
      </c>
      <c r="E111" s="176">
        <v>30</v>
      </c>
      <c r="F111" s="176">
        <v>6</v>
      </c>
      <c r="G111" s="178">
        <f t="shared" si="4"/>
        <v>180</v>
      </c>
      <c r="H111" s="217">
        <f>'Př. 5a - Ceník služeb provozu'!D8</f>
        <v>0</v>
      </c>
      <c r="I111" s="192">
        <f t="shared" ref="I111:I117" si="5">G111*H111</f>
        <v>0</v>
      </c>
    </row>
    <row r="112" spans="1:9" x14ac:dyDescent="0.25">
      <c r="A112" s="190"/>
      <c r="B112" s="196"/>
      <c r="C112" s="197"/>
      <c r="D112" s="199"/>
      <c r="E112" s="177"/>
      <c r="F112" s="177"/>
      <c r="G112" s="179"/>
      <c r="H112" s="218"/>
      <c r="I112" s="193"/>
    </row>
    <row r="113" spans="1:9" x14ac:dyDescent="0.25">
      <c r="A113" s="1">
        <v>5</v>
      </c>
      <c r="B113" s="180" t="s">
        <v>3</v>
      </c>
      <c r="C113" s="181"/>
      <c r="D113" s="2" t="s">
        <v>2</v>
      </c>
      <c r="E113" s="3">
        <v>2</v>
      </c>
      <c r="F113" s="3">
        <v>12</v>
      </c>
      <c r="G113" s="19">
        <f t="shared" si="4"/>
        <v>24</v>
      </c>
      <c r="H113" s="125">
        <f>'Př. 5a - Ceník služeb provozu'!D10</f>
        <v>0</v>
      </c>
      <c r="I113" s="47">
        <f t="shared" si="5"/>
        <v>0</v>
      </c>
    </row>
    <row r="114" spans="1:9" x14ac:dyDescent="0.25">
      <c r="A114" s="1">
        <v>6</v>
      </c>
      <c r="B114" s="180" t="s">
        <v>60</v>
      </c>
      <c r="C114" s="181"/>
      <c r="D114" s="2" t="s">
        <v>2</v>
      </c>
      <c r="E114" s="64">
        <v>15</v>
      </c>
      <c r="F114" s="64">
        <v>4</v>
      </c>
      <c r="G114" s="20">
        <f t="shared" si="4"/>
        <v>60</v>
      </c>
      <c r="H114" s="125">
        <f>'Př. 5a - Ceník služeb provozu'!D11</f>
        <v>0</v>
      </c>
      <c r="I114" s="47">
        <f t="shared" si="5"/>
        <v>0</v>
      </c>
    </row>
    <row r="115" spans="1:9" x14ac:dyDescent="0.25">
      <c r="A115" s="1">
        <v>7</v>
      </c>
      <c r="B115" s="180" t="s">
        <v>9</v>
      </c>
      <c r="C115" s="181"/>
      <c r="D115" s="2" t="s">
        <v>2</v>
      </c>
      <c r="E115" s="64">
        <v>1</v>
      </c>
      <c r="F115" s="64">
        <v>12</v>
      </c>
      <c r="G115" s="19">
        <f t="shared" si="4"/>
        <v>12</v>
      </c>
      <c r="H115" s="125">
        <f>'Př. 5a - Ceník služeb provozu'!D12</f>
        <v>0</v>
      </c>
      <c r="I115" s="47">
        <f t="shared" si="5"/>
        <v>0</v>
      </c>
    </row>
    <row r="116" spans="1:9" x14ac:dyDescent="0.25">
      <c r="A116" s="1">
        <v>9</v>
      </c>
      <c r="B116" s="180" t="s">
        <v>20</v>
      </c>
      <c r="C116" s="181"/>
      <c r="D116" s="2" t="s">
        <v>2</v>
      </c>
      <c r="E116" s="64">
        <v>120</v>
      </c>
      <c r="F116" s="64">
        <v>1</v>
      </c>
      <c r="G116" s="19">
        <f>PRODUCT(E116:F116)</f>
        <v>120</v>
      </c>
      <c r="H116" s="125">
        <f>'Př. 5a - Ceník služeb provozu'!D14</f>
        <v>0</v>
      </c>
      <c r="I116" s="47">
        <f t="shared" si="5"/>
        <v>0</v>
      </c>
    </row>
    <row r="117" spans="1:9" x14ac:dyDescent="0.25">
      <c r="A117" s="94">
        <v>17</v>
      </c>
      <c r="B117" s="204" t="s">
        <v>61</v>
      </c>
      <c r="C117" s="204"/>
      <c r="D117" s="2" t="s">
        <v>62</v>
      </c>
      <c r="E117" s="64">
        <v>0.16270000000000001</v>
      </c>
      <c r="F117" s="64">
        <v>1</v>
      </c>
      <c r="G117" s="161">
        <f>PRODUCT(E117:F117)</f>
        <v>0.16270000000000001</v>
      </c>
      <c r="H117" s="125">
        <f>'Př. 5a - Ceník služeb provozu'!D20</f>
        <v>0</v>
      </c>
      <c r="I117" s="47">
        <f t="shared" si="5"/>
        <v>0</v>
      </c>
    </row>
    <row r="118" spans="1:9" x14ac:dyDescent="0.25">
      <c r="E118" s="9"/>
      <c r="G118" s="21"/>
      <c r="H118" s="283" t="s">
        <v>8</v>
      </c>
      <c r="I118" s="95">
        <f>SUM(I110:I117)</f>
        <v>0</v>
      </c>
    </row>
    <row r="119" spans="1:9" x14ac:dyDescent="0.25">
      <c r="D119" s="16" t="s">
        <v>10</v>
      </c>
      <c r="E119" s="16"/>
      <c r="G119" s="21"/>
      <c r="H119" s="283" t="s">
        <v>4</v>
      </c>
      <c r="I119" s="47">
        <f>PRODUCT(I118,0.21)</f>
        <v>0</v>
      </c>
    </row>
    <row r="120" spans="1:9" x14ac:dyDescent="0.25">
      <c r="E120" s="172" t="s">
        <v>76</v>
      </c>
      <c r="F120" s="173"/>
      <c r="G120" s="173"/>
      <c r="H120" s="174"/>
      <c r="I120" s="50">
        <f>SUM(ROUND(I118+I119,0))</f>
        <v>0</v>
      </c>
    </row>
    <row r="121" spans="1:9" x14ac:dyDescent="0.25">
      <c r="G121" s="21"/>
      <c r="H121" s="283"/>
      <c r="I121" s="154"/>
    </row>
    <row r="122" spans="1:9" ht="15.6" x14ac:dyDescent="0.3">
      <c r="A122" s="6"/>
      <c r="B122" s="79"/>
      <c r="C122" s="6"/>
      <c r="D122" s="175"/>
      <c r="E122" s="175"/>
      <c r="F122" s="81"/>
      <c r="G122" s="143"/>
      <c r="H122" s="294"/>
      <c r="I122" s="75"/>
    </row>
    <row r="123" spans="1:9" x14ac:dyDescent="0.25">
      <c r="A123" s="6"/>
      <c r="B123" s="183"/>
      <c r="C123" s="183"/>
      <c r="D123" s="72"/>
      <c r="E123" s="68"/>
      <c r="F123" s="68"/>
      <c r="G123" s="143"/>
      <c r="H123" s="294"/>
      <c r="I123" s="75"/>
    </row>
    <row r="124" spans="1:9" x14ac:dyDescent="0.25">
      <c r="A124" s="6"/>
      <c r="B124" s="6"/>
      <c r="C124" s="6"/>
      <c r="D124" s="68"/>
      <c r="E124" s="49"/>
      <c r="F124" s="68"/>
      <c r="G124" s="143"/>
      <c r="H124" s="283"/>
      <c r="I124" s="75"/>
    </row>
    <row r="125" spans="1:9" x14ac:dyDescent="0.25">
      <c r="A125" s="6"/>
      <c r="B125" s="6"/>
      <c r="C125" s="6"/>
      <c r="D125" s="16"/>
      <c r="E125" s="16"/>
      <c r="F125" s="68"/>
      <c r="G125" s="143"/>
      <c r="H125" s="283"/>
      <c r="I125" s="75"/>
    </row>
    <row r="126" spans="1:9" x14ac:dyDescent="0.25">
      <c r="A126" s="6"/>
      <c r="B126" s="6"/>
      <c r="C126" s="6"/>
      <c r="D126" s="68"/>
      <c r="E126" s="68"/>
      <c r="F126" s="68"/>
      <c r="G126" s="143"/>
      <c r="H126" s="283"/>
      <c r="I126" s="154"/>
    </row>
    <row r="127" spans="1:9" x14ac:dyDescent="0.25">
      <c r="A127" s="6"/>
      <c r="B127" s="6"/>
      <c r="C127" s="6"/>
      <c r="D127" s="68"/>
      <c r="E127" s="68"/>
      <c r="F127" s="68"/>
      <c r="G127" s="143"/>
      <c r="H127" s="283"/>
      <c r="I127" s="154"/>
    </row>
    <row r="128" spans="1:9" ht="15.6" x14ac:dyDescent="0.3">
      <c r="A128" s="6"/>
      <c r="B128" s="79"/>
      <c r="C128" s="6"/>
      <c r="D128" s="175"/>
      <c r="E128" s="175"/>
      <c r="F128" s="81"/>
      <c r="G128" s="143"/>
      <c r="H128" s="294"/>
      <c r="I128" s="75"/>
    </row>
    <row r="129" spans="1:9" x14ac:dyDescent="0.25">
      <c r="A129" s="69"/>
      <c r="B129" s="69"/>
      <c r="C129" s="69"/>
      <c r="D129" s="70"/>
      <c r="E129" s="70"/>
      <c r="F129" s="70"/>
      <c r="G129" s="143"/>
      <c r="H129" s="293"/>
      <c r="I129" s="155"/>
    </row>
    <row r="130" spans="1:9" ht="15.6" x14ac:dyDescent="0.3">
      <c r="A130" s="69"/>
      <c r="B130" s="85"/>
      <c r="C130" s="6"/>
      <c r="D130" s="70"/>
      <c r="E130" s="70"/>
      <c r="F130" s="70"/>
      <c r="G130" s="143"/>
      <c r="H130" s="295"/>
      <c r="I130" s="156"/>
    </row>
    <row r="131" spans="1:9" x14ac:dyDescent="0.25">
      <c r="A131" s="6"/>
      <c r="B131" s="182"/>
      <c r="C131" s="182"/>
      <c r="D131" s="72"/>
      <c r="E131" s="68"/>
      <c r="F131" s="68"/>
      <c r="G131" s="143"/>
      <c r="H131" s="294"/>
      <c r="I131" s="75"/>
    </row>
    <row r="132" spans="1:9" x14ac:dyDescent="0.25">
      <c r="A132" s="6"/>
      <c r="B132" s="182"/>
      <c r="C132" s="182"/>
      <c r="D132" s="72"/>
      <c r="E132" s="68"/>
      <c r="F132" s="68"/>
      <c r="G132" s="143"/>
      <c r="H132" s="294"/>
      <c r="I132" s="75"/>
    </row>
    <row r="133" spans="1:9" x14ac:dyDescent="0.25">
      <c r="A133" s="6"/>
      <c r="B133" s="182"/>
      <c r="C133" s="182"/>
      <c r="D133" s="72"/>
      <c r="E133" s="68"/>
      <c r="F133" s="68"/>
      <c r="G133" s="143"/>
      <c r="H133" s="294"/>
      <c r="I133" s="75"/>
    </row>
    <row r="134" spans="1:9" x14ac:dyDescent="0.25">
      <c r="A134" s="6"/>
      <c r="B134" s="182"/>
      <c r="C134" s="182"/>
      <c r="D134" s="72"/>
      <c r="E134" s="68"/>
      <c r="F134" s="68"/>
      <c r="G134" s="143"/>
      <c r="H134" s="294"/>
      <c r="I134" s="75"/>
    </row>
    <row r="135" spans="1:9" x14ac:dyDescent="0.25">
      <c r="A135" s="6"/>
      <c r="B135" s="182"/>
      <c r="C135" s="182"/>
      <c r="D135" s="72"/>
      <c r="E135" s="68"/>
      <c r="F135" s="68"/>
      <c r="G135" s="143"/>
      <c r="H135" s="294"/>
      <c r="I135" s="75"/>
    </row>
    <row r="136" spans="1:9" x14ac:dyDescent="0.25">
      <c r="A136" s="6"/>
      <c r="B136" s="182"/>
      <c r="C136" s="182"/>
      <c r="D136" s="72"/>
      <c r="E136" s="68"/>
      <c r="F136" s="68"/>
      <c r="G136" s="143"/>
      <c r="H136" s="294"/>
      <c r="I136" s="75"/>
    </row>
    <row r="137" spans="1:9" x14ac:dyDescent="0.25">
      <c r="A137" s="6"/>
      <c r="B137" s="182"/>
      <c r="C137" s="182"/>
      <c r="D137" s="72"/>
      <c r="E137" s="49"/>
      <c r="F137" s="49"/>
      <c r="G137" s="143"/>
      <c r="H137" s="294"/>
      <c r="I137" s="75"/>
    </row>
    <row r="138" spans="1:9" x14ac:dyDescent="0.25">
      <c r="A138" s="6"/>
      <c r="B138" s="182"/>
      <c r="C138" s="182"/>
      <c r="D138" s="72"/>
      <c r="E138" s="49"/>
      <c r="F138" s="49"/>
      <c r="G138" s="143"/>
      <c r="H138" s="294"/>
      <c r="I138" s="75"/>
    </row>
    <row r="139" spans="1:9" x14ac:dyDescent="0.25">
      <c r="A139" s="6"/>
      <c r="B139" s="76"/>
      <c r="C139" s="76"/>
      <c r="D139" s="72"/>
      <c r="E139" s="68"/>
      <c r="F139" s="68"/>
      <c r="G139" s="143"/>
      <c r="H139" s="294"/>
      <c r="I139" s="75"/>
    </row>
    <row r="140" spans="1:9" x14ac:dyDescent="0.25">
      <c r="A140" s="6"/>
      <c r="B140" s="182"/>
      <c r="C140" s="182"/>
      <c r="D140" s="72"/>
      <c r="E140" s="68"/>
      <c r="F140" s="68"/>
      <c r="G140" s="143"/>
      <c r="H140" s="294"/>
      <c r="I140" s="75"/>
    </row>
    <row r="141" spans="1:9" x14ac:dyDescent="0.25">
      <c r="A141" s="6"/>
      <c r="B141" s="183"/>
      <c r="C141" s="183"/>
      <c r="D141" s="72"/>
      <c r="E141" s="68"/>
      <c r="F141" s="68"/>
      <c r="G141" s="143"/>
      <c r="H141" s="294"/>
      <c r="I141" s="75"/>
    </row>
    <row r="142" spans="1:9" x14ac:dyDescent="0.25">
      <c r="A142" s="6"/>
      <c r="B142" s="6"/>
      <c r="C142" s="6"/>
      <c r="D142" s="68"/>
      <c r="E142" s="49"/>
      <c r="F142" s="68"/>
      <c r="G142" s="143"/>
      <c r="H142" s="283"/>
      <c r="I142" s="75"/>
    </row>
    <row r="143" spans="1:9" x14ac:dyDescent="0.25">
      <c r="A143" s="6"/>
      <c r="B143" s="6"/>
      <c r="C143" s="6"/>
      <c r="D143" s="16"/>
      <c r="E143" s="16"/>
      <c r="F143" s="68"/>
      <c r="G143" s="21"/>
      <c r="H143" s="283"/>
      <c r="I143" s="75"/>
    </row>
    <row r="144" spans="1:9" x14ac:dyDescent="0.25">
      <c r="A144" s="6"/>
      <c r="B144" s="6"/>
      <c r="C144" s="6"/>
      <c r="D144" s="68"/>
      <c r="E144" s="68"/>
      <c r="F144" s="68"/>
      <c r="G144" s="21"/>
      <c r="H144" s="283"/>
      <c r="I144" s="154"/>
    </row>
    <row r="145" spans="1:9" x14ac:dyDescent="0.25">
      <c r="A145" s="6"/>
      <c r="B145" s="6"/>
      <c r="C145" s="6"/>
      <c r="D145" s="68"/>
      <c r="E145" s="68"/>
      <c r="F145" s="68"/>
      <c r="G145" s="21"/>
      <c r="H145" s="283"/>
      <c r="I145" s="154"/>
    </row>
    <row r="146" spans="1:9" x14ac:dyDescent="0.25">
      <c r="A146" s="6"/>
      <c r="B146" s="6"/>
      <c r="C146" s="6"/>
      <c r="D146" s="68"/>
      <c r="E146" s="68"/>
      <c r="F146" s="68"/>
      <c r="G146" s="21"/>
      <c r="H146" s="283"/>
      <c r="I146" s="154"/>
    </row>
    <row r="147" spans="1:9" x14ac:dyDescent="0.25">
      <c r="A147" s="6"/>
      <c r="B147" s="6"/>
      <c r="C147" s="6"/>
      <c r="D147" s="68"/>
      <c r="E147" s="68"/>
      <c r="F147" s="68"/>
      <c r="G147" s="142"/>
      <c r="H147" s="294"/>
      <c r="I147" s="75"/>
    </row>
    <row r="148" spans="1:9" x14ac:dyDescent="0.25">
      <c r="A148" s="6"/>
      <c r="B148" s="6"/>
      <c r="C148" s="6"/>
      <c r="D148" s="68"/>
      <c r="E148" s="68"/>
      <c r="F148" s="68"/>
      <c r="G148" s="142"/>
      <c r="H148" s="294"/>
      <c r="I148" s="75"/>
    </row>
    <row r="149" spans="1:9" x14ac:dyDescent="0.25">
      <c r="A149" s="6"/>
      <c r="B149" s="182"/>
      <c r="C149" s="182"/>
      <c r="D149" s="72"/>
      <c r="E149" s="49"/>
      <c r="F149" s="49"/>
      <c r="G149" s="142"/>
      <c r="H149" s="294"/>
      <c r="I149" s="75"/>
    </row>
    <row r="150" spans="1:9" ht="15.6" x14ac:dyDescent="0.3">
      <c r="A150" s="6"/>
      <c r="B150" s="85"/>
      <c r="C150" s="6"/>
      <c r="D150" s="68"/>
      <c r="E150" s="68"/>
      <c r="F150" s="68"/>
      <c r="G150" s="142"/>
      <c r="H150" s="294"/>
      <c r="I150" s="157"/>
    </row>
    <row r="151" spans="1:9" x14ac:dyDescent="0.25">
      <c r="A151" s="69"/>
      <c r="B151" s="106"/>
      <c r="C151" s="69"/>
      <c r="D151" s="70"/>
      <c r="E151" s="70"/>
      <c r="F151" s="70"/>
      <c r="G151" s="142"/>
      <c r="H151" s="293"/>
      <c r="I151" s="158"/>
    </row>
    <row r="152" spans="1:9" ht="15.6" x14ac:dyDescent="0.3">
      <c r="A152" s="108"/>
      <c r="B152" s="109"/>
      <c r="C152" s="108"/>
      <c r="D152" s="108"/>
      <c r="E152" s="108"/>
      <c r="F152" s="108"/>
      <c r="G152" s="108"/>
      <c r="H152" s="296"/>
      <c r="I152" s="159"/>
    </row>
    <row r="153" spans="1:9" ht="15.6" x14ac:dyDescent="0.3">
      <c r="A153" s="108"/>
      <c r="B153" s="109"/>
      <c r="C153" s="108"/>
      <c r="D153" s="108"/>
      <c r="E153" s="108"/>
      <c r="F153" s="108"/>
      <c r="G153" s="108"/>
      <c r="H153" s="296"/>
      <c r="I153" s="159"/>
    </row>
    <row r="154" spans="1:9" x14ac:dyDescent="0.25">
      <c r="A154" s="69"/>
      <c r="B154" s="69"/>
      <c r="C154" s="69"/>
      <c r="D154" s="70"/>
      <c r="E154" s="70"/>
      <c r="F154" s="70"/>
      <c r="G154" s="83"/>
      <c r="H154" s="293"/>
      <c r="I154" s="155"/>
    </row>
    <row r="155" spans="1:9" x14ac:dyDescent="0.25">
      <c r="A155" s="110"/>
      <c r="B155" s="111"/>
      <c r="C155" s="28"/>
      <c r="D155" s="68"/>
      <c r="E155" s="68"/>
      <c r="F155" s="68"/>
      <c r="G155" s="89"/>
      <c r="H155" s="294"/>
      <c r="I155" s="75"/>
    </row>
    <row r="156" spans="1:9" x14ac:dyDescent="0.25">
      <c r="A156" s="110"/>
      <c r="B156" s="111"/>
      <c r="C156" s="28"/>
      <c r="D156" s="68"/>
      <c r="E156" s="68"/>
      <c r="F156" s="68"/>
      <c r="G156" s="89"/>
      <c r="H156" s="294"/>
      <c r="I156" s="75"/>
    </row>
    <row r="157" spans="1:9" x14ac:dyDescent="0.25">
      <c r="A157" s="110"/>
      <c r="B157" s="111"/>
      <c r="C157" s="28"/>
      <c r="D157" s="68"/>
      <c r="E157" s="68"/>
      <c r="F157" s="68"/>
      <c r="G157" s="89"/>
      <c r="H157" s="294"/>
      <c r="I157" s="75"/>
    </row>
    <row r="158" spans="1:9" x14ac:dyDescent="0.25">
      <c r="A158" s="110"/>
      <c r="B158" s="111"/>
      <c r="C158" s="28"/>
      <c r="D158" s="68"/>
      <c r="E158" s="68"/>
      <c r="F158" s="68"/>
      <c r="G158" s="89"/>
      <c r="H158" s="294"/>
      <c r="I158" s="75"/>
    </row>
    <row r="159" spans="1:9" x14ac:dyDescent="0.25">
      <c r="A159" s="110"/>
      <c r="B159" s="111"/>
      <c r="C159" s="28"/>
      <c r="D159" s="68"/>
      <c r="E159" s="68"/>
      <c r="F159" s="68"/>
      <c r="G159" s="89"/>
      <c r="H159" s="294"/>
      <c r="I159" s="75"/>
    </row>
    <row r="160" spans="1:9" ht="15.6" x14ac:dyDescent="0.3">
      <c r="A160" s="6"/>
      <c r="B160" s="109"/>
      <c r="C160" s="6"/>
      <c r="D160" s="68"/>
      <c r="E160" s="68"/>
      <c r="F160" s="68"/>
      <c r="G160" s="68"/>
      <c r="H160" s="294"/>
      <c r="I160" s="157"/>
    </row>
    <row r="161" spans="1:9" ht="15.6" x14ac:dyDescent="0.3">
      <c r="A161" s="6"/>
      <c r="B161" s="109"/>
      <c r="C161" s="6"/>
      <c r="D161" s="68"/>
      <c r="E161" s="68"/>
      <c r="F161" s="68"/>
      <c r="G161" s="68"/>
      <c r="H161" s="294"/>
      <c r="I161" s="157"/>
    </row>
    <row r="162" spans="1:9" ht="15.6" x14ac:dyDescent="0.3">
      <c r="B162" s="12"/>
      <c r="G162" s="8"/>
      <c r="I162" s="147"/>
    </row>
    <row r="163" spans="1:9" ht="15.6" x14ac:dyDescent="0.3">
      <c r="B163" s="12" t="s">
        <v>26</v>
      </c>
      <c r="G163" s="8"/>
      <c r="I163" s="147"/>
    </row>
    <row r="164" spans="1:9" x14ac:dyDescent="0.25">
      <c r="A164" s="30"/>
      <c r="B164" s="31"/>
      <c r="C164" s="30"/>
      <c r="D164" s="32"/>
      <c r="E164" s="32"/>
      <c r="F164" s="32"/>
      <c r="G164" s="32"/>
      <c r="H164" s="286"/>
      <c r="I164" s="148"/>
    </row>
    <row r="165" spans="1:9" ht="15" x14ac:dyDescent="0.25">
      <c r="A165" s="26"/>
      <c r="B165" s="54" t="s">
        <v>50</v>
      </c>
      <c r="C165" s="26"/>
      <c r="D165" s="26"/>
      <c r="E165" s="26"/>
      <c r="F165" s="26"/>
      <c r="G165" s="26"/>
      <c r="H165" s="287"/>
      <c r="I165" s="149"/>
    </row>
    <row r="166" spans="1:9" x14ac:dyDescent="0.25">
      <c r="A166" s="30"/>
      <c r="B166" s="30"/>
      <c r="C166" s="30"/>
      <c r="D166" s="32"/>
      <c r="E166" s="32"/>
      <c r="F166" s="32"/>
      <c r="G166" s="35"/>
      <c r="H166" s="286"/>
      <c r="I166" s="150"/>
    </row>
    <row r="167" spans="1:9" x14ac:dyDescent="0.25">
      <c r="A167" s="5"/>
      <c r="B167" s="27" t="s">
        <v>12</v>
      </c>
      <c r="C167" s="28" t="s">
        <v>27</v>
      </c>
    </row>
    <row r="168" spans="1:9" x14ac:dyDescent="0.25">
      <c r="B168" s="27" t="s">
        <v>13</v>
      </c>
      <c r="C168" s="67" t="s">
        <v>28</v>
      </c>
      <c r="F168" s="60"/>
      <c r="G168" s="61"/>
      <c r="H168" s="288"/>
    </row>
    <row r="169" spans="1:9" x14ac:dyDescent="0.25">
      <c r="B169" s="27" t="s">
        <v>15</v>
      </c>
      <c r="C169" s="4" t="s">
        <v>54</v>
      </c>
    </row>
    <row r="170" spans="1:9" x14ac:dyDescent="0.25">
      <c r="B170" t="s">
        <v>14</v>
      </c>
      <c r="C170" s="4" t="s">
        <v>29</v>
      </c>
    </row>
    <row r="171" spans="1:9" x14ac:dyDescent="0.25">
      <c r="C171" s="63"/>
    </row>
    <row r="172" spans="1:9" x14ac:dyDescent="0.25">
      <c r="A172" s="42"/>
      <c r="B172" s="42"/>
      <c r="C172" s="37"/>
      <c r="D172" s="38"/>
      <c r="E172" s="38"/>
      <c r="F172" s="38"/>
      <c r="G172" s="39"/>
      <c r="H172" s="289"/>
      <c r="I172" s="152"/>
    </row>
    <row r="173" spans="1:9" ht="15.6" x14ac:dyDescent="0.3">
      <c r="B173" s="66" t="s">
        <v>77</v>
      </c>
      <c r="D173" s="135"/>
      <c r="E173" s="135"/>
      <c r="F173" s="81"/>
      <c r="G173" s="88"/>
    </row>
    <row r="174" spans="1:9" x14ac:dyDescent="0.25">
      <c r="A174" s="30"/>
      <c r="B174" s="30"/>
      <c r="C174" s="30"/>
      <c r="D174" s="32"/>
      <c r="E174" s="32"/>
      <c r="F174" s="32"/>
      <c r="G174" s="35"/>
      <c r="H174" s="286"/>
      <c r="I174" s="150"/>
    </row>
    <row r="175" spans="1:9" ht="15.6" x14ac:dyDescent="0.3">
      <c r="A175" s="25" t="s">
        <v>17</v>
      </c>
      <c r="B175" s="10" t="s">
        <v>5</v>
      </c>
      <c r="C175" s="11"/>
      <c r="D175" s="7" t="s">
        <v>6</v>
      </c>
      <c r="E175" s="7" t="s">
        <v>0</v>
      </c>
      <c r="F175" s="7" t="s">
        <v>16</v>
      </c>
      <c r="G175" s="18" t="s">
        <v>0</v>
      </c>
      <c r="H175" s="282" t="s">
        <v>7</v>
      </c>
      <c r="I175" s="153" t="s">
        <v>1</v>
      </c>
    </row>
    <row r="176" spans="1:9" x14ac:dyDescent="0.25">
      <c r="A176" s="1">
        <v>1</v>
      </c>
      <c r="B176" s="180" t="s">
        <v>11</v>
      </c>
      <c r="C176" s="181"/>
      <c r="D176" s="2" t="s">
        <v>2</v>
      </c>
      <c r="E176" s="3">
        <v>60</v>
      </c>
      <c r="F176" s="3">
        <v>6</v>
      </c>
      <c r="G176" s="19">
        <f>PRODUCT(E176,F176)</f>
        <v>360</v>
      </c>
      <c r="H176" s="125">
        <f>'Př. 5a - Ceník služeb provozu'!D7</f>
        <v>0</v>
      </c>
      <c r="I176" s="47">
        <f>G176*H176</f>
        <v>0</v>
      </c>
    </row>
    <row r="177" spans="1:9" x14ac:dyDescent="0.25">
      <c r="A177" s="189">
        <v>2</v>
      </c>
      <c r="B177" s="194" t="s">
        <v>59</v>
      </c>
      <c r="C177" s="195"/>
      <c r="D177" s="198" t="s">
        <v>2</v>
      </c>
      <c r="E177" s="176">
        <v>30</v>
      </c>
      <c r="F177" s="176">
        <v>6</v>
      </c>
      <c r="G177" s="178">
        <f>PRODUCT(E177,F177)</f>
        <v>180</v>
      </c>
      <c r="H177" s="217">
        <f>'Př. 5a - Ceník služeb provozu'!D8</f>
        <v>0</v>
      </c>
      <c r="I177" s="192">
        <f t="shared" ref="I177:I183" si="6">G177*H177</f>
        <v>0</v>
      </c>
    </row>
    <row r="178" spans="1:9" x14ac:dyDescent="0.25">
      <c r="A178" s="190"/>
      <c r="B178" s="196"/>
      <c r="C178" s="197"/>
      <c r="D178" s="199"/>
      <c r="E178" s="177"/>
      <c r="F178" s="177"/>
      <c r="G178" s="179"/>
      <c r="H178" s="218"/>
      <c r="I178" s="193"/>
    </row>
    <row r="179" spans="1:9" x14ac:dyDescent="0.25">
      <c r="A179" s="1">
        <v>5</v>
      </c>
      <c r="B179" s="180" t="s">
        <v>3</v>
      </c>
      <c r="C179" s="181"/>
      <c r="D179" s="2" t="s">
        <v>2</v>
      </c>
      <c r="E179" s="3">
        <v>2</v>
      </c>
      <c r="F179" s="3">
        <v>12</v>
      </c>
      <c r="G179" s="19">
        <f>PRODUCT(E179,F179)</f>
        <v>24</v>
      </c>
      <c r="H179" s="125">
        <f>'Př. 5a - Ceník služeb provozu'!D10</f>
        <v>0</v>
      </c>
      <c r="I179" s="47">
        <f t="shared" si="6"/>
        <v>0</v>
      </c>
    </row>
    <row r="180" spans="1:9" x14ac:dyDescent="0.25">
      <c r="A180" s="1">
        <v>6</v>
      </c>
      <c r="B180" s="180" t="s">
        <v>60</v>
      </c>
      <c r="C180" s="181"/>
      <c r="D180" s="2" t="s">
        <v>2</v>
      </c>
      <c r="E180" s="64">
        <v>15</v>
      </c>
      <c r="F180" s="64">
        <v>4</v>
      </c>
      <c r="G180" s="20">
        <f>PRODUCT(E180,F180)</f>
        <v>60</v>
      </c>
      <c r="H180" s="125">
        <f>'Př. 5a - Ceník služeb provozu'!D11</f>
        <v>0</v>
      </c>
      <c r="I180" s="47">
        <f t="shared" si="6"/>
        <v>0</v>
      </c>
    </row>
    <row r="181" spans="1:9" x14ac:dyDescent="0.25">
      <c r="A181" s="1">
        <v>7</v>
      </c>
      <c r="B181" s="180" t="s">
        <v>19</v>
      </c>
      <c r="C181" s="181"/>
      <c r="D181" s="2" t="s">
        <v>2</v>
      </c>
      <c r="E181" s="64">
        <v>1</v>
      </c>
      <c r="F181" s="64">
        <v>12</v>
      </c>
      <c r="G181" s="20">
        <f>PRODUCT(E181,F181)</f>
        <v>12</v>
      </c>
      <c r="H181" s="125">
        <f>'Př. 5a - Ceník služeb provozu'!D12</f>
        <v>0</v>
      </c>
      <c r="I181" s="47">
        <f t="shared" si="6"/>
        <v>0</v>
      </c>
    </row>
    <row r="182" spans="1:9" x14ac:dyDescent="0.25">
      <c r="A182" s="1">
        <v>12</v>
      </c>
      <c r="B182" s="180" t="s">
        <v>23</v>
      </c>
      <c r="C182" s="181"/>
      <c r="D182" s="2" t="s">
        <v>2</v>
      </c>
      <c r="E182" s="64">
        <v>120</v>
      </c>
      <c r="F182" s="64">
        <v>1</v>
      </c>
      <c r="G182" s="20">
        <f>PRODUCT(E182:F182)</f>
        <v>120</v>
      </c>
      <c r="H182" s="125">
        <f>'Př. 5a - Ceník služeb provozu'!D17</f>
        <v>0</v>
      </c>
      <c r="I182" s="47">
        <f t="shared" si="6"/>
        <v>0</v>
      </c>
    </row>
    <row r="183" spans="1:9" x14ac:dyDescent="0.25">
      <c r="A183" s="94">
        <v>17</v>
      </c>
      <c r="B183" s="204" t="s">
        <v>61</v>
      </c>
      <c r="C183" s="204"/>
      <c r="D183" s="2" t="s">
        <v>62</v>
      </c>
      <c r="E183" s="64">
        <v>0.16270000000000001</v>
      </c>
      <c r="F183" s="64">
        <v>1</v>
      </c>
      <c r="G183" s="160">
        <f>PRODUCT(E183:F183)</f>
        <v>0.16270000000000001</v>
      </c>
      <c r="H183" s="125">
        <f>'Př. 5a - Ceník služeb provozu'!D20</f>
        <v>0</v>
      </c>
      <c r="I183" s="47">
        <f t="shared" si="6"/>
        <v>0</v>
      </c>
    </row>
    <row r="184" spans="1:9" x14ac:dyDescent="0.25">
      <c r="E184" s="9"/>
      <c r="G184" s="21"/>
      <c r="H184" s="283" t="s">
        <v>8</v>
      </c>
      <c r="I184" s="95">
        <f>SUM(I176:I183)</f>
        <v>0</v>
      </c>
    </row>
    <row r="185" spans="1:9" x14ac:dyDescent="0.25">
      <c r="D185" s="16" t="s">
        <v>10</v>
      </c>
      <c r="E185" s="16"/>
      <c r="G185" s="21"/>
      <c r="H185" s="283" t="s">
        <v>4</v>
      </c>
      <c r="I185" s="47">
        <f>PRODUCT(I184,0.21)</f>
        <v>0</v>
      </c>
    </row>
    <row r="186" spans="1:9" x14ac:dyDescent="0.25">
      <c r="E186" s="187" t="s">
        <v>78</v>
      </c>
      <c r="F186" s="202"/>
      <c r="G186" s="202"/>
      <c r="H186" s="203"/>
      <c r="I186" s="50">
        <f>SUM(ROUND(I184+I185,0))</f>
        <v>0</v>
      </c>
    </row>
    <row r="187" spans="1:9" x14ac:dyDescent="0.25">
      <c r="G187" s="21"/>
      <c r="H187" s="283"/>
      <c r="I187" s="154"/>
    </row>
    <row r="188" spans="1:9" ht="15.6" x14ac:dyDescent="0.3">
      <c r="B188" s="66" t="s">
        <v>79</v>
      </c>
      <c r="D188" s="135"/>
      <c r="E188" s="135"/>
      <c r="F188" s="81"/>
      <c r="G188" s="88"/>
    </row>
    <row r="189" spans="1:9" x14ac:dyDescent="0.25">
      <c r="A189" s="30"/>
      <c r="B189" s="30"/>
      <c r="C189" s="30"/>
      <c r="D189" s="32"/>
      <c r="E189" s="32"/>
      <c r="F189" s="32"/>
      <c r="G189" s="130"/>
      <c r="H189" s="286"/>
      <c r="I189" s="150"/>
    </row>
    <row r="190" spans="1:9" ht="15.6" x14ac:dyDescent="0.3">
      <c r="A190" s="25" t="s">
        <v>17</v>
      </c>
      <c r="B190" s="10" t="s">
        <v>5</v>
      </c>
      <c r="C190" s="11"/>
      <c r="D190" s="7" t="s">
        <v>6</v>
      </c>
      <c r="E190" s="7" t="s">
        <v>0</v>
      </c>
      <c r="F190" s="7" t="s">
        <v>16</v>
      </c>
      <c r="G190" s="18" t="s">
        <v>0</v>
      </c>
      <c r="H190" s="290" t="s">
        <v>7</v>
      </c>
      <c r="I190" s="153" t="s">
        <v>1</v>
      </c>
    </row>
    <row r="191" spans="1:9" x14ac:dyDescent="0.25">
      <c r="A191" s="1">
        <v>1</v>
      </c>
      <c r="B191" s="180" t="s">
        <v>11</v>
      </c>
      <c r="C191" s="181"/>
      <c r="D191" s="2" t="s">
        <v>2</v>
      </c>
      <c r="E191" s="3">
        <v>60</v>
      </c>
      <c r="F191" s="3">
        <v>6</v>
      </c>
      <c r="G191" s="19">
        <f t="shared" ref="G191:G196" si="7">PRODUCT(E191,F191)</f>
        <v>360</v>
      </c>
      <c r="H191" s="125">
        <f>'Př. 5a - Ceník služeb provozu'!D7</f>
        <v>0</v>
      </c>
      <c r="I191" s="47">
        <f>G191*H191</f>
        <v>0</v>
      </c>
    </row>
    <row r="192" spans="1:9" x14ac:dyDescent="0.25">
      <c r="A192" s="189">
        <v>2</v>
      </c>
      <c r="B192" s="194" t="s">
        <v>59</v>
      </c>
      <c r="C192" s="195"/>
      <c r="D192" s="198" t="s">
        <v>2</v>
      </c>
      <c r="E192" s="176">
        <v>30</v>
      </c>
      <c r="F192" s="176">
        <v>6</v>
      </c>
      <c r="G192" s="178">
        <f t="shared" si="7"/>
        <v>180</v>
      </c>
      <c r="H192" s="217">
        <f>'Př. 5a - Ceník služeb provozu'!D8</f>
        <v>0</v>
      </c>
      <c r="I192" s="192">
        <f t="shared" ref="I192:I198" si="8">G192*H192</f>
        <v>0</v>
      </c>
    </row>
    <row r="193" spans="1:9" x14ac:dyDescent="0.25">
      <c r="A193" s="190"/>
      <c r="B193" s="196"/>
      <c r="C193" s="197"/>
      <c r="D193" s="199"/>
      <c r="E193" s="177"/>
      <c r="F193" s="177"/>
      <c r="G193" s="179"/>
      <c r="H193" s="218"/>
      <c r="I193" s="193"/>
    </row>
    <row r="194" spans="1:9" x14ac:dyDescent="0.25">
      <c r="A194" s="1">
        <v>5</v>
      </c>
      <c r="B194" s="180" t="s">
        <v>3</v>
      </c>
      <c r="C194" s="181"/>
      <c r="D194" s="2" t="s">
        <v>2</v>
      </c>
      <c r="E194" s="3">
        <v>2</v>
      </c>
      <c r="F194" s="3">
        <v>12</v>
      </c>
      <c r="G194" s="19">
        <f t="shared" si="7"/>
        <v>24</v>
      </c>
      <c r="H194" s="125">
        <f>'Př. 5a - Ceník služeb provozu'!D10</f>
        <v>0</v>
      </c>
      <c r="I194" s="47">
        <f t="shared" si="8"/>
        <v>0</v>
      </c>
    </row>
    <row r="195" spans="1:9" x14ac:dyDescent="0.25">
      <c r="A195" s="1">
        <v>6</v>
      </c>
      <c r="B195" s="180" t="s">
        <v>60</v>
      </c>
      <c r="C195" s="181"/>
      <c r="D195" s="2" t="s">
        <v>2</v>
      </c>
      <c r="E195" s="64">
        <v>15</v>
      </c>
      <c r="F195" s="64">
        <v>4</v>
      </c>
      <c r="G195" s="20">
        <f t="shared" si="7"/>
        <v>60</v>
      </c>
      <c r="H195" s="125">
        <f>'Př. 5a - Ceník služeb provozu'!D11</f>
        <v>0</v>
      </c>
      <c r="I195" s="47">
        <f t="shared" si="8"/>
        <v>0</v>
      </c>
    </row>
    <row r="196" spans="1:9" x14ac:dyDescent="0.25">
      <c r="A196" s="1">
        <v>7</v>
      </c>
      <c r="B196" s="180" t="s">
        <v>9</v>
      </c>
      <c r="C196" s="181"/>
      <c r="D196" s="2" t="s">
        <v>2</v>
      </c>
      <c r="E196" s="64">
        <v>1</v>
      </c>
      <c r="F196" s="64">
        <v>12</v>
      </c>
      <c r="G196" s="19">
        <f t="shared" si="7"/>
        <v>12</v>
      </c>
      <c r="H196" s="125">
        <f>'Př. 5a - Ceník služeb provozu'!D12</f>
        <v>0</v>
      </c>
      <c r="I196" s="47">
        <f t="shared" si="8"/>
        <v>0</v>
      </c>
    </row>
    <row r="197" spans="1:9" x14ac:dyDescent="0.25">
      <c r="A197" s="1">
        <v>9</v>
      </c>
      <c r="B197" s="180" t="s">
        <v>20</v>
      </c>
      <c r="C197" s="181"/>
      <c r="D197" s="2" t="s">
        <v>2</v>
      </c>
      <c r="E197" s="64">
        <v>120</v>
      </c>
      <c r="F197" s="64">
        <v>1</v>
      </c>
      <c r="G197" s="19">
        <f>PRODUCT(E197:F197)</f>
        <v>120</v>
      </c>
      <c r="H197" s="125">
        <f>'Př. 5a - Ceník služeb provozu'!D14</f>
        <v>0</v>
      </c>
      <c r="I197" s="47">
        <f t="shared" si="8"/>
        <v>0</v>
      </c>
    </row>
    <row r="198" spans="1:9" x14ac:dyDescent="0.25">
      <c r="A198" s="94">
        <v>17</v>
      </c>
      <c r="B198" s="204" t="s">
        <v>61</v>
      </c>
      <c r="C198" s="204"/>
      <c r="D198" s="2" t="s">
        <v>62</v>
      </c>
      <c r="E198" s="64">
        <v>0.16270000000000001</v>
      </c>
      <c r="F198" s="64">
        <v>1</v>
      </c>
      <c r="G198" s="161">
        <f>PRODUCT(E198:F198)</f>
        <v>0.16270000000000001</v>
      </c>
      <c r="H198" s="125">
        <f>'Př. 5a - Ceník služeb provozu'!D20</f>
        <v>0</v>
      </c>
      <c r="I198" s="47">
        <f t="shared" si="8"/>
        <v>0</v>
      </c>
    </row>
    <row r="199" spans="1:9" x14ac:dyDescent="0.25">
      <c r="E199" s="9"/>
      <c r="G199" s="21"/>
      <c r="H199" s="283" t="s">
        <v>8</v>
      </c>
      <c r="I199" s="95">
        <f>SUM(I191:I198)</f>
        <v>0</v>
      </c>
    </row>
    <row r="200" spans="1:9" x14ac:dyDescent="0.25">
      <c r="D200" s="16" t="s">
        <v>10</v>
      </c>
      <c r="E200" s="16"/>
      <c r="G200" s="21"/>
      <c r="H200" s="283" t="s">
        <v>4</v>
      </c>
      <c r="I200" s="47">
        <f>PRODUCT(I199,0.21)</f>
        <v>0</v>
      </c>
    </row>
    <row r="201" spans="1:9" x14ac:dyDescent="0.25">
      <c r="E201" s="172" t="s">
        <v>80</v>
      </c>
      <c r="F201" s="173"/>
      <c r="G201" s="173"/>
      <c r="H201" s="174"/>
      <c r="I201" s="50">
        <f>SUM(ROUND(I199+I200,0))</f>
        <v>0</v>
      </c>
    </row>
    <row r="202" spans="1:9" x14ac:dyDescent="0.25">
      <c r="G202" s="21"/>
      <c r="H202" s="283"/>
      <c r="I202" s="154"/>
    </row>
    <row r="203" spans="1:9" x14ac:dyDescent="0.25">
      <c r="A203" s="6"/>
      <c r="B203" s="6"/>
      <c r="C203" s="6"/>
      <c r="D203" s="68"/>
      <c r="E203" s="68"/>
      <c r="F203" s="68"/>
      <c r="G203" s="89"/>
      <c r="H203" s="294"/>
      <c r="I203" s="75"/>
    </row>
    <row r="204" spans="1:9" x14ac:dyDescent="0.25">
      <c r="A204" s="6"/>
      <c r="B204" s="6"/>
      <c r="C204" s="6"/>
      <c r="D204" s="68"/>
      <c r="E204" s="68"/>
      <c r="F204" s="68"/>
      <c r="G204" s="89"/>
      <c r="H204" s="294"/>
      <c r="I204" s="75"/>
    </row>
    <row r="205" spans="1:9" x14ac:dyDescent="0.25">
      <c r="A205" s="6"/>
      <c r="B205" s="6"/>
      <c r="C205" s="6"/>
      <c r="D205" s="68"/>
      <c r="E205" s="68"/>
      <c r="F205" s="68"/>
      <c r="G205" s="89"/>
      <c r="H205" s="294"/>
      <c r="I205" s="75"/>
    </row>
    <row r="206" spans="1:9" x14ac:dyDescent="0.25">
      <c r="A206" s="6"/>
      <c r="B206" s="6"/>
      <c r="C206" s="6"/>
      <c r="D206" s="68"/>
      <c r="E206" s="68"/>
      <c r="F206" s="68"/>
      <c r="G206" s="89"/>
      <c r="H206" s="294"/>
      <c r="I206" s="75"/>
    </row>
    <row r="207" spans="1:9" x14ac:dyDescent="0.25">
      <c r="A207" s="6"/>
      <c r="B207" s="6"/>
      <c r="C207" s="6"/>
      <c r="D207" s="68"/>
      <c r="E207" s="68"/>
      <c r="F207" s="68"/>
      <c r="G207" s="89"/>
      <c r="H207" s="294"/>
      <c r="I207" s="75"/>
    </row>
    <row r="208" spans="1:9" x14ac:dyDescent="0.25">
      <c r="A208" s="6"/>
      <c r="B208" s="6"/>
      <c r="C208" s="6"/>
      <c r="D208" s="68"/>
      <c r="E208" s="68"/>
      <c r="F208" s="68"/>
      <c r="G208" s="89"/>
      <c r="H208" s="294"/>
      <c r="I208" s="75"/>
    </row>
    <row r="209" spans="1:9" x14ac:dyDescent="0.25">
      <c r="A209" s="6"/>
      <c r="B209" s="6"/>
      <c r="C209" s="6"/>
      <c r="D209" s="68"/>
      <c r="E209" s="68"/>
      <c r="F209" s="68"/>
      <c r="G209" s="89"/>
      <c r="H209" s="294"/>
      <c r="I209" s="75"/>
    </row>
    <row r="210" spans="1:9" x14ac:dyDescent="0.25">
      <c r="A210" s="6"/>
      <c r="B210" s="6"/>
      <c r="C210" s="6"/>
      <c r="D210" s="68"/>
      <c r="E210" s="68"/>
      <c r="F210" s="68"/>
      <c r="G210" s="89"/>
      <c r="H210" s="294"/>
      <c r="I210" s="75"/>
    </row>
    <row r="211" spans="1:9" x14ac:dyDescent="0.25">
      <c r="A211" s="6"/>
      <c r="B211" s="6"/>
      <c r="C211" s="6"/>
      <c r="D211" s="68"/>
      <c r="E211" s="68"/>
      <c r="F211" s="68"/>
      <c r="G211" s="89"/>
      <c r="H211" s="294"/>
      <c r="I211" s="75"/>
    </row>
    <row r="212" spans="1:9" x14ac:dyDescent="0.25">
      <c r="A212" s="6"/>
      <c r="B212" s="6"/>
      <c r="C212" s="6"/>
      <c r="D212" s="68"/>
      <c r="E212" s="68"/>
      <c r="F212" s="68"/>
      <c r="G212" s="89"/>
      <c r="H212" s="294"/>
      <c r="I212" s="75"/>
    </row>
    <row r="213" spans="1:9" x14ac:dyDescent="0.25">
      <c r="A213" s="6"/>
      <c r="B213" s="6"/>
      <c r="C213" s="6"/>
      <c r="D213" s="68"/>
      <c r="E213" s="68"/>
      <c r="F213" s="68"/>
      <c r="G213" s="89"/>
      <c r="H213" s="294"/>
      <c r="I213" s="75"/>
    </row>
    <row r="214" spans="1:9" x14ac:dyDescent="0.25">
      <c r="A214" s="6"/>
      <c r="B214" s="6"/>
      <c r="C214" s="6"/>
      <c r="D214" s="68"/>
      <c r="E214" s="68"/>
      <c r="F214" s="68"/>
      <c r="G214" s="89"/>
      <c r="H214" s="294"/>
      <c r="I214" s="75"/>
    </row>
    <row r="215" spans="1:9" x14ac:dyDescent="0.25">
      <c r="A215" s="6"/>
      <c r="B215" s="6"/>
      <c r="C215" s="6"/>
      <c r="D215" s="68"/>
      <c r="E215" s="68"/>
      <c r="F215" s="68"/>
      <c r="G215" s="89"/>
      <c r="H215" s="294"/>
      <c r="I215" s="75"/>
    </row>
    <row r="216" spans="1:9" x14ac:dyDescent="0.25">
      <c r="A216" s="6"/>
      <c r="B216" s="6"/>
      <c r="C216" s="6"/>
      <c r="D216" s="68"/>
      <c r="E216" s="68"/>
      <c r="F216" s="68"/>
      <c r="G216" s="89"/>
      <c r="H216" s="294"/>
      <c r="I216" s="75"/>
    </row>
    <row r="217" spans="1:9" x14ac:dyDescent="0.25">
      <c r="A217" s="6"/>
      <c r="B217" s="6"/>
      <c r="C217" s="6"/>
      <c r="D217" s="68"/>
      <c r="E217" s="68"/>
      <c r="F217" s="68"/>
      <c r="G217" s="89"/>
      <c r="H217" s="294"/>
      <c r="I217" s="75"/>
    </row>
    <row r="218" spans="1:9" x14ac:dyDescent="0.25">
      <c r="A218" s="6"/>
      <c r="B218" s="6"/>
      <c r="C218" s="6"/>
      <c r="D218" s="68"/>
      <c r="E218" s="68"/>
      <c r="F218" s="68"/>
      <c r="G218" s="89"/>
      <c r="H218" s="294"/>
      <c r="I218" s="75"/>
    </row>
    <row r="219" spans="1:9" x14ac:dyDescent="0.25">
      <c r="A219" s="6"/>
      <c r="B219" s="6"/>
      <c r="C219" s="6"/>
      <c r="D219" s="68"/>
      <c r="E219" s="68"/>
      <c r="F219" s="68"/>
      <c r="G219" s="89"/>
      <c r="H219" s="294"/>
      <c r="I219" s="75"/>
    </row>
    <row r="220" spans="1:9" x14ac:dyDescent="0.25">
      <c r="A220" s="6"/>
      <c r="B220" s="6"/>
      <c r="C220" s="6"/>
      <c r="D220" s="68"/>
      <c r="E220" s="68"/>
      <c r="F220" s="68"/>
      <c r="G220" s="89"/>
      <c r="H220" s="294"/>
      <c r="I220" s="75"/>
    </row>
    <row r="221" spans="1:9" x14ac:dyDescent="0.25">
      <c r="A221" s="6"/>
      <c r="B221" s="6"/>
      <c r="C221" s="6"/>
      <c r="D221" s="68"/>
      <c r="E221" s="68"/>
      <c r="F221" s="68"/>
      <c r="G221" s="89"/>
      <c r="H221" s="294"/>
      <c r="I221" s="75"/>
    </row>
    <row r="222" spans="1:9" x14ac:dyDescent="0.25">
      <c r="A222" s="6"/>
      <c r="B222" s="6"/>
      <c r="C222" s="6"/>
      <c r="D222" s="68"/>
      <c r="E222" s="68"/>
      <c r="F222" s="68"/>
      <c r="G222" s="89"/>
      <c r="H222" s="294"/>
      <c r="I222" s="75"/>
    </row>
    <row r="223" spans="1:9" x14ac:dyDescent="0.25">
      <c r="A223" s="6"/>
      <c r="B223" s="6"/>
      <c r="C223" s="6"/>
      <c r="D223" s="68"/>
      <c r="E223" s="68"/>
      <c r="F223" s="68"/>
      <c r="G223" s="89"/>
      <c r="H223" s="294"/>
      <c r="I223" s="75"/>
    </row>
    <row r="224" spans="1:9" x14ac:dyDescent="0.25">
      <c r="A224" s="6"/>
      <c r="B224" s="6"/>
      <c r="C224" s="6"/>
      <c r="D224" s="68"/>
      <c r="E224" s="68"/>
      <c r="F224" s="68"/>
      <c r="G224" s="89"/>
      <c r="H224" s="294"/>
      <c r="I224" s="75"/>
    </row>
    <row r="225" spans="1:9" x14ac:dyDescent="0.25">
      <c r="A225" s="6"/>
      <c r="B225" s="6"/>
      <c r="C225" s="6"/>
      <c r="D225" s="68"/>
      <c r="E225" s="68"/>
      <c r="F225" s="68"/>
      <c r="G225" s="89"/>
      <c r="H225" s="294"/>
      <c r="I225" s="75"/>
    </row>
    <row r="226" spans="1:9" x14ac:dyDescent="0.25">
      <c r="A226" s="6"/>
      <c r="B226" s="6"/>
      <c r="C226" s="6"/>
      <c r="D226" s="68"/>
      <c r="E226" s="68"/>
      <c r="F226" s="68"/>
      <c r="G226" s="89"/>
      <c r="H226" s="294"/>
      <c r="I226" s="75"/>
    </row>
    <row r="227" spans="1:9" x14ac:dyDescent="0.25">
      <c r="A227" s="6"/>
      <c r="B227" s="6"/>
      <c r="C227" s="6"/>
      <c r="D227" s="68"/>
      <c r="E227" s="68"/>
      <c r="F227" s="68"/>
      <c r="G227" s="89"/>
      <c r="H227" s="294"/>
      <c r="I227" s="75"/>
    </row>
    <row r="228" spans="1:9" x14ac:dyDescent="0.25">
      <c r="A228" s="6"/>
      <c r="B228" s="6"/>
      <c r="C228" s="6"/>
      <c r="D228" s="68"/>
      <c r="E228" s="68"/>
      <c r="F228" s="68"/>
      <c r="G228" s="142"/>
      <c r="H228" s="294"/>
      <c r="I228" s="75"/>
    </row>
    <row r="229" spans="1:9" x14ac:dyDescent="0.25">
      <c r="A229" s="6"/>
      <c r="B229" s="182"/>
      <c r="C229" s="182"/>
      <c r="D229" s="72"/>
      <c r="E229" s="49"/>
      <c r="F229" s="49"/>
      <c r="G229" s="142"/>
      <c r="H229" s="294"/>
      <c r="I229" s="75"/>
    </row>
    <row r="230" spans="1:9" ht="15.6" x14ac:dyDescent="0.3">
      <c r="A230" s="6"/>
      <c r="B230" s="85"/>
      <c r="C230" s="6"/>
      <c r="D230" s="68"/>
      <c r="E230" s="68"/>
      <c r="F230" s="68"/>
      <c r="G230" s="142"/>
      <c r="H230" s="294"/>
      <c r="I230" s="157"/>
    </row>
    <row r="231" spans="1:9" ht="15.6" x14ac:dyDescent="0.3">
      <c r="A231" s="6"/>
      <c r="B231" s="85"/>
      <c r="C231" s="6"/>
      <c r="D231" s="68"/>
      <c r="E231" s="68"/>
      <c r="F231" s="68"/>
      <c r="G231" s="68"/>
      <c r="H231" s="294"/>
      <c r="I231" s="157"/>
    </row>
    <row r="232" spans="1:9" x14ac:dyDescent="0.25">
      <c r="A232" s="69"/>
      <c r="B232" s="106"/>
      <c r="C232" s="69"/>
      <c r="D232" s="70"/>
      <c r="E232" s="70"/>
      <c r="F232" s="70"/>
      <c r="G232" s="70"/>
      <c r="H232" s="293"/>
      <c r="I232" s="158"/>
    </row>
    <row r="233" spans="1:9" ht="15.6" x14ac:dyDescent="0.3">
      <c r="A233" s="108"/>
      <c r="B233" s="109"/>
      <c r="C233" s="108"/>
      <c r="D233" s="108"/>
      <c r="E233" s="108"/>
      <c r="F233" s="108"/>
      <c r="G233" s="108"/>
      <c r="H233" s="296"/>
      <c r="I233" s="159"/>
    </row>
    <row r="234" spans="1:9" x14ac:dyDescent="0.25">
      <c r="A234" s="69"/>
      <c r="B234" s="69"/>
      <c r="C234" s="69"/>
      <c r="D234" s="70"/>
      <c r="E234" s="70"/>
      <c r="F234" s="70"/>
      <c r="G234" s="83"/>
      <c r="H234" s="293"/>
      <c r="I234" s="155"/>
    </row>
    <row r="235" spans="1:9" x14ac:dyDescent="0.25">
      <c r="A235" s="69"/>
      <c r="B235" s="69"/>
      <c r="C235" s="69"/>
      <c r="D235" s="70"/>
      <c r="E235" s="70"/>
      <c r="F235" s="70"/>
      <c r="G235" s="83"/>
      <c r="H235" s="293"/>
      <c r="I235" s="155"/>
    </row>
    <row r="236" spans="1:9" x14ac:dyDescent="0.25">
      <c r="A236" s="69"/>
      <c r="B236" s="69"/>
      <c r="C236" s="69"/>
      <c r="D236" s="70"/>
      <c r="E236" s="70"/>
      <c r="F236" s="70"/>
      <c r="G236" s="83"/>
      <c r="H236" s="293"/>
      <c r="I236" s="155"/>
    </row>
    <row r="237" spans="1:9" x14ac:dyDescent="0.25">
      <c r="A237" s="69"/>
      <c r="B237" s="69"/>
      <c r="C237" s="69"/>
      <c r="D237" s="70"/>
      <c r="E237" s="70"/>
      <c r="F237" s="70"/>
      <c r="G237" s="83"/>
      <c r="H237" s="293"/>
      <c r="I237" s="155"/>
    </row>
    <row r="238" spans="1:9" x14ac:dyDescent="0.25">
      <c r="A238" s="69"/>
      <c r="B238" s="69"/>
      <c r="C238" s="69"/>
      <c r="D238" s="70"/>
      <c r="E238" s="70"/>
      <c r="F238" s="70"/>
      <c r="G238" s="83"/>
      <c r="H238" s="293"/>
      <c r="I238" s="155"/>
    </row>
    <row r="239" spans="1:9" x14ac:dyDescent="0.25">
      <c r="A239" s="69"/>
      <c r="B239" s="69"/>
      <c r="C239" s="69"/>
      <c r="D239" s="70"/>
      <c r="E239" s="70"/>
      <c r="F239" s="70"/>
      <c r="G239" s="83"/>
      <c r="H239" s="293"/>
      <c r="I239" s="155"/>
    </row>
    <row r="240" spans="1:9" x14ac:dyDescent="0.25">
      <c r="A240" s="69"/>
      <c r="B240" s="69"/>
      <c r="C240" s="69"/>
      <c r="D240" s="70"/>
      <c r="E240" s="70"/>
      <c r="F240" s="70"/>
      <c r="G240" s="83"/>
      <c r="H240" s="293"/>
      <c r="I240" s="155"/>
    </row>
    <row r="241" spans="1:9" x14ac:dyDescent="0.25">
      <c r="A241" s="69"/>
      <c r="B241" s="69"/>
      <c r="C241" s="69"/>
      <c r="D241" s="70"/>
      <c r="E241" s="70"/>
      <c r="F241" s="70"/>
      <c r="G241" s="83"/>
      <c r="H241" s="293"/>
      <c r="I241" s="155"/>
    </row>
    <row r="242" spans="1:9" x14ac:dyDescent="0.25">
      <c r="A242" s="69"/>
      <c r="B242" s="69"/>
      <c r="C242" s="69"/>
      <c r="D242" s="70"/>
      <c r="E242" s="70"/>
      <c r="F242" s="70"/>
      <c r="G242" s="83"/>
      <c r="H242" s="293"/>
      <c r="I242" s="155"/>
    </row>
    <row r="243" spans="1:9" x14ac:dyDescent="0.25">
      <c r="A243" s="110"/>
      <c r="B243" s="111"/>
      <c r="C243" s="28"/>
      <c r="D243" s="68"/>
      <c r="E243" s="68"/>
      <c r="F243" s="68"/>
      <c r="G243" s="89"/>
      <c r="H243" s="294"/>
      <c r="I243" s="75"/>
    </row>
    <row r="244" spans="1:9" ht="15.6" x14ac:dyDescent="0.3">
      <c r="B244" s="12"/>
      <c r="G244" s="8"/>
      <c r="I244" s="147"/>
    </row>
    <row r="245" spans="1:9" ht="15.6" x14ac:dyDescent="0.3">
      <c r="B245" s="191" t="s">
        <v>26</v>
      </c>
      <c r="C245" s="191"/>
      <c r="D245" s="191"/>
      <c r="E245" s="191"/>
      <c r="G245" s="8"/>
      <c r="I245" s="147"/>
    </row>
    <row r="246" spans="1:9" x14ac:dyDescent="0.25">
      <c r="A246" s="30"/>
      <c r="B246" s="31"/>
      <c r="C246" s="30"/>
      <c r="D246" s="32"/>
      <c r="E246" s="32"/>
      <c r="F246" s="32"/>
      <c r="G246" s="32"/>
      <c r="H246" s="286"/>
      <c r="I246" s="148"/>
    </row>
    <row r="247" spans="1:9" ht="15" x14ac:dyDescent="0.25">
      <c r="A247" s="26"/>
      <c r="B247" s="54" t="s">
        <v>50</v>
      </c>
      <c r="C247" s="26"/>
      <c r="D247" s="26"/>
      <c r="E247" s="26"/>
      <c r="F247" s="26"/>
      <c r="G247" s="26"/>
      <c r="H247" s="287"/>
      <c r="I247" s="149"/>
    </row>
    <row r="248" spans="1:9" x14ac:dyDescent="0.25">
      <c r="A248" s="30"/>
      <c r="B248" s="30"/>
      <c r="C248" s="30"/>
      <c r="D248" s="32"/>
      <c r="E248" s="32"/>
      <c r="F248" s="32"/>
      <c r="G248" s="35"/>
      <c r="H248" s="286"/>
      <c r="I248" s="150"/>
    </row>
    <row r="249" spans="1:9" x14ac:dyDescent="0.25">
      <c r="A249" s="5"/>
      <c r="B249" s="27" t="s">
        <v>12</v>
      </c>
      <c r="C249" s="28" t="s">
        <v>27</v>
      </c>
    </row>
    <row r="250" spans="1:9" x14ac:dyDescent="0.25">
      <c r="B250" s="27" t="s">
        <v>13</v>
      </c>
      <c r="C250" s="67" t="s">
        <v>28</v>
      </c>
      <c r="F250" s="60"/>
      <c r="G250" s="61"/>
      <c r="H250" s="288"/>
    </row>
    <row r="251" spans="1:9" x14ac:dyDescent="0.25">
      <c r="B251" s="27" t="s">
        <v>15</v>
      </c>
      <c r="C251" s="4" t="s">
        <v>54</v>
      </c>
    </row>
    <row r="252" spans="1:9" x14ac:dyDescent="0.25">
      <c r="B252" t="s">
        <v>14</v>
      </c>
      <c r="C252" s="4" t="s">
        <v>29</v>
      </c>
    </row>
    <row r="253" spans="1:9" x14ac:dyDescent="0.25">
      <c r="C253" s="63"/>
    </row>
    <row r="254" spans="1:9" x14ac:dyDescent="0.25">
      <c r="A254" s="42"/>
      <c r="B254" s="42"/>
      <c r="C254" s="37"/>
      <c r="D254" s="38"/>
      <c r="E254" s="38"/>
      <c r="F254" s="38"/>
      <c r="G254" s="39"/>
      <c r="H254" s="289"/>
      <c r="I254" s="152"/>
    </row>
    <row r="255" spans="1:9" ht="15.6" x14ac:dyDescent="0.3">
      <c r="B255" s="66" t="s">
        <v>81</v>
      </c>
      <c r="D255" s="135"/>
      <c r="E255" s="135"/>
      <c r="F255" s="81"/>
      <c r="G255" s="88"/>
    </row>
    <row r="256" spans="1:9" x14ac:dyDescent="0.25">
      <c r="A256" s="30"/>
      <c r="B256" s="30"/>
      <c r="C256" s="30"/>
      <c r="D256" s="32"/>
      <c r="E256" s="32"/>
      <c r="F256" s="32"/>
      <c r="G256" s="35"/>
      <c r="H256" s="286"/>
      <c r="I256" s="150"/>
    </row>
    <row r="257" spans="1:9" ht="15.6" x14ac:dyDescent="0.3">
      <c r="A257" s="25" t="s">
        <v>17</v>
      </c>
      <c r="B257" s="10" t="s">
        <v>5</v>
      </c>
      <c r="C257" s="11"/>
      <c r="D257" s="7" t="s">
        <v>6</v>
      </c>
      <c r="E257" s="7" t="s">
        <v>0</v>
      </c>
      <c r="F257" s="7" t="s">
        <v>16</v>
      </c>
      <c r="G257" s="18" t="s">
        <v>0</v>
      </c>
      <c r="H257" s="282" t="s">
        <v>7</v>
      </c>
      <c r="I257" s="153" t="s">
        <v>1</v>
      </c>
    </row>
    <row r="258" spans="1:9" x14ac:dyDescent="0.25">
      <c r="A258" s="1">
        <v>1</v>
      </c>
      <c r="B258" s="180" t="s">
        <v>11</v>
      </c>
      <c r="C258" s="181"/>
      <c r="D258" s="2" t="s">
        <v>2</v>
      </c>
      <c r="E258" s="3">
        <v>60</v>
      </c>
      <c r="F258" s="3">
        <v>6</v>
      </c>
      <c r="G258" s="19">
        <f>PRODUCT(E258,F258)</f>
        <v>360</v>
      </c>
      <c r="H258" s="291">
        <f>'Př. 5a - Ceník služeb provozu'!D7</f>
        <v>0</v>
      </c>
      <c r="I258" s="47">
        <f>G258*H258</f>
        <v>0</v>
      </c>
    </row>
    <row r="259" spans="1:9" x14ac:dyDescent="0.25">
      <c r="A259" s="189">
        <v>2</v>
      </c>
      <c r="B259" s="194" t="s">
        <v>59</v>
      </c>
      <c r="C259" s="195"/>
      <c r="D259" s="198" t="s">
        <v>2</v>
      </c>
      <c r="E259" s="176">
        <v>30</v>
      </c>
      <c r="F259" s="176">
        <v>6</v>
      </c>
      <c r="G259" s="178">
        <f>PRODUCT(E259,F259)</f>
        <v>180</v>
      </c>
      <c r="H259" s="297">
        <f>'Př. 5a - Ceník služeb provozu'!D8</f>
        <v>0</v>
      </c>
      <c r="I259" s="192">
        <f t="shared" ref="I259:I265" si="9">G259*H259</f>
        <v>0</v>
      </c>
    </row>
    <row r="260" spans="1:9" x14ac:dyDescent="0.25">
      <c r="A260" s="190"/>
      <c r="B260" s="196"/>
      <c r="C260" s="197"/>
      <c r="D260" s="199"/>
      <c r="E260" s="177"/>
      <c r="F260" s="177"/>
      <c r="G260" s="179"/>
      <c r="H260" s="298"/>
      <c r="I260" s="193"/>
    </row>
    <row r="261" spans="1:9" x14ac:dyDescent="0.25">
      <c r="A261" s="1">
        <v>5</v>
      </c>
      <c r="B261" s="180" t="s">
        <v>3</v>
      </c>
      <c r="C261" s="181"/>
      <c r="D261" s="2" t="s">
        <v>2</v>
      </c>
      <c r="E261" s="3">
        <v>2</v>
      </c>
      <c r="F261" s="3">
        <v>12</v>
      </c>
      <c r="G261" s="19">
        <f>PRODUCT(E261,F261)</f>
        <v>24</v>
      </c>
      <c r="H261" s="291">
        <f>'Př. 5a - Ceník služeb provozu'!D10</f>
        <v>0</v>
      </c>
      <c r="I261" s="47">
        <f t="shared" si="9"/>
        <v>0</v>
      </c>
    </row>
    <row r="262" spans="1:9" x14ac:dyDescent="0.25">
      <c r="A262" s="1">
        <v>6</v>
      </c>
      <c r="B262" s="180" t="s">
        <v>60</v>
      </c>
      <c r="C262" s="181"/>
      <c r="D262" s="2" t="s">
        <v>2</v>
      </c>
      <c r="E262" s="64">
        <v>15</v>
      </c>
      <c r="F262" s="64">
        <v>4</v>
      </c>
      <c r="G262" s="20">
        <f>PRODUCT(E262,F262)</f>
        <v>60</v>
      </c>
      <c r="H262" s="291">
        <f>'Př. 5a - Ceník služeb provozu'!D11</f>
        <v>0</v>
      </c>
      <c r="I262" s="47">
        <f t="shared" si="9"/>
        <v>0</v>
      </c>
    </row>
    <row r="263" spans="1:9" x14ac:dyDescent="0.25">
      <c r="A263" s="1">
        <v>7</v>
      </c>
      <c r="B263" s="180" t="s">
        <v>19</v>
      </c>
      <c r="C263" s="181"/>
      <c r="D263" s="2" t="s">
        <v>2</v>
      </c>
      <c r="E263" s="64">
        <v>1</v>
      </c>
      <c r="F263" s="64">
        <v>12</v>
      </c>
      <c r="G263" s="20">
        <f>PRODUCT(E263,F263)</f>
        <v>12</v>
      </c>
      <c r="H263" s="291">
        <f>'Př. 5a - Ceník služeb provozu'!D12</f>
        <v>0</v>
      </c>
      <c r="I263" s="47">
        <f t="shared" si="9"/>
        <v>0</v>
      </c>
    </row>
    <row r="264" spans="1:9" x14ac:dyDescent="0.25">
      <c r="A264" s="1">
        <v>12</v>
      </c>
      <c r="B264" s="180" t="s">
        <v>23</v>
      </c>
      <c r="C264" s="181"/>
      <c r="D264" s="2" t="s">
        <v>2</v>
      </c>
      <c r="E264" s="64">
        <v>120</v>
      </c>
      <c r="F264" s="64">
        <v>1</v>
      </c>
      <c r="G264" s="20">
        <f>PRODUCT(E264:F264)</f>
        <v>120</v>
      </c>
      <c r="H264" s="291">
        <f>'Př. 5a - Ceník služeb provozu'!D17</f>
        <v>0</v>
      </c>
      <c r="I264" s="47">
        <f t="shared" si="9"/>
        <v>0</v>
      </c>
    </row>
    <row r="265" spans="1:9" x14ac:dyDescent="0.25">
      <c r="A265" s="94">
        <v>17</v>
      </c>
      <c r="B265" s="180" t="s">
        <v>61</v>
      </c>
      <c r="C265" s="181"/>
      <c r="D265" s="2" t="s">
        <v>62</v>
      </c>
      <c r="E265" s="64">
        <v>0.16270000000000001</v>
      </c>
      <c r="F265" s="64">
        <v>1</v>
      </c>
      <c r="G265" s="160">
        <f>PRODUCT(E265:F265)</f>
        <v>0.16270000000000001</v>
      </c>
      <c r="H265" s="291">
        <f>'Př. 5a - Ceník služeb provozu'!D20</f>
        <v>0</v>
      </c>
      <c r="I265" s="47">
        <f t="shared" si="9"/>
        <v>0</v>
      </c>
    </row>
    <row r="266" spans="1:9" x14ac:dyDescent="0.25">
      <c r="E266" s="9"/>
      <c r="G266" s="21"/>
      <c r="H266" s="283" t="s">
        <v>8</v>
      </c>
      <c r="I266" s="95">
        <f>SUM(I258:I265)</f>
        <v>0</v>
      </c>
    </row>
    <row r="267" spans="1:9" x14ac:dyDescent="0.25">
      <c r="D267" s="16" t="s">
        <v>10</v>
      </c>
      <c r="E267" s="16"/>
      <c r="G267" s="21"/>
      <c r="H267" s="283" t="s">
        <v>4</v>
      </c>
      <c r="I267" s="47">
        <f>PRODUCT(I266,0.21)</f>
        <v>0</v>
      </c>
    </row>
    <row r="268" spans="1:9" x14ac:dyDescent="0.25">
      <c r="E268" s="187" t="s">
        <v>82</v>
      </c>
      <c r="F268" s="202"/>
      <c r="G268" s="202"/>
      <c r="H268" s="203"/>
      <c r="I268" s="50">
        <f>SUM(ROUND(I266+I267,0))</f>
        <v>0</v>
      </c>
    </row>
    <row r="269" spans="1:9" x14ac:dyDescent="0.25">
      <c r="G269" s="21"/>
      <c r="H269" s="283"/>
      <c r="I269" s="154"/>
    </row>
    <row r="270" spans="1:9" ht="15.6" x14ac:dyDescent="0.3">
      <c r="B270" s="66" t="s">
        <v>83</v>
      </c>
      <c r="D270" s="175"/>
      <c r="E270" s="175"/>
      <c r="F270" s="81"/>
      <c r="G270" s="88"/>
    </row>
    <row r="271" spans="1:9" x14ac:dyDescent="0.25">
      <c r="A271" s="30"/>
      <c r="B271" s="30"/>
      <c r="C271" s="30"/>
      <c r="D271" s="32"/>
      <c r="E271" s="32"/>
      <c r="F271" s="32"/>
      <c r="G271" s="35"/>
      <c r="H271" s="286"/>
      <c r="I271" s="150"/>
    </row>
    <row r="272" spans="1:9" ht="15.6" x14ac:dyDescent="0.3">
      <c r="A272" s="25" t="s">
        <v>17</v>
      </c>
      <c r="B272" s="10" t="s">
        <v>5</v>
      </c>
      <c r="C272" s="11"/>
      <c r="D272" s="7" t="s">
        <v>6</v>
      </c>
      <c r="E272" s="7" t="s">
        <v>0</v>
      </c>
      <c r="F272" s="7" t="s">
        <v>16</v>
      </c>
      <c r="G272" s="18" t="s">
        <v>0</v>
      </c>
      <c r="H272" s="290" t="s">
        <v>7</v>
      </c>
      <c r="I272" s="153" t="s">
        <v>1</v>
      </c>
    </row>
    <row r="273" spans="1:9" x14ac:dyDescent="0.25">
      <c r="A273" s="1">
        <v>1</v>
      </c>
      <c r="B273" s="180" t="s">
        <v>11</v>
      </c>
      <c r="C273" s="181"/>
      <c r="D273" s="2" t="s">
        <v>2</v>
      </c>
      <c r="E273" s="3">
        <v>60</v>
      </c>
      <c r="F273" s="3">
        <v>6</v>
      </c>
      <c r="G273" s="19">
        <f t="shared" ref="G273:G278" si="10">PRODUCT(E273,F273)</f>
        <v>360</v>
      </c>
      <c r="H273" s="291">
        <f>'Př. 5a - Ceník služeb provozu'!D7</f>
        <v>0</v>
      </c>
      <c r="I273" s="47">
        <f>G273*H273</f>
        <v>0</v>
      </c>
    </row>
    <row r="274" spans="1:9" x14ac:dyDescent="0.25">
      <c r="A274" s="189">
        <v>2</v>
      </c>
      <c r="B274" s="194" t="s">
        <v>59</v>
      </c>
      <c r="C274" s="195"/>
      <c r="D274" s="198" t="s">
        <v>2</v>
      </c>
      <c r="E274" s="176">
        <v>30</v>
      </c>
      <c r="F274" s="176">
        <v>6</v>
      </c>
      <c r="G274" s="178">
        <f t="shared" si="10"/>
        <v>180</v>
      </c>
      <c r="H274" s="297">
        <f>'Př. 5a - Ceník služeb provozu'!D8</f>
        <v>0</v>
      </c>
      <c r="I274" s="192">
        <f t="shared" ref="I274:I280" si="11">G274*H274</f>
        <v>0</v>
      </c>
    </row>
    <row r="275" spans="1:9" x14ac:dyDescent="0.25">
      <c r="A275" s="190"/>
      <c r="B275" s="196"/>
      <c r="C275" s="197"/>
      <c r="D275" s="199"/>
      <c r="E275" s="177"/>
      <c r="F275" s="177"/>
      <c r="G275" s="179"/>
      <c r="H275" s="298"/>
      <c r="I275" s="193"/>
    </row>
    <row r="276" spans="1:9" x14ac:dyDescent="0.25">
      <c r="A276" s="1">
        <v>5</v>
      </c>
      <c r="B276" s="180" t="s">
        <v>3</v>
      </c>
      <c r="C276" s="181"/>
      <c r="D276" s="2" t="s">
        <v>2</v>
      </c>
      <c r="E276" s="3">
        <v>2</v>
      </c>
      <c r="F276" s="3">
        <v>12</v>
      </c>
      <c r="G276" s="19">
        <f t="shared" si="10"/>
        <v>24</v>
      </c>
      <c r="H276" s="291">
        <f>'Př. 5a - Ceník služeb provozu'!D10</f>
        <v>0</v>
      </c>
      <c r="I276" s="47">
        <f t="shared" si="11"/>
        <v>0</v>
      </c>
    </row>
    <row r="277" spans="1:9" x14ac:dyDescent="0.25">
      <c r="A277" s="1">
        <v>6</v>
      </c>
      <c r="B277" s="180" t="s">
        <v>60</v>
      </c>
      <c r="C277" s="181"/>
      <c r="D277" s="2" t="s">
        <v>2</v>
      </c>
      <c r="E277" s="64">
        <v>15</v>
      </c>
      <c r="F277" s="64">
        <v>4</v>
      </c>
      <c r="G277" s="20">
        <f t="shared" si="10"/>
        <v>60</v>
      </c>
      <c r="H277" s="291">
        <f>'Př. 5a - Ceník služeb provozu'!D11</f>
        <v>0</v>
      </c>
      <c r="I277" s="47">
        <f t="shared" si="11"/>
        <v>0</v>
      </c>
    </row>
    <row r="278" spans="1:9" x14ac:dyDescent="0.25">
      <c r="A278" s="1">
        <v>7</v>
      </c>
      <c r="B278" s="180" t="s">
        <v>9</v>
      </c>
      <c r="C278" s="181"/>
      <c r="D278" s="2" t="s">
        <v>2</v>
      </c>
      <c r="E278" s="64">
        <v>1</v>
      </c>
      <c r="F278" s="64">
        <v>12</v>
      </c>
      <c r="G278" s="19">
        <f t="shared" si="10"/>
        <v>12</v>
      </c>
      <c r="H278" s="291">
        <f>'Př. 5a - Ceník služeb provozu'!D12</f>
        <v>0</v>
      </c>
      <c r="I278" s="47">
        <f t="shared" si="11"/>
        <v>0</v>
      </c>
    </row>
    <row r="279" spans="1:9" x14ac:dyDescent="0.25">
      <c r="A279" s="1">
        <v>9</v>
      </c>
      <c r="B279" s="180" t="s">
        <v>20</v>
      </c>
      <c r="C279" s="181"/>
      <c r="D279" s="2" t="s">
        <v>2</v>
      </c>
      <c r="E279" s="64">
        <v>120</v>
      </c>
      <c r="F279" s="64">
        <v>1</v>
      </c>
      <c r="G279" s="19">
        <f>PRODUCT(E279:F279)</f>
        <v>120</v>
      </c>
      <c r="H279" s="291">
        <f>'Př. 5a - Ceník služeb provozu'!D14</f>
        <v>0</v>
      </c>
      <c r="I279" s="47">
        <f t="shared" si="11"/>
        <v>0</v>
      </c>
    </row>
    <row r="280" spans="1:9" x14ac:dyDescent="0.25">
      <c r="A280" s="94">
        <v>17</v>
      </c>
      <c r="B280" s="180" t="s">
        <v>61</v>
      </c>
      <c r="C280" s="181"/>
      <c r="D280" s="2" t="s">
        <v>62</v>
      </c>
      <c r="E280" s="64">
        <v>0.16270000000000001</v>
      </c>
      <c r="F280" s="64">
        <v>1</v>
      </c>
      <c r="G280" s="161">
        <f>PRODUCT(E280:F280)</f>
        <v>0.16270000000000001</v>
      </c>
      <c r="H280" s="291">
        <f>'Př. 5a - Ceník služeb provozu'!D20</f>
        <v>0</v>
      </c>
      <c r="I280" s="47">
        <f t="shared" si="11"/>
        <v>0</v>
      </c>
    </row>
    <row r="281" spans="1:9" x14ac:dyDescent="0.25">
      <c r="E281" s="9"/>
      <c r="G281" s="21"/>
      <c r="H281" s="283" t="s">
        <v>8</v>
      </c>
      <c r="I281" s="95">
        <f>SUM(I273:I280)</f>
        <v>0</v>
      </c>
    </row>
    <row r="282" spans="1:9" x14ac:dyDescent="0.25">
      <c r="D282" s="16" t="s">
        <v>10</v>
      </c>
      <c r="E282" s="16"/>
      <c r="G282" s="21"/>
      <c r="H282" s="283" t="s">
        <v>4</v>
      </c>
      <c r="I282" s="47">
        <f>PRODUCT(I281,0.21)</f>
        <v>0</v>
      </c>
    </row>
    <row r="283" spans="1:9" x14ac:dyDescent="0.25">
      <c r="E283" s="172" t="s">
        <v>84</v>
      </c>
      <c r="F283" s="173"/>
      <c r="G283" s="173"/>
      <c r="H283" s="174"/>
      <c r="I283" s="50">
        <f>SUM(ROUND(I281+I282,0))</f>
        <v>0</v>
      </c>
    </row>
    <row r="284" spans="1:9" x14ac:dyDescent="0.25">
      <c r="G284" s="21"/>
      <c r="H284" s="283"/>
      <c r="I284" s="154"/>
    </row>
    <row r="285" spans="1:9" x14ac:dyDescent="0.25">
      <c r="A285" s="6"/>
      <c r="B285" s="6"/>
      <c r="C285" s="6"/>
      <c r="D285" s="16"/>
      <c r="E285" s="16"/>
      <c r="F285" s="68"/>
      <c r="G285" s="21"/>
      <c r="H285" s="283"/>
      <c r="I285" s="75"/>
    </row>
    <row r="286" spans="1:9" x14ac:dyDescent="0.25">
      <c r="A286" s="6"/>
      <c r="B286" s="6"/>
      <c r="C286" s="6"/>
      <c r="D286" s="68"/>
      <c r="E286" s="68"/>
      <c r="F286" s="68"/>
      <c r="G286" s="21"/>
      <c r="H286" s="283"/>
      <c r="I286" s="154"/>
    </row>
    <row r="287" spans="1:9" x14ac:dyDescent="0.25">
      <c r="A287" s="6"/>
      <c r="B287" s="6"/>
      <c r="C287" s="6"/>
      <c r="D287" s="68"/>
      <c r="E287" s="68"/>
      <c r="F287" s="68"/>
      <c r="G287" s="21"/>
      <c r="H287" s="283"/>
      <c r="I287" s="154"/>
    </row>
    <row r="288" spans="1:9" x14ac:dyDescent="0.25">
      <c r="A288" s="6"/>
      <c r="B288" s="6"/>
      <c r="C288" s="6"/>
      <c r="D288" s="68"/>
      <c r="E288" s="68"/>
      <c r="F288" s="68"/>
      <c r="G288" s="89"/>
      <c r="H288" s="294"/>
      <c r="I288" s="75"/>
    </row>
    <row r="289" spans="1:9" x14ac:dyDescent="0.25">
      <c r="A289" s="6"/>
      <c r="B289" s="6"/>
      <c r="C289" s="6"/>
      <c r="D289" s="68"/>
      <c r="E289" s="68"/>
      <c r="F289" s="68"/>
      <c r="G289" s="89"/>
      <c r="H289" s="294"/>
      <c r="I289" s="75"/>
    </row>
    <row r="290" spans="1:9" x14ac:dyDescent="0.25">
      <c r="A290" s="6"/>
      <c r="B290" s="6"/>
      <c r="C290" s="6"/>
      <c r="D290" s="68"/>
      <c r="E290" s="68"/>
      <c r="F290" s="68"/>
      <c r="G290" s="89"/>
      <c r="H290" s="294"/>
      <c r="I290" s="75"/>
    </row>
  </sheetData>
  <mergeCells count="153">
    <mergeCell ref="I274:I275"/>
    <mergeCell ref="B280:C280"/>
    <mergeCell ref="B265:C265"/>
    <mergeCell ref="B274:C275"/>
    <mergeCell ref="B276:C276"/>
    <mergeCell ref="B279:C279"/>
    <mergeCell ref="A274:A275"/>
    <mergeCell ref="D274:D275"/>
    <mergeCell ref="E274:E275"/>
    <mergeCell ref="A259:A260"/>
    <mergeCell ref="D259:D260"/>
    <mergeCell ref="E259:E260"/>
    <mergeCell ref="B263:C263"/>
    <mergeCell ref="B264:C264"/>
    <mergeCell ref="B273:C273"/>
    <mergeCell ref="E268:H268"/>
    <mergeCell ref="F274:F275"/>
    <mergeCell ref="G274:G275"/>
    <mergeCell ref="H274:H275"/>
    <mergeCell ref="I192:I193"/>
    <mergeCell ref="I259:I260"/>
    <mergeCell ref="E186:H186"/>
    <mergeCell ref="B196:C196"/>
    <mergeCell ref="F259:F260"/>
    <mergeCell ref="G259:G260"/>
    <mergeCell ref="H259:H260"/>
    <mergeCell ref="A192:A193"/>
    <mergeCell ref="B192:C193"/>
    <mergeCell ref="D192:D193"/>
    <mergeCell ref="E192:E193"/>
    <mergeCell ref="F192:F193"/>
    <mergeCell ref="G192:G193"/>
    <mergeCell ref="E201:H201"/>
    <mergeCell ref="I111:I112"/>
    <mergeCell ref="B117:C117"/>
    <mergeCell ref="A177:A178"/>
    <mergeCell ref="B177:C178"/>
    <mergeCell ref="D177:D178"/>
    <mergeCell ref="E177:E178"/>
    <mergeCell ref="F177:F178"/>
    <mergeCell ref="G177:G178"/>
    <mergeCell ref="B115:C115"/>
    <mergeCell ref="H177:H178"/>
    <mergeCell ref="I177:I178"/>
    <mergeCell ref="I32:I33"/>
    <mergeCell ref="E120:H120"/>
    <mergeCell ref="B16:C17"/>
    <mergeCell ref="A16:A17"/>
    <mergeCell ref="D16:D17"/>
    <mergeCell ref="E16:E17"/>
    <mergeCell ref="F16:F17"/>
    <mergeCell ref="G16:G17"/>
    <mergeCell ref="E96:E97"/>
    <mergeCell ref="F96:F97"/>
    <mergeCell ref="G96:G97"/>
    <mergeCell ref="H96:H97"/>
    <mergeCell ref="I16:I17"/>
    <mergeCell ref="A32:A33"/>
    <mergeCell ref="B32:C33"/>
    <mergeCell ref="D32:D33"/>
    <mergeCell ref="E32:E33"/>
    <mergeCell ref="F32:F33"/>
    <mergeCell ref="I96:I97"/>
    <mergeCell ref="B102:C102"/>
    <mergeCell ref="A111:A112"/>
    <mergeCell ref="B111:C112"/>
    <mergeCell ref="D111:D112"/>
    <mergeCell ref="E111:E112"/>
    <mergeCell ref="A96:A97"/>
    <mergeCell ref="D122:E122"/>
    <mergeCell ref="B262:C262"/>
    <mergeCell ref="B245:E245"/>
    <mergeCell ref="B197:C197"/>
    <mergeCell ref="B258:C258"/>
    <mergeCell ref="B176:C176"/>
    <mergeCell ref="B140:C140"/>
    <mergeCell ref="G32:G33"/>
    <mergeCell ref="B110:C110"/>
    <mergeCell ref="E105:H105"/>
    <mergeCell ref="B96:C97"/>
    <mergeCell ref="D96:D97"/>
    <mergeCell ref="H111:H112"/>
    <mergeCell ref="B183:C183"/>
    <mergeCell ref="B198:C198"/>
    <mergeCell ref="B259:C260"/>
    <mergeCell ref="H192:H193"/>
    <mergeCell ref="E26:H26"/>
    <mergeCell ref="E42:H42"/>
    <mergeCell ref="B134:C134"/>
    <mergeCell ref="B179:C179"/>
    <mergeCell ref="B180:C180"/>
    <mergeCell ref="B138:C138"/>
    <mergeCell ref="B182:C182"/>
    <mergeCell ref="B141:C141"/>
    <mergeCell ref="H16:H17"/>
    <mergeCell ref="B38:C38"/>
    <mergeCell ref="H32:H33"/>
    <mergeCell ref="B37:C37"/>
    <mergeCell ref="B39:C39"/>
    <mergeCell ref="B70:C70"/>
    <mergeCell ref="B50:C50"/>
    <mergeCell ref="B49:C49"/>
    <mergeCell ref="B51:C51"/>
    <mergeCell ref="B67:C67"/>
    <mergeCell ref="B68:C68"/>
    <mergeCell ref="B69:C69"/>
    <mergeCell ref="B15:C15"/>
    <mergeCell ref="B36:C36"/>
    <mergeCell ref="B31:C31"/>
    <mergeCell ref="B22:C22"/>
    <mergeCell ref="B20:C20"/>
    <mergeCell ref="B21:C21"/>
    <mergeCell ref="B23:C23"/>
    <mergeCell ref="B34:C34"/>
    <mergeCell ref="B35:C35"/>
    <mergeCell ref="B47:C47"/>
    <mergeCell ref="B113:C113"/>
    <mergeCell ref="B149:C149"/>
    <mergeCell ref="B135:C135"/>
    <mergeCell ref="B136:C136"/>
    <mergeCell ref="B137:C137"/>
    <mergeCell ref="B101:C101"/>
    <mergeCell ref="B95:C95"/>
    <mergeCell ref="B98:C98"/>
    <mergeCell ref="B65:C65"/>
    <mergeCell ref="B114:C114"/>
    <mergeCell ref="B131:C131"/>
    <mergeCell ref="B132:C132"/>
    <mergeCell ref="B133:C133"/>
    <mergeCell ref="B123:C123"/>
    <mergeCell ref="B116:C116"/>
    <mergeCell ref="B53:C53"/>
    <mergeCell ref="B48:C48"/>
    <mergeCell ref="B66:C66"/>
    <mergeCell ref="B54:C54"/>
    <mergeCell ref="B56:C56"/>
    <mergeCell ref="B52:C52"/>
    <mergeCell ref="B57:C57"/>
    <mergeCell ref="B99:C99"/>
    <mergeCell ref="B100:C100"/>
    <mergeCell ref="E283:H283"/>
    <mergeCell ref="D128:E128"/>
    <mergeCell ref="D270:E270"/>
    <mergeCell ref="F111:F112"/>
    <mergeCell ref="G111:G112"/>
    <mergeCell ref="B278:C278"/>
    <mergeCell ref="B277:C277"/>
    <mergeCell ref="B261:C261"/>
    <mergeCell ref="B191:C191"/>
    <mergeCell ref="B194:C194"/>
    <mergeCell ref="B181:C181"/>
    <mergeCell ref="B195:C195"/>
    <mergeCell ref="B229:C229"/>
  </mergeCells>
  <pageMargins left="0.23622047244094491" right="0.23622047244094491" top="0.74803149606299213" bottom="0.74803149606299213" header="0.31496062992125984" footer="0.31496062992125984"/>
  <pageSetup paperSize="9" scale="70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3F19-D08D-4F45-BC76-4B57AC9FA911}">
  <dimension ref="A1:K159"/>
  <sheetViews>
    <sheetView view="pageBreakPreview" zoomScaleNormal="100" zoomScaleSheetLayoutView="100" workbookViewId="0">
      <selection activeCell="H151" sqref="H151:H152"/>
    </sheetView>
  </sheetViews>
  <sheetFormatPr defaultRowHeight="13.2" x14ac:dyDescent="0.25"/>
  <cols>
    <col min="1" max="1" width="5.33203125" customWidth="1"/>
    <col min="2" max="2" width="17.5546875" customWidth="1"/>
    <col min="3" max="3" width="35.88671875" customWidth="1"/>
    <col min="5" max="5" width="7.6640625" customWidth="1"/>
    <col min="6" max="6" width="12.33203125" customWidth="1"/>
    <col min="7" max="7" width="8.88671875" customWidth="1"/>
    <col min="8" max="8" width="12.33203125" customWidth="1"/>
    <col min="9" max="9" width="13.33203125" customWidth="1"/>
  </cols>
  <sheetData>
    <row r="1" spans="1:11" ht="15.6" x14ac:dyDescent="0.3">
      <c r="B1" s="12"/>
      <c r="D1" s="8"/>
      <c r="E1" s="8"/>
      <c r="F1" s="8"/>
      <c r="G1" s="8"/>
      <c r="H1" s="22"/>
      <c r="I1" s="15"/>
    </row>
    <row r="2" spans="1:11" ht="15.6" x14ac:dyDescent="0.3">
      <c r="B2" s="191" t="s">
        <v>26</v>
      </c>
      <c r="C2" s="191"/>
      <c r="D2" s="191"/>
      <c r="E2" s="191"/>
      <c r="F2" s="8"/>
      <c r="H2" s="131" t="s">
        <v>49</v>
      </c>
      <c r="I2" s="15"/>
    </row>
    <row r="3" spans="1:11" x14ac:dyDescent="0.25">
      <c r="A3" s="30"/>
      <c r="B3" s="31"/>
      <c r="C3" s="30"/>
      <c r="D3" s="32"/>
      <c r="E3" s="32"/>
      <c r="F3" s="32"/>
      <c r="G3" s="32"/>
      <c r="H3" s="33"/>
      <c r="I3" s="34"/>
      <c r="J3" s="30"/>
      <c r="K3" s="30"/>
    </row>
    <row r="4" spans="1:11" ht="15" x14ac:dyDescent="0.25">
      <c r="A4" s="26"/>
      <c r="B4" s="212" t="s">
        <v>50</v>
      </c>
      <c r="C4" s="212"/>
      <c r="D4" s="212"/>
      <c r="E4" s="212"/>
      <c r="F4" s="212"/>
      <c r="G4" s="212"/>
      <c r="H4" s="212"/>
      <c r="I4" s="212"/>
      <c r="J4" s="55"/>
      <c r="K4" s="26"/>
    </row>
    <row r="5" spans="1:11" ht="13.8" x14ac:dyDescent="0.25">
      <c r="A5" s="30"/>
      <c r="B5" s="55"/>
      <c r="C5" s="55"/>
      <c r="D5" s="56"/>
      <c r="E5" s="56"/>
      <c r="F5" s="56"/>
      <c r="G5" s="57"/>
      <c r="H5" s="58"/>
      <c r="I5" s="59"/>
      <c r="J5" s="55"/>
      <c r="K5" s="30"/>
    </row>
    <row r="6" spans="1:11" x14ac:dyDescent="0.25">
      <c r="A6" s="5"/>
      <c r="B6" s="27" t="s">
        <v>12</v>
      </c>
      <c r="C6" s="28" t="s">
        <v>30</v>
      </c>
      <c r="D6" s="8"/>
      <c r="E6" s="8"/>
      <c r="F6" s="8"/>
      <c r="G6" s="8"/>
      <c r="H6" s="22"/>
      <c r="I6" s="13"/>
    </row>
    <row r="7" spans="1:11" x14ac:dyDescent="0.25">
      <c r="B7" s="27" t="s">
        <v>13</v>
      </c>
      <c r="C7" s="122" t="s">
        <v>31</v>
      </c>
      <c r="D7" s="8"/>
      <c r="E7" s="8"/>
      <c r="F7" s="8"/>
      <c r="G7" s="8"/>
      <c r="H7" s="22"/>
      <c r="I7" s="13"/>
    </row>
    <row r="8" spans="1:11" x14ac:dyDescent="0.25">
      <c r="B8" s="27" t="s">
        <v>15</v>
      </c>
      <c r="C8" s="4" t="s">
        <v>54</v>
      </c>
      <c r="D8" s="8"/>
      <c r="E8" s="8"/>
      <c r="F8" s="60"/>
      <c r="G8" s="61"/>
      <c r="H8" s="62"/>
      <c r="I8" s="13"/>
    </row>
    <row r="9" spans="1:11" x14ac:dyDescent="0.25">
      <c r="B9" t="s">
        <v>14</v>
      </c>
      <c r="C9" s="4" t="s">
        <v>52</v>
      </c>
      <c r="D9" s="8"/>
      <c r="E9" s="8"/>
      <c r="F9" s="8"/>
      <c r="G9" s="8"/>
      <c r="H9" s="22"/>
      <c r="I9" s="13"/>
    </row>
    <row r="10" spans="1:11" x14ac:dyDescent="0.25">
      <c r="C10" s="63"/>
      <c r="D10" s="8"/>
      <c r="E10" s="8"/>
      <c r="F10" s="8"/>
      <c r="G10" s="8"/>
      <c r="H10" s="22"/>
      <c r="I10" s="13"/>
    </row>
    <row r="11" spans="1:11" x14ac:dyDescent="0.25">
      <c r="A11" s="42"/>
      <c r="B11" s="42"/>
      <c r="C11" s="37"/>
      <c r="D11" s="38"/>
      <c r="E11" s="38"/>
      <c r="F11" s="38"/>
      <c r="G11" s="38"/>
      <c r="H11" s="40"/>
      <c r="I11" s="41"/>
      <c r="J11" s="42"/>
      <c r="K11" s="42"/>
    </row>
    <row r="12" spans="1:11" ht="15.6" x14ac:dyDescent="0.3">
      <c r="B12" s="207" t="s">
        <v>85</v>
      </c>
      <c r="C12" s="207"/>
      <c r="D12" s="135"/>
      <c r="E12" s="135"/>
      <c r="F12" s="81"/>
      <c r="G12" s="90"/>
      <c r="H12" s="22"/>
      <c r="I12" s="13"/>
    </row>
    <row r="13" spans="1:11" x14ac:dyDescent="0.25">
      <c r="A13" s="30"/>
      <c r="B13" s="30"/>
      <c r="C13" s="30"/>
      <c r="D13" s="32"/>
      <c r="E13" s="32"/>
      <c r="F13" s="32"/>
      <c r="G13" s="32"/>
      <c r="H13" s="33"/>
      <c r="I13" s="36"/>
      <c r="J13" s="30"/>
      <c r="K13" s="30"/>
    </row>
    <row r="14" spans="1:11" ht="15.6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45" t="s">
        <v>0</v>
      </c>
      <c r="H14" s="98" t="s">
        <v>7</v>
      </c>
      <c r="I14" s="99" t="s">
        <v>1</v>
      </c>
      <c r="J14" s="6"/>
    </row>
    <row r="15" spans="1:11" x14ac:dyDescent="0.25">
      <c r="A15" s="124">
        <v>1</v>
      </c>
      <c r="B15" s="96" t="s">
        <v>21</v>
      </c>
      <c r="C15" s="11"/>
      <c r="D15" s="2" t="s">
        <v>2</v>
      </c>
      <c r="E15" s="2">
        <v>10</v>
      </c>
      <c r="F15" s="2">
        <v>6</v>
      </c>
      <c r="G15" s="97">
        <f>PRODUCT(E15:F15)</f>
        <v>60</v>
      </c>
      <c r="H15" s="126">
        <f>'Př. 5a - Ceník služeb provozu'!D7</f>
        <v>0</v>
      </c>
      <c r="I15" s="47">
        <f>G15*H15</f>
        <v>0</v>
      </c>
      <c r="J15" s="6"/>
    </row>
    <row r="16" spans="1:11" x14ac:dyDescent="0.25">
      <c r="A16" s="189">
        <v>2</v>
      </c>
      <c r="B16" s="194" t="s">
        <v>58</v>
      </c>
      <c r="C16" s="195"/>
      <c r="D16" s="198" t="s">
        <v>2</v>
      </c>
      <c r="E16" s="176">
        <v>10</v>
      </c>
      <c r="F16" s="198">
        <v>6</v>
      </c>
      <c r="G16" s="213">
        <f>PRODUCT(E16,F16)</f>
        <v>60</v>
      </c>
      <c r="H16" s="217">
        <f>'Př. 5a - Ceník služeb provozu'!D8</f>
        <v>0</v>
      </c>
      <c r="I16" s="192">
        <f>G16*H16</f>
        <v>0</v>
      </c>
    </row>
    <row r="17" spans="1:9" x14ac:dyDescent="0.25">
      <c r="A17" s="190"/>
      <c r="B17" s="196"/>
      <c r="C17" s="197"/>
      <c r="D17" s="199"/>
      <c r="E17" s="177"/>
      <c r="F17" s="199"/>
      <c r="G17" s="214"/>
      <c r="H17" s="218"/>
      <c r="I17" s="193"/>
    </row>
    <row r="18" spans="1:9" x14ac:dyDescent="0.25">
      <c r="A18" s="145">
        <v>4</v>
      </c>
      <c r="B18" s="210" t="s">
        <v>25</v>
      </c>
      <c r="C18" s="211"/>
      <c r="D18" s="146" t="s">
        <v>2</v>
      </c>
      <c r="E18" s="144">
        <v>1</v>
      </c>
      <c r="F18" s="146">
        <v>6</v>
      </c>
      <c r="G18" s="52">
        <f>PRODUCT(E18:F18)</f>
        <v>6</v>
      </c>
      <c r="H18" s="171">
        <f>'Př. 5a - Ceník služeb provozu'!D9</f>
        <v>0</v>
      </c>
      <c r="I18" s="47">
        <f>G18*H18</f>
        <v>0</v>
      </c>
    </row>
    <row r="19" spans="1:9" x14ac:dyDescent="0.25">
      <c r="A19" s="1">
        <v>5</v>
      </c>
      <c r="B19" s="180" t="s">
        <v>3</v>
      </c>
      <c r="C19" s="181"/>
      <c r="D19" s="2" t="s">
        <v>2</v>
      </c>
      <c r="E19" s="3">
        <v>1</v>
      </c>
      <c r="F19" s="2">
        <v>12</v>
      </c>
      <c r="G19" s="52">
        <f>PRODUCT(E19:F19)</f>
        <v>12</v>
      </c>
      <c r="H19" s="125">
        <f>'Př. 5a - Ceník služeb provozu'!D10</f>
        <v>0</v>
      </c>
      <c r="I19" s="47">
        <f>G19*H19</f>
        <v>0</v>
      </c>
    </row>
    <row r="20" spans="1:9" x14ac:dyDescent="0.25">
      <c r="A20" s="1">
        <v>13</v>
      </c>
      <c r="B20" s="180" t="s">
        <v>47</v>
      </c>
      <c r="C20" s="181"/>
      <c r="D20" s="2" t="s">
        <v>2</v>
      </c>
      <c r="E20" s="3">
        <v>90</v>
      </c>
      <c r="F20" s="2">
        <v>1</v>
      </c>
      <c r="G20" s="52">
        <f>PRODUCT(E20:F20)</f>
        <v>90</v>
      </c>
      <c r="H20" s="125">
        <f>'Př. 5a - Ceník služeb provozu'!D18</f>
        <v>0</v>
      </c>
      <c r="I20" s="47">
        <f>G20*H20</f>
        <v>0</v>
      </c>
    </row>
    <row r="21" spans="1:9" x14ac:dyDescent="0.25">
      <c r="D21" s="8"/>
      <c r="E21" s="9"/>
      <c r="F21" s="8"/>
      <c r="G21" s="205" t="s">
        <v>8</v>
      </c>
      <c r="H21" s="206"/>
      <c r="I21" s="47">
        <f>SUM(I15:I20)</f>
        <v>0</v>
      </c>
    </row>
    <row r="22" spans="1:9" x14ac:dyDescent="0.25">
      <c r="D22" s="49" t="s">
        <v>10</v>
      </c>
      <c r="E22" s="49" t="s">
        <v>10</v>
      </c>
      <c r="F22" s="8"/>
      <c r="G22" s="48"/>
      <c r="H22" s="24" t="s">
        <v>4</v>
      </c>
      <c r="I22" s="47">
        <f>PRODUCT(I21,0.21)</f>
        <v>0</v>
      </c>
    </row>
    <row r="23" spans="1:9" x14ac:dyDescent="0.25">
      <c r="D23" s="187" t="s">
        <v>70</v>
      </c>
      <c r="E23" s="187"/>
      <c r="F23" s="187"/>
      <c r="G23" s="187"/>
      <c r="H23" s="188"/>
      <c r="I23" s="50">
        <f>SUM(ROUND(I21+I22,0))</f>
        <v>0</v>
      </c>
    </row>
    <row r="24" spans="1:9" x14ac:dyDescent="0.25">
      <c r="D24" s="8"/>
      <c r="E24" s="8"/>
      <c r="F24" s="8"/>
      <c r="G24" s="48"/>
      <c r="H24" s="24"/>
      <c r="I24" s="51"/>
    </row>
    <row r="25" spans="1:9" ht="15.6" x14ac:dyDescent="0.3">
      <c r="B25" s="207" t="s">
        <v>71</v>
      </c>
      <c r="C25" s="209"/>
      <c r="D25" s="80"/>
      <c r="E25" s="80"/>
      <c r="F25" s="81"/>
      <c r="G25" s="90"/>
      <c r="H25" s="22"/>
      <c r="I25" s="13"/>
    </row>
    <row r="26" spans="1:9" x14ac:dyDescent="0.25">
      <c r="A26" s="30"/>
      <c r="B26" s="30"/>
      <c r="C26" s="30"/>
      <c r="D26" s="32"/>
      <c r="E26" s="32"/>
      <c r="F26" s="32"/>
      <c r="G26" s="32"/>
      <c r="H26" s="33"/>
      <c r="I26" s="36"/>
    </row>
    <row r="27" spans="1:9" ht="15.6" x14ac:dyDescent="0.3">
      <c r="A27" s="25" t="s">
        <v>17</v>
      </c>
      <c r="B27" s="10" t="s">
        <v>5</v>
      </c>
      <c r="C27" s="11"/>
      <c r="D27" s="7" t="s">
        <v>6</v>
      </c>
      <c r="E27" s="7" t="s">
        <v>0</v>
      </c>
      <c r="F27" s="7" t="s">
        <v>16</v>
      </c>
      <c r="G27" s="45" t="s">
        <v>0</v>
      </c>
      <c r="H27" s="23" t="s">
        <v>7</v>
      </c>
      <c r="I27" s="14" t="s">
        <v>1</v>
      </c>
    </row>
    <row r="28" spans="1:9" x14ac:dyDescent="0.25">
      <c r="A28" s="100">
        <v>1</v>
      </c>
      <c r="B28" s="103" t="s">
        <v>22</v>
      </c>
      <c r="C28" s="101"/>
      <c r="D28" s="92" t="s">
        <v>2</v>
      </c>
      <c r="E28" s="92">
        <v>10</v>
      </c>
      <c r="F28" s="92">
        <v>6</v>
      </c>
      <c r="G28" s="102">
        <f>PRODUCT(E28:F28)</f>
        <v>60</v>
      </c>
      <c r="H28" s="128">
        <f>'Př. 5a - Ceník služeb provozu'!D7</f>
        <v>0</v>
      </c>
      <c r="I28" s="93">
        <f>G28*H28</f>
        <v>0</v>
      </c>
    </row>
    <row r="29" spans="1:9" x14ac:dyDescent="0.25">
      <c r="A29" s="189">
        <v>2</v>
      </c>
      <c r="B29" s="194" t="s">
        <v>58</v>
      </c>
      <c r="C29" s="195"/>
      <c r="D29" s="198" t="s">
        <v>2</v>
      </c>
      <c r="E29" s="176">
        <v>10</v>
      </c>
      <c r="F29" s="198">
        <v>6</v>
      </c>
      <c r="G29" s="213">
        <f>PRODUCT(E29,F29)</f>
        <v>60</v>
      </c>
      <c r="H29" s="217">
        <f>'Př. 5a - Ceník služeb provozu'!D8</f>
        <v>0</v>
      </c>
      <c r="I29" s="192">
        <f>G29*H29</f>
        <v>0</v>
      </c>
    </row>
    <row r="30" spans="1:9" x14ac:dyDescent="0.25">
      <c r="A30" s="190"/>
      <c r="B30" s="196"/>
      <c r="C30" s="197"/>
      <c r="D30" s="199"/>
      <c r="E30" s="177"/>
      <c r="F30" s="199"/>
      <c r="G30" s="214"/>
      <c r="H30" s="218"/>
      <c r="I30" s="193"/>
    </row>
    <row r="31" spans="1:9" x14ac:dyDescent="0.25">
      <c r="A31" s="1">
        <v>4</v>
      </c>
      <c r="B31" s="210" t="s">
        <v>25</v>
      </c>
      <c r="C31" s="211"/>
      <c r="D31" s="146" t="s">
        <v>2</v>
      </c>
      <c r="E31" s="144">
        <v>1</v>
      </c>
      <c r="F31" s="146">
        <v>6</v>
      </c>
      <c r="G31" s="52">
        <f>PRODUCT(E31:F31)</f>
        <v>6</v>
      </c>
      <c r="H31" s="46">
        <f>'Př. 5a - Ceník služeb provozu'!D9</f>
        <v>0</v>
      </c>
      <c r="I31" s="93">
        <f>G31*H31</f>
        <v>0</v>
      </c>
    </row>
    <row r="32" spans="1:9" x14ac:dyDescent="0.25">
      <c r="A32" s="1">
        <v>5</v>
      </c>
      <c r="B32" s="180" t="s">
        <v>3</v>
      </c>
      <c r="C32" s="181"/>
      <c r="D32" s="2" t="s">
        <v>2</v>
      </c>
      <c r="E32" s="3">
        <v>1</v>
      </c>
      <c r="F32" s="2">
        <v>12</v>
      </c>
      <c r="G32" s="52">
        <f>PRODUCT(E32:F32)</f>
        <v>12</v>
      </c>
      <c r="H32" s="46">
        <f>'Př. 5a - Ceník služeb provozu'!D10</f>
        <v>0</v>
      </c>
      <c r="I32" s="93">
        <f>G32*H32</f>
        <v>0</v>
      </c>
    </row>
    <row r="33" spans="1:9" ht="14.4" x14ac:dyDescent="0.3">
      <c r="A33" s="1">
        <v>10</v>
      </c>
      <c r="B33" s="180" t="s">
        <v>63</v>
      </c>
      <c r="C33" s="181"/>
      <c r="D33" s="78" t="s">
        <v>2</v>
      </c>
      <c r="E33" s="3">
        <v>90</v>
      </c>
      <c r="F33" s="3">
        <v>1</v>
      </c>
      <c r="G33" s="52">
        <f>PRODUCT(E33:F33)</f>
        <v>90</v>
      </c>
      <c r="H33" s="46">
        <f>'Př. 5a - Ceník služeb provozu'!D15</f>
        <v>0</v>
      </c>
      <c r="I33" s="47">
        <f>G33*H33</f>
        <v>0</v>
      </c>
    </row>
    <row r="34" spans="1:9" x14ac:dyDescent="0.25">
      <c r="D34" s="8"/>
      <c r="E34" s="9"/>
      <c r="F34" s="8"/>
      <c r="G34" s="205" t="s">
        <v>8</v>
      </c>
      <c r="H34" s="206"/>
      <c r="I34" s="95">
        <f>SUM(I28:I33)</f>
        <v>0</v>
      </c>
    </row>
    <row r="35" spans="1:9" x14ac:dyDescent="0.25">
      <c r="D35" s="49" t="s">
        <v>10</v>
      </c>
      <c r="E35" s="49" t="s">
        <v>10</v>
      </c>
      <c r="F35" s="8"/>
      <c r="G35" s="48"/>
      <c r="H35" s="24" t="s">
        <v>4</v>
      </c>
      <c r="I35" s="47">
        <f>PRODUCT(I34,0.21)</f>
        <v>0</v>
      </c>
    </row>
    <row r="36" spans="1:9" x14ac:dyDescent="0.25">
      <c r="D36" s="187" t="s">
        <v>72</v>
      </c>
      <c r="E36" s="202"/>
      <c r="F36" s="202"/>
      <c r="G36" s="202"/>
      <c r="H36" s="203"/>
      <c r="I36" s="50">
        <f>SUM(ROUND(I34+I35,0))</f>
        <v>0</v>
      </c>
    </row>
    <row r="37" spans="1:9" ht="15.6" x14ac:dyDescent="0.3">
      <c r="A37" s="6"/>
      <c r="B37" s="85"/>
      <c r="C37" s="6"/>
      <c r="D37" s="68"/>
      <c r="E37" s="68"/>
      <c r="F37" s="68"/>
      <c r="G37" s="68"/>
      <c r="H37" s="77"/>
      <c r="I37" s="105"/>
    </row>
    <row r="38" spans="1:9" ht="13.8" x14ac:dyDescent="0.25">
      <c r="A38" s="69"/>
      <c r="B38" s="117"/>
      <c r="C38" s="117"/>
      <c r="D38" s="118"/>
      <c r="E38" s="118"/>
      <c r="F38" s="118"/>
      <c r="G38" s="119"/>
      <c r="H38" s="120"/>
      <c r="I38" s="121"/>
    </row>
    <row r="39" spans="1:9" ht="13.8" x14ac:dyDescent="0.25">
      <c r="A39" s="69"/>
      <c r="B39" s="117"/>
      <c r="C39" s="117"/>
      <c r="D39" s="118"/>
      <c r="E39" s="118"/>
      <c r="F39" s="118"/>
      <c r="G39" s="119"/>
      <c r="H39" s="120"/>
      <c r="I39" s="121"/>
    </row>
    <row r="40" spans="1:9" x14ac:dyDescent="0.25">
      <c r="A40" s="110"/>
      <c r="B40" s="111"/>
      <c r="C40" s="28"/>
      <c r="D40" s="68"/>
      <c r="E40" s="68"/>
      <c r="F40" s="68"/>
      <c r="G40" s="68"/>
      <c r="H40" s="77"/>
      <c r="I40" s="82"/>
    </row>
    <row r="41" spans="1:9" x14ac:dyDescent="0.25">
      <c r="A41" s="6"/>
      <c r="B41" s="111"/>
      <c r="C41" s="123"/>
      <c r="D41" s="68"/>
      <c r="E41" s="68"/>
      <c r="F41" s="68"/>
      <c r="G41" s="68"/>
      <c r="H41" s="77"/>
      <c r="I41" s="82"/>
    </row>
    <row r="42" spans="1:9" ht="15.6" x14ac:dyDescent="0.3">
      <c r="B42" s="191" t="s">
        <v>26</v>
      </c>
      <c r="C42" s="191"/>
      <c r="D42" s="191"/>
      <c r="E42" s="191"/>
      <c r="F42" s="8"/>
      <c r="G42" s="8"/>
      <c r="H42" s="22"/>
      <c r="I42" s="15"/>
    </row>
    <row r="43" spans="1:9" x14ac:dyDescent="0.25">
      <c r="A43" s="30"/>
      <c r="B43" s="31"/>
      <c r="C43" s="30"/>
      <c r="D43" s="32"/>
      <c r="E43" s="32"/>
      <c r="F43" s="32"/>
      <c r="G43" s="32"/>
      <c r="H43" s="33"/>
      <c r="I43" s="34"/>
    </row>
    <row r="44" spans="1:9" ht="15" x14ac:dyDescent="0.25">
      <c r="A44" s="26"/>
      <c r="B44" s="54" t="s">
        <v>50</v>
      </c>
      <c r="C44" s="55"/>
      <c r="D44" s="55"/>
      <c r="E44" s="55"/>
      <c r="F44" s="55"/>
      <c r="G44" s="55"/>
      <c r="H44" s="55"/>
      <c r="I44" s="55"/>
    </row>
    <row r="45" spans="1:9" ht="13.8" x14ac:dyDescent="0.25">
      <c r="A45" s="30"/>
      <c r="B45" s="55"/>
      <c r="C45" s="55"/>
      <c r="D45" s="56"/>
      <c r="E45" s="56"/>
      <c r="F45" s="56"/>
      <c r="G45" s="57"/>
      <c r="H45" s="58"/>
      <c r="I45" s="59"/>
    </row>
    <row r="46" spans="1:9" x14ac:dyDescent="0.25">
      <c r="A46" s="5"/>
      <c r="B46" s="27" t="s">
        <v>12</v>
      </c>
      <c r="C46" s="28" t="s">
        <v>30</v>
      </c>
      <c r="D46" s="8"/>
      <c r="E46" s="8"/>
      <c r="F46" s="8"/>
      <c r="G46" s="8"/>
      <c r="H46" s="22"/>
      <c r="I46" s="13"/>
    </row>
    <row r="47" spans="1:9" x14ac:dyDescent="0.25">
      <c r="B47" s="27" t="s">
        <v>13</v>
      </c>
      <c r="C47" s="122" t="s">
        <v>31</v>
      </c>
      <c r="D47" s="8"/>
      <c r="E47" s="8"/>
      <c r="F47" s="8"/>
      <c r="G47" s="8"/>
      <c r="H47" s="22"/>
      <c r="I47" s="13"/>
    </row>
    <row r="48" spans="1:9" x14ac:dyDescent="0.25">
      <c r="B48" s="27" t="s">
        <v>15</v>
      </c>
      <c r="C48" s="4" t="s">
        <v>54</v>
      </c>
      <c r="D48" s="8"/>
      <c r="E48" s="8"/>
      <c r="F48" s="60"/>
      <c r="G48" s="61"/>
      <c r="H48" s="62"/>
      <c r="I48" s="13"/>
    </row>
    <row r="49" spans="1:9" x14ac:dyDescent="0.25">
      <c r="B49" t="s">
        <v>14</v>
      </c>
      <c r="C49" s="4" t="s">
        <v>32</v>
      </c>
      <c r="D49" s="8"/>
      <c r="E49" s="8"/>
      <c r="F49" s="8"/>
      <c r="G49" s="8"/>
      <c r="H49" s="22"/>
      <c r="I49" s="13"/>
    </row>
    <row r="50" spans="1:9" x14ac:dyDescent="0.25">
      <c r="C50" s="63"/>
      <c r="D50" s="8"/>
      <c r="E50" s="8"/>
      <c r="F50" s="8"/>
      <c r="G50" s="8"/>
      <c r="H50" s="22"/>
      <c r="I50" s="13"/>
    </row>
    <row r="51" spans="1:9" x14ac:dyDescent="0.25">
      <c r="A51" s="42"/>
      <c r="B51" s="42"/>
      <c r="C51" s="37"/>
      <c r="D51" s="38"/>
      <c r="E51" s="38"/>
      <c r="F51" s="38"/>
      <c r="G51" s="38"/>
      <c r="H51" s="40"/>
      <c r="I51" s="41"/>
    </row>
    <row r="52" spans="1:9" ht="15.6" x14ac:dyDescent="0.3">
      <c r="B52" s="66" t="s">
        <v>73</v>
      </c>
      <c r="D52" s="135"/>
      <c r="E52" s="135"/>
      <c r="F52" s="81"/>
      <c r="G52" s="90"/>
      <c r="H52" s="22"/>
      <c r="I52" s="13"/>
    </row>
    <row r="53" spans="1:9" x14ac:dyDescent="0.25">
      <c r="A53" s="30"/>
      <c r="B53" s="30"/>
      <c r="C53" s="30"/>
      <c r="D53" s="32"/>
      <c r="E53" s="32"/>
      <c r="F53" s="32"/>
      <c r="G53" s="32"/>
      <c r="H53" s="33"/>
      <c r="I53" s="36"/>
    </row>
    <row r="54" spans="1:9" ht="15.6" x14ac:dyDescent="0.3">
      <c r="A54" s="25" t="s">
        <v>17</v>
      </c>
      <c r="B54" s="10" t="s">
        <v>5</v>
      </c>
      <c r="C54" s="11"/>
      <c r="D54" s="7" t="s">
        <v>6</v>
      </c>
      <c r="E54" s="7" t="s">
        <v>0</v>
      </c>
      <c r="F54" s="7" t="s">
        <v>16</v>
      </c>
      <c r="G54" s="45" t="s">
        <v>0</v>
      </c>
      <c r="H54" s="98" t="s">
        <v>7</v>
      </c>
      <c r="I54" s="99" t="s">
        <v>1</v>
      </c>
    </row>
    <row r="55" spans="1:9" x14ac:dyDescent="0.25">
      <c r="A55" s="124">
        <v>1</v>
      </c>
      <c r="B55" s="96" t="s">
        <v>21</v>
      </c>
      <c r="C55" s="11"/>
      <c r="D55" s="2" t="s">
        <v>2</v>
      </c>
      <c r="E55" s="2">
        <v>10</v>
      </c>
      <c r="F55" s="2">
        <v>6</v>
      </c>
      <c r="G55" s="97">
        <f>PRODUCT(E55:F55)</f>
        <v>60</v>
      </c>
      <c r="H55" s="127">
        <f>'Př. 5a - Ceník služeb provozu'!D7</f>
        <v>0</v>
      </c>
      <c r="I55" s="47">
        <f>G55*H55</f>
        <v>0</v>
      </c>
    </row>
    <row r="56" spans="1:9" x14ac:dyDescent="0.25">
      <c r="A56" s="189">
        <v>2</v>
      </c>
      <c r="B56" s="194" t="s">
        <v>58</v>
      </c>
      <c r="C56" s="195"/>
      <c r="D56" s="198" t="s">
        <v>2</v>
      </c>
      <c r="E56" s="176">
        <v>10</v>
      </c>
      <c r="F56" s="198">
        <v>6</v>
      </c>
      <c r="G56" s="213">
        <f>PRODUCT(E56,F56)</f>
        <v>60</v>
      </c>
      <c r="H56" s="217">
        <f>'Př. 5a - Ceník služeb provozu'!D8</f>
        <v>0</v>
      </c>
      <c r="I56" s="192">
        <f>G56*H56</f>
        <v>0</v>
      </c>
    </row>
    <row r="57" spans="1:9" x14ac:dyDescent="0.25">
      <c r="A57" s="190"/>
      <c r="B57" s="196"/>
      <c r="C57" s="197"/>
      <c r="D57" s="199"/>
      <c r="E57" s="177"/>
      <c r="F57" s="199"/>
      <c r="G57" s="214"/>
      <c r="H57" s="218"/>
      <c r="I57" s="193"/>
    </row>
    <row r="58" spans="1:9" x14ac:dyDescent="0.25">
      <c r="A58" s="145">
        <v>4</v>
      </c>
      <c r="B58" s="210" t="s">
        <v>25</v>
      </c>
      <c r="C58" s="211"/>
      <c r="D58" s="146" t="s">
        <v>2</v>
      </c>
      <c r="E58" s="144">
        <v>1</v>
      </c>
      <c r="F58" s="146">
        <v>6</v>
      </c>
      <c r="G58" s="52">
        <f>PRODUCT(E58:F58)</f>
        <v>6</v>
      </c>
      <c r="H58" s="46">
        <f>'Př. 5a - Ceník služeb provozu'!D9</f>
        <v>0</v>
      </c>
      <c r="I58" s="47">
        <f>G58*H58</f>
        <v>0</v>
      </c>
    </row>
    <row r="59" spans="1:9" x14ac:dyDescent="0.25">
      <c r="A59" s="1">
        <v>5</v>
      </c>
      <c r="B59" s="180" t="s">
        <v>3</v>
      </c>
      <c r="C59" s="181"/>
      <c r="D59" s="2" t="s">
        <v>2</v>
      </c>
      <c r="E59" s="3">
        <v>1</v>
      </c>
      <c r="F59" s="2">
        <v>12</v>
      </c>
      <c r="G59" s="52">
        <f>PRODUCT(E59:F59)</f>
        <v>12</v>
      </c>
      <c r="H59" s="46">
        <f>'Př. 5a - Ceník služeb provozu'!D10</f>
        <v>0</v>
      </c>
      <c r="I59" s="47">
        <f>G59*H59</f>
        <v>0</v>
      </c>
    </row>
    <row r="60" spans="1:9" x14ac:dyDescent="0.25">
      <c r="A60" s="1">
        <v>13</v>
      </c>
      <c r="B60" s="180" t="s">
        <v>47</v>
      </c>
      <c r="C60" s="181"/>
      <c r="D60" s="2" t="s">
        <v>2</v>
      </c>
      <c r="E60" s="3">
        <v>90</v>
      </c>
      <c r="F60" s="2">
        <v>1</v>
      </c>
      <c r="G60" s="52">
        <f>PRODUCT(E60:F60)</f>
        <v>90</v>
      </c>
      <c r="H60" s="46">
        <f>'Př. 5a - Ceník služeb provozu'!D18</f>
        <v>0</v>
      </c>
      <c r="I60" s="47">
        <f>G60*H60</f>
        <v>0</v>
      </c>
    </row>
    <row r="61" spans="1:9" x14ac:dyDescent="0.25">
      <c r="D61" s="8"/>
      <c r="E61" s="9"/>
      <c r="F61" s="8"/>
      <c r="G61" s="205" t="s">
        <v>8</v>
      </c>
      <c r="H61" s="206"/>
      <c r="I61" s="47">
        <f>SUM(I55:I60)</f>
        <v>0</v>
      </c>
    </row>
    <row r="62" spans="1:9" x14ac:dyDescent="0.25">
      <c r="D62" s="49" t="s">
        <v>10</v>
      </c>
      <c r="E62" s="49" t="s">
        <v>10</v>
      </c>
      <c r="F62" s="8"/>
      <c r="G62" s="48"/>
      <c r="H62" s="24" t="s">
        <v>4</v>
      </c>
      <c r="I62" s="47">
        <f>PRODUCT(I61,0.21)</f>
        <v>0</v>
      </c>
    </row>
    <row r="63" spans="1:9" x14ac:dyDescent="0.25">
      <c r="D63" s="187" t="s">
        <v>74</v>
      </c>
      <c r="E63" s="202"/>
      <c r="F63" s="202"/>
      <c r="G63" s="202"/>
      <c r="H63" s="203"/>
      <c r="I63" s="50">
        <f>SUM(ROUND(I61+I62,0))</f>
        <v>0</v>
      </c>
    </row>
    <row r="64" spans="1:9" x14ac:dyDescent="0.25">
      <c r="D64" s="8"/>
      <c r="E64" s="8"/>
      <c r="F64" s="8"/>
      <c r="G64" s="48"/>
      <c r="H64" s="24"/>
      <c r="I64" s="51"/>
    </row>
    <row r="65" spans="1:9" ht="15.6" x14ac:dyDescent="0.3">
      <c r="B65" s="207" t="s">
        <v>75</v>
      </c>
      <c r="C65" s="209"/>
      <c r="D65" s="135"/>
      <c r="E65" s="135"/>
      <c r="F65" s="135"/>
      <c r="G65" s="135"/>
      <c r="H65" s="22"/>
      <c r="I65" s="13"/>
    </row>
    <row r="66" spans="1:9" x14ac:dyDescent="0.25">
      <c r="A66" s="30"/>
      <c r="B66" s="30"/>
      <c r="C66" s="30"/>
      <c r="D66" s="32"/>
      <c r="E66" s="32"/>
      <c r="F66" s="32"/>
      <c r="G66" s="32"/>
      <c r="H66" s="33"/>
      <c r="I66" s="36"/>
    </row>
    <row r="67" spans="1:9" ht="15.6" x14ac:dyDescent="0.3">
      <c r="A67" s="25" t="s">
        <v>17</v>
      </c>
      <c r="B67" s="10" t="s">
        <v>5</v>
      </c>
      <c r="C67" s="11"/>
      <c r="D67" s="7" t="s">
        <v>6</v>
      </c>
      <c r="E67" s="7" t="s">
        <v>0</v>
      </c>
      <c r="F67" s="7" t="s">
        <v>16</v>
      </c>
      <c r="G67" s="45" t="s">
        <v>0</v>
      </c>
      <c r="H67" s="23" t="s">
        <v>7</v>
      </c>
      <c r="I67" s="14" t="s">
        <v>1</v>
      </c>
    </row>
    <row r="68" spans="1:9" x14ac:dyDescent="0.25">
      <c r="A68" s="100">
        <v>1</v>
      </c>
      <c r="B68" s="103" t="s">
        <v>22</v>
      </c>
      <c r="C68" s="101"/>
      <c r="D68" s="92" t="s">
        <v>2</v>
      </c>
      <c r="E68" s="92">
        <v>10</v>
      </c>
      <c r="F68" s="92">
        <v>6</v>
      </c>
      <c r="G68" s="102">
        <f>PRODUCT(E68:F68)</f>
        <v>60</v>
      </c>
      <c r="H68" s="128">
        <f>'Př. 5a - Ceník služeb provozu'!D7</f>
        <v>0</v>
      </c>
      <c r="I68" s="93">
        <f>G68*H68</f>
        <v>0</v>
      </c>
    </row>
    <row r="69" spans="1:9" x14ac:dyDescent="0.25">
      <c r="A69" s="189">
        <v>2</v>
      </c>
      <c r="B69" s="194" t="s">
        <v>58</v>
      </c>
      <c r="C69" s="195"/>
      <c r="D69" s="198" t="s">
        <v>2</v>
      </c>
      <c r="E69" s="176">
        <v>10</v>
      </c>
      <c r="F69" s="198">
        <v>6</v>
      </c>
      <c r="G69" s="213">
        <f>PRODUCT(E69,F69)</f>
        <v>60</v>
      </c>
      <c r="H69" s="217">
        <f>'Př. 5a - Ceník služeb provozu'!D8</f>
        <v>0</v>
      </c>
      <c r="I69" s="192">
        <f>G69*H69</f>
        <v>0</v>
      </c>
    </row>
    <row r="70" spans="1:9" x14ac:dyDescent="0.25">
      <c r="A70" s="190"/>
      <c r="B70" s="196"/>
      <c r="C70" s="197"/>
      <c r="D70" s="199"/>
      <c r="E70" s="177"/>
      <c r="F70" s="199"/>
      <c r="G70" s="214"/>
      <c r="H70" s="218"/>
      <c r="I70" s="193"/>
    </row>
    <row r="71" spans="1:9" x14ac:dyDescent="0.25">
      <c r="A71" s="1">
        <v>4</v>
      </c>
      <c r="B71" s="210" t="s">
        <v>25</v>
      </c>
      <c r="C71" s="211"/>
      <c r="D71" s="146" t="s">
        <v>2</v>
      </c>
      <c r="E71" s="144">
        <v>1</v>
      </c>
      <c r="F71" s="146">
        <v>6</v>
      </c>
      <c r="G71" s="52">
        <f>PRODUCT(E71:F71)</f>
        <v>6</v>
      </c>
      <c r="H71" s="46">
        <f>'Př. 5a - Ceník služeb provozu'!D9</f>
        <v>0</v>
      </c>
      <c r="I71" s="93">
        <f>G71*H71</f>
        <v>0</v>
      </c>
    </row>
    <row r="72" spans="1:9" x14ac:dyDescent="0.25">
      <c r="A72" s="1">
        <v>5</v>
      </c>
      <c r="B72" s="180" t="s">
        <v>3</v>
      </c>
      <c r="C72" s="181"/>
      <c r="D72" s="2" t="s">
        <v>2</v>
      </c>
      <c r="E72" s="3">
        <v>1</v>
      </c>
      <c r="F72" s="2">
        <v>12</v>
      </c>
      <c r="G72" s="52">
        <f>PRODUCT(E72:F72)</f>
        <v>12</v>
      </c>
      <c r="H72" s="46">
        <f>'Př. 5a - Ceník služeb provozu'!D10</f>
        <v>0</v>
      </c>
      <c r="I72" s="93">
        <f>G72*H72</f>
        <v>0</v>
      </c>
    </row>
    <row r="73" spans="1:9" ht="14.4" x14ac:dyDescent="0.3">
      <c r="A73" s="1">
        <v>10</v>
      </c>
      <c r="B73" s="180" t="s">
        <v>63</v>
      </c>
      <c r="C73" s="181"/>
      <c r="D73" s="78" t="s">
        <v>2</v>
      </c>
      <c r="E73" s="3">
        <v>90</v>
      </c>
      <c r="F73" s="3">
        <v>1</v>
      </c>
      <c r="G73" s="52">
        <f>PRODUCT(E73:F73)</f>
        <v>90</v>
      </c>
      <c r="H73" s="46">
        <f>'Př. 5a - Ceník služeb provozu'!D15</f>
        <v>0</v>
      </c>
      <c r="I73" s="47">
        <f>G73*H73</f>
        <v>0</v>
      </c>
    </row>
    <row r="74" spans="1:9" x14ac:dyDescent="0.25">
      <c r="D74" s="8"/>
      <c r="E74" s="9"/>
      <c r="F74" s="8"/>
      <c r="G74" s="205" t="s">
        <v>8</v>
      </c>
      <c r="H74" s="206"/>
      <c r="I74" s="95">
        <f>SUM(I68:I73)</f>
        <v>0</v>
      </c>
    </row>
    <row r="75" spans="1:9" x14ac:dyDescent="0.25">
      <c r="D75" s="49" t="s">
        <v>10</v>
      </c>
      <c r="E75" s="49" t="s">
        <v>10</v>
      </c>
      <c r="F75" s="8"/>
      <c r="G75" s="48"/>
      <c r="H75" s="24" t="s">
        <v>4</v>
      </c>
      <c r="I75" s="47">
        <f>PRODUCT(I74,0.21)</f>
        <v>0</v>
      </c>
    </row>
    <row r="76" spans="1:9" x14ac:dyDescent="0.25">
      <c r="D76" s="187" t="s">
        <v>76</v>
      </c>
      <c r="E76" s="202"/>
      <c r="F76" s="202"/>
      <c r="G76" s="202"/>
      <c r="H76" s="203"/>
      <c r="I76" s="50">
        <f>SUM(ROUND(I74+I75,0))</f>
        <v>0</v>
      </c>
    </row>
    <row r="77" spans="1:9" x14ac:dyDescent="0.25">
      <c r="A77" s="6"/>
      <c r="B77" s="76"/>
      <c r="C77" s="76"/>
      <c r="D77" s="72"/>
      <c r="E77" s="68"/>
      <c r="F77" s="68"/>
      <c r="G77" s="73"/>
      <c r="H77" s="74"/>
      <c r="I77" s="75"/>
    </row>
    <row r="78" spans="1:9" x14ac:dyDescent="0.25">
      <c r="A78" s="6"/>
      <c r="B78" s="6"/>
      <c r="C78" s="6"/>
      <c r="D78" s="68"/>
      <c r="E78" s="68"/>
      <c r="F78" s="68"/>
      <c r="G78" s="48"/>
      <c r="H78" s="24"/>
      <c r="I78" s="51"/>
    </row>
    <row r="79" spans="1:9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ht="13.8" x14ac:dyDescent="0.25">
      <c r="A80" s="69"/>
      <c r="B80" s="117"/>
      <c r="C80" s="117"/>
      <c r="D80" s="118"/>
      <c r="E80" s="118"/>
      <c r="F80" s="118"/>
      <c r="G80" s="119"/>
      <c r="H80" s="120"/>
      <c r="I80" s="121"/>
    </row>
    <row r="81" spans="1:9" x14ac:dyDescent="0.25">
      <c r="A81" s="110"/>
      <c r="B81" s="111"/>
      <c r="C81" s="28"/>
      <c r="D81" s="68"/>
      <c r="E81" s="68"/>
      <c r="F81" s="68"/>
      <c r="G81" s="68"/>
      <c r="H81" s="77"/>
      <c r="I81" s="82"/>
    </row>
    <row r="82" spans="1:9" x14ac:dyDescent="0.25">
      <c r="A82" s="6"/>
      <c r="B82" s="111"/>
      <c r="C82" s="123"/>
      <c r="D82" s="68"/>
      <c r="E82" s="68"/>
      <c r="F82" s="68"/>
      <c r="G82" s="68"/>
      <c r="H82" s="77"/>
      <c r="I82" s="82"/>
    </row>
    <row r="83" spans="1:9" ht="15.6" x14ac:dyDescent="0.3">
      <c r="B83" s="191" t="s">
        <v>26</v>
      </c>
      <c r="C83" s="191"/>
      <c r="D83" s="191"/>
      <c r="E83" s="191"/>
      <c r="F83" s="8"/>
      <c r="G83" s="8"/>
      <c r="H83" s="22"/>
      <c r="I83" s="15"/>
    </row>
    <row r="84" spans="1:9" x14ac:dyDescent="0.25">
      <c r="A84" s="30"/>
      <c r="B84" s="31"/>
      <c r="C84" s="30"/>
      <c r="D84" s="32"/>
      <c r="E84" s="32"/>
      <c r="F84" s="32"/>
      <c r="G84" s="32"/>
      <c r="H84" s="33"/>
      <c r="I84" s="34"/>
    </row>
    <row r="85" spans="1:9" ht="15" x14ac:dyDescent="0.25">
      <c r="A85" s="26"/>
      <c r="B85" s="54" t="s">
        <v>50</v>
      </c>
      <c r="C85" s="55"/>
      <c r="D85" s="55"/>
      <c r="E85" s="55"/>
      <c r="F85" s="55"/>
      <c r="G85" s="55"/>
      <c r="H85" s="55"/>
      <c r="I85" s="55"/>
    </row>
    <row r="86" spans="1:9" ht="13.8" x14ac:dyDescent="0.25">
      <c r="A86" s="30"/>
      <c r="B86" s="55"/>
      <c r="C86" s="55"/>
      <c r="D86" s="56"/>
      <c r="E86" s="56"/>
      <c r="F86" s="56"/>
      <c r="G86" s="57"/>
      <c r="H86" s="58"/>
      <c r="I86" s="59"/>
    </row>
    <row r="87" spans="1:9" x14ac:dyDescent="0.25">
      <c r="A87" s="5"/>
      <c r="B87" s="27" t="s">
        <v>12</v>
      </c>
      <c r="C87" s="28" t="s">
        <v>30</v>
      </c>
      <c r="D87" s="8"/>
      <c r="E87" s="8"/>
      <c r="F87" s="8"/>
      <c r="G87" s="8"/>
      <c r="H87" s="22"/>
      <c r="I87" s="13"/>
    </row>
    <row r="88" spans="1:9" x14ac:dyDescent="0.25">
      <c r="B88" s="27" t="s">
        <v>13</v>
      </c>
      <c r="C88" s="122" t="s">
        <v>31</v>
      </c>
      <c r="D88" s="8"/>
      <c r="E88" s="8"/>
      <c r="F88" s="8"/>
      <c r="G88" s="8"/>
      <c r="H88" s="22"/>
      <c r="I88" s="13"/>
    </row>
    <row r="89" spans="1:9" x14ac:dyDescent="0.25">
      <c r="B89" s="27" t="s">
        <v>15</v>
      </c>
      <c r="C89" s="4" t="s">
        <v>54</v>
      </c>
      <c r="D89" s="8"/>
      <c r="E89" s="8"/>
      <c r="F89" s="60"/>
      <c r="G89" s="61"/>
      <c r="H89" s="62"/>
      <c r="I89" s="13"/>
    </row>
    <row r="90" spans="1:9" x14ac:dyDescent="0.25">
      <c r="B90" t="s">
        <v>14</v>
      </c>
      <c r="C90" s="4" t="s">
        <v>32</v>
      </c>
      <c r="D90" s="8"/>
      <c r="E90" s="8"/>
      <c r="F90" s="8"/>
      <c r="G90" s="8"/>
      <c r="H90" s="22"/>
      <c r="I90" s="13"/>
    </row>
    <row r="91" spans="1:9" x14ac:dyDescent="0.25">
      <c r="C91" s="63"/>
      <c r="D91" s="8"/>
      <c r="E91" s="8"/>
      <c r="F91" s="8"/>
      <c r="G91" s="8"/>
      <c r="H91" s="22"/>
      <c r="I91" s="13"/>
    </row>
    <row r="92" spans="1:9" x14ac:dyDescent="0.25">
      <c r="A92" s="42"/>
      <c r="B92" s="42"/>
      <c r="C92" s="37"/>
      <c r="D92" s="38"/>
      <c r="E92" s="38"/>
      <c r="F92" s="38"/>
      <c r="G92" s="38"/>
      <c r="H92" s="40"/>
      <c r="I92" s="41"/>
    </row>
    <row r="93" spans="1:9" ht="15.6" x14ac:dyDescent="0.3">
      <c r="B93" s="207" t="s">
        <v>77</v>
      </c>
      <c r="C93" s="207"/>
      <c r="D93" s="135"/>
      <c r="E93" s="135"/>
      <c r="F93" s="81"/>
      <c r="G93" s="90"/>
      <c r="H93" s="22"/>
      <c r="I93" s="13"/>
    </row>
    <row r="94" spans="1:9" x14ac:dyDescent="0.25">
      <c r="A94" s="30"/>
      <c r="B94" s="30"/>
      <c r="C94" s="30"/>
      <c r="D94" s="32"/>
      <c r="E94" s="32"/>
      <c r="F94" s="32"/>
      <c r="G94" s="32"/>
      <c r="H94" s="33"/>
      <c r="I94" s="36"/>
    </row>
    <row r="95" spans="1:9" ht="15.6" x14ac:dyDescent="0.3">
      <c r="A95" s="25" t="s">
        <v>17</v>
      </c>
      <c r="B95" s="10" t="s">
        <v>5</v>
      </c>
      <c r="C95" s="11"/>
      <c r="D95" s="7" t="s">
        <v>6</v>
      </c>
      <c r="E95" s="7" t="s">
        <v>0</v>
      </c>
      <c r="F95" s="7" t="s">
        <v>16</v>
      </c>
      <c r="G95" s="45" t="s">
        <v>0</v>
      </c>
      <c r="H95" s="98" t="s">
        <v>7</v>
      </c>
      <c r="I95" s="99" t="s">
        <v>1</v>
      </c>
    </row>
    <row r="96" spans="1:9" x14ac:dyDescent="0.25">
      <c r="A96" s="25">
        <v>1</v>
      </c>
      <c r="B96" s="96" t="s">
        <v>21</v>
      </c>
      <c r="C96" s="11"/>
      <c r="D96" s="2" t="s">
        <v>2</v>
      </c>
      <c r="E96" s="2">
        <v>10</v>
      </c>
      <c r="F96" s="2">
        <v>6</v>
      </c>
      <c r="G96" s="97">
        <f>PRODUCT(E96:F96)</f>
        <v>60</v>
      </c>
      <c r="H96" s="127">
        <f>'Př. 5a - Ceník služeb provozu'!D7</f>
        <v>0</v>
      </c>
      <c r="I96" s="47">
        <f>G96*H96</f>
        <v>0</v>
      </c>
    </row>
    <row r="97" spans="1:9" x14ac:dyDescent="0.25">
      <c r="A97" s="189">
        <v>2</v>
      </c>
      <c r="B97" s="194" t="s">
        <v>58</v>
      </c>
      <c r="C97" s="195"/>
      <c r="D97" s="198" t="s">
        <v>2</v>
      </c>
      <c r="E97" s="176">
        <v>10</v>
      </c>
      <c r="F97" s="198">
        <v>6</v>
      </c>
      <c r="G97" s="213">
        <f>PRODUCT(E97,F97)</f>
        <v>60</v>
      </c>
      <c r="H97" s="217">
        <f>'Př. 5a - Ceník služeb provozu'!D8</f>
        <v>0</v>
      </c>
      <c r="I97" s="192">
        <f>G97*H97</f>
        <v>0</v>
      </c>
    </row>
    <row r="98" spans="1:9" x14ac:dyDescent="0.25">
      <c r="A98" s="190"/>
      <c r="B98" s="196"/>
      <c r="C98" s="197"/>
      <c r="D98" s="199"/>
      <c r="E98" s="177"/>
      <c r="F98" s="199"/>
      <c r="G98" s="214"/>
      <c r="H98" s="218"/>
      <c r="I98" s="193"/>
    </row>
    <row r="99" spans="1:9" x14ac:dyDescent="0.25">
      <c r="A99" s="145">
        <v>4</v>
      </c>
      <c r="B99" s="210" t="s">
        <v>25</v>
      </c>
      <c r="C99" s="211"/>
      <c r="D99" s="146" t="s">
        <v>2</v>
      </c>
      <c r="E99" s="144">
        <v>1</v>
      </c>
      <c r="F99" s="146">
        <v>6</v>
      </c>
      <c r="G99" s="52">
        <f>PRODUCT(E99:F99)</f>
        <v>6</v>
      </c>
      <c r="H99" s="46">
        <f>'Př. 5a - Ceník služeb provozu'!D9</f>
        <v>0</v>
      </c>
      <c r="I99" s="47">
        <f>G99*H99</f>
        <v>0</v>
      </c>
    </row>
    <row r="100" spans="1:9" x14ac:dyDescent="0.25">
      <c r="A100" s="1">
        <v>5</v>
      </c>
      <c r="B100" s="180" t="s">
        <v>3</v>
      </c>
      <c r="C100" s="181"/>
      <c r="D100" s="2" t="s">
        <v>2</v>
      </c>
      <c r="E100" s="3">
        <v>1</v>
      </c>
      <c r="F100" s="2">
        <v>12</v>
      </c>
      <c r="G100" s="52">
        <f>PRODUCT(E100:F100)</f>
        <v>12</v>
      </c>
      <c r="H100" s="46">
        <f>'Př. 5a - Ceník služeb provozu'!D10</f>
        <v>0</v>
      </c>
      <c r="I100" s="47">
        <f>G100*H100</f>
        <v>0</v>
      </c>
    </row>
    <row r="101" spans="1:9" x14ac:dyDescent="0.25">
      <c r="A101" s="1">
        <v>13</v>
      </c>
      <c r="B101" s="180" t="s">
        <v>47</v>
      </c>
      <c r="C101" s="181"/>
      <c r="D101" s="2" t="s">
        <v>2</v>
      </c>
      <c r="E101" s="3">
        <v>90</v>
      </c>
      <c r="F101" s="2">
        <v>1</v>
      </c>
      <c r="G101" s="52">
        <f>PRODUCT(E101:F101)</f>
        <v>90</v>
      </c>
      <c r="H101" s="46">
        <f>'Př. 5a - Ceník služeb provozu'!D18</f>
        <v>0</v>
      </c>
      <c r="I101" s="47">
        <f>G101*H101</f>
        <v>0</v>
      </c>
    </row>
    <row r="102" spans="1:9" x14ac:dyDescent="0.25">
      <c r="D102" s="8"/>
      <c r="E102" s="9"/>
      <c r="F102" s="8"/>
      <c r="G102" s="205" t="s">
        <v>8</v>
      </c>
      <c r="H102" s="206"/>
      <c r="I102" s="47">
        <f>SUM(I96:I101)</f>
        <v>0</v>
      </c>
    </row>
    <row r="103" spans="1:9" x14ac:dyDescent="0.25">
      <c r="D103" s="49" t="s">
        <v>10</v>
      </c>
      <c r="E103" s="49" t="s">
        <v>10</v>
      </c>
      <c r="F103" s="8"/>
      <c r="G103" s="48"/>
      <c r="H103" s="24" t="s">
        <v>4</v>
      </c>
      <c r="I103" s="47">
        <f>PRODUCT(I102,0.21)</f>
        <v>0</v>
      </c>
    </row>
    <row r="104" spans="1:9" x14ac:dyDescent="0.25">
      <c r="D104" s="187" t="s">
        <v>78</v>
      </c>
      <c r="E104" s="202"/>
      <c r="F104" s="202"/>
      <c r="G104" s="202"/>
      <c r="H104" s="203"/>
      <c r="I104" s="50">
        <f>SUM(ROUND(I102+I103,0))</f>
        <v>0</v>
      </c>
    </row>
    <row r="105" spans="1:9" x14ac:dyDescent="0.25">
      <c r="D105" s="8"/>
      <c r="E105" s="8"/>
      <c r="F105" s="8"/>
      <c r="G105" s="48"/>
      <c r="H105" s="24"/>
      <c r="I105" s="51"/>
    </row>
    <row r="106" spans="1:9" ht="15.6" x14ac:dyDescent="0.3">
      <c r="B106" s="207" t="s">
        <v>79</v>
      </c>
      <c r="C106" s="209"/>
      <c r="D106" s="135"/>
      <c r="E106" s="135"/>
      <c r="F106" s="135"/>
      <c r="G106" s="135"/>
      <c r="H106" s="22"/>
      <c r="I106" s="13"/>
    </row>
    <row r="107" spans="1:9" x14ac:dyDescent="0.25">
      <c r="A107" s="30"/>
      <c r="B107" s="30"/>
      <c r="C107" s="30"/>
      <c r="D107" s="32"/>
      <c r="E107" s="32"/>
      <c r="F107" s="32"/>
      <c r="G107" s="32"/>
      <c r="H107" s="33"/>
      <c r="I107" s="36"/>
    </row>
    <row r="108" spans="1:9" ht="15.6" x14ac:dyDescent="0.3">
      <c r="A108" s="25" t="s">
        <v>17</v>
      </c>
      <c r="B108" s="10" t="s">
        <v>5</v>
      </c>
      <c r="C108" s="11"/>
      <c r="D108" s="7" t="s">
        <v>6</v>
      </c>
      <c r="E108" s="7" t="s">
        <v>0</v>
      </c>
      <c r="F108" s="7" t="s">
        <v>16</v>
      </c>
      <c r="G108" s="45" t="s">
        <v>0</v>
      </c>
      <c r="H108" s="23" t="s">
        <v>7</v>
      </c>
      <c r="I108" s="14" t="s">
        <v>1</v>
      </c>
    </row>
    <row r="109" spans="1:9" x14ac:dyDescent="0.25">
      <c r="A109" s="100">
        <v>1</v>
      </c>
      <c r="B109" s="103" t="s">
        <v>22</v>
      </c>
      <c r="C109" s="101"/>
      <c r="D109" s="92" t="s">
        <v>2</v>
      </c>
      <c r="E109" s="92">
        <v>10</v>
      </c>
      <c r="F109" s="92">
        <v>6</v>
      </c>
      <c r="G109" s="102">
        <f>PRODUCT(E109:F109)</f>
        <v>60</v>
      </c>
      <c r="H109" s="128">
        <f>'Př. 5a - Ceník služeb provozu'!D7</f>
        <v>0</v>
      </c>
      <c r="I109" s="93">
        <f>G109*H109</f>
        <v>0</v>
      </c>
    </row>
    <row r="110" spans="1:9" x14ac:dyDescent="0.25">
      <c r="A110" s="189">
        <v>2</v>
      </c>
      <c r="B110" s="194" t="s">
        <v>58</v>
      </c>
      <c r="C110" s="195"/>
      <c r="D110" s="198" t="s">
        <v>2</v>
      </c>
      <c r="E110" s="176">
        <v>10</v>
      </c>
      <c r="F110" s="198">
        <v>6</v>
      </c>
      <c r="G110" s="213">
        <f>PRODUCT(E110,F110)</f>
        <v>60</v>
      </c>
      <c r="H110" s="217">
        <f>'Př. 5a - Ceník služeb provozu'!D8</f>
        <v>0</v>
      </c>
      <c r="I110" s="192">
        <f>G110*H110</f>
        <v>0</v>
      </c>
    </row>
    <row r="111" spans="1:9" x14ac:dyDescent="0.25">
      <c r="A111" s="190"/>
      <c r="B111" s="196"/>
      <c r="C111" s="197"/>
      <c r="D111" s="199"/>
      <c r="E111" s="177"/>
      <c r="F111" s="199"/>
      <c r="G111" s="214"/>
      <c r="H111" s="218"/>
      <c r="I111" s="193"/>
    </row>
    <row r="112" spans="1:9" x14ac:dyDescent="0.25">
      <c r="A112" s="1">
        <v>4</v>
      </c>
      <c r="B112" s="210" t="s">
        <v>25</v>
      </c>
      <c r="C112" s="211"/>
      <c r="D112" s="146" t="s">
        <v>2</v>
      </c>
      <c r="E112" s="144">
        <v>1</v>
      </c>
      <c r="F112" s="146">
        <v>6</v>
      </c>
      <c r="G112" s="52">
        <f>PRODUCT(E112:F112)</f>
        <v>6</v>
      </c>
      <c r="H112" s="46">
        <f>'Př. 5a - Ceník služeb provozu'!D9</f>
        <v>0</v>
      </c>
      <c r="I112" s="93">
        <f>G112*H112</f>
        <v>0</v>
      </c>
    </row>
    <row r="113" spans="1:9" x14ac:dyDescent="0.25">
      <c r="A113" s="1">
        <v>5</v>
      </c>
      <c r="B113" s="180" t="s">
        <v>3</v>
      </c>
      <c r="C113" s="181"/>
      <c r="D113" s="2" t="s">
        <v>2</v>
      </c>
      <c r="E113" s="3">
        <v>1</v>
      </c>
      <c r="F113" s="2">
        <v>12</v>
      </c>
      <c r="G113" s="52">
        <f>PRODUCT(E113:F113)</f>
        <v>12</v>
      </c>
      <c r="H113" s="46">
        <f>'Př. 5a - Ceník služeb provozu'!D10</f>
        <v>0</v>
      </c>
      <c r="I113" s="93">
        <f>G113*H113</f>
        <v>0</v>
      </c>
    </row>
    <row r="114" spans="1:9" ht="14.4" x14ac:dyDescent="0.3">
      <c r="A114" s="1">
        <v>10</v>
      </c>
      <c r="B114" s="180" t="s">
        <v>63</v>
      </c>
      <c r="C114" s="181"/>
      <c r="D114" s="78" t="s">
        <v>2</v>
      </c>
      <c r="E114" s="3">
        <v>90</v>
      </c>
      <c r="F114" s="3">
        <v>1</v>
      </c>
      <c r="G114" s="52">
        <f>PRODUCT(E114:F114)</f>
        <v>90</v>
      </c>
      <c r="H114" s="46">
        <f>'Př. 5a - Ceník služeb provozu'!D15</f>
        <v>0</v>
      </c>
      <c r="I114" s="47">
        <f>G114*H114</f>
        <v>0</v>
      </c>
    </row>
    <row r="115" spans="1:9" x14ac:dyDescent="0.25">
      <c r="D115" s="8"/>
      <c r="E115" s="9"/>
      <c r="F115" s="8"/>
      <c r="G115" s="205" t="s">
        <v>8</v>
      </c>
      <c r="H115" s="206"/>
      <c r="I115" s="95">
        <f>SUM(I109:I114)</f>
        <v>0</v>
      </c>
    </row>
    <row r="116" spans="1:9" x14ac:dyDescent="0.25">
      <c r="D116" s="49" t="s">
        <v>10</v>
      </c>
      <c r="E116" s="49" t="s">
        <v>10</v>
      </c>
      <c r="F116" s="8"/>
      <c r="G116" s="48"/>
      <c r="H116" s="24" t="s">
        <v>4</v>
      </c>
      <c r="I116" s="47">
        <f>PRODUCT(I115,0.21)</f>
        <v>0</v>
      </c>
    </row>
    <row r="117" spans="1:9" x14ac:dyDescent="0.25">
      <c r="D117" s="187" t="s">
        <v>80</v>
      </c>
      <c r="E117" s="202"/>
      <c r="F117" s="202"/>
      <c r="G117" s="202"/>
      <c r="H117" s="203"/>
      <c r="I117" s="50">
        <f>SUM(ROUND(I115+I116,0))</f>
        <v>0</v>
      </c>
    </row>
    <row r="118" spans="1:9" x14ac:dyDescent="0.25">
      <c r="A118" s="6"/>
      <c r="B118" s="76"/>
      <c r="C118" s="76"/>
      <c r="D118" s="72"/>
      <c r="E118" s="68"/>
      <c r="F118" s="68"/>
      <c r="G118" s="73"/>
      <c r="H118" s="74"/>
      <c r="I118" s="75"/>
    </row>
    <row r="119" spans="1:9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ht="15.6" x14ac:dyDescent="0.3">
      <c r="A120" s="6"/>
      <c r="B120" s="85"/>
      <c r="C120" s="6"/>
      <c r="D120" s="68"/>
      <c r="E120" s="68"/>
      <c r="F120" s="68"/>
      <c r="G120" s="68"/>
      <c r="H120" s="77"/>
      <c r="I120" s="105"/>
    </row>
    <row r="121" spans="1:9" x14ac:dyDescent="0.25">
      <c r="A121" s="110"/>
      <c r="B121" s="111"/>
      <c r="C121" s="28"/>
      <c r="D121" s="68"/>
      <c r="E121" s="68"/>
      <c r="F121" s="68"/>
      <c r="G121" s="68"/>
      <c r="H121" s="77"/>
      <c r="I121" s="82"/>
    </row>
    <row r="122" spans="1:9" x14ac:dyDescent="0.25">
      <c r="A122" s="6"/>
      <c r="B122" s="111"/>
      <c r="C122" s="123"/>
      <c r="D122" s="68"/>
      <c r="E122" s="68"/>
      <c r="F122" s="68"/>
      <c r="G122" s="68"/>
      <c r="H122" s="77"/>
      <c r="I122" s="82"/>
    </row>
    <row r="123" spans="1:9" x14ac:dyDescent="0.25">
      <c r="A123" s="6"/>
      <c r="B123" s="111"/>
      <c r="C123" s="29"/>
      <c r="D123" s="68"/>
      <c r="E123" s="68"/>
      <c r="F123" s="112"/>
      <c r="G123" s="113"/>
      <c r="H123" s="114"/>
      <c r="I123" s="82"/>
    </row>
    <row r="124" spans="1:9" ht="15.6" x14ac:dyDescent="0.3">
      <c r="B124" s="191" t="s">
        <v>26</v>
      </c>
      <c r="C124" s="191"/>
      <c r="D124" s="191"/>
      <c r="E124" s="191"/>
      <c r="F124" s="8"/>
      <c r="G124" s="8"/>
      <c r="H124" s="22"/>
      <c r="I124" s="15"/>
    </row>
    <row r="125" spans="1:9" x14ac:dyDescent="0.25">
      <c r="A125" s="30"/>
      <c r="B125" s="31"/>
      <c r="C125" s="30"/>
      <c r="D125" s="32"/>
      <c r="E125" s="32"/>
      <c r="F125" s="32"/>
      <c r="G125" s="32"/>
      <c r="H125" s="33"/>
      <c r="I125" s="34"/>
    </row>
    <row r="126" spans="1:9" ht="15" x14ac:dyDescent="0.25">
      <c r="A126" s="26"/>
      <c r="B126" s="54" t="s">
        <v>50</v>
      </c>
      <c r="C126" s="55"/>
      <c r="D126" s="55"/>
      <c r="E126" s="55"/>
      <c r="F126" s="55"/>
      <c r="G126" s="55"/>
      <c r="H126" s="55"/>
      <c r="I126" s="55"/>
    </row>
    <row r="127" spans="1:9" ht="13.8" x14ac:dyDescent="0.25">
      <c r="A127" s="30"/>
      <c r="B127" s="55"/>
      <c r="C127" s="55"/>
      <c r="D127" s="56"/>
      <c r="E127" s="56"/>
      <c r="F127" s="56"/>
      <c r="G127" s="57"/>
      <c r="H127" s="58"/>
      <c r="I127" s="59"/>
    </row>
    <row r="128" spans="1:9" x14ac:dyDescent="0.25">
      <c r="A128" s="5"/>
      <c r="B128" s="27" t="s">
        <v>12</v>
      </c>
      <c r="C128" s="28" t="s">
        <v>30</v>
      </c>
      <c r="D128" s="8"/>
      <c r="E128" s="8"/>
      <c r="F128" s="8"/>
      <c r="G128" s="8"/>
      <c r="H128" s="22"/>
      <c r="I128" s="13"/>
    </row>
    <row r="129" spans="1:9" x14ac:dyDescent="0.25">
      <c r="B129" s="27" t="s">
        <v>13</v>
      </c>
      <c r="C129" s="122" t="s">
        <v>31</v>
      </c>
      <c r="D129" s="8"/>
      <c r="E129" s="8"/>
      <c r="F129" s="8"/>
      <c r="G129" s="8"/>
      <c r="H129" s="22"/>
      <c r="I129" s="13"/>
    </row>
    <row r="130" spans="1:9" x14ac:dyDescent="0.25">
      <c r="B130" s="27" t="s">
        <v>15</v>
      </c>
      <c r="C130" s="4" t="s">
        <v>54</v>
      </c>
      <c r="D130" s="8"/>
      <c r="E130" s="8"/>
      <c r="F130" s="60"/>
      <c r="G130" s="61"/>
      <c r="H130" s="62"/>
      <c r="I130" s="13"/>
    </row>
    <row r="131" spans="1:9" x14ac:dyDescent="0.25">
      <c r="B131" t="s">
        <v>14</v>
      </c>
      <c r="C131" s="4" t="s">
        <v>32</v>
      </c>
      <c r="D131" s="8"/>
      <c r="E131" s="8"/>
      <c r="F131" s="8"/>
      <c r="G131" s="8"/>
      <c r="H131" s="22"/>
      <c r="I131" s="13"/>
    </row>
    <row r="132" spans="1:9" x14ac:dyDescent="0.25">
      <c r="C132" s="63"/>
      <c r="D132" s="8"/>
      <c r="E132" s="8"/>
      <c r="F132" s="8"/>
      <c r="G132" s="8"/>
      <c r="H132" s="22"/>
      <c r="I132" s="13"/>
    </row>
    <row r="133" spans="1:9" x14ac:dyDescent="0.25">
      <c r="A133" s="42"/>
      <c r="B133" s="42"/>
      <c r="C133" s="37"/>
      <c r="D133" s="38"/>
      <c r="E133" s="38"/>
      <c r="F133" s="38"/>
      <c r="G133" s="38"/>
      <c r="H133" s="40"/>
      <c r="I133" s="41"/>
    </row>
    <row r="134" spans="1:9" ht="15.6" x14ac:dyDescent="0.3">
      <c r="B134" s="207" t="s">
        <v>81</v>
      </c>
      <c r="C134" s="208"/>
      <c r="D134" s="135"/>
      <c r="E134" s="135"/>
      <c r="F134" s="81"/>
      <c r="G134" s="90"/>
      <c r="H134" s="22"/>
      <c r="I134" s="13"/>
    </row>
    <row r="135" spans="1:9" x14ac:dyDescent="0.25">
      <c r="A135" s="30"/>
      <c r="B135" s="30"/>
      <c r="C135" s="30"/>
      <c r="D135" s="32"/>
      <c r="E135" s="32"/>
      <c r="F135" s="32"/>
      <c r="G135" s="32"/>
      <c r="H135" s="33"/>
      <c r="I135" s="36"/>
    </row>
    <row r="136" spans="1:9" ht="15.6" x14ac:dyDescent="0.3">
      <c r="A136" s="25" t="s">
        <v>17</v>
      </c>
      <c r="B136" s="10" t="s">
        <v>5</v>
      </c>
      <c r="C136" s="11"/>
      <c r="D136" s="7" t="s">
        <v>6</v>
      </c>
      <c r="E136" s="7" t="s">
        <v>0</v>
      </c>
      <c r="F136" s="7" t="s">
        <v>16</v>
      </c>
      <c r="G136" s="45" t="s">
        <v>0</v>
      </c>
      <c r="H136" s="98" t="s">
        <v>7</v>
      </c>
      <c r="I136" s="99" t="s">
        <v>1</v>
      </c>
    </row>
    <row r="137" spans="1:9" x14ac:dyDescent="0.25">
      <c r="A137" s="25">
        <v>1</v>
      </c>
      <c r="B137" s="96" t="s">
        <v>21</v>
      </c>
      <c r="C137" s="11"/>
      <c r="D137" s="2" t="s">
        <v>2</v>
      </c>
      <c r="E137" s="2">
        <v>10</v>
      </c>
      <c r="F137" s="2">
        <v>6</v>
      </c>
      <c r="G137" s="97">
        <f>PRODUCT(E137:F137)</f>
        <v>60</v>
      </c>
      <c r="H137" s="127">
        <f>'Př. 5a - Ceník služeb provozu'!D7</f>
        <v>0</v>
      </c>
      <c r="I137" s="47">
        <f>G137*H137</f>
        <v>0</v>
      </c>
    </row>
    <row r="138" spans="1:9" x14ac:dyDescent="0.25">
      <c r="A138" s="189">
        <v>2</v>
      </c>
      <c r="B138" s="194" t="s">
        <v>58</v>
      </c>
      <c r="C138" s="195"/>
      <c r="D138" s="198" t="s">
        <v>2</v>
      </c>
      <c r="E138" s="176">
        <v>10</v>
      </c>
      <c r="F138" s="198">
        <v>6</v>
      </c>
      <c r="G138" s="213">
        <f>PRODUCT(E138,F138)</f>
        <v>60</v>
      </c>
      <c r="H138" s="217">
        <f>'Př. 5a - Ceník služeb provozu'!D8</f>
        <v>0</v>
      </c>
      <c r="I138" s="192">
        <f>G138*H138</f>
        <v>0</v>
      </c>
    </row>
    <row r="139" spans="1:9" x14ac:dyDescent="0.25">
      <c r="A139" s="190"/>
      <c r="B139" s="196"/>
      <c r="C139" s="197"/>
      <c r="D139" s="199"/>
      <c r="E139" s="177"/>
      <c r="F139" s="199"/>
      <c r="G139" s="214"/>
      <c r="H139" s="218"/>
      <c r="I139" s="193"/>
    </row>
    <row r="140" spans="1:9" x14ac:dyDescent="0.25">
      <c r="A140" s="145">
        <v>4</v>
      </c>
      <c r="B140" s="210" t="s">
        <v>25</v>
      </c>
      <c r="C140" s="211"/>
      <c r="D140" s="146" t="s">
        <v>2</v>
      </c>
      <c r="E140" s="144">
        <v>1</v>
      </c>
      <c r="F140" s="146">
        <v>6</v>
      </c>
      <c r="G140" s="52">
        <f>PRODUCT(E140:F140)</f>
        <v>6</v>
      </c>
      <c r="H140" s="46">
        <f>'Př. 5a - Ceník služeb provozu'!D9</f>
        <v>0</v>
      </c>
      <c r="I140" s="47">
        <f>G140*H140</f>
        <v>0</v>
      </c>
    </row>
    <row r="141" spans="1:9" x14ac:dyDescent="0.25">
      <c r="A141" s="1">
        <v>5</v>
      </c>
      <c r="B141" s="180" t="s">
        <v>3</v>
      </c>
      <c r="C141" s="181"/>
      <c r="D141" s="2" t="s">
        <v>2</v>
      </c>
      <c r="E141" s="3">
        <v>1</v>
      </c>
      <c r="F141" s="2">
        <v>12</v>
      </c>
      <c r="G141" s="52">
        <f>PRODUCT(E141:F141)</f>
        <v>12</v>
      </c>
      <c r="H141" s="46">
        <f>'Př. 5a - Ceník služeb provozu'!D10</f>
        <v>0</v>
      </c>
      <c r="I141" s="47">
        <f>G141*H141</f>
        <v>0</v>
      </c>
    </row>
    <row r="142" spans="1:9" x14ac:dyDescent="0.25">
      <c r="A142" s="1">
        <v>13</v>
      </c>
      <c r="B142" s="180" t="s">
        <v>47</v>
      </c>
      <c r="C142" s="181"/>
      <c r="D142" s="2" t="s">
        <v>2</v>
      </c>
      <c r="E142" s="3">
        <v>90</v>
      </c>
      <c r="F142" s="2">
        <v>1</v>
      </c>
      <c r="G142" s="52">
        <f>PRODUCT(E142:F142)</f>
        <v>90</v>
      </c>
      <c r="H142" s="46">
        <f>'Př. 5a - Ceník služeb provozu'!D18</f>
        <v>0</v>
      </c>
      <c r="I142" s="47">
        <f>G142*H142</f>
        <v>0</v>
      </c>
    </row>
    <row r="143" spans="1:9" x14ac:dyDescent="0.25">
      <c r="D143" s="8"/>
      <c r="E143" s="9"/>
      <c r="F143" s="8"/>
      <c r="G143" s="205" t="s">
        <v>8</v>
      </c>
      <c r="H143" s="206"/>
      <c r="I143" s="47">
        <f>SUM(I137:I142)</f>
        <v>0</v>
      </c>
    </row>
    <row r="144" spans="1:9" x14ac:dyDescent="0.25">
      <c r="D144" s="49" t="s">
        <v>10</v>
      </c>
      <c r="E144" s="49" t="s">
        <v>10</v>
      </c>
      <c r="F144" s="8"/>
      <c r="G144" s="48"/>
      <c r="H144" s="24" t="s">
        <v>4</v>
      </c>
      <c r="I144" s="47">
        <f>PRODUCT(I143,0.21)</f>
        <v>0</v>
      </c>
    </row>
    <row r="145" spans="1:9" x14ac:dyDescent="0.25">
      <c r="D145" s="187" t="s">
        <v>82</v>
      </c>
      <c r="E145" s="202"/>
      <c r="F145" s="202"/>
      <c r="G145" s="202"/>
      <c r="H145" s="203"/>
      <c r="I145" s="50">
        <f>SUM(ROUND(I143+I144,0))</f>
        <v>0</v>
      </c>
    </row>
    <row r="146" spans="1:9" x14ac:dyDescent="0.25">
      <c r="D146" s="8"/>
      <c r="E146" s="8"/>
      <c r="F146" s="8"/>
      <c r="G146" s="48"/>
      <c r="H146" s="24"/>
      <c r="I146" s="51"/>
    </row>
    <row r="147" spans="1:9" ht="15.6" x14ac:dyDescent="0.3">
      <c r="B147" s="207" t="s">
        <v>83</v>
      </c>
      <c r="C147" s="208"/>
      <c r="D147" s="135"/>
      <c r="E147" s="135"/>
      <c r="F147" s="135"/>
      <c r="G147" s="135"/>
      <c r="H147" s="22"/>
      <c r="I147" s="13"/>
    </row>
    <row r="148" spans="1:9" x14ac:dyDescent="0.25">
      <c r="A148" s="30"/>
      <c r="B148" s="30"/>
      <c r="C148" s="30"/>
      <c r="D148" s="32"/>
      <c r="E148" s="32"/>
      <c r="F148" s="32"/>
      <c r="G148" s="32"/>
      <c r="H148" s="33"/>
      <c r="I148" s="36"/>
    </row>
    <row r="149" spans="1:9" ht="15.6" x14ac:dyDescent="0.3">
      <c r="A149" s="25" t="s">
        <v>17</v>
      </c>
      <c r="B149" s="10" t="s">
        <v>5</v>
      </c>
      <c r="C149" s="11"/>
      <c r="D149" s="7" t="s">
        <v>6</v>
      </c>
      <c r="E149" s="7" t="s">
        <v>0</v>
      </c>
      <c r="F149" s="7" t="s">
        <v>16</v>
      </c>
      <c r="G149" s="45" t="s">
        <v>0</v>
      </c>
      <c r="H149" s="23" t="s">
        <v>7</v>
      </c>
      <c r="I149" s="14" t="s">
        <v>1</v>
      </c>
    </row>
    <row r="150" spans="1:9" x14ac:dyDescent="0.25">
      <c r="A150" s="100">
        <v>1</v>
      </c>
      <c r="B150" s="103" t="s">
        <v>22</v>
      </c>
      <c r="C150" s="101"/>
      <c r="D150" s="92" t="s">
        <v>2</v>
      </c>
      <c r="E150" s="92">
        <v>10</v>
      </c>
      <c r="F150" s="92">
        <v>6</v>
      </c>
      <c r="G150" s="102">
        <f>PRODUCT(E150:F150)</f>
        <v>60</v>
      </c>
      <c r="H150" s="128">
        <f>'Př. 5a - Ceník služeb provozu'!D7</f>
        <v>0</v>
      </c>
      <c r="I150" s="93">
        <f>G150*H150</f>
        <v>0</v>
      </c>
    </row>
    <row r="151" spans="1:9" x14ac:dyDescent="0.25">
      <c r="A151" s="189">
        <v>2</v>
      </c>
      <c r="B151" s="194" t="s">
        <v>58</v>
      </c>
      <c r="C151" s="195"/>
      <c r="D151" s="198" t="s">
        <v>2</v>
      </c>
      <c r="E151" s="176">
        <v>10</v>
      </c>
      <c r="F151" s="198">
        <v>6</v>
      </c>
      <c r="G151" s="213">
        <f>PRODUCT(E151,F151)</f>
        <v>60</v>
      </c>
      <c r="H151" s="217">
        <f>'Př. 5a - Ceník služeb provozu'!D8</f>
        <v>0</v>
      </c>
      <c r="I151" s="192">
        <f>G151*H151</f>
        <v>0</v>
      </c>
    </row>
    <row r="152" spans="1:9" x14ac:dyDescent="0.25">
      <c r="A152" s="190"/>
      <c r="B152" s="196"/>
      <c r="C152" s="197"/>
      <c r="D152" s="199"/>
      <c r="E152" s="177"/>
      <c r="F152" s="199"/>
      <c r="G152" s="214"/>
      <c r="H152" s="218"/>
      <c r="I152" s="193"/>
    </row>
    <row r="153" spans="1:9" x14ac:dyDescent="0.25">
      <c r="A153" s="1">
        <v>4</v>
      </c>
      <c r="B153" s="210" t="s">
        <v>25</v>
      </c>
      <c r="C153" s="211"/>
      <c r="D153" s="146" t="s">
        <v>2</v>
      </c>
      <c r="E153" s="144">
        <v>1</v>
      </c>
      <c r="F153" s="146">
        <v>6</v>
      </c>
      <c r="G153" s="52">
        <f>PRODUCT(E153:F153)</f>
        <v>6</v>
      </c>
      <c r="H153" s="46">
        <f>'Př. 5a - Ceník služeb provozu'!D9</f>
        <v>0</v>
      </c>
      <c r="I153" s="93">
        <f>G153*H153</f>
        <v>0</v>
      </c>
    </row>
    <row r="154" spans="1:9" x14ac:dyDescent="0.25">
      <c r="A154" s="1">
        <v>5</v>
      </c>
      <c r="B154" s="180" t="s">
        <v>3</v>
      </c>
      <c r="C154" s="181"/>
      <c r="D154" s="2" t="s">
        <v>2</v>
      </c>
      <c r="E154" s="3">
        <v>1</v>
      </c>
      <c r="F154" s="2">
        <v>12</v>
      </c>
      <c r="G154" s="52">
        <f>PRODUCT(E154:F154)</f>
        <v>12</v>
      </c>
      <c r="H154" s="46">
        <f>'Př. 5a - Ceník služeb provozu'!D10</f>
        <v>0</v>
      </c>
      <c r="I154" s="93">
        <f>G154*H154</f>
        <v>0</v>
      </c>
    </row>
    <row r="155" spans="1:9" ht="14.4" x14ac:dyDescent="0.3">
      <c r="A155" s="1">
        <v>10</v>
      </c>
      <c r="B155" s="180" t="s">
        <v>63</v>
      </c>
      <c r="C155" s="181"/>
      <c r="D155" s="78" t="s">
        <v>2</v>
      </c>
      <c r="E155" s="3">
        <v>90</v>
      </c>
      <c r="F155" s="3">
        <v>1</v>
      </c>
      <c r="G155" s="52">
        <f>PRODUCT(E155:F155)</f>
        <v>90</v>
      </c>
      <c r="H155" s="46">
        <f>'Př. 5a - Ceník služeb provozu'!D15</f>
        <v>0</v>
      </c>
      <c r="I155" s="47">
        <f>G155*H155</f>
        <v>0</v>
      </c>
    </row>
    <row r="156" spans="1:9" x14ac:dyDescent="0.25">
      <c r="D156" s="8"/>
      <c r="E156" s="9"/>
      <c r="F156" s="8"/>
      <c r="G156" s="205" t="s">
        <v>8</v>
      </c>
      <c r="H156" s="206"/>
      <c r="I156" s="95">
        <f>SUM(I150:I155)</f>
        <v>0</v>
      </c>
    </row>
    <row r="157" spans="1:9" x14ac:dyDescent="0.25">
      <c r="D157" s="49" t="s">
        <v>10</v>
      </c>
      <c r="E157" s="49" t="s">
        <v>10</v>
      </c>
      <c r="F157" s="8"/>
      <c r="G157" s="48"/>
      <c r="H157" s="24" t="s">
        <v>4</v>
      </c>
      <c r="I157" s="47">
        <f>PRODUCT(I156,0.21)</f>
        <v>0</v>
      </c>
    </row>
    <row r="158" spans="1:9" x14ac:dyDescent="0.25">
      <c r="D158" s="187" t="s">
        <v>84</v>
      </c>
      <c r="E158" s="202"/>
      <c r="F158" s="202"/>
      <c r="G158" s="202"/>
      <c r="H158" s="203"/>
      <c r="I158" s="50">
        <f>SUM(ROUND(I156+I157,0))</f>
        <v>0</v>
      </c>
    </row>
    <row r="159" spans="1:9" x14ac:dyDescent="0.25">
      <c r="A159" s="6"/>
      <c r="B159" s="76"/>
      <c r="C159" s="76"/>
      <c r="D159" s="72"/>
      <c r="E159" s="68"/>
      <c r="F159" s="68"/>
      <c r="G159" s="73"/>
      <c r="H159" s="74"/>
      <c r="I159" s="75"/>
    </row>
  </sheetData>
  <mergeCells count="116">
    <mergeCell ref="A110:A111"/>
    <mergeCell ref="H151:H152"/>
    <mergeCell ref="B113:C113"/>
    <mergeCell ref="A138:A139"/>
    <mergeCell ref="B138:C139"/>
    <mergeCell ref="D138:D139"/>
    <mergeCell ref="E138:E139"/>
    <mergeCell ref="F138:F139"/>
    <mergeCell ref="D110:D111"/>
    <mergeCell ref="I151:I152"/>
    <mergeCell ref="B154:C154"/>
    <mergeCell ref="A151:A152"/>
    <mergeCell ref="B151:C152"/>
    <mergeCell ref="D151:D152"/>
    <mergeCell ref="E151:E152"/>
    <mergeCell ref="F151:F152"/>
    <mergeCell ref="G151:G152"/>
    <mergeCell ref="H138:H139"/>
    <mergeCell ref="A69:A70"/>
    <mergeCell ref="B69:C70"/>
    <mergeCell ref="D69:D70"/>
    <mergeCell ref="E69:E70"/>
    <mergeCell ref="F69:F70"/>
    <mergeCell ref="G69:G70"/>
    <mergeCell ref="A97:A98"/>
    <mergeCell ref="B97:C98"/>
    <mergeCell ref="D97:D98"/>
    <mergeCell ref="E97:E98"/>
    <mergeCell ref="F97:F98"/>
    <mergeCell ref="G97:G98"/>
    <mergeCell ref="B72:C72"/>
    <mergeCell ref="G74:H74"/>
    <mergeCell ref="A29:A30"/>
    <mergeCell ref="D29:D30"/>
    <mergeCell ref="E29:E30"/>
    <mergeCell ref="F29:F30"/>
    <mergeCell ref="G29:G30"/>
    <mergeCell ref="H29:H30"/>
    <mergeCell ref="I29:I30"/>
    <mergeCell ref="B32:C32"/>
    <mergeCell ref="A56:A57"/>
    <mergeCell ref="B56:C57"/>
    <mergeCell ref="D56:D57"/>
    <mergeCell ref="E56:E57"/>
    <mergeCell ref="F56:F57"/>
    <mergeCell ref="G56:G57"/>
    <mergeCell ref="H56:H57"/>
    <mergeCell ref="I56:I57"/>
    <mergeCell ref="A16:A17"/>
    <mergeCell ref="B16:C17"/>
    <mergeCell ref="D16:D17"/>
    <mergeCell ref="E16:E17"/>
    <mergeCell ref="F16:F17"/>
    <mergeCell ref="G16:G17"/>
    <mergeCell ref="H16:H17"/>
    <mergeCell ref="I16:I17"/>
    <mergeCell ref="B18:C18"/>
    <mergeCell ref="B4:I4"/>
    <mergeCell ref="B2:E2"/>
    <mergeCell ref="B42:E42"/>
    <mergeCell ref="B83:E83"/>
    <mergeCell ref="B124:E124"/>
    <mergeCell ref="B140:C140"/>
    <mergeCell ref="B31:C31"/>
    <mergeCell ref="B33:C33"/>
    <mergeCell ref="B58:C58"/>
    <mergeCell ref="I138:I139"/>
    <mergeCell ref="B29:C30"/>
    <mergeCell ref="E110:E111"/>
    <mergeCell ref="F110:F111"/>
    <mergeCell ref="G110:G111"/>
    <mergeCell ref="G138:G139"/>
    <mergeCell ref="I69:I70"/>
    <mergeCell ref="H97:H98"/>
    <mergeCell ref="I97:I98"/>
    <mergeCell ref="I110:I111"/>
    <mergeCell ref="B12:C12"/>
    <mergeCell ref="B65:C65"/>
    <mergeCell ref="B93:C93"/>
    <mergeCell ref="B106:C106"/>
    <mergeCell ref="D158:H158"/>
    <mergeCell ref="D23:H23"/>
    <mergeCell ref="D36:H36"/>
    <mergeCell ref="D63:H63"/>
    <mergeCell ref="D76:H76"/>
    <mergeCell ref="D104:H104"/>
    <mergeCell ref="B59:C59"/>
    <mergeCell ref="B73:C73"/>
    <mergeCell ref="B71:C71"/>
    <mergeCell ref="B153:C153"/>
    <mergeCell ref="B114:C114"/>
    <mergeCell ref="D145:H145"/>
    <mergeCell ref="H69:H70"/>
    <mergeCell ref="B101:C101"/>
    <mergeCell ref="H110:H111"/>
    <mergeCell ref="B110:C111"/>
    <mergeCell ref="B19:C19"/>
    <mergeCell ref="B20:C20"/>
    <mergeCell ref="B25:C25"/>
    <mergeCell ref="B141:C141"/>
    <mergeCell ref="G156:H156"/>
    <mergeCell ref="G61:H61"/>
    <mergeCell ref="G34:H34"/>
    <mergeCell ref="G21:H21"/>
    <mergeCell ref="B134:C134"/>
    <mergeCell ref="G143:H143"/>
    <mergeCell ref="B147:C147"/>
    <mergeCell ref="D117:H117"/>
    <mergeCell ref="G115:H115"/>
    <mergeCell ref="G102:H102"/>
    <mergeCell ref="B155:C155"/>
    <mergeCell ref="B99:C99"/>
    <mergeCell ref="B100:C100"/>
    <mergeCell ref="B112:C112"/>
    <mergeCell ref="B60:C60"/>
    <mergeCell ref="B142:C142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AE4D-9433-49AA-B6BD-F509526F3EFF}">
  <dimension ref="A2:K168"/>
  <sheetViews>
    <sheetView view="pageBreakPreview" topLeftCell="A15" zoomScaleNormal="100" zoomScaleSheetLayoutView="100" workbookViewId="0">
      <selection activeCell="I21" sqref="I21"/>
    </sheetView>
  </sheetViews>
  <sheetFormatPr defaultRowHeight="13.2" x14ac:dyDescent="0.25"/>
  <cols>
    <col min="1" max="1" width="5.44140625" customWidth="1"/>
    <col min="2" max="2" width="18.33203125" customWidth="1"/>
    <col min="3" max="3" width="37.6640625" customWidth="1"/>
    <col min="5" max="5" width="7.6640625" customWidth="1"/>
    <col min="6" max="6" width="12.33203125" customWidth="1"/>
    <col min="8" max="8" width="12.33203125" customWidth="1"/>
    <col min="9" max="9" width="13.33203125" customWidth="1"/>
  </cols>
  <sheetData>
    <row r="2" spans="1:11" ht="15.6" x14ac:dyDescent="0.3">
      <c r="B2" s="191" t="s">
        <v>26</v>
      </c>
      <c r="C2" s="191"/>
      <c r="D2" s="191"/>
      <c r="E2" s="191"/>
      <c r="F2" s="8"/>
      <c r="H2" s="131" t="s">
        <v>49</v>
      </c>
      <c r="I2" s="15"/>
    </row>
    <row r="3" spans="1:11" x14ac:dyDescent="0.25">
      <c r="A3" s="30"/>
      <c r="B3" s="31"/>
      <c r="C3" s="30"/>
      <c r="D3" s="32"/>
      <c r="E3" s="32"/>
      <c r="F3" s="32"/>
      <c r="G3" s="32"/>
      <c r="H3" s="33"/>
      <c r="I3" s="34"/>
      <c r="J3" s="30"/>
    </row>
    <row r="4" spans="1:11" ht="15" x14ac:dyDescent="0.25">
      <c r="A4" s="26"/>
      <c r="B4" s="54" t="s">
        <v>50</v>
      </c>
      <c r="C4" s="55"/>
      <c r="D4" s="55"/>
      <c r="E4" s="55"/>
      <c r="F4" s="55"/>
      <c r="G4" s="55"/>
      <c r="H4" s="55"/>
      <c r="I4" s="55"/>
      <c r="J4" s="53"/>
      <c r="K4" s="53"/>
    </row>
    <row r="5" spans="1:11" ht="13.8" x14ac:dyDescent="0.25">
      <c r="A5" s="30"/>
      <c r="B5" s="55"/>
      <c r="C5" s="55"/>
      <c r="D5" s="56"/>
      <c r="E5" s="56"/>
      <c r="F5" s="56"/>
      <c r="G5" s="57"/>
      <c r="H5" s="58"/>
      <c r="I5" s="59"/>
      <c r="J5" s="53"/>
      <c r="K5" s="53"/>
    </row>
    <row r="6" spans="1:11" x14ac:dyDescent="0.25">
      <c r="A6" s="5"/>
      <c r="B6" s="27" t="s">
        <v>12</v>
      </c>
      <c r="C6" s="28" t="s">
        <v>35</v>
      </c>
      <c r="D6" s="8"/>
      <c r="E6" s="8"/>
      <c r="F6" s="8"/>
      <c r="G6" s="8"/>
      <c r="H6" s="22"/>
      <c r="I6" s="13"/>
    </row>
    <row r="7" spans="1:11" x14ac:dyDescent="0.25">
      <c r="B7" s="27" t="s">
        <v>13</v>
      </c>
      <c r="C7" s="122" t="s">
        <v>36</v>
      </c>
      <c r="D7" s="8"/>
      <c r="E7" s="8"/>
      <c r="F7" s="8"/>
      <c r="G7" s="8"/>
      <c r="H7" s="22"/>
      <c r="I7" s="13"/>
    </row>
    <row r="8" spans="1:11" x14ac:dyDescent="0.25">
      <c r="B8" s="27" t="s">
        <v>15</v>
      </c>
      <c r="C8" s="4" t="s">
        <v>54</v>
      </c>
      <c r="D8" s="8"/>
      <c r="E8" s="8"/>
      <c r="F8" s="60"/>
      <c r="G8" s="61"/>
      <c r="H8" s="62"/>
      <c r="I8" s="13"/>
    </row>
    <row r="9" spans="1:11" x14ac:dyDescent="0.25">
      <c r="B9" t="s">
        <v>14</v>
      </c>
      <c r="C9" s="4" t="s">
        <v>37</v>
      </c>
      <c r="D9" s="8"/>
      <c r="E9" s="8"/>
      <c r="F9" s="8"/>
      <c r="G9" s="8"/>
      <c r="H9" s="22"/>
      <c r="I9" s="13"/>
    </row>
    <row r="10" spans="1:11" x14ac:dyDescent="0.25">
      <c r="C10" s="63"/>
      <c r="D10" s="8"/>
      <c r="E10" s="8"/>
      <c r="F10" s="8"/>
      <c r="G10" s="8"/>
      <c r="H10" s="22"/>
      <c r="I10" s="13"/>
    </row>
    <row r="11" spans="1:11" x14ac:dyDescent="0.25">
      <c r="A11" s="42"/>
      <c r="B11" s="42"/>
      <c r="C11" s="37"/>
      <c r="D11" s="38"/>
      <c r="E11" s="38"/>
      <c r="F11" s="38"/>
      <c r="G11" s="38"/>
      <c r="H11" s="40"/>
      <c r="I11" s="41"/>
      <c r="J11" s="42"/>
    </row>
    <row r="12" spans="1:11" ht="15.6" x14ac:dyDescent="0.3">
      <c r="B12" s="66" t="s">
        <v>86</v>
      </c>
      <c r="D12" s="135"/>
      <c r="E12" s="135"/>
      <c r="F12" s="81"/>
      <c r="G12" s="90"/>
      <c r="H12" s="22"/>
      <c r="I12" s="13"/>
    </row>
    <row r="13" spans="1:11" x14ac:dyDescent="0.25">
      <c r="A13" s="30"/>
      <c r="B13" s="30"/>
      <c r="C13" s="30"/>
      <c r="D13" s="32"/>
      <c r="E13" s="32"/>
      <c r="F13" s="32"/>
      <c r="G13" s="32"/>
      <c r="H13" s="33"/>
      <c r="I13" s="36"/>
      <c r="J13" s="30"/>
    </row>
    <row r="14" spans="1:11" ht="15.6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45" t="s">
        <v>0</v>
      </c>
      <c r="H14" s="98" t="s">
        <v>7</v>
      </c>
      <c r="I14" s="99" t="s">
        <v>1</v>
      </c>
      <c r="J14" s="6"/>
    </row>
    <row r="15" spans="1:11" x14ac:dyDescent="0.25">
      <c r="A15" s="124">
        <v>1</v>
      </c>
      <c r="B15" s="215" t="s">
        <v>21</v>
      </c>
      <c r="C15" s="216"/>
      <c r="D15" s="2" t="s">
        <v>2</v>
      </c>
      <c r="E15" s="2">
        <v>10</v>
      </c>
      <c r="F15" s="2">
        <v>6</v>
      </c>
      <c r="G15" s="97">
        <f>PRODUCT(E15:F15)</f>
        <v>60</v>
      </c>
      <c r="H15" s="127">
        <f>'Př. 5a - Ceník služeb provozu'!D7</f>
        <v>0</v>
      </c>
      <c r="I15" s="47">
        <f t="shared" ref="I15:I20" si="0">G15*H15</f>
        <v>0</v>
      </c>
    </row>
    <row r="16" spans="1:11" x14ac:dyDescent="0.25">
      <c r="A16" s="189">
        <v>2</v>
      </c>
      <c r="B16" s="194" t="s">
        <v>58</v>
      </c>
      <c r="C16" s="195"/>
      <c r="D16" s="198" t="s">
        <v>2</v>
      </c>
      <c r="E16" s="176">
        <v>10</v>
      </c>
      <c r="F16" s="198">
        <v>6</v>
      </c>
      <c r="G16" s="213">
        <f>PRODUCT(E16,F16)</f>
        <v>60</v>
      </c>
      <c r="H16" s="217">
        <f>'Př. 5a - Ceník služeb provozu'!D8</f>
        <v>0</v>
      </c>
      <c r="I16" s="192">
        <f t="shared" si="0"/>
        <v>0</v>
      </c>
    </row>
    <row r="17" spans="1:9" x14ac:dyDescent="0.25">
      <c r="A17" s="190"/>
      <c r="B17" s="196"/>
      <c r="C17" s="197"/>
      <c r="D17" s="199"/>
      <c r="E17" s="177"/>
      <c r="F17" s="199"/>
      <c r="G17" s="214"/>
      <c r="H17" s="218"/>
      <c r="I17" s="193"/>
    </row>
    <row r="18" spans="1:9" x14ac:dyDescent="0.25">
      <c r="A18" s="1">
        <v>5</v>
      </c>
      <c r="B18" s="180" t="s">
        <v>3</v>
      </c>
      <c r="C18" s="181"/>
      <c r="D18" s="2" t="s">
        <v>2</v>
      </c>
      <c r="E18" s="3">
        <v>1</v>
      </c>
      <c r="F18" s="2">
        <v>6</v>
      </c>
      <c r="G18" s="52">
        <f>PRODUCT(E18:F18)</f>
        <v>6</v>
      </c>
      <c r="H18" s="46">
        <f>'Př. 5a - Ceník služeb provozu'!D10</f>
        <v>0</v>
      </c>
      <c r="I18" s="47">
        <f t="shared" si="0"/>
        <v>0</v>
      </c>
    </row>
    <row r="19" spans="1:9" x14ac:dyDescent="0.25">
      <c r="A19" s="1">
        <v>11</v>
      </c>
      <c r="B19" s="180" t="s">
        <v>64</v>
      </c>
      <c r="C19" s="181"/>
      <c r="D19" s="2" t="s">
        <v>2</v>
      </c>
      <c r="E19" s="3">
        <v>15</v>
      </c>
      <c r="F19" s="2">
        <v>1</v>
      </c>
      <c r="G19" s="52">
        <f>PRODUCT(E19:F19)</f>
        <v>15</v>
      </c>
      <c r="H19" s="46">
        <f>'Př. 5a - Ceník služeb provozu'!D16</f>
        <v>0</v>
      </c>
      <c r="I19" s="47">
        <f t="shared" si="0"/>
        <v>0</v>
      </c>
    </row>
    <row r="20" spans="1:9" x14ac:dyDescent="0.25">
      <c r="A20" s="1">
        <v>17</v>
      </c>
      <c r="B20" s="180" t="s">
        <v>61</v>
      </c>
      <c r="C20" s="181"/>
      <c r="D20" s="2" t="s">
        <v>62</v>
      </c>
      <c r="E20" s="3">
        <v>9.8699999999999996E-2</v>
      </c>
      <c r="F20" s="2">
        <v>1</v>
      </c>
      <c r="G20" s="52">
        <f>PRODUCT(E20:F20)</f>
        <v>9.8699999999999996E-2</v>
      </c>
      <c r="H20" s="46">
        <f>'Př. 5a - Ceník služeb provozu'!D20</f>
        <v>0</v>
      </c>
      <c r="I20" s="47">
        <f t="shared" si="0"/>
        <v>0</v>
      </c>
    </row>
    <row r="21" spans="1:9" x14ac:dyDescent="0.25">
      <c r="D21" s="8"/>
      <c r="E21" s="9"/>
      <c r="F21" s="8"/>
      <c r="G21" s="205" t="s">
        <v>8</v>
      </c>
      <c r="H21" s="206"/>
      <c r="I21" s="47">
        <f>SUM(I15:I20)</f>
        <v>0</v>
      </c>
    </row>
    <row r="22" spans="1:9" x14ac:dyDescent="0.25">
      <c r="D22" s="49" t="s">
        <v>10</v>
      </c>
      <c r="E22" s="49" t="s">
        <v>10</v>
      </c>
      <c r="F22" s="8"/>
      <c r="G22" s="48"/>
      <c r="H22" s="24" t="s">
        <v>4</v>
      </c>
      <c r="I22" s="47">
        <f>PRODUCT(I21,0.21)</f>
        <v>0</v>
      </c>
    </row>
    <row r="23" spans="1:9" x14ac:dyDescent="0.25">
      <c r="D23" s="187" t="s">
        <v>70</v>
      </c>
      <c r="E23" s="187"/>
      <c r="F23" s="187"/>
      <c r="G23" s="187"/>
      <c r="H23" s="188"/>
      <c r="I23" s="50">
        <f>SUM(ROUND(I21+I22,0))</f>
        <v>0</v>
      </c>
    </row>
    <row r="24" spans="1:9" x14ac:dyDescent="0.25">
      <c r="D24" s="8"/>
      <c r="E24" s="8"/>
      <c r="F24" s="8"/>
      <c r="G24" s="48"/>
      <c r="H24" s="24"/>
      <c r="I24" s="51"/>
    </row>
    <row r="25" spans="1:9" ht="15.6" x14ac:dyDescent="0.3">
      <c r="B25" s="207" t="s">
        <v>71</v>
      </c>
      <c r="C25" s="208"/>
      <c r="D25" s="80"/>
      <c r="E25" s="80"/>
      <c r="F25" s="81"/>
      <c r="G25" s="90"/>
      <c r="H25" s="22"/>
      <c r="I25" s="13"/>
    </row>
    <row r="26" spans="1:9" x14ac:dyDescent="0.25">
      <c r="A26" s="30"/>
      <c r="B26" s="30"/>
      <c r="C26" s="30"/>
      <c r="D26" s="32"/>
      <c r="E26" s="32"/>
      <c r="F26" s="32"/>
      <c r="G26" s="32"/>
      <c r="H26" s="33"/>
      <c r="I26" s="36"/>
    </row>
    <row r="27" spans="1:9" ht="15.6" x14ac:dyDescent="0.3">
      <c r="A27" s="25" t="s">
        <v>17</v>
      </c>
      <c r="B27" s="10" t="s">
        <v>5</v>
      </c>
      <c r="C27" s="11"/>
      <c r="D27" s="7" t="s">
        <v>6</v>
      </c>
      <c r="E27" s="7" t="s">
        <v>0</v>
      </c>
      <c r="F27" s="7" t="s">
        <v>16</v>
      </c>
      <c r="G27" s="45" t="s">
        <v>0</v>
      </c>
      <c r="H27" s="98" t="s">
        <v>7</v>
      </c>
      <c r="I27" s="99" t="s">
        <v>1</v>
      </c>
    </row>
    <row r="28" spans="1:9" x14ac:dyDescent="0.25">
      <c r="A28" s="124">
        <v>1</v>
      </c>
      <c r="B28" s="215" t="s">
        <v>21</v>
      </c>
      <c r="C28" s="216"/>
      <c r="D28" s="2" t="s">
        <v>2</v>
      </c>
      <c r="E28" s="2">
        <v>10</v>
      </c>
      <c r="F28" s="2">
        <v>6</v>
      </c>
      <c r="G28" s="97">
        <f>PRODUCT(E28:F28)</f>
        <v>60</v>
      </c>
      <c r="H28" s="127">
        <f>'Př. 5a - Ceník služeb provozu'!D7</f>
        <v>0</v>
      </c>
      <c r="I28" s="47">
        <f t="shared" ref="I28:I34" si="1">G28*H28</f>
        <v>0</v>
      </c>
    </row>
    <row r="29" spans="1:9" x14ac:dyDescent="0.25">
      <c r="A29" s="189">
        <v>2</v>
      </c>
      <c r="B29" s="194" t="s">
        <v>58</v>
      </c>
      <c r="C29" s="195"/>
      <c r="D29" s="198" t="s">
        <v>2</v>
      </c>
      <c r="E29" s="176">
        <v>10</v>
      </c>
      <c r="F29" s="176">
        <v>6</v>
      </c>
      <c r="G29" s="213">
        <f>PRODUCT(E29,F29)</f>
        <v>60</v>
      </c>
      <c r="H29" s="217">
        <f>'Př. 5a - Ceník služeb provozu'!D8</f>
        <v>0</v>
      </c>
      <c r="I29" s="192">
        <f t="shared" si="1"/>
        <v>0</v>
      </c>
    </row>
    <row r="30" spans="1:9" x14ac:dyDescent="0.25">
      <c r="A30" s="190"/>
      <c r="B30" s="196"/>
      <c r="C30" s="197"/>
      <c r="D30" s="199"/>
      <c r="E30" s="177"/>
      <c r="F30" s="177"/>
      <c r="G30" s="214"/>
      <c r="H30" s="218"/>
      <c r="I30" s="193"/>
    </row>
    <row r="31" spans="1:9" x14ac:dyDescent="0.25">
      <c r="A31" s="1">
        <v>5</v>
      </c>
      <c r="B31" s="180" t="s">
        <v>3</v>
      </c>
      <c r="C31" s="181"/>
      <c r="D31" s="2" t="s">
        <v>2</v>
      </c>
      <c r="E31" s="3">
        <v>1</v>
      </c>
      <c r="F31" s="3">
        <v>6</v>
      </c>
      <c r="G31" s="52">
        <f>PRODUCT(E31:F31)</f>
        <v>6</v>
      </c>
      <c r="H31" s="46">
        <f>'Př. 5a - Ceník služeb provozu'!D10</f>
        <v>0</v>
      </c>
      <c r="I31" s="47">
        <f t="shared" si="1"/>
        <v>0</v>
      </c>
    </row>
    <row r="32" spans="1:9" x14ac:dyDescent="0.25">
      <c r="A32" s="1">
        <v>8</v>
      </c>
      <c r="B32" s="180" t="s">
        <v>65</v>
      </c>
      <c r="C32" s="181"/>
      <c r="D32" s="2" t="s">
        <v>2</v>
      </c>
      <c r="E32" s="3">
        <v>15</v>
      </c>
      <c r="F32" s="3">
        <v>1</v>
      </c>
      <c r="G32" s="52">
        <f>PRODUCT(E32:F32)</f>
        <v>15</v>
      </c>
      <c r="H32" s="46">
        <f>'Př. 5a - Ceník služeb provozu'!D13</f>
        <v>0</v>
      </c>
      <c r="I32" s="47">
        <f t="shared" si="1"/>
        <v>0</v>
      </c>
    </row>
    <row r="33" spans="1:9" x14ac:dyDescent="0.25">
      <c r="A33" s="1">
        <v>17</v>
      </c>
      <c r="B33" s="180" t="s">
        <v>61</v>
      </c>
      <c r="C33" s="181"/>
      <c r="D33" s="2" t="s">
        <v>62</v>
      </c>
      <c r="E33" s="3">
        <v>9.8699999999999996E-2</v>
      </c>
      <c r="F33" s="3">
        <v>1</v>
      </c>
      <c r="G33" s="52">
        <f>PRODUCT(E33:F33)</f>
        <v>9.8699999999999996E-2</v>
      </c>
      <c r="H33" s="46">
        <f>'Př. 5a - Ceník služeb provozu'!D20</f>
        <v>0</v>
      </c>
      <c r="I33" s="47">
        <f t="shared" si="1"/>
        <v>0</v>
      </c>
    </row>
    <row r="34" spans="1:9" x14ac:dyDescent="0.25">
      <c r="A34" s="94">
        <v>21</v>
      </c>
      <c r="B34" s="204" t="s">
        <v>56</v>
      </c>
      <c r="C34" s="204"/>
      <c r="D34" s="2" t="s">
        <v>57</v>
      </c>
      <c r="E34" s="3">
        <v>20</v>
      </c>
      <c r="F34" s="3">
        <v>1</v>
      </c>
      <c r="G34" s="52">
        <f>PRODUCT(E34:F34)</f>
        <v>20</v>
      </c>
      <c r="H34" s="46">
        <f>'Př. 5a - Ceník služeb provozu'!D23</f>
        <v>0</v>
      </c>
      <c r="I34" s="47">
        <f t="shared" si="1"/>
        <v>0</v>
      </c>
    </row>
    <row r="35" spans="1:9" x14ac:dyDescent="0.25">
      <c r="D35" s="8"/>
      <c r="E35" s="9"/>
      <c r="F35" s="8"/>
      <c r="G35" s="173" t="s">
        <v>8</v>
      </c>
      <c r="H35" s="174"/>
      <c r="I35" s="47">
        <f>SUM(I28:I34)</f>
        <v>0</v>
      </c>
    </row>
    <row r="36" spans="1:9" x14ac:dyDescent="0.25">
      <c r="D36" s="49" t="s">
        <v>10</v>
      </c>
      <c r="E36" s="49" t="s">
        <v>10</v>
      </c>
      <c r="F36" s="8"/>
      <c r="G36" s="48"/>
      <c r="H36" s="24" t="s">
        <v>4</v>
      </c>
      <c r="I36" s="47">
        <f>PRODUCT(I35,0.21)</f>
        <v>0</v>
      </c>
    </row>
    <row r="37" spans="1:9" x14ac:dyDescent="0.25">
      <c r="D37" s="187" t="s">
        <v>72</v>
      </c>
      <c r="E37" s="202"/>
      <c r="F37" s="202"/>
      <c r="G37" s="202"/>
      <c r="H37" s="203"/>
      <c r="I37" s="50">
        <f>SUM(ROUND(I35+I36,0))</f>
        <v>0</v>
      </c>
    </row>
    <row r="38" spans="1:9" x14ac:dyDescent="0.25">
      <c r="F38" s="138"/>
      <c r="G38" s="138"/>
    </row>
    <row r="39" spans="1:9" x14ac:dyDescent="0.25">
      <c r="A39" s="6"/>
      <c r="B39" s="76"/>
      <c r="C39" s="76"/>
      <c r="D39" s="72"/>
      <c r="E39" s="68"/>
      <c r="F39" s="138"/>
      <c r="G39" s="138"/>
      <c r="H39" s="74"/>
      <c r="I39" s="75"/>
    </row>
    <row r="40" spans="1:9" x14ac:dyDescent="0.25">
      <c r="A40" s="6"/>
      <c r="B40" s="76"/>
      <c r="C40" s="76"/>
      <c r="D40" s="72"/>
      <c r="E40" s="68"/>
      <c r="F40" s="138"/>
      <c r="G40" s="138"/>
      <c r="H40" s="74"/>
      <c r="I40" s="75"/>
    </row>
    <row r="41" spans="1:9" x14ac:dyDescent="0.25">
      <c r="A41" s="6"/>
      <c r="B41" s="6"/>
      <c r="C41" s="6"/>
      <c r="D41" s="68"/>
      <c r="E41" s="49"/>
      <c r="F41" s="138"/>
      <c r="G41" s="138"/>
      <c r="H41" s="24"/>
      <c r="I41" s="75"/>
    </row>
    <row r="42" spans="1:9" x14ac:dyDescent="0.25">
      <c r="A42" s="6"/>
      <c r="B42" s="6"/>
      <c r="C42" s="6"/>
      <c r="D42" s="49"/>
      <c r="E42" s="49"/>
      <c r="F42" s="68"/>
      <c r="G42" s="48"/>
      <c r="H42" s="24"/>
      <c r="I42" s="75"/>
    </row>
    <row r="43" spans="1:9" ht="15.6" x14ac:dyDescent="0.3">
      <c r="B43" s="191" t="s">
        <v>26</v>
      </c>
      <c r="C43" s="191"/>
      <c r="D43" s="191"/>
      <c r="E43" s="191"/>
      <c r="F43" s="8"/>
      <c r="G43" s="8"/>
      <c r="H43" s="22"/>
      <c r="I43" s="15"/>
    </row>
    <row r="44" spans="1:9" x14ac:dyDescent="0.25">
      <c r="A44" s="30"/>
      <c r="B44" s="31"/>
      <c r="C44" s="30"/>
      <c r="D44" s="32"/>
      <c r="E44" s="32"/>
      <c r="F44" s="32"/>
      <c r="G44" s="32"/>
      <c r="H44" s="33"/>
      <c r="I44" s="34"/>
    </row>
    <row r="45" spans="1:9" ht="15" x14ac:dyDescent="0.25">
      <c r="A45" s="26"/>
      <c r="B45" s="54" t="s">
        <v>50</v>
      </c>
      <c r="C45" s="55"/>
      <c r="D45" s="55"/>
      <c r="E45" s="55"/>
      <c r="F45" s="55"/>
      <c r="G45" s="55"/>
      <c r="H45" s="55"/>
      <c r="I45" s="55"/>
    </row>
    <row r="46" spans="1:9" ht="13.8" x14ac:dyDescent="0.25">
      <c r="A46" s="30"/>
      <c r="B46" s="55"/>
      <c r="C46" s="55"/>
      <c r="D46" s="56"/>
      <c r="E46" s="56"/>
      <c r="F46" s="56"/>
      <c r="G46" s="57"/>
      <c r="H46" s="58"/>
      <c r="I46" s="59"/>
    </row>
    <row r="47" spans="1:9" x14ac:dyDescent="0.25">
      <c r="A47" s="5"/>
      <c r="B47" s="27" t="s">
        <v>12</v>
      </c>
      <c r="C47" s="28" t="s">
        <v>35</v>
      </c>
      <c r="D47" s="8"/>
      <c r="E47" s="8"/>
      <c r="F47" s="8"/>
      <c r="G47" s="8"/>
      <c r="H47" s="22"/>
      <c r="I47" s="13"/>
    </row>
    <row r="48" spans="1:9" x14ac:dyDescent="0.25">
      <c r="B48" s="27" t="s">
        <v>13</v>
      </c>
      <c r="C48" s="122" t="s">
        <v>36</v>
      </c>
      <c r="D48" s="8"/>
      <c r="E48" s="8"/>
      <c r="F48" s="8"/>
      <c r="G48" s="8"/>
      <c r="H48" s="22"/>
      <c r="I48" s="13"/>
    </row>
    <row r="49" spans="1:9" x14ac:dyDescent="0.25">
      <c r="B49" s="27" t="s">
        <v>15</v>
      </c>
      <c r="C49" s="4" t="s">
        <v>54</v>
      </c>
      <c r="D49" s="8"/>
      <c r="E49" s="8"/>
      <c r="F49" s="60"/>
      <c r="G49" s="61"/>
      <c r="H49" s="62"/>
      <c r="I49" s="13"/>
    </row>
    <row r="50" spans="1:9" x14ac:dyDescent="0.25">
      <c r="B50" t="s">
        <v>14</v>
      </c>
      <c r="C50" s="4" t="s">
        <v>37</v>
      </c>
      <c r="D50" s="8"/>
      <c r="E50" s="8"/>
      <c r="F50" s="8"/>
      <c r="G50" s="8"/>
      <c r="H50" s="22"/>
      <c r="I50" s="13"/>
    </row>
    <row r="51" spans="1:9" x14ac:dyDescent="0.25">
      <c r="C51" s="63"/>
      <c r="D51" s="8"/>
      <c r="E51" s="8"/>
      <c r="F51" s="8"/>
      <c r="G51" s="8"/>
      <c r="H51" s="22"/>
      <c r="I51" s="13"/>
    </row>
    <row r="52" spans="1:9" x14ac:dyDescent="0.25">
      <c r="A52" s="42"/>
      <c r="B52" s="42"/>
      <c r="C52" s="37"/>
      <c r="D52" s="38"/>
      <c r="E52" s="38"/>
      <c r="F52" s="38"/>
      <c r="G52" s="38"/>
      <c r="H52" s="40"/>
      <c r="I52" s="41"/>
    </row>
    <row r="53" spans="1:9" ht="15.6" x14ac:dyDescent="0.3">
      <c r="B53" s="66" t="s">
        <v>73</v>
      </c>
      <c r="D53" s="135"/>
      <c r="E53" s="135"/>
      <c r="F53" s="81"/>
      <c r="G53" s="90"/>
      <c r="H53" s="22"/>
      <c r="I53" s="13"/>
    </row>
    <row r="54" spans="1:9" x14ac:dyDescent="0.25">
      <c r="A54" s="30"/>
      <c r="B54" s="30"/>
      <c r="C54" s="30"/>
      <c r="D54" s="32"/>
      <c r="E54" s="32"/>
      <c r="F54" s="32"/>
      <c r="G54" s="32"/>
      <c r="H54" s="33"/>
      <c r="I54" s="36"/>
    </row>
    <row r="55" spans="1:9" ht="15.6" x14ac:dyDescent="0.3">
      <c r="A55" s="25" t="s">
        <v>17</v>
      </c>
      <c r="B55" s="10" t="s">
        <v>5</v>
      </c>
      <c r="C55" s="11"/>
      <c r="D55" s="7" t="s">
        <v>6</v>
      </c>
      <c r="E55" s="7" t="s">
        <v>0</v>
      </c>
      <c r="F55" s="7" t="s">
        <v>16</v>
      </c>
      <c r="G55" s="45" t="s">
        <v>0</v>
      </c>
      <c r="H55" s="98" t="s">
        <v>7</v>
      </c>
      <c r="I55" s="99" t="s">
        <v>1</v>
      </c>
    </row>
    <row r="56" spans="1:9" x14ac:dyDescent="0.25">
      <c r="A56" s="124">
        <v>1</v>
      </c>
      <c r="B56" s="215" t="s">
        <v>21</v>
      </c>
      <c r="C56" s="216"/>
      <c r="D56" s="2" t="s">
        <v>2</v>
      </c>
      <c r="E56" s="2">
        <v>10</v>
      </c>
      <c r="F56" s="2">
        <v>6</v>
      </c>
      <c r="G56" s="97">
        <f>PRODUCT(E56:F56)</f>
        <v>60</v>
      </c>
      <c r="H56" s="127">
        <f>'Př. 5a - Ceník služeb provozu'!D7</f>
        <v>0</v>
      </c>
      <c r="I56" s="47">
        <f t="shared" ref="I56:I61" si="2">G56*H56</f>
        <v>0</v>
      </c>
    </row>
    <row r="57" spans="1:9" x14ac:dyDescent="0.25">
      <c r="A57" s="189">
        <v>2</v>
      </c>
      <c r="B57" s="194" t="s">
        <v>58</v>
      </c>
      <c r="C57" s="195"/>
      <c r="D57" s="198" t="s">
        <v>2</v>
      </c>
      <c r="E57" s="176">
        <v>10</v>
      </c>
      <c r="F57" s="198">
        <v>6</v>
      </c>
      <c r="G57" s="213">
        <f>PRODUCT(E57,F57)</f>
        <v>60</v>
      </c>
      <c r="H57" s="217">
        <f>'Př. 5a - Ceník služeb provozu'!D8</f>
        <v>0</v>
      </c>
      <c r="I57" s="192">
        <f t="shared" si="2"/>
        <v>0</v>
      </c>
    </row>
    <row r="58" spans="1:9" x14ac:dyDescent="0.25">
      <c r="A58" s="190"/>
      <c r="B58" s="196"/>
      <c r="C58" s="197"/>
      <c r="D58" s="199"/>
      <c r="E58" s="177"/>
      <c r="F58" s="199"/>
      <c r="G58" s="214"/>
      <c r="H58" s="218"/>
      <c r="I58" s="193"/>
    </row>
    <row r="59" spans="1:9" x14ac:dyDescent="0.25">
      <c r="A59" s="1">
        <v>5</v>
      </c>
      <c r="B59" s="180" t="s">
        <v>3</v>
      </c>
      <c r="C59" s="181"/>
      <c r="D59" s="2" t="s">
        <v>2</v>
      </c>
      <c r="E59" s="3">
        <v>1</v>
      </c>
      <c r="F59" s="2">
        <v>6</v>
      </c>
      <c r="G59" s="52">
        <f>PRODUCT(E59:F59)</f>
        <v>6</v>
      </c>
      <c r="H59" s="46">
        <f>'Př. 5a - Ceník služeb provozu'!D10</f>
        <v>0</v>
      </c>
      <c r="I59" s="47">
        <f t="shared" si="2"/>
        <v>0</v>
      </c>
    </row>
    <row r="60" spans="1:9" x14ac:dyDescent="0.25">
      <c r="A60" s="1">
        <v>11</v>
      </c>
      <c r="B60" s="180" t="s">
        <v>64</v>
      </c>
      <c r="C60" s="181"/>
      <c r="D60" s="2" t="s">
        <v>2</v>
      </c>
      <c r="E60" s="3">
        <v>15</v>
      </c>
      <c r="F60" s="2">
        <v>1</v>
      </c>
      <c r="G60" s="52">
        <f>PRODUCT(E60:F60)</f>
        <v>15</v>
      </c>
      <c r="H60" s="46">
        <f>'Př. 5a - Ceník služeb provozu'!D16</f>
        <v>0</v>
      </c>
      <c r="I60" s="47">
        <f t="shared" si="2"/>
        <v>0</v>
      </c>
    </row>
    <row r="61" spans="1:9" x14ac:dyDescent="0.25">
      <c r="A61" s="1">
        <v>17</v>
      </c>
      <c r="B61" s="180" t="s">
        <v>61</v>
      </c>
      <c r="C61" s="181"/>
      <c r="D61" s="2" t="s">
        <v>62</v>
      </c>
      <c r="E61" s="3">
        <v>9.8699999999999996E-2</v>
      </c>
      <c r="F61" s="2">
        <v>1</v>
      </c>
      <c r="G61" s="52">
        <f>PRODUCT(E61:F61)</f>
        <v>9.8699999999999996E-2</v>
      </c>
      <c r="H61" s="46">
        <f>'Př. 5a - Ceník služeb provozu'!D20</f>
        <v>0</v>
      </c>
      <c r="I61" s="47">
        <f t="shared" si="2"/>
        <v>0</v>
      </c>
    </row>
    <row r="62" spans="1:9" x14ac:dyDescent="0.25">
      <c r="D62" s="8"/>
      <c r="E62" s="9"/>
      <c r="F62" s="8"/>
      <c r="G62" s="205" t="s">
        <v>8</v>
      </c>
      <c r="H62" s="206"/>
      <c r="I62" s="47">
        <f>SUM(I56:I61)</f>
        <v>0</v>
      </c>
    </row>
    <row r="63" spans="1:9" x14ac:dyDescent="0.25">
      <c r="D63" s="49" t="s">
        <v>10</v>
      </c>
      <c r="E63" s="49" t="s">
        <v>10</v>
      </c>
      <c r="F63" s="8"/>
      <c r="G63" s="48"/>
      <c r="H63" s="24" t="s">
        <v>4</v>
      </c>
      <c r="I63" s="47">
        <f>PRODUCT(I62,0.21)</f>
        <v>0</v>
      </c>
    </row>
    <row r="64" spans="1:9" x14ac:dyDescent="0.25">
      <c r="D64" s="187" t="s">
        <v>74</v>
      </c>
      <c r="E64" s="202"/>
      <c r="F64" s="202"/>
      <c r="G64" s="202"/>
      <c r="H64" s="203"/>
      <c r="I64" s="50">
        <f>SUM(ROUND(I62+I63,0))</f>
        <v>0</v>
      </c>
    </row>
    <row r="65" spans="1:9" x14ac:dyDescent="0.25">
      <c r="D65" s="8"/>
      <c r="E65" s="8"/>
      <c r="F65" s="8"/>
      <c r="G65" s="48"/>
      <c r="H65" s="24"/>
      <c r="I65" s="51"/>
    </row>
    <row r="66" spans="1:9" ht="15.6" x14ac:dyDescent="0.3">
      <c r="B66" s="207" t="s">
        <v>75</v>
      </c>
      <c r="C66" s="208"/>
      <c r="D66" s="80"/>
      <c r="E66" s="80"/>
      <c r="F66" s="81"/>
      <c r="G66" s="90"/>
      <c r="H66" s="22"/>
      <c r="I66" s="13"/>
    </row>
    <row r="67" spans="1:9" x14ac:dyDescent="0.25">
      <c r="A67" s="30"/>
      <c r="B67" s="30"/>
      <c r="C67" s="30"/>
      <c r="D67" s="32"/>
      <c r="E67" s="32"/>
      <c r="F67" s="32"/>
      <c r="G67" s="32"/>
      <c r="H67" s="33"/>
      <c r="I67" s="36"/>
    </row>
    <row r="68" spans="1:9" ht="15.6" x14ac:dyDescent="0.3">
      <c r="A68" s="25" t="s">
        <v>17</v>
      </c>
      <c r="B68" s="10" t="s">
        <v>5</v>
      </c>
      <c r="C68" s="11"/>
      <c r="D68" s="7" t="s">
        <v>6</v>
      </c>
      <c r="E68" s="7" t="s">
        <v>0</v>
      </c>
      <c r="F68" s="7" t="s">
        <v>16</v>
      </c>
      <c r="G68" s="45" t="s">
        <v>0</v>
      </c>
      <c r="H68" s="98" t="s">
        <v>7</v>
      </c>
      <c r="I68" s="99" t="s">
        <v>1</v>
      </c>
    </row>
    <row r="69" spans="1:9" x14ac:dyDescent="0.25">
      <c r="A69" s="124">
        <v>1</v>
      </c>
      <c r="B69" s="215" t="s">
        <v>21</v>
      </c>
      <c r="C69" s="216"/>
      <c r="D69" s="2" t="s">
        <v>2</v>
      </c>
      <c r="E69" s="2">
        <v>10</v>
      </c>
      <c r="F69" s="2">
        <v>6</v>
      </c>
      <c r="G69" s="97">
        <f>PRODUCT(E69:F69)</f>
        <v>60</v>
      </c>
      <c r="H69" s="126">
        <f>'Př. 5a - Ceník služeb provozu'!D7</f>
        <v>0</v>
      </c>
      <c r="I69" s="47">
        <f t="shared" ref="I69:I75" si="3">G69*H69</f>
        <v>0</v>
      </c>
    </row>
    <row r="70" spans="1:9" x14ac:dyDescent="0.25">
      <c r="A70" s="189">
        <v>2</v>
      </c>
      <c r="B70" s="194" t="s">
        <v>58</v>
      </c>
      <c r="C70" s="195"/>
      <c r="D70" s="198" t="s">
        <v>2</v>
      </c>
      <c r="E70" s="176">
        <v>10</v>
      </c>
      <c r="F70" s="176">
        <v>6</v>
      </c>
      <c r="G70" s="213">
        <f>PRODUCT(E70,F70)</f>
        <v>60</v>
      </c>
      <c r="H70" s="217">
        <f>'Př. 5a - Ceník služeb provozu'!D8</f>
        <v>0</v>
      </c>
      <c r="I70" s="192">
        <f t="shared" si="3"/>
        <v>0</v>
      </c>
    </row>
    <row r="71" spans="1:9" x14ac:dyDescent="0.25">
      <c r="A71" s="190"/>
      <c r="B71" s="196"/>
      <c r="C71" s="197"/>
      <c r="D71" s="199"/>
      <c r="E71" s="177"/>
      <c r="F71" s="177"/>
      <c r="G71" s="214"/>
      <c r="H71" s="218"/>
      <c r="I71" s="193"/>
    </row>
    <row r="72" spans="1:9" x14ac:dyDescent="0.25">
      <c r="A72" s="1">
        <v>5</v>
      </c>
      <c r="B72" s="180" t="s">
        <v>3</v>
      </c>
      <c r="C72" s="181"/>
      <c r="D72" s="2" t="s">
        <v>2</v>
      </c>
      <c r="E72" s="3">
        <v>1</v>
      </c>
      <c r="F72" s="3">
        <v>6</v>
      </c>
      <c r="G72" s="52">
        <f>PRODUCT(E72:F72)</f>
        <v>6</v>
      </c>
      <c r="H72" s="46">
        <f>'Př. 5a - Ceník služeb provozu'!D10</f>
        <v>0</v>
      </c>
      <c r="I72" s="47">
        <f t="shared" si="3"/>
        <v>0</v>
      </c>
    </row>
    <row r="73" spans="1:9" x14ac:dyDescent="0.25">
      <c r="A73" s="1">
        <v>8</v>
      </c>
      <c r="B73" s="180" t="s">
        <v>65</v>
      </c>
      <c r="C73" s="181"/>
      <c r="D73" s="2" t="s">
        <v>2</v>
      </c>
      <c r="E73" s="3">
        <v>15</v>
      </c>
      <c r="F73" s="3">
        <v>1</v>
      </c>
      <c r="G73" s="52">
        <f>PRODUCT(E73:F73)</f>
        <v>15</v>
      </c>
      <c r="H73" s="46">
        <f>'Př. 5a - Ceník služeb provozu'!D13</f>
        <v>0</v>
      </c>
      <c r="I73" s="47">
        <f t="shared" si="3"/>
        <v>0</v>
      </c>
    </row>
    <row r="74" spans="1:9" x14ac:dyDescent="0.25">
      <c r="A74" s="1">
        <v>17</v>
      </c>
      <c r="B74" s="180" t="s">
        <v>61</v>
      </c>
      <c r="C74" s="181"/>
      <c r="D74" s="2" t="s">
        <v>62</v>
      </c>
      <c r="E74" s="3">
        <v>9.8699999999999996E-2</v>
      </c>
      <c r="F74" s="3">
        <v>1</v>
      </c>
      <c r="G74" s="52">
        <f>PRODUCT(E74:F74)</f>
        <v>9.8699999999999996E-2</v>
      </c>
      <c r="H74" s="46">
        <f>'Př. 5a - Ceník služeb provozu'!D20</f>
        <v>0</v>
      </c>
      <c r="I74" s="47">
        <f t="shared" si="3"/>
        <v>0</v>
      </c>
    </row>
    <row r="75" spans="1:9" x14ac:dyDescent="0.25">
      <c r="A75" s="94">
        <v>21</v>
      </c>
      <c r="B75" s="204" t="s">
        <v>56</v>
      </c>
      <c r="C75" s="204"/>
      <c r="D75" s="2" t="s">
        <v>57</v>
      </c>
      <c r="E75" s="3">
        <v>20</v>
      </c>
      <c r="F75" s="3">
        <v>1</v>
      </c>
      <c r="G75" s="52">
        <f>PRODUCT(E75:F75)</f>
        <v>20</v>
      </c>
      <c r="H75" s="46">
        <f>'Př. 5a - Ceník služeb provozu'!D23</f>
        <v>0</v>
      </c>
      <c r="I75" s="47">
        <f t="shared" si="3"/>
        <v>0</v>
      </c>
    </row>
    <row r="76" spans="1:9" x14ac:dyDescent="0.25">
      <c r="D76" s="8"/>
      <c r="E76" s="9"/>
      <c r="F76" s="8"/>
      <c r="G76" s="173" t="s">
        <v>8</v>
      </c>
      <c r="H76" s="206"/>
      <c r="I76" s="47">
        <f>SUM(I69:I75)</f>
        <v>0</v>
      </c>
    </row>
    <row r="77" spans="1:9" x14ac:dyDescent="0.25">
      <c r="D77" s="49" t="s">
        <v>10</v>
      </c>
      <c r="E77" s="49" t="s">
        <v>10</v>
      </c>
      <c r="F77" s="8"/>
      <c r="G77" s="48"/>
      <c r="H77" s="24" t="s">
        <v>4</v>
      </c>
      <c r="I77" s="47">
        <f>PRODUCT(I76,0.21)</f>
        <v>0</v>
      </c>
    </row>
    <row r="78" spans="1:9" x14ac:dyDescent="0.25">
      <c r="D78" s="187" t="s">
        <v>76</v>
      </c>
      <c r="E78" s="202"/>
      <c r="F78" s="202"/>
      <c r="G78" s="202"/>
      <c r="H78" s="203"/>
      <c r="I78" s="50">
        <f>SUM(ROUND(I76+I77,0))</f>
        <v>0</v>
      </c>
    </row>
    <row r="80" spans="1:9" x14ac:dyDescent="0.25">
      <c r="A80" s="6"/>
      <c r="B80" s="6"/>
      <c r="C80" s="6"/>
      <c r="D80" s="49"/>
      <c r="E80" s="49"/>
      <c r="F80" s="68"/>
      <c r="G80" s="48"/>
      <c r="H80" s="24"/>
      <c r="I80" s="75"/>
    </row>
    <row r="81" spans="1:9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15.6" x14ac:dyDescent="0.3">
      <c r="B85" s="191" t="s">
        <v>26</v>
      </c>
      <c r="C85" s="191"/>
      <c r="D85" s="191"/>
      <c r="E85" s="191"/>
      <c r="F85" s="8"/>
      <c r="G85" s="8"/>
      <c r="H85" s="22"/>
      <c r="I85" s="15"/>
    </row>
    <row r="86" spans="1:9" x14ac:dyDescent="0.25">
      <c r="A86" s="30"/>
      <c r="B86" s="31"/>
      <c r="C86" s="30"/>
      <c r="D86" s="32"/>
      <c r="E86" s="32"/>
      <c r="F86" s="32"/>
      <c r="G86" s="32"/>
      <c r="H86" s="33"/>
      <c r="I86" s="34"/>
    </row>
    <row r="87" spans="1:9" ht="15" x14ac:dyDescent="0.25">
      <c r="A87" s="26"/>
      <c r="B87" s="54" t="s">
        <v>50</v>
      </c>
      <c r="C87" s="55"/>
      <c r="D87" s="55"/>
      <c r="E87" s="55"/>
      <c r="F87" s="55"/>
      <c r="G87" s="55"/>
      <c r="H87" s="55"/>
      <c r="I87" s="55"/>
    </row>
    <row r="88" spans="1:9" ht="13.8" x14ac:dyDescent="0.25">
      <c r="A88" s="30"/>
      <c r="B88" s="55"/>
      <c r="C88" s="55"/>
      <c r="D88" s="56"/>
      <c r="E88" s="56"/>
      <c r="F88" s="56"/>
      <c r="G88" s="57"/>
      <c r="H88" s="58"/>
      <c r="I88" s="59"/>
    </row>
    <row r="89" spans="1:9" x14ac:dyDescent="0.25">
      <c r="A89" s="5"/>
      <c r="B89" s="27" t="s">
        <v>12</v>
      </c>
      <c r="C89" s="28" t="s">
        <v>35</v>
      </c>
      <c r="D89" s="8"/>
      <c r="E89" s="8"/>
      <c r="F89" s="8"/>
      <c r="G89" s="8"/>
      <c r="H89" s="22"/>
      <c r="I89" s="13"/>
    </row>
    <row r="90" spans="1:9" x14ac:dyDescent="0.25">
      <c r="B90" s="27" t="s">
        <v>13</v>
      </c>
      <c r="C90" s="122" t="s">
        <v>36</v>
      </c>
      <c r="D90" s="8"/>
      <c r="E90" s="8"/>
      <c r="F90" s="8"/>
      <c r="G90" s="8"/>
      <c r="H90" s="22"/>
      <c r="I90" s="13"/>
    </row>
    <row r="91" spans="1:9" x14ac:dyDescent="0.25">
      <c r="B91" s="27" t="s">
        <v>15</v>
      </c>
      <c r="C91" s="4" t="s">
        <v>54</v>
      </c>
      <c r="D91" s="8"/>
      <c r="E91" s="8"/>
      <c r="F91" s="60"/>
      <c r="G91" s="61"/>
      <c r="H91" s="62"/>
      <c r="I91" s="13"/>
    </row>
    <row r="92" spans="1:9" x14ac:dyDescent="0.25">
      <c r="B92" t="s">
        <v>14</v>
      </c>
      <c r="C92" s="4" t="s">
        <v>37</v>
      </c>
      <c r="D92" s="8"/>
      <c r="E92" s="8"/>
      <c r="F92" s="8"/>
      <c r="G92" s="8"/>
      <c r="H92" s="22"/>
      <c r="I92" s="13"/>
    </row>
    <row r="93" spans="1:9" x14ac:dyDescent="0.25">
      <c r="C93" s="63"/>
      <c r="D93" s="8"/>
      <c r="E93" s="8"/>
      <c r="F93" s="8"/>
      <c r="G93" s="8"/>
      <c r="H93" s="22"/>
      <c r="I93" s="13"/>
    </row>
    <row r="94" spans="1:9" x14ac:dyDescent="0.25">
      <c r="A94" s="42"/>
      <c r="B94" s="42"/>
      <c r="C94" s="37"/>
      <c r="D94" s="38"/>
      <c r="E94" s="38"/>
      <c r="F94" s="38"/>
      <c r="G94" s="38"/>
      <c r="H94" s="40"/>
      <c r="I94" s="41"/>
    </row>
    <row r="95" spans="1:9" ht="15.6" x14ac:dyDescent="0.3">
      <c r="B95" s="207" t="s">
        <v>77</v>
      </c>
      <c r="C95" s="208"/>
      <c r="D95" s="175"/>
      <c r="E95" s="175"/>
      <c r="F95" s="81"/>
      <c r="G95" s="90"/>
      <c r="H95" s="22"/>
      <c r="I95" s="13"/>
    </row>
    <row r="96" spans="1:9" x14ac:dyDescent="0.25">
      <c r="A96" s="30"/>
      <c r="B96" s="30"/>
      <c r="C96" s="30"/>
      <c r="D96" s="32"/>
      <c r="E96" s="32"/>
      <c r="F96" s="32"/>
      <c r="G96" s="32"/>
      <c r="H96" s="33"/>
      <c r="I96" s="36"/>
    </row>
    <row r="97" spans="1:9" ht="15.6" x14ac:dyDescent="0.3">
      <c r="A97" s="25" t="s">
        <v>17</v>
      </c>
      <c r="B97" s="10" t="s">
        <v>5</v>
      </c>
      <c r="C97" s="11"/>
      <c r="D97" s="7" t="s">
        <v>6</v>
      </c>
      <c r="E97" s="7" t="s">
        <v>0</v>
      </c>
      <c r="F97" s="7" t="s">
        <v>16</v>
      </c>
      <c r="G97" s="45" t="s">
        <v>0</v>
      </c>
      <c r="H97" s="98" t="s">
        <v>7</v>
      </c>
      <c r="I97" s="99" t="s">
        <v>1</v>
      </c>
    </row>
    <row r="98" spans="1:9" x14ac:dyDescent="0.25">
      <c r="A98" s="124">
        <v>1</v>
      </c>
      <c r="B98" s="215" t="s">
        <v>21</v>
      </c>
      <c r="C98" s="216"/>
      <c r="D98" s="2" t="s">
        <v>2</v>
      </c>
      <c r="E98" s="2">
        <v>10</v>
      </c>
      <c r="F98" s="2">
        <v>6</v>
      </c>
      <c r="G98" s="97">
        <f>PRODUCT(E98:F98)</f>
        <v>60</v>
      </c>
      <c r="H98" s="127">
        <f>'Př. 5a - Ceník služeb provozu'!D7</f>
        <v>0</v>
      </c>
      <c r="I98" s="47">
        <f t="shared" ref="I98:I103" si="4">G98*H98</f>
        <v>0</v>
      </c>
    </row>
    <row r="99" spans="1:9" x14ac:dyDescent="0.25">
      <c r="A99" s="189">
        <v>2</v>
      </c>
      <c r="B99" s="194" t="s">
        <v>58</v>
      </c>
      <c r="C99" s="195"/>
      <c r="D99" s="198" t="s">
        <v>2</v>
      </c>
      <c r="E99" s="176">
        <v>10</v>
      </c>
      <c r="F99" s="198">
        <v>6</v>
      </c>
      <c r="G99" s="213">
        <f>PRODUCT(E99,F99)</f>
        <v>60</v>
      </c>
      <c r="H99" s="217">
        <f>'Př. 5a - Ceník služeb provozu'!D8</f>
        <v>0</v>
      </c>
      <c r="I99" s="192">
        <f t="shared" si="4"/>
        <v>0</v>
      </c>
    </row>
    <row r="100" spans="1:9" x14ac:dyDescent="0.25">
      <c r="A100" s="190"/>
      <c r="B100" s="196"/>
      <c r="C100" s="197"/>
      <c r="D100" s="199"/>
      <c r="E100" s="177"/>
      <c r="F100" s="199"/>
      <c r="G100" s="214"/>
      <c r="H100" s="218"/>
      <c r="I100" s="193"/>
    </row>
    <row r="101" spans="1:9" x14ac:dyDescent="0.25">
      <c r="A101" s="1">
        <v>5</v>
      </c>
      <c r="B101" s="180" t="s">
        <v>3</v>
      </c>
      <c r="C101" s="181"/>
      <c r="D101" s="2" t="s">
        <v>2</v>
      </c>
      <c r="E101" s="3">
        <v>1</v>
      </c>
      <c r="F101" s="2">
        <v>6</v>
      </c>
      <c r="G101" s="52">
        <f>PRODUCT(E101:F101)</f>
        <v>6</v>
      </c>
      <c r="H101" s="46">
        <f>'Př. 5a - Ceník služeb provozu'!D10</f>
        <v>0</v>
      </c>
      <c r="I101" s="47">
        <f t="shared" si="4"/>
        <v>0</v>
      </c>
    </row>
    <row r="102" spans="1:9" x14ac:dyDescent="0.25">
      <c r="A102" s="1">
        <v>11</v>
      </c>
      <c r="B102" s="180" t="s">
        <v>64</v>
      </c>
      <c r="C102" s="181"/>
      <c r="D102" s="2" t="s">
        <v>2</v>
      </c>
      <c r="E102" s="3">
        <v>15</v>
      </c>
      <c r="F102" s="2">
        <v>1</v>
      </c>
      <c r="G102" s="52">
        <f>PRODUCT(E102:F102)</f>
        <v>15</v>
      </c>
      <c r="H102" s="46">
        <f>'Př. 5a - Ceník služeb provozu'!D16</f>
        <v>0</v>
      </c>
      <c r="I102" s="47">
        <f t="shared" si="4"/>
        <v>0</v>
      </c>
    </row>
    <row r="103" spans="1:9" x14ac:dyDescent="0.25">
      <c r="A103" s="1">
        <v>17</v>
      </c>
      <c r="B103" s="180" t="s">
        <v>61</v>
      </c>
      <c r="C103" s="181"/>
      <c r="D103" s="2" t="s">
        <v>62</v>
      </c>
      <c r="E103" s="3">
        <v>9.8699999999999996E-2</v>
      </c>
      <c r="F103" s="2">
        <v>1</v>
      </c>
      <c r="G103" s="52">
        <f>PRODUCT(E103:F103)</f>
        <v>9.8699999999999996E-2</v>
      </c>
      <c r="H103" s="46">
        <f>'Př. 5a - Ceník služeb provozu'!D20</f>
        <v>0</v>
      </c>
      <c r="I103" s="47">
        <f t="shared" si="4"/>
        <v>0</v>
      </c>
    </row>
    <row r="104" spans="1:9" x14ac:dyDescent="0.25">
      <c r="D104" s="8"/>
      <c r="E104" s="9"/>
      <c r="F104" s="8"/>
      <c r="G104" s="205" t="s">
        <v>8</v>
      </c>
      <c r="H104" s="206"/>
      <c r="I104" s="47">
        <f>SUM(I98:I103)</f>
        <v>0</v>
      </c>
    </row>
    <row r="105" spans="1:9" x14ac:dyDescent="0.25">
      <c r="D105" s="49" t="s">
        <v>10</v>
      </c>
      <c r="E105" s="49" t="s">
        <v>10</v>
      </c>
      <c r="F105" s="8"/>
      <c r="G105" s="48"/>
      <c r="H105" s="24" t="s">
        <v>4</v>
      </c>
      <c r="I105" s="47">
        <f>PRODUCT(I104,0.21)</f>
        <v>0</v>
      </c>
    </row>
    <row r="106" spans="1:9" x14ac:dyDescent="0.25">
      <c r="D106" s="187" t="s">
        <v>78</v>
      </c>
      <c r="E106" s="202"/>
      <c r="F106" s="202"/>
      <c r="G106" s="202"/>
      <c r="H106" s="203"/>
      <c r="I106" s="50">
        <f>SUM(ROUND(I104+I105,0))</f>
        <v>0</v>
      </c>
    </row>
    <row r="107" spans="1:9" x14ac:dyDescent="0.25">
      <c r="D107" s="8"/>
      <c r="E107" s="8"/>
      <c r="F107" s="8"/>
      <c r="G107" s="48"/>
      <c r="H107" s="24"/>
      <c r="I107" s="51"/>
    </row>
    <row r="108" spans="1:9" ht="15.6" x14ac:dyDescent="0.3">
      <c r="B108" s="207" t="s">
        <v>79</v>
      </c>
      <c r="C108" s="208"/>
      <c r="D108" s="80"/>
      <c r="E108" s="80"/>
      <c r="F108" s="81"/>
      <c r="G108" s="90"/>
      <c r="H108" s="22"/>
      <c r="I108" s="13"/>
    </row>
    <row r="109" spans="1:9" x14ac:dyDescent="0.25">
      <c r="A109" s="30"/>
      <c r="B109" s="30"/>
      <c r="C109" s="30"/>
      <c r="D109" s="32"/>
      <c r="E109" s="32"/>
      <c r="F109" s="32"/>
      <c r="G109" s="32"/>
      <c r="H109" s="33"/>
      <c r="I109" s="36"/>
    </row>
    <row r="110" spans="1:9" ht="15.6" x14ac:dyDescent="0.3">
      <c r="A110" s="25" t="s">
        <v>17</v>
      </c>
      <c r="B110" s="10" t="s">
        <v>5</v>
      </c>
      <c r="C110" s="11"/>
      <c r="D110" s="7" t="s">
        <v>6</v>
      </c>
      <c r="E110" s="7" t="s">
        <v>0</v>
      </c>
      <c r="F110" s="7" t="s">
        <v>16</v>
      </c>
      <c r="G110" s="45" t="s">
        <v>0</v>
      </c>
      <c r="H110" s="98" t="s">
        <v>7</v>
      </c>
      <c r="I110" s="99" t="s">
        <v>1</v>
      </c>
    </row>
    <row r="111" spans="1:9" x14ac:dyDescent="0.25">
      <c r="A111" s="124">
        <v>1</v>
      </c>
      <c r="B111" s="215" t="s">
        <v>21</v>
      </c>
      <c r="C111" s="216"/>
      <c r="D111" s="2" t="s">
        <v>2</v>
      </c>
      <c r="E111" s="2">
        <v>10</v>
      </c>
      <c r="F111" s="2">
        <v>6</v>
      </c>
      <c r="G111" s="97">
        <f>PRODUCT(E111:F111)</f>
        <v>60</v>
      </c>
      <c r="H111" s="127">
        <f>'Př. 5a - Ceník služeb provozu'!D7</f>
        <v>0</v>
      </c>
      <c r="I111" s="47">
        <f t="shared" ref="I111:I117" si="5">G111*H111</f>
        <v>0</v>
      </c>
    </row>
    <row r="112" spans="1:9" x14ac:dyDescent="0.25">
      <c r="A112" s="189">
        <v>2</v>
      </c>
      <c r="B112" s="194" t="s">
        <v>58</v>
      </c>
      <c r="C112" s="195"/>
      <c r="D112" s="198" t="s">
        <v>2</v>
      </c>
      <c r="E112" s="176">
        <v>10</v>
      </c>
      <c r="F112" s="176">
        <v>6</v>
      </c>
      <c r="G112" s="213">
        <f>PRODUCT(E112,F112)</f>
        <v>60</v>
      </c>
      <c r="H112" s="217">
        <f>'Př. 5a - Ceník služeb provozu'!D8</f>
        <v>0</v>
      </c>
      <c r="I112" s="192">
        <f t="shared" si="5"/>
        <v>0</v>
      </c>
    </row>
    <row r="113" spans="1:9" x14ac:dyDescent="0.25">
      <c r="A113" s="190"/>
      <c r="B113" s="196"/>
      <c r="C113" s="197"/>
      <c r="D113" s="199"/>
      <c r="E113" s="177"/>
      <c r="F113" s="177"/>
      <c r="G113" s="214"/>
      <c r="H113" s="218"/>
      <c r="I113" s="193"/>
    </row>
    <row r="114" spans="1:9" x14ac:dyDescent="0.25">
      <c r="A114" s="1">
        <v>5</v>
      </c>
      <c r="B114" s="180" t="s">
        <v>3</v>
      </c>
      <c r="C114" s="181"/>
      <c r="D114" s="2" t="s">
        <v>2</v>
      </c>
      <c r="E114" s="3">
        <v>1</v>
      </c>
      <c r="F114" s="3">
        <v>6</v>
      </c>
      <c r="G114" s="52">
        <f>PRODUCT(E114:F114)</f>
        <v>6</v>
      </c>
      <c r="H114" s="46">
        <f>'Př. 5a - Ceník služeb provozu'!D10</f>
        <v>0</v>
      </c>
      <c r="I114" s="47">
        <f t="shared" si="5"/>
        <v>0</v>
      </c>
    </row>
    <row r="115" spans="1:9" x14ac:dyDescent="0.25">
      <c r="A115" s="1">
        <v>8</v>
      </c>
      <c r="B115" s="180" t="s">
        <v>65</v>
      </c>
      <c r="C115" s="181"/>
      <c r="D115" s="2" t="s">
        <v>2</v>
      </c>
      <c r="E115" s="3">
        <v>15</v>
      </c>
      <c r="F115" s="3">
        <v>1</v>
      </c>
      <c r="G115" s="52">
        <f>PRODUCT(E115:F115)</f>
        <v>15</v>
      </c>
      <c r="H115" s="46">
        <f>'Př. 5a - Ceník služeb provozu'!D13</f>
        <v>0</v>
      </c>
      <c r="I115" s="47">
        <f t="shared" si="5"/>
        <v>0</v>
      </c>
    </row>
    <row r="116" spans="1:9" x14ac:dyDescent="0.25">
      <c r="A116" s="1">
        <v>17</v>
      </c>
      <c r="B116" s="180" t="s">
        <v>61</v>
      </c>
      <c r="C116" s="181"/>
      <c r="D116" s="2" t="s">
        <v>62</v>
      </c>
      <c r="E116" s="3">
        <v>9.8699999999999996E-2</v>
      </c>
      <c r="F116" s="3">
        <v>1</v>
      </c>
      <c r="G116" s="52">
        <f>PRODUCT(E116:F116)</f>
        <v>9.8699999999999996E-2</v>
      </c>
      <c r="H116" s="46">
        <f>'Př. 5a - Ceník služeb provozu'!D20</f>
        <v>0</v>
      </c>
      <c r="I116" s="47">
        <f t="shared" si="5"/>
        <v>0</v>
      </c>
    </row>
    <row r="117" spans="1:9" x14ac:dyDescent="0.25">
      <c r="A117" s="94">
        <v>21</v>
      </c>
      <c r="B117" s="204" t="s">
        <v>56</v>
      </c>
      <c r="C117" s="204"/>
      <c r="D117" s="2" t="s">
        <v>57</v>
      </c>
      <c r="E117" s="3">
        <v>20</v>
      </c>
      <c r="F117" s="3">
        <v>1</v>
      </c>
      <c r="G117" s="52">
        <f>PRODUCT(E117:F117)</f>
        <v>20</v>
      </c>
      <c r="H117" s="46">
        <f>'Př. 5a - Ceník služeb provozu'!D23</f>
        <v>0</v>
      </c>
      <c r="I117" s="47">
        <f t="shared" si="5"/>
        <v>0</v>
      </c>
    </row>
    <row r="118" spans="1:9" x14ac:dyDescent="0.25">
      <c r="D118" s="8"/>
      <c r="E118" s="9"/>
      <c r="F118" s="8"/>
      <c r="G118" s="173" t="s">
        <v>8</v>
      </c>
      <c r="H118" s="206"/>
      <c r="I118" s="47">
        <f>SUM(I111:I117)</f>
        <v>0</v>
      </c>
    </row>
    <row r="119" spans="1:9" x14ac:dyDescent="0.25">
      <c r="D119" s="49" t="s">
        <v>10</v>
      </c>
      <c r="E119" s="49" t="s">
        <v>10</v>
      </c>
      <c r="F119" s="8"/>
      <c r="G119" s="48"/>
      <c r="H119" s="24" t="s">
        <v>4</v>
      </c>
      <c r="I119" s="47">
        <f>PRODUCT(I118,0.21)</f>
        <v>0</v>
      </c>
    </row>
    <row r="120" spans="1:9" x14ac:dyDescent="0.25">
      <c r="D120" s="187" t="s">
        <v>80</v>
      </c>
      <c r="E120" s="202"/>
      <c r="F120" s="202"/>
      <c r="G120" s="202"/>
      <c r="H120" s="203"/>
      <c r="I120" s="50">
        <f>SUM(ROUND(I118+I119,0))</f>
        <v>0</v>
      </c>
    </row>
    <row r="121" spans="1:9" x14ac:dyDescent="0.25">
      <c r="F121" s="138"/>
      <c r="G121" s="138"/>
      <c r="H121" s="138"/>
    </row>
    <row r="122" spans="1:9" ht="14.4" x14ac:dyDescent="0.3">
      <c r="A122" s="104"/>
      <c r="B122" s="182"/>
      <c r="C122" s="182"/>
      <c r="D122" s="115"/>
      <c r="E122" s="68"/>
      <c r="F122" s="138"/>
      <c r="G122" s="138"/>
      <c r="H122" s="138"/>
      <c r="I122" s="75"/>
    </row>
    <row r="123" spans="1:9" x14ac:dyDescent="0.25">
      <c r="A123" s="6"/>
      <c r="B123" s="6"/>
      <c r="C123" s="6"/>
      <c r="D123" s="49"/>
      <c r="E123" s="49"/>
      <c r="F123" s="138"/>
      <c r="G123" s="138"/>
      <c r="H123" s="138"/>
      <c r="I123" s="75"/>
    </row>
    <row r="124" spans="1:9" x14ac:dyDescent="0.25">
      <c r="A124" s="6"/>
      <c r="B124" s="6"/>
      <c r="C124" s="6"/>
      <c r="D124" s="68"/>
      <c r="E124" s="68"/>
      <c r="F124" s="138"/>
      <c r="G124" s="138"/>
      <c r="H124" s="138"/>
      <c r="I124" s="51"/>
    </row>
    <row r="125" spans="1:9" x14ac:dyDescent="0.25">
      <c r="A125" s="6"/>
      <c r="B125" s="76"/>
      <c r="C125" s="76"/>
      <c r="D125" s="72"/>
      <c r="E125" s="68"/>
      <c r="F125" s="138"/>
      <c r="G125" s="138"/>
      <c r="H125" s="138"/>
      <c r="I125" s="75"/>
    </row>
    <row r="126" spans="1:9" x14ac:dyDescent="0.25">
      <c r="A126" s="6"/>
      <c r="B126" s="6"/>
      <c r="C126" s="6"/>
      <c r="D126" s="49"/>
      <c r="E126" s="49"/>
      <c r="F126" s="138"/>
      <c r="G126" s="138"/>
      <c r="H126" s="138"/>
      <c r="I126" s="75"/>
    </row>
    <row r="127" spans="1:9" ht="15.6" x14ac:dyDescent="0.3">
      <c r="B127" s="191" t="s">
        <v>26</v>
      </c>
      <c r="C127" s="191"/>
      <c r="D127" s="191"/>
      <c r="E127" s="191"/>
      <c r="F127" s="8"/>
      <c r="G127" s="8"/>
      <c r="H127" s="22"/>
      <c r="I127" s="15"/>
    </row>
    <row r="128" spans="1:9" x14ac:dyDescent="0.25">
      <c r="A128" s="30"/>
      <c r="B128" s="31"/>
      <c r="C128" s="30"/>
      <c r="D128" s="32"/>
      <c r="E128" s="32"/>
      <c r="F128" s="32"/>
      <c r="G128" s="32"/>
      <c r="H128" s="33"/>
      <c r="I128" s="34"/>
    </row>
    <row r="129" spans="1:9" ht="15" x14ac:dyDescent="0.25">
      <c r="A129" s="26"/>
      <c r="B129" s="54" t="s">
        <v>50</v>
      </c>
      <c r="C129" s="55"/>
      <c r="D129" s="55"/>
      <c r="E129" s="55"/>
      <c r="F129" s="55"/>
      <c r="G129" s="55"/>
      <c r="H129" s="55"/>
      <c r="I129" s="55"/>
    </row>
    <row r="130" spans="1:9" ht="13.8" x14ac:dyDescent="0.25">
      <c r="A130" s="30"/>
      <c r="B130" s="55"/>
      <c r="C130" s="55"/>
      <c r="D130" s="56"/>
      <c r="E130" s="56"/>
      <c r="F130" s="56"/>
      <c r="G130" s="57"/>
      <c r="H130" s="58"/>
      <c r="I130" s="59"/>
    </row>
    <row r="131" spans="1:9" x14ac:dyDescent="0.25">
      <c r="A131" s="5"/>
      <c r="B131" s="27" t="s">
        <v>12</v>
      </c>
      <c r="C131" s="28" t="s">
        <v>35</v>
      </c>
      <c r="D131" s="8"/>
      <c r="E131" s="8"/>
      <c r="F131" s="8"/>
      <c r="G131" s="8"/>
      <c r="H131" s="22"/>
      <c r="I131" s="13"/>
    </row>
    <row r="132" spans="1:9" x14ac:dyDescent="0.25">
      <c r="B132" s="27" t="s">
        <v>13</v>
      </c>
      <c r="C132" s="122" t="s">
        <v>36</v>
      </c>
      <c r="D132" s="8"/>
      <c r="E132" s="8"/>
      <c r="F132" s="8"/>
      <c r="G132" s="8"/>
      <c r="H132" s="22"/>
      <c r="I132" s="13"/>
    </row>
    <row r="133" spans="1:9" x14ac:dyDescent="0.25">
      <c r="B133" s="27" t="s">
        <v>15</v>
      </c>
      <c r="C133" s="4" t="s">
        <v>54</v>
      </c>
      <c r="D133" s="8"/>
      <c r="E133" s="8"/>
      <c r="F133" s="60"/>
      <c r="G133" s="61"/>
      <c r="H133" s="62"/>
      <c r="I133" s="13"/>
    </row>
    <row r="134" spans="1:9" x14ac:dyDescent="0.25">
      <c r="B134" t="s">
        <v>14</v>
      </c>
      <c r="C134" s="4" t="s">
        <v>37</v>
      </c>
      <c r="D134" s="8"/>
      <c r="E134" s="8"/>
      <c r="F134" s="8"/>
      <c r="G134" s="8"/>
      <c r="H134" s="22"/>
      <c r="I134" s="13"/>
    </row>
    <row r="135" spans="1:9" x14ac:dyDescent="0.25">
      <c r="C135" s="63"/>
      <c r="D135" s="8"/>
      <c r="E135" s="8"/>
      <c r="F135" s="8"/>
      <c r="G135" s="8"/>
      <c r="H135" s="22"/>
      <c r="I135" s="13"/>
    </row>
    <row r="136" spans="1:9" x14ac:dyDescent="0.25">
      <c r="A136" s="42"/>
      <c r="B136" s="42"/>
      <c r="C136" s="37"/>
      <c r="D136" s="38"/>
      <c r="E136" s="38"/>
      <c r="F136" s="38"/>
      <c r="G136" s="38"/>
      <c r="H136" s="40"/>
      <c r="I136" s="41"/>
    </row>
    <row r="137" spans="1:9" ht="15.6" x14ac:dyDescent="0.3">
      <c r="B137" s="207" t="s">
        <v>81</v>
      </c>
      <c r="C137" s="208"/>
      <c r="D137" s="175"/>
      <c r="E137" s="175"/>
      <c r="F137" s="81"/>
      <c r="G137" s="90"/>
      <c r="H137" s="22"/>
      <c r="I137" s="13"/>
    </row>
    <row r="138" spans="1:9" x14ac:dyDescent="0.25">
      <c r="A138" s="30"/>
      <c r="B138" s="30"/>
      <c r="C138" s="30"/>
      <c r="D138" s="32"/>
      <c r="E138" s="32"/>
      <c r="F138" s="32"/>
      <c r="G138" s="32"/>
      <c r="H138" s="33"/>
      <c r="I138" s="36"/>
    </row>
    <row r="139" spans="1:9" ht="15.6" x14ac:dyDescent="0.3">
      <c r="A139" s="25" t="s">
        <v>17</v>
      </c>
      <c r="B139" s="10" t="s">
        <v>5</v>
      </c>
      <c r="C139" s="11"/>
      <c r="D139" s="7" t="s">
        <v>6</v>
      </c>
      <c r="E139" s="7" t="s">
        <v>0</v>
      </c>
      <c r="F139" s="7" t="s">
        <v>16</v>
      </c>
      <c r="G139" s="45" t="s">
        <v>0</v>
      </c>
      <c r="H139" s="98" t="s">
        <v>7</v>
      </c>
      <c r="I139" s="99" t="s">
        <v>1</v>
      </c>
    </row>
    <row r="140" spans="1:9" x14ac:dyDescent="0.25">
      <c r="A140" s="124">
        <v>1</v>
      </c>
      <c r="B140" s="215" t="s">
        <v>21</v>
      </c>
      <c r="C140" s="216"/>
      <c r="D140" s="2" t="s">
        <v>2</v>
      </c>
      <c r="E140" s="2">
        <v>10</v>
      </c>
      <c r="F140" s="2">
        <v>6</v>
      </c>
      <c r="G140" s="97">
        <f>PRODUCT(E140:F140)</f>
        <v>60</v>
      </c>
      <c r="H140" s="127">
        <f>'Př. 5a - Ceník služeb provozu'!D7</f>
        <v>0</v>
      </c>
      <c r="I140" s="47">
        <f t="shared" ref="I140:I145" si="6">G140*H140</f>
        <v>0</v>
      </c>
    </row>
    <row r="141" spans="1:9" x14ac:dyDescent="0.25">
      <c r="A141" s="189">
        <v>2</v>
      </c>
      <c r="B141" s="194" t="s">
        <v>58</v>
      </c>
      <c r="C141" s="195"/>
      <c r="D141" s="198" t="s">
        <v>2</v>
      </c>
      <c r="E141" s="176">
        <v>10</v>
      </c>
      <c r="F141" s="198">
        <v>6</v>
      </c>
      <c r="G141" s="213">
        <f>PRODUCT(E141,F141)</f>
        <v>60</v>
      </c>
      <c r="H141" s="217">
        <f>'Př. 5a - Ceník služeb provozu'!D8</f>
        <v>0</v>
      </c>
      <c r="I141" s="192">
        <f t="shared" si="6"/>
        <v>0</v>
      </c>
    </row>
    <row r="142" spans="1:9" x14ac:dyDescent="0.25">
      <c r="A142" s="190"/>
      <c r="B142" s="196"/>
      <c r="C142" s="197"/>
      <c r="D142" s="199"/>
      <c r="E142" s="177"/>
      <c r="F142" s="199"/>
      <c r="G142" s="214"/>
      <c r="H142" s="218"/>
      <c r="I142" s="193"/>
    </row>
    <row r="143" spans="1:9" x14ac:dyDescent="0.25">
      <c r="A143" s="1">
        <v>5</v>
      </c>
      <c r="B143" s="180" t="s">
        <v>3</v>
      </c>
      <c r="C143" s="181"/>
      <c r="D143" s="2" t="s">
        <v>2</v>
      </c>
      <c r="E143" s="3">
        <v>1</v>
      </c>
      <c r="F143" s="2">
        <v>6</v>
      </c>
      <c r="G143" s="52">
        <f>PRODUCT(E143:F143)</f>
        <v>6</v>
      </c>
      <c r="H143" s="46">
        <f>'Př. 5a - Ceník služeb provozu'!D10</f>
        <v>0</v>
      </c>
      <c r="I143" s="47">
        <f t="shared" si="6"/>
        <v>0</v>
      </c>
    </row>
    <row r="144" spans="1:9" x14ac:dyDescent="0.25">
      <c r="A144" s="1">
        <v>11</v>
      </c>
      <c r="B144" s="180" t="s">
        <v>64</v>
      </c>
      <c r="C144" s="181"/>
      <c r="D144" s="2" t="s">
        <v>2</v>
      </c>
      <c r="E144" s="3">
        <v>15</v>
      </c>
      <c r="F144" s="2">
        <v>1</v>
      </c>
      <c r="G144" s="52">
        <f>PRODUCT(E144:F144)</f>
        <v>15</v>
      </c>
      <c r="H144" s="46">
        <f>'Př. 5a - Ceník služeb provozu'!D16</f>
        <v>0</v>
      </c>
      <c r="I144" s="47">
        <f t="shared" si="6"/>
        <v>0</v>
      </c>
    </row>
    <row r="145" spans="1:9" x14ac:dyDescent="0.25">
      <c r="A145" s="1">
        <v>17</v>
      </c>
      <c r="B145" s="180" t="s">
        <v>61</v>
      </c>
      <c r="C145" s="181"/>
      <c r="D145" s="2" t="s">
        <v>62</v>
      </c>
      <c r="E145" s="3">
        <v>9.8699999999999996E-2</v>
      </c>
      <c r="F145" s="2">
        <v>1</v>
      </c>
      <c r="G145" s="52">
        <f>PRODUCT(E145:F145)</f>
        <v>9.8699999999999996E-2</v>
      </c>
      <c r="H145" s="46">
        <f>'Př. 5a - Ceník služeb provozu'!D20</f>
        <v>0</v>
      </c>
      <c r="I145" s="47">
        <f t="shared" si="6"/>
        <v>0</v>
      </c>
    </row>
    <row r="146" spans="1:9" x14ac:dyDescent="0.25">
      <c r="D146" s="8"/>
      <c r="E146" s="9"/>
      <c r="F146" s="8"/>
      <c r="G146" s="205" t="s">
        <v>8</v>
      </c>
      <c r="H146" s="206"/>
      <c r="I146" s="47">
        <f>SUM(I140:I145)</f>
        <v>0</v>
      </c>
    </row>
    <row r="147" spans="1:9" x14ac:dyDescent="0.25">
      <c r="D147" s="49" t="s">
        <v>10</v>
      </c>
      <c r="E147" s="49" t="s">
        <v>10</v>
      </c>
      <c r="F147" s="8"/>
      <c r="G147" s="48"/>
      <c r="H147" s="24" t="s">
        <v>4</v>
      </c>
      <c r="I147" s="47">
        <f>PRODUCT(I146,0.21)</f>
        <v>0</v>
      </c>
    </row>
    <row r="148" spans="1:9" x14ac:dyDescent="0.25">
      <c r="D148" s="187" t="s">
        <v>82</v>
      </c>
      <c r="E148" s="202"/>
      <c r="F148" s="202"/>
      <c r="G148" s="202"/>
      <c r="H148" s="203"/>
      <c r="I148" s="50">
        <f>SUM(ROUND(I146+I147,0))</f>
        <v>0</v>
      </c>
    </row>
    <row r="149" spans="1:9" x14ac:dyDescent="0.25">
      <c r="D149" s="8"/>
      <c r="E149" s="8"/>
      <c r="F149" s="8"/>
      <c r="G149" s="48"/>
      <c r="H149" s="24"/>
      <c r="I149" s="51"/>
    </row>
    <row r="150" spans="1:9" ht="15.6" x14ac:dyDescent="0.3">
      <c r="B150" s="207" t="s">
        <v>83</v>
      </c>
      <c r="C150" s="208"/>
      <c r="D150" s="80"/>
      <c r="E150" s="80"/>
      <c r="F150" s="81"/>
      <c r="G150" s="90"/>
      <c r="H150" s="22"/>
      <c r="I150" s="13"/>
    </row>
    <row r="151" spans="1:9" x14ac:dyDescent="0.25">
      <c r="A151" s="30"/>
      <c r="B151" s="30"/>
      <c r="C151" s="30"/>
      <c r="D151" s="32"/>
      <c r="E151" s="32"/>
      <c r="F151" s="32"/>
      <c r="G151" s="32"/>
      <c r="H151" s="33"/>
      <c r="I151" s="36"/>
    </row>
    <row r="152" spans="1:9" ht="15.6" x14ac:dyDescent="0.3">
      <c r="A152" s="25" t="s">
        <v>17</v>
      </c>
      <c r="B152" s="10" t="s">
        <v>5</v>
      </c>
      <c r="C152" s="11"/>
      <c r="D152" s="7" t="s">
        <v>6</v>
      </c>
      <c r="E152" s="7" t="s">
        <v>0</v>
      </c>
      <c r="F152" s="7" t="s">
        <v>16</v>
      </c>
      <c r="G152" s="45" t="s">
        <v>0</v>
      </c>
      <c r="H152" s="98" t="s">
        <v>7</v>
      </c>
      <c r="I152" s="99" t="s">
        <v>1</v>
      </c>
    </row>
    <row r="153" spans="1:9" x14ac:dyDescent="0.25">
      <c r="A153" s="124">
        <v>1</v>
      </c>
      <c r="B153" s="215" t="s">
        <v>21</v>
      </c>
      <c r="C153" s="216"/>
      <c r="D153" s="2" t="s">
        <v>2</v>
      </c>
      <c r="E153" s="2">
        <v>10</v>
      </c>
      <c r="F153" s="2">
        <v>6</v>
      </c>
      <c r="G153" s="97">
        <f>PRODUCT(E153:F153)</f>
        <v>60</v>
      </c>
      <c r="H153" s="127">
        <f>'Př. 5a - Ceník služeb provozu'!D7</f>
        <v>0</v>
      </c>
      <c r="I153" s="47">
        <f t="shared" ref="I153:I159" si="7">G153*H153</f>
        <v>0</v>
      </c>
    </row>
    <row r="154" spans="1:9" x14ac:dyDescent="0.25">
      <c r="A154" s="189">
        <v>2</v>
      </c>
      <c r="B154" s="194" t="s">
        <v>58</v>
      </c>
      <c r="C154" s="195"/>
      <c r="D154" s="198" t="s">
        <v>2</v>
      </c>
      <c r="E154" s="176">
        <v>10</v>
      </c>
      <c r="F154" s="176">
        <v>6</v>
      </c>
      <c r="G154" s="213">
        <f>PRODUCT(E154,F154)</f>
        <v>60</v>
      </c>
      <c r="H154" s="217">
        <f>'Př. 5a - Ceník služeb provozu'!D8</f>
        <v>0</v>
      </c>
      <c r="I154" s="192">
        <f t="shared" si="7"/>
        <v>0</v>
      </c>
    </row>
    <row r="155" spans="1:9" x14ac:dyDescent="0.25">
      <c r="A155" s="190"/>
      <c r="B155" s="196"/>
      <c r="C155" s="197"/>
      <c r="D155" s="199"/>
      <c r="E155" s="177"/>
      <c r="F155" s="177"/>
      <c r="G155" s="214"/>
      <c r="H155" s="218"/>
      <c r="I155" s="193"/>
    </row>
    <row r="156" spans="1:9" x14ac:dyDescent="0.25">
      <c r="A156" s="1">
        <v>5</v>
      </c>
      <c r="B156" s="180" t="s">
        <v>3</v>
      </c>
      <c r="C156" s="181"/>
      <c r="D156" s="2" t="s">
        <v>2</v>
      </c>
      <c r="E156" s="3">
        <v>1</v>
      </c>
      <c r="F156" s="3">
        <v>6</v>
      </c>
      <c r="G156" s="52">
        <f>PRODUCT(E156:F156)</f>
        <v>6</v>
      </c>
      <c r="H156" s="46">
        <f>'Př. 5a - Ceník služeb provozu'!D10</f>
        <v>0</v>
      </c>
      <c r="I156" s="47">
        <f t="shared" si="7"/>
        <v>0</v>
      </c>
    </row>
    <row r="157" spans="1:9" x14ac:dyDescent="0.25">
      <c r="A157" s="1">
        <v>8</v>
      </c>
      <c r="B157" s="180" t="s">
        <v>65</v>
      </c>
      <c r="C157" s="181"/>
      <c r="D157" s="2" t="s">
        <v>2</v>
      </c>
      <c r="E157" s="3">
        <v>15</v>
      </c>
      <c r="F157" s="3">
        <v>1</v>
      </c>
      <c r="G157" s="52">
        <f>PRODUCT(E157:F157)</f>
        <v>15</v>
      </c>
      <c r="H157" s="46">
        <f>'Př. 5a - Ceník služeb provozu'!D13</f>
        <v>0</v>
      </c>
      <c r="I157" s="47">
        <f t="shared" si="7"/>
        <v>0</v>
      </c>
    </row>
    <row r="158" spans="1:9" x14ac:dyDescent="0.25">
      <c r="A158" s="1">
        <v>17</v>
      </c>
      <c r="B158" s="180" t="s">
        <v>61</v>
      </c>
      <c r="C158" s="181"/>
      <c r="D158" s="2" t="s">
        <v>62</v>
      </c>
      <c r="E158" s="3">
        <v>9.8699999999999996E-2</v>
      </c>
      <c r="F158" s="3">
        <v>1</v>
      </c>
      <c r="G158" s="52">
        <f>PRODUCT(E158:F158)</f>
        <v>9.8699999999999996E-2</v>
      </c>
      <c r="H158" s="46">
        <f>'Př. 5a - Ceník služeb provozu'!D20</f>
        <v>0</v>
      </c>
      <c r="I158" s="47">
        <f t="shared" si="7"/>
        <v>0</v>
      </c>
    </row>
    <row r="159" spans="1:9" x14ac:dyDescent="0.25">
      <c r="A159" s="94">
        <v>21</v>
      </c>
      <c r="B159" s="204" t="s">
        <v>56</v>
      </c>
      <c r="C159" s="204"/>
      <c r="D159" s="2" t="s">
        <v>57</v>
      </c>
      <c r="E159" s="3">
        <v>20</v>
      </c>
      <c r="F159" s="3">
        <v>1</v>
      </c>
      <c r="G159" s="52">
        <f>PRODUCT(E159:F159)</f>
        <v>20</v>
      </c>
      <c r="H159" s="46">
        <f>'Př. 5a - Ceník služeb provozu'!D23</f>
        <v>0</v>
      </c>
      <c r="I159" s="47">
        <f t="shared" si="7"/>
        <v>0</v>
      </c>
    </row>
    <row r="160" spans="1:9" x14ac:dyDescent="0.25">
      <c r="D160" s="8"/>
      <c r="E160" s="9"/>
      <c r="F160" s="8"/>
      <c r="G160" s="173" t="s">
        <v>8</v>
      </c>
      <c r="H160" s="206"/>
      <c r="I160" s="47">
        <f>SUM(I153:I159)</f>
        <v>0</v>
      </c>
    </row>
    <row r="161" spans="1:9" x14ac:dyDescent="0.25">
      <c r="D161" s="49" t="s">
        <v>10</v>
      </c>
      <c r="E161" s="49" t="s">
        <v>10</v>
      </c>
      <c r="F161" s="8"/>
      <c r="G161" s="48"/>
      <c r="H161" s="24" t="s">
        <v>4</v>
      </c>
      <c r="I161" s="47">
        <f>PRODUCT(I160,0.21)</f>
        <v>0</v>
      </c>
    </row>
    <row r="162" spans="1:9" x14ac:dyDescent="0.25">
      <c r="D162" s="187" t="s">
        <v>84</v>
      </c>
      <c r="E162" s="202"/>
      <c r="F162" s="202"/>
      <c r="G162" s="202"/>
      <c r="H162" s="203"/>
      <c r="I162" s="50">
        <f>SUM(ROUND(I160+I161,0))</f>
        <v>0</v>
      </c>
    </row>
    <row r="164" spans="1:9" x14ac:dyDescent="0.25">
      <c r="A164" s="6"/>
      <c r="B164" s="6"/>
      <c r="C164" s="6"/>
      <c r="D164" s="49"/>
      <c r="E164" s="49"/>
      <c r="F164" s="68"/>
      <c r="G164" s="48"/>
      <c r="H164" s="24"/>
      <c r="I164" s="75"/>
    </row>
    <row r="165" spans="1:9" x14ac:dyDescent="0.25">
      <c r="A165" s="6"/>
      <c r="B165" s="6"/>
      <c r="C165" s="6"/>
      <c r="D165" s="68"/>
      <c r="E165" s="68"/>
      <c r="F165" s="68"/>
      <c r="G165" s="141"/>
      <c r="H165" s="65"/>
      <c r="I165" s="51"/>
    </row>
    <row r="166" spans="1:9" x14ac:dyDescent="0.25">
      <c r="A166" s="6"/>
      <c r="B166" s="76"/>
      <c r="C166" s="76"/>
      <c r="D166" s="72"/>
      <c r="E166" s="68"/>
      <c r="F166" s="68"/>
      <c r="G166" s="141"/>
      <c r="H166" s="74"/>
      <c r="I166" s="75"/>
    </row>
    <row r="167" spans="1:9" x14ac:dyDescent="0.25">
      <c r="A167" s="6"/>
      <c r="B167" s="6"/>
      <c r="C167" s="6"/>
      <c r="D167" s="6"/>
      <c r="E167" s="6"/>
      <c r="F167" s="6"/>
      <c r="G167" s="141"/>
      <c r="H167" s="6"/>
      <c r="I167" s="6"/>
    </row>
    <row r="168" spans="1:9" x14ac:dyDescent="0.25">
      <c r="A168" s="6"/>
      <c r="B168" s="6"/>
      <c r="C168" s="6"/>
      <c r="D168" s="6"/>
      <c r="E168" s="6"/>
      <c r="F168" s="6"/>
      <c r="G168" s="6"/>
      <c r="H168" s="6"/>
      <c r="I168" s="6"/>
    </row>
  </sheetData>
  <mergeCells count="129">
    <mergeCell ref="I154:I155"/>
    <mergeCell ref="A154:A155"/>
    <mergeCell ref="B154:C155"/>
    <mergeCell ref="D154:D155"/>
    <mergeCell ref="E154:E155"/>
    <mergeCell ref="F154:F155"/>
    <mergeCell ref="G154:G155"/>
    <mergeCell ref="I99:I100"/>
    <mergeCell ref="B72:C72"/>
    <mergeCell ref="I112:I113"/>
    <mergeCell ref="A141:A142"/>
    <mergeCell ref="B141:C142"/>
    <mergeCell ref="D141:D142"/>
    <mergeCell ref="E141:E142"/>
    <mergeCell ref="F141:F142"/>
    <mergeCell ref="G141:G142"/>
    <mergeCell ref="H141:H142"/>
    <mergeCell ref="I141:I142"/>
    <mergeCell ref="A112:A113"/>
    <mergeCell ref="A99:A100"/>
    <mergeCell ref="B99:C100"/>
    <mergeCell ref="D99:D100"/>
    <mergeCell ref="E99:E100"/>
    <mergeCell ref="F99:F100"/>
    <mergeCell ref="G99:G100"/>
    <mergeCell ref="B112:C113"/>
    <mergeCell ref="D112:D113"/>
    <mergeCell ref="E112:E113"/>
    <mergeCell ref="F112:F113"/>
    <mergeCell ref="G112:G113"/>
    <mergeCell ref="A57:A58"/>
    <mergeCell ref="B57:C58"/>
    <mergeCell ref="D57:D58"/>
    <mergeCell ref="E57:E58"/>
    <mergeCell ref="F57:F58"/>
    <mergeCell ref="G57:G58"/>
    <mergeCell ref="H57:H58"/>
    <mergeCell ref="I57:I58"/>
    <mergeCell ref="A70:A71"/>
    <mergeCell ref="B70:C71"/>
    <mergeCell ref="D70:D71"/>
    <mergeCell ref="E70:E71"/>
    <mergeCell ref="F70:F71"/>
    <mergeCell ref="G70:G71"/>
    <mergeCell ref="I70:I71"/>
    <mergeCell ref="F16:F17"/>
    <mergeCell ref="G16:G17"/>
    <mergeCell ref="H16:H17"/>
    <mergeCell ref="I16:I17"/>
    <mergeCell ref="B20:C20"/>
    <mergeCell ref="A29:A30"/>
    <mergeCell ref="B29:C30"/>
    <mergeCell ref="D29:D30"/>
    <mergeCell ref="E29:E30"/>
    <mergeCell ref="F29:F30"/>
    <mergeCell ref="G29:G30"/>
    <mergeCell ref="H29:H30"/>
    <mergeCell ref="I29:I30"/>
    <mergeCell ref="B2:E2"/>
    <mergeCell ref="B43:E43"/>
    <mergeCell ref="B15:C15"/>
    <mergeCell ref="B18:C18"/>
    <mergeCell ref="B19:C19"/>
    <mergeCell ref="B28:C28"/>
    <mergeCell ref="A16:A17"/>
    <mergeCell ref="B16:C17"/>
    <mergeCell ref="D16:D17"/>
    <mergeCell ref="E16:E17"/>
    <mergeCell ref="B33:C33"/>
    <mergeCell ref="B159:C159"/>
    <mergeCell ref="B143:C143"/>
    <mergeCell ref="B144:C144"/>
    <mergeCell ref="B145:C145"/>
    <mergeCell ref="G76:H76"/>
    <mergeCell ref="G104:H104"/>
    <mergeCell ref="B108:C108"/>
    <mergeCell ref="G118:H118"/>
    <mergeCell ref="D120:H120"/>
    <mergeCell ref="B122:C122"/>
    <mergeCell ref="B140:C140"/>
    <mergeCell ref="B101:C101"/>
    <mergeCell ref="B117:C117"/>
    <mergeCell ref="B98:C98"/>
    <mergeCell ref="B85:E85"/>
    <mergeCell ref="B103:C103"/>
    <mergeCell ref="B95:C95"/>
    <mergeCell ref="D95:E95"/>
    <mergeCell ref="B114:C114"/>
    <mergeCell ref="B102:C102"/>
    <mergeCell ref="H99:H100"/>
    <mergeCell ref="B157:C157"/>
    <mergeCell ref="B158:C158"/>
    <mergeCell ref="B153:C153"/>
    <mergeCell ref="B156:C156"/>
    <mergeCell ref="B127:E127"/>
    <mergeCell ref="D137:E137"/>
    <mergeCell ref="D148:H148"/>
    <mergeCell ref="B137:C137"/>
    <mergeCell ref="G146:H146"/>
    <mergeCell ref="B150:C150"/>
    <mergeCell ref="D162:H162"/>
    <mergeCell ref="D37:H37"/>
    <mergeCell ref="D64:H64"/>
    <mergeCell ref="D78:H78"/>
    <mergeCell ref="D106:H106"/>
    <mergeCell ref="G160:H160"/>
    <mergeCell ref="H70:H71"/>
    <mergeCell ref="H112:H113"/>
    <mergeCell ref="H154:H155"/>
    <mergeCell ref="B115:C115"/>
    <mergeCell ref="B116:C116"/>
    <mergeCell ref="G21:H21"/>
    <mergeCell ref="D23:H23"/>
    <mergeCell ref="B25:C25"/>
    <mergeCell ref="G35:H35"/>
    <mergeCell ref="G62:H62"/>
    <mergeCell ref="B32:C32"/>
    <mergeCell ref="B31:C31"/>
    <mergeCell ref="B111:C111"/>
    <mergeCell ref="B73:C73"/>
    <mergeCell ref="B56:C56"/>
    <mergeCell ref="B59:C59"/>
    <mergeCell ref="B60:C60"/>
    <mergeCell ref="B74:C74"/>
    <mergeCell ref="B34:C34"/>
    <mergeCell ref="B61:C61"/>
    <mergeCell ref="B69:C69"/>
    <mergeCell ref="B66:C66"/>
    <mergeCell ref="B75:C75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2FCA-7C81-4FAC-B48D-0F4148BB6830}">
  <dimension ref="A2:K162"/>
  <sheetViews>
    <sheetView view="pageBreakPreview" zoomScaleNormal="100" zoomScaleSheetLayoutView="100" workbookViewId="0">
      <selection activeCell="I108" sqref="I108:I109"/>
    </sheetView>
  </sheetViews>
  <sheetFormatPr defaultRowHeight="13.2" x14ac:dyDescent="0.25"/>
  <cols>
    <col min="1" max="1" width="5.6640625" customWidth="1"/>
    <col min="2" max="2" width="17.6640625" customWidth="1"/>
    <col min="3" max="3" width="38.6640625" customWidth="1"/>
    <col min="5" max="5" width="7.6640625" customWidth="1"/>
    <col min="6" max="6" width="12.33203125" customWidth="1"/>
    <col min="8" max="8" width="12.33203125" customWidth="1"/>
    <col min="9" max="9" width="13.33203125" customWidth="1"/>
  </cols>
  <sheetData>
    <row r="2" spans="1:11" ht="15.6" x14ac:dyDescent="0.3">
      <c r="B2" s="191" t="s">
        <v>26</v>
      </c>
      <c r="C2" s="191"/>
      <c r="D2" s="191"/>
      <c r="E2" s="191"/>
      <c r="F2" s="8"/>
      <c r="H2" s="131" t="s">
        <v>49</v>
      </c>
      <c r="I2" s="15"/>
    </row>
    <row r="3" spans="1:11" x14ac:dyDescent="0.25">
      <c r="A3" s="30"/>
      <c r="B3" s="31"/>
      <c r="C3" s="30"/>
      <c r="D3" s="32"/>
      <c r="E3" s="32"/>
      <c r="F3" s="32"/>
      <c r="G3" s="32"/>
      <c r="H3" s="33"/>
      <c r="I3" s="34"/>
      <c r="J3" s="30"/>
    </row>
    <row r="4" spans="1:11" ht="15" x14ac:dyDescent="0.25">
      <c r="A4" s="26"/>
      <c r="B4" s="54" t="s">
        <v>50</v>
      </c>
      <c r="C4" s="55"/>
      <c r="D4" s="55"/>
      <c r="E4" s="55"/>
      <c r="F4" s="55"/>
      <c r="G4" s="55"/>
      <c r="H4" s="55"/>
      <c r="I4" s="55"/>
      <c r="J4" s="53"/>
      <c r="K4" s="53"/>
    </row>
    <row r="5" spans="1:11" ht="13.8" x14ac:dyDescent="0.25">
      <c r="A5" s="30"/>
      <c r="B5" s="55"/>
      <c r="C5" s="55"/>
      <c r="D5" s="56"/>
      <c r="E5" s="56"/>
      <c r="F5" s="56"/>
      <c r="G5" s="57"/>
      <c r="H5" s="58"/>
      <c r="I5" s="59"/>
      <c r="J5" s="53"/>
      <c r="K5" s="53"/>
    </row>
    <row r="6" spans="1:11" x14ac:dyDescent="0.25">
      <c r="A6" s="5"/>
      <c r="B6" s="27" t="s">
        <v>12</v>
      </c>
      <c r="C6" s="28" t="s">
        <v>33</v>
      </c>
      <c r="D6" s="8"/>
      <c r="E6" s="8"/>
      <c r="F6" s="8"/>
      <c r="G6" s="8"/>
      <c r="H6" s="22"/>
      <c r="I6" s="13"/>
    </row>
    <row r="7" spans="1:11" x14ac:dyDescent="0.25">
      <c r="B7" s="27" t="s">
        <v>13</v>
      </c>
      <c r="C7" s="122" t="s">
        <v>34</v>
      </c>
      <c r="D7" s="8"/>
      <c r="E7" s="8"/>
      <c r="F7" s="8"/>
      <c r="G7" s="8"/>
      <c r="H7" s="22"/>
      <c r="I7" s="13"/>
    </row>
    <row r="8" spans="1:11" x14ac:dyDescent="0.25">
      <c r="B8" s="27" t="s">
        <v>15</v>
      </c>
      <c r="C8" s="4" t="s">
        <v>54</v>
      </c>
      <c r="D8" s="8"/>
      <c r="E8" s="8"/>
      <c r="F8" s="60"/>
      <c r="G8" s="61"/>
      <c r="H8" s="62"/>
      <c r="I8" s="13"/>
    </row>
    <row r="9" spans="1:11" x14ac:dyDescent="0.25">
      <c r="B9" t="s">
        <v>14</v>
      </c>
      <c r="C9" s="4" t="s">
        <v>55</v>
      </c>
      <c r="D9" s="8"/>
      <c r="E9" s="8"/>
      <c r="F9" s="8"/>
      <c r="G9" s="8"/>
      <c r="H9" s="22"/>
      <c r="I9" s="13"/>
    </row>
    <row r="10" spans="1:11" x14ac:dyDescent="0.25">
      <c r="C10" s="63"/>
      <c r="D10" s="8"/>
      <c r="E10" s="8"/>
      <c r="F10" s="8"/>
      <c r="G10" s="8"/>
      <c r="H10" s="22"/>
      <c r="I10" s="13"/>
    </row>
    <row r="11" spans="1:11" x14ac:dyDescent="0.25">
      <c r="A11" s="42"/>
      <c r="B11" s="42"/>
      <c r="C11" s="37"/>
      <c r="D11" s="38"/>
      <c r="E11" s="38"/>
      <c r="F11" s="38"/>
      <c r="G11" s="38"/>
      <c r="H11" s="40"/>
      <c r="I11" s="41"/>
      <c r="J11" s="42"/>
    </row>
    <row r="12" spans="1:11" ht="15.6" x14ac:dyDescent="0.3">
      <c r="B12" s="66" t="s">
        <v>85</v>
      </c>
      <c r="D12" s="135"/>
      <c r="E12" s="135"/>
      <c r="F12" s="81"/>
      <c r="G12" s="90"/>
      <c r="H12" s="22"/>
      <c r="I12" s="13"/>
    </row>
    <row r="13" spans="1:11" x14ac:dyDescent="0.25">
      <c r="A13" s="30"/>
      <c r="B13" s="30"/>
      <c r="C13" s="30"/>
      <c r="D13" s="32"/>
      <c r="E13" s="32"/>
      <c r="F13" s="32"/>
      <c r="G13" s="32"/>
      <c r="H13" s="33"/>
      <c r="I13" s="36"/>
      <c r="J13" s="30"/>
    </row>
    <row r="14" spans="1:11" ht="15.6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45" t="s">
        <v>0</v>
      </c>
      <c r="H14" s="98" t="s">
        <v>7</v>
      </c>
      <c r="I14" s="99" t="s">
        <v>1</v>
      </c>
      <c r="J14" s="6"/>
    </row>
    <row r="15" spans="1:11" x14ac:dyDescent="0.25">
      <c r="A15" s="189">
        <v>2</v>
      </c>
      <c r="B15" s="194" t="s">
        <v>58</v>
      </c>
      <c r="C15" s="195"/>
      <c r="D15" s="198" t="s">
        <v>2</v>
      </c>
      <c r="E15" s="176">
        <v>10</v>
      </c>
      <c r="F15" s="198">
        <v>4</v>
      </c>
      <c r="G15" s="213">
        <f>PRODUCT(E15,F15)</f>
        <v>40</v>
      </c>
      <c r="H15" s="217">
        <f>'Př. 5a - Ceník služeb provozu'!D8</f>
        <v>0</v>
      </c>
      <c r="I15" s="192">
        <f>G15*H15</f>
        <v>0</v>
      </c>
    </row>
    <row r="16" spans="1:11" x14ac:dyDescent="0.25">
      <c r="A16" s="190"/>
      <c r="B16" s="196"/>
      <c r="C16" s="197"/>
      <c r="D16" s="199"/>
      <c r="E16" s="177"/>
      <c r="F16" s="199"/>
      <c r="G16" s="214"/>
      <c r="H16" s="218"/>
      <c r="I16" s="193"/>
    </row>
    <row r="17" spans="1:9" x14ac:dyDescent="0.25">
      <c r="A17" s="1">
        <v>5</v>
      </c>
      <c r="B17" s="180" t="s">
        <v>3</v>
      </c>
      <c r="C17" s="181"/>
      <c r="D17" s="2" t="s">
        <v>2</v>
      </c>
      <c r="E17" s="3">
        <v>1</v>
      </c>
      <c r="F17" s="2">
        <v>6</v>
      </c>
      <c r="G17" s="52">
        <f>PRODUCT(E17:F17)</f>
        <v>6</v>
      </c>
      <c r="H17" s="46">
        <f>'Př. 5a - Ceník služeb provozu'!D10</f>
        <v>0</v>
      </c>
      <c r="I17" s="47">
        <f>G17*H17</f>
        <v>0</v>
      </c>
    </row>
    <row r="18" spans="1:9" x14ac:dyDescent="0.25">
      <c r="A18" s="1">
        <v>13</v>
      </c>
      <c r="B18" s="180" t="s">
        <v>47</v>
      </c>
      <c r="C18" s="181"/>
      <c r="D18" s="2" t="s">
        <v>2</v>
      </c>
      <c r="E18" s="3">
        <v>15</v>
      </c>
      <c r="F18" s="3">
        <v>1</v>
      </c>
      <c r="G18" s="52">
        <f>PRODUCT(E18:F18)</f>
        <v>15</v>
      </c>
      <c r="H18" s="46">
        <f>'Př. 5a - Ceník služeb provozu'!D18</f>
        <v>0</v>
      </c>
      <c r="I18" s="47">
        <f>G18*H18</f>
        <v>0</v>
      </c>
    </row>
    <row r="19" spans="1:9" x14ac:dyDescent="0.25">
      <c r="D19" s="8"/>
      <c r="E19" s="9"/>
      <c r="F19" s="8"/>
      <c r="G19" s="205" t="s">
        <v>8</v>
      </c>
      <c r="H19" s="206"/>
      <c r="I19" s="47">
        <f>SUM(I15:I18)</f>
        <v>0</v>
      </c>
    </row>
    <row r="20" spans="1:9" x14ac:dyDescent="0.25">
      <c r="D20" s="49" t="s">
        <v>10</v>
      </c>
      <c r="E20" s="49" t="s">
        <v>10</v>
      </c>
      <c r="F20" s="8"/>
      <c r="G20" s="48"/>
      <c r="H20" s="24" t="s">
        <v>4</v>
      </c>
      <c r="I20" s="47">
        <f>PRODUCT(I19,0.21)</f>
        <v>0</v>
      </c>
    </row>
    <row r="21" spans="1:9" x14ac:dyDescent="0.25">
      <c r="D21" s="187" t="s">
        <v>87</v>
      </c>
      <c r="E21" s="187"/>
      <c r="F21" s="187"/>
      <c r="G21" s="187"/>
      <c r="H21" s="188"/>
      <c r="I21" s="50">
        <f>SUM(ROUND(I19+I20,0))</f>
        <v>0</v>
      </c>
    </row>
    <row r="22" spans="1:9" x14ac:dyDescent="0.25">
      <c r="D22" s="8"/>
      <c r="E22" s="8"/>
      <c r="F22" s="8"/>
      <c r="G22" s="48"/>
      <c r="H22" s="24"/>
      <c r="I22" s="51"/>
    </row>
    <row r="23" spans="1:9" ht="15.6" x14ac:dyDescent="0.3">
      <c r="B23" s="207" t="s">
        <v>71</v>
      </c>
      <c r="C23" s="208"/>
      <c r="D23" s="80"/>
      <c r="E23" s="80"/>
      <c r="F23" s="81"/>
      <c r="G23" s="90"/>
      <c r="H23" s="22"/>
      <c r="I23" s="13"/>
    </row>
    <row r="24" spans="1:9" x14ac:dyDescent="0.25">
      <c r="A24" s="30"/>
      <c r="B24" s="30"/>
      <c r="C24" s="30"/>
      <c r="D24" s="32"/>
      <c r="E24" s="32"/>
      <c r="F24" s="32"/>
      <c r="G24" s="32"/>
      <c r="H24" s="33"/>
      <c r="I24" s="36"/>
    </row>
    <row r="25" spans="1:9" ht="15.6" x14ac:dyDescent="0.3">
      <c r="A25" s="25" t="s">
        <v>17</v>
      </c>
      <c r="B25" s="10" t="s">
        <v>5</v>
      </c>
      <c r="C25" s="11"/>
      <c r="D25" s="7" t="s">
        <v>6</v>
      </c>
      <c r="E25" s="7" t="s">
        <v>0</v>
      </c>
      <c r="F25" s="7" t="s">
        <v>16</v>
      </c>
      <c r="G25" s="45" t="s">
        <v>0</v>
      </c>
      <c r="H25" s="23" t="s">
        <v>7</v>
      </c>
      <c r="I25" s="14" t="s">
        <v>1</v>
      </c>
    </row>
    <row r="26" spans="1:9" x14ac:dyDescent="0.25">
      <c r="A26" s="189">
        <v>2</v>
      </c>
      <c r="B26" s="194" t="s">
        <v>58</v>
      </c>
      <c r="C26" s="195"/>
      <c r="D26" s="198" t="s">
        <v>2</v>
      </c>
      <c r="E26" s="176">
        <v>10</v>
      </c>
      <c r="F26" s="176">
        <v>4</v>
      </c>
      <c r="G26" s="213">
        <f>PRODUCT(E26,F26)</f>
        <v>40</v>
      </c>
      <c r="H26" s="217">
        <f>'Př. 5a - Ceník služeb provozu'!D8</f>
        <v>0</v>
      </c>
      <c r="I26" s="192">
        <f>G26*H26</f>
        <v>0</v>
      </c>
    </row>
    <row r="27" spans="1:9" x14ac:dyDescent="0.25">
      <c r="A27" s="190"/>
      <c r="B27" s="196"/>
      <c r="C27" s="197"/>
      <c r="D27" s="199"/>
      <c r="E27" s="177"/>
      <c r="F27" s="177"/>
      <c r="G27" s="214"/>
      <c r="H27" s="218"/>
      <c r="I27" s="193"/>
    </row>
    <row r="28" spans="1:9" x14ac:dyDescent="0.25">
      <c r="A28" s="1">
        <v>5</v>
      </c>
      <c r="B28" s="180" t="s">
        <v>3</v>
      </c>
      <c r="C28" s="181"/>
      <c r="D28" s="2" t="s">
        <v>2</v>
      </c>
      <c r="E28" s="3">
        <v>1</v>
      </c>
      <c r="F28" s="3">
        <v>6</v>
      </c>
      <c r="G28" s="52">
        <f>PRODUCT(E28:F28)</f>
        <v>6</v>
      </c>
      <c r="H28" s="46">
        <f>'Př. 5a - Ceník služeb provozu'!D10</f>
        <v>0</v>
      </c>
      <c r="I28" s="93">
        <f>G28*H28</f>
        <v>0</v>
      </c>
    </row>
    <row r="29" spans="1:9" x14ac:dyDescent="0.25">
      <c r="A29" s="1">
        <v>10</v>
      </c>
      <c r="B29" s="180" t="s">
        <v>63</v>
      </c>
      <c r="C29" s="181"/>
      <c r="D29" s="2" t="s">
        <v>2</v>
      </c>
      <c r="E29" s="3">
        <v>15</v>
      </c>
      <c r="F29" s="3">
        <v>1</v>
      </c>
      <c r="G29" s="52">
        <f>PRODUCT(E29:F29)</f>
        <v>15</v>
      </c>
      <c r="H29" s="46">
        <f>'Př. 5a - Ceník služeb provozu'!D15</f>
        <v>0</v>
      </c>
      <c r="I29" s="47">
        <f>G29*H29</f>
        <v>0</v>
      </c>
    </row>
    <row r="30" spans="1:9" x14ac:dyDescent="0.25">
      <c r="D30" s="8"/>
      <c r="E30" s="9"/>
      <c r="F30" s="8"/>
      <c r="G30" s="205" t="s">
        <v>8</v>
      </c>
      <c r="H30" s="206"/>
      <c r="I30" s="95">
        <f>SUM(I26:I29)</f>
        <v>0</v>
      </c>
    </row>
    <row r="31" spans="1:9" x14ac:dyDescent="0.25">
      <c r="D31" s="49" t="s">
        <v>10</v>
      </c>
      <c r="E31" s="49" t="s">
        <v>10</v>
      </c>
      <c r="F31" s="8"/>
      <c r="G31" s="48"/>
      <c r="H31" s="24" t="s">
        <v>4</v>
      </c>
      <c r="I31" s="47">
        <f>PRODUCT(I30,0.21)</f>
        <v>0</v>
      </c>
    </row>
    <row r="32" spans="1:9" x14ac:dyDescent="0.25">
      <c r="D32" s="187" t="s">
        <v>72</v>
      </c>
      <c r="E32" s="202"/>
      <c r="F32" s="202"/>
      <c r="G32" s="202"/>
      <c r="H32" s="203"/>
      <c r="I32" s="50">
        <f>SUM(ROUND(I30+I31,0))</f>
        <v>0</v>
      </c>
    </row>
    <row r="33" spans="1:9" x14ac:dyDescent="0.25">
      <c r="A33" s="6"/>
      <c r="B33" s="76"/>
      <c r="C33" s="76"/>
      <c r="D33" s="72"/>
      <c r="E33" s="68"/>
      <c r="F33" s="68"/>
      <c r="G33" s="73"/>
      <c r="H33" s="74"/>
      <c r="I33" s="75"/>
    </row>
    <row r="35" spans="1:9" x14ac:dyDescent="0.25">
      <c r="A35" s="6"/>
      <c r="B35" s="6"/>
      <c r="C35" s="6"/>
      <c r="D35" s="68"/>
      <c r="E35" s="68"/>
      <c r="F35" s="68"/>
      <c r="G35" s="48"/>
      <c r="H35" s="65"/>
      <c r="I35" s="51"/>
    </row>
    <row r="36" spans="1:9" x14ac:dyDescent="0.25">
      <c r="A36" s="6"/>
      <c r="B36" s="76"/>
      <c r="C36" s="76"/>
      <c r="D36" s="72"/>
      <c r="E36" s="68"/>
      <c r="F36" s="68"/>
      <c r="G36" s="73"/>
      <c r="H36" s="74"/>
      <c r="I36" s="75"/>
    </row>
    <row r="37" spans="1:9" x14ac:dyDescent="0.25">
      <c r="A37" s="69"/>
      <c r="B37" s="69"/>
      <c r="C37" s="69"/>
      <c r="D37" s="70"/>
      <c r="E37" s="70"/>
      <c r="F37" s="70"/>
      <c r="G37" s="70"/>
      <c r="H37" s="71"/>
      <c r="I37" s="84"/>
    </row>
    <row r="38" spans="1:9" ht="15.6" x14ac:dyDescent="0.3">
      <c r="A38" s="69"/>
      <c r="B38" s="85"/>
      <c r="C38" s="6"/>
      <c r="D38" s="70"/>
      <c r="E38" s="70"/>
      <c r="F38" s="70"/>
      <c r="G38" s="91"/>
      <c r="H38" s="86"/>
      <c r="I38" s="87"/>
    </row>
    <row r="39" spans="1:9" x14ac:dyDescent="0.25">
      <c r="A39" s="69"/>
      <c r="B39" s="106"/>
      <c r="C39" s="69"/>
      <c r="D39" s="70"/>
      <c r="E39" s="70"/>
      <c r="F39" s="70"/>
      <c r="G39" s="70"/>
      <c r="H39" s="71"/>
      <c r="I39" s="107"/>
    </row>
    <row r="40" spans="1:9" ht="15" x14ac:dyDescent="0.25">
      <c r="A40" s="108"/>
      <c r="B40" s="116"/>
      <c r="C40" s="117"/>
      <c r="D40" s="117"/>
      <c r="E40" s="117"/>
      <c r="F40" s="117"/>
      <c r="G40" s="117"/>
      <c r="H40" s="117"/>
      <c r="I40" s="117"/>
    </row>
    <row r="41" spans="1:9" ht="13.8" x14ac:dyDescent="0.25">
      <c r="A41" s="69"/>
      <c r="B41" s="117"/>
      <c r="C41" s="117"/>
      <c r="D41" s="118"/>
      <c r="E41" s="118"/>
      <c r="F41" s="118"/>
      <c r="G41" s="119"/>
      <c r="H41" s="120"/>
      <c r="I41" s="121"/>
    </row>
    <row r="42" spans="1:9" ht="15.6" x14ac:dyDescent="0.3">
      <c r="B42" s="191" t="s">
        <v>26</v>
      </c>
      <c r="C42" s="191"/>
      <c r="D42" s="191"/>
      <c r="E42" s="191"/>
      <c r="F42" s="8"/>
      <c r="G42" s="8"/>
      <c r="H42" s="22"/>
      <c r="I42" s="15"/>
    </row>
    <row r="43" spans="1:9" x14ac:dyDescent="0.25">
      <c r="A43" s="30"/>
      <c r="B43" s="31"/>
      <c r="C43" s="30"/>
      <c r="D43" s="32"/>
      <c r="E43" s="32"/>
      <c r="F43" s="32"/>
      <c r="G43" s="32"/>
      <c r="H43" s="33"/>
      <c r="I43" s="34"/>
    </row>
    <row r="44" spans="1:9" ht="15" x14ac:dyDescent="0.25">
      <c r="A44" s="26"/>
      <c r="B44" s="54" t="s">
        <v>50</v>
      </c>
      <c r="C44" s="55"/>
      <c r="D44" s="55"/>
      <c r="E44" s="55"/>
      <c r="F44" s="55"/>
      <c r="G44" s="55"/>
      <c r="H44" s="55"/>
      <c r="I44" s="55"/>
    </row>
    <row r="45" spans="1:9" ht="13.8" x14ac:dyDescent="0.25">
      <c r="A45" s="30"/>
      <c r="B45" s="55"/>
      <c r="C45" s="55"/>
      <c r="D45" s="56"/>
      <c r="E45" s="56"/>
      <c r="F45" s="56"/>
      <c r="G45" s="57"/>
      <c r="H45" s="58"/>
      <c r="I45" s="59"/>
    </row>
    <row r="46" spans="1:9" x14ac:dyDescent="0.25">
      <c r="A46" s="5"/>
      <c r="B46" s="27" t="s">
        <v>12</v>
      </c>
      <c r="C46" s="28" t="s">
        <v>33</v>
      </c>
      <c r="D46" s="8"/>
      <c r="E46" s="8"/>
      <c r="F46" s="8"/>
      <c r="G46" s="8"/>
      <c r="H46" s="22"/>
      <c r="I46" s="13"/>
    </row>
    <row r="47" spans="1:9" x14ac:dyDescent="0.25">
      <c r="B47" s="27" t="s">
        <v>13</v>
      </c>
      <c r="C47" s="122" t="s">
        <v>34</v>
      </c>
      <c r="D47" s="8"/>
      <c r="E47" s="8"/>
      <c r="F47" s="8"/>
      <c r="G47" s="8"/>
      <c r="H47" s="22"/>
      <c r="I47" s="13"/>
    </row>
    <row r="48" spans="1:9" x14ac:dyDescent="0.25">
      <c r="B48" s="27" t="s">
        <v>15</v>
      </c>
      <c r="C48" s="4" t="s">
        <v>54</v>
      </c>
      <c r="D48" s="8"/>
      <c r="E48" s="8"/>
      <c r="F48" s="60"/>
      <c r="G48" s="61"/>
      <c r="H48" s="62"/>
      <c r="I48" s="13"/>
    </row>
    <row r="49" spans="1:9" x14ac:dyDescent="0.25">
      <c r="B49" t="s">
        <v>14</v>
      </c>
      <c r="C49" s="4" t="s">
        <v>55</v>
      </c>
      <c r="D49" s="8"/>
      <c r="E49" s="8"/>
      <c r="F49" s="8"/>
      <c r="G49" s="8"/>
      <c r="H49" s="22"/>
      <c r="I49" s="13"/>
    </row>
    <row r="50" spans="1:9" x14ac:dyDescent="0.25">
      <c r="C50" s="63"/>
      <c r="D50" s="8"/>
      <c r="E50" s="8"/>
      <c r="F50" s="8"/>
      <c r="G50" s="8"/>
      <c r="H50" s="22"/>
      <c r="I50" s="13"/>
    </row>
    <row r="51" spans="1:9" x14ac:dyDescent="0.25">
      <c r="A51" s="42"/>
      <c r="B51" s="42"/>
      <c r="C51" s="37"/>
      <c r="D51" s="38"/>
      <c r="E51" s="38"/>
      <c r="F51" s="38"/>
      <c r="G51" s="38"/>
      <c r="H51" s="40"/>
      <c r="I51" s="41"/>
    </row>
    <row r="52" spans="1:9" ht="15.6" x14ac:dyDescent="0.3">
      <c r="B52" s="66" t="s">
        <v>73</v>
      </c>
      <c r="D52" s="175"/>
      <c r="E52" s="175"/>
      <c r="F52" s="81"/>
      <c r="G52" s="90"/>
      <c r="H52" s="22"/>
      <c r="I52" s="13"/>
    </row>
    <row r="53" spans="1:9" x14ac:dyDescent="0.25">
      <c r="A53" s="30"/>
      <c r="B53" s="30"/>
      <c r="C53" s="30"/>
      <c r="D53" s="32"/>
      <c r="E53" s="32"/>
      <c r="F53" s="32"/>
      <c r="G53" s="32"/>
      <c r="H53" s="33"/>
      <c r="I53" s="36"/>
    </row>
    <row r="54" spans="1:9" ht="15.6" x14ac:dyDescent="0.3">
      <c r="A54" s="25" t="s">
        <v>17</v>
      </c>
      <c r="B54" s="10" t="s">
        <v>5</v>
      </c>
      <c r="C54" s="11"/>
      <c r="D54" s="7" t="s">
        <v>6</v>
      </c>
      <c r="E54" s="7" t="s">
        <v>0</v>
      </c>
      <c r="F54" s="7" t="s">
        <v>16</v>
      </c>
      <c r="G54" s="45" t="s">
        <v>0</v>
      </c>
      <c r="H54" s="98" t="s">
        <v>7</v>
      </c>
      <c r="I54" s="99" t="s">
        <v>1</v>
      </c>
    </row>
    <row r="55" spans="1:9" x14ac:dyDescent="0.25">
      <c r="A55" s="189">
        <v>2</v>
      </c>
      <c r="B55" s="194" t="s">
        <v>58</v>
      </c>
      <c r="C55" s="195"/>
      <c r="D55" s="198" t="s">
        <v>2</v>
      </c>
      <c r="E55" s="176">
        <v>10</v>
      </c>
      <c r="F55" s="198">
        <v>4</v>
      </c>
      <c r="G55" s="213">
        <f>PRODUCT(E55,F55)</f>
        <v>40</v>
      </c>
      <c r="H55" s="217">
        <f>'Př. 5a - Ceník služeb provozu'!D8</f>
        <v>0</v>
      </c>
      <c r="I55" s="192">
        <f>G55*H55</f>
        <v>0</v>
      </c>
    </row>
    <row r="56" spans="1:9" x14ac:dyDescent="0.25">
      <c r="A56" s="190"/>
      <c r="B56" s="196"/>
      <c r="C56" s="197"/>
      <c r="D56" s="199"/>
      <c r="E56" s="177"/>
      <c r="F56" s="199"/>
      <c r="G56" s="214"/>
      <c r="H56" s="218"/>
      <c r="I56" s="193"/>
    </row>
    <row r="57" spans="1:9" x14ac:dyDescent="0.25">
      <c r="A57" s="1">
        <v>5</v>
      </c>
      <c r="B57" s="180" t="s">
        <v>3</v>
      </c>
      <c r="C57" s="181"/>
      <c r="D57" s="2" t="s">
        <v>2</v>
      </c>
      <c r="E57" s="3">
        <v>1</v>
      </c>
      <c r="F57" s="2">
        <v>6</v>
      </c>
      <c r="G57" s="52">
        <f>PRODUCT(E57:F57)</f>
        <v>6</v>
      </c>
      <c r="H57" s="46">
        <f>'Př. 5a - Ceník služeb provozu'!D10</f>
        <v>0</v>
      </c>
      <c r="I57" s="47">
        <f>G57*H57</f>
        <v>0</v>
      </c>
    </row>
    <row r="58" spans="1:9" x14ac:dyDescent="0.25">
      <c r="A58" s="1">
        <v>13</v>
      </c>
      <c r="B58" s="180" t="s">
        <v>47</v>
      </c>
      <c r="C58" s="181"/>
      <c r="D58" s="2" t="s">
        <v>2</v>
      </c>
      <c r="E58" s="3">
        <v>15</v>
      </c>
      <c r="F58" s="3">
        <v>1</v>
      </c>
      <c r="G58" s="52">
        <f>PRODUCT(E58:F58)</f>
        <v>15</v>
      </c>
      <c r="H58" s="46">
        <f>'Př. 5a - Ceník služeb provozu'!D18</f>
        <v>0</v>
      </c>
      <c r="I58" s="47">
        <f>G58*H58</f>
        <v>0</v>
      </c>
    </row>
    <row r="59" spans="1:9" x14ac:dyDescent="0.25">
      <c r="D59" s="8"/>
      <c r="E59" s="9"/>
      <c r="F59" s="8"/>
      <c r="G59" s="205" t="s">
        <v>8</v>
      </c>
      <c r="H59" s="206"/>
      <c r="I59" s="47">
        <f>SUM(I55:I58)</f>
        <v>0</v>
      </c>
    </row>
    <row r="60" spans="1:9" x14ac:dyDescent="0.25">
      <c r="D60" s="49" t="s">
        <v>10</v>
      </c>
      <c r="E60" s="49" t="s">
        <v>10</v>
      </c>
      <c r="F60" s="8"/>
      <c r="G60" s="48"/>
      <c r="H60" s="24" t="s">
        <v>4</v>
      </c>
      <c r="I60" s="47">
        <f>PRODUCT(I59,0.21)</f>
        <v>0</v>
      </c>
    </row>
    <row r="61" spans="1:9" x14ac:dyDescent="0.25">
      <c r="D61" s="187" t="s">
        <v>74</v>
      </c>
      <c r="E61" s="202"/>
      <c r="F61" s="202"/>
      <c r="G61" s="202"/>
      <c r="H61" s="203"/>
      <c r="I61" s="50">
        <f>SUM(ROUND(I59+I60,0))</f>
        <v>0</v>
      </c>
    </row>
    <row r="62" spans="1:9" x14ac:dyDescent="0.25">
      <c r="D62" s="8"/>
      <c r="E62" s="8"/>
      <c r="F62" s="8"/>
      <c r="G62" s="48"/>
      <c r="H62" s="24"/>
      <c r="I62" s="51"/>
    </row>
    <row r="63" spans="1:9" ht="15.6" x14ac:dyDescent="0.3">
      <c r="B63" s="207" t="s">
        <v>75</v>
      </c>
      <c r="C63" s="208"/>
      <c r="D63" s="169"/>
      <c r="E63" s="169"/>
      <c r="F63" s="170"/>
      <c r="G63" s="170"/>
      <c r="H63" s="22"/>
      <c r="I63" s="13"/>
    </row>
    <row r="64" spans="1:9" x14ac:dyDescent="0.25">
      <c r="A64" s="30"/>
      <c r="B64" s="30"/>
      <c r="C64" s="30"/>
      <c r="D64" s="32"/>
      <c r="E64" s="32"/>
      <c r="F64" s="32"/>
      <c r="G64" s="32"/>
      <c r="H64" s="33"/>
      <c r="I64" s="36"/>
    </row>
    <row r="65" spans="1:9" ht="15.6" x14ac:dyDescent="0.3">
      <c r="A65" s="25" t="s">
        <v>17</v>
      </c>
      <c r="B65" s="10" t="s">
        <v>5</v>
      </c>
      <c r="C65" s="11"/>
      <c r="D65" s="7" t="s">
        <v>6</v>
      </c>
      <c r="E65" s="7" t="s">
        <v>0</v>
      </c>
      <c r="F65" s="7" t="s">
        <v>16</v>
      </c>
      <c r="G65" s="45" t="s">
        <v>0</v>
      </c>
      <c r="H65" s="23" t="s">
        <v>7</v>
      </c>
      <c r="I65" s="14" t="s">
        <v>1</v>
      </c>
    </row>
    <row r="66" spans="1:9" x14ac:dyDescent="0.25">
      <c r="A66" s="189">
        <v>2</v>
      </c>
      <c r="B66" s="194" t="s">
        <v>58</v>
      </c>
      <c r="C66" s="195"/>
      <c r="D66" s="198" t="s">
        <v>2</v>
      </c>
      <c r="E66" s="176">
        <v>10</v>
      </c>
      <c r="F66" s="176">
        <v>4</v>
      </c>
      <c r="G66" s="213">
        <f>PRODUCT(E66,F66)</f>
        <v>40</v>
      </c>
      <c r="H66" s="217">
        <f>'Př. 5a - Ceník služeb provozu'!D8</f>
        <v>0</v>
      </c>
      <c r="I66" s="192">
        <f>G66*H66</f>
        <v>0</v>
      </c>
    </row>
    <row r="67" spans="1:9" x14ac:dyDescent="0.25">
      <c r="A67" s="190"/>
      <c r="B67" s="196"/>
      <c r="C67" s="197"/>
      <c r="D67" s="199"/>
      <c r="E67" s="177"/>
      <c r="F67" s="177"/>
      <c r="G67" s="214"/>
      <c r="H67" s="218"/>
      <c r="I67" s="193"/>
    </row>
    <row r="68" spans="1:9" x14ac:dyDescent="0.25">
      <c r="A68" s="1">
        <v>5</v>
      </c>
      <c r="B68" s="180" t="s">
        <v>3</v>
      </c>
      <c r="C68" s="181"/>
      <c r="D68" s="2" t="s">
        <v>2</v>
      </c>
      <c r="E68" s="3">
        <v>1</v>
      </c>
      <c r="F68" s="3">
        <v>6</v>
      </c>
      <c r="G68" s="52">
        <f>PRODUCT(E68:F68)</f>
        <v>6</v>
      </c>
      <c r="H68" s="46">
        <f>'Př. 5a - Ceník služeb provozu'!D10</f>
        <v>0</v>
      </c>
      <c r="I68" s="93">
        <f>G68*H68</f>
        <v>0</v>
      </c>
    </row>
    <row r="69" spans="1:9" x14ac:dyDescent="0.25">
      <c r="A69" s="1">
        <v>10</v>
      </c>
      <c r="B69" s="180" t="s">
        <v>63</v>
      </c>
      <c r="C69" s="181"/>
      <c r="D69" s="2" t="s">
        <v>2</v>
      </c>
      <c r="E69" s="3">
        <v>15</v>
      </c>
      <c r="F69" s="3">
        <v>1</v>
      </c>
      <c r="G69" s="52">
        <f>PRODUCT(E69:F69)</f>
        <v>15</v>
      </c>
      <c r="H69" s="46">
        <f>'Př. 5a - Ceník služeb provozu'!D15</f>
        <v>0</v>
      </c>
      <c r="I69" s="93">
        <f>G69*H69</f>
        <v>0</v>
      </c>
    </row>
    <row r="70" spans="1:9" x14ac:dyDescent="0.25">
      <c r="D70" s="8"/>
      <c r="E70" s="9"/>
      <c r="F70" s="8"/>
      <c r="G70" s="205" t="s">
        <v>8</v>
      </c>
      <c r="H70" s="206"/>
      <c r="I70" s="47">
        <f>SUM(I66:I69)</f>
        <v>0</v>
      </c>
    </row>
    <row r="71" spans="1:9" x14ac:dyDescent="0.25">
      <c r="D71" s="49" t="s">
        <v>10</v>
      </c>
      <c r="E71" s="49" t="s">
        <v>10</v>
      </c>
      <c r="F71" s="8"/>
      <c r="G71" s="48"/>
      <c r="H71" s="24" t="s">
        <v>4</v>
      </c>
      <c r="I71" s="47">
        <f>PRODUCT(I70,0.21)</f>
        <v>0</v>
      </c>
    </row>
    <row r="72" spans="1:9" x14ac:dyDescent="0.25">
      <c r="D72" s="187" t="s">
        <v>76</v>
      </c>
      <c r="E72" s="202"/>
      <c r="F72" s="202"/>
      <c r="G72" s="202"/>
      <c r="H72" s="203"/>
      <c r="I72" s="50">
        <f>SUM(ROUND(I70+I71,0))</f>
        <v>0</v>
      </c>
    </row>
    <row r="73" spans="1:9" x14ac:dyDescent="0.25">
      <c r="A73" s="6"/>
      <c r="B73" s="76"/>
      <c r="C73" s="76"/>
      <c r="D73" s="72"/>
      <c r="E73" s="68"/>
      <c r="F73" s="68"/>
      <c r="G73" s="73"/>
      <c r="H73" s="74"/>
      <c r="I73" s="75"/>
    </row>
    <row r="74" spans="1:9" x14ac:dyDescent="0.25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5">
      <c r="A75" s="6"/>
      <c r="B75" s="6"/>
      <c r="C75" s="6"/>
      <c r="D75" s="68"/>
      <c r="E75" s="68"/>
      <c r="F75" s="68"/>
      <c r="G75" s="48"/>
      <c r="H75" s="65"/>
      <c r="I75" s="51"/>
    </row>
    <row r="76" spans="1:9" x14ac:dyDescent="0.25">
      <c r="A76" s="6"/>
      <c r="B76" s="76"/>
      <c r="C76" s="76"/>
      <c r="D76" s="72"/>
      <c r="E76" s="68"/>
      <c r="F76" s="68"/>
      <c r="G76" s="73"/>
      <c r="H76" s="74"/>
      <c r="I76" s="75"/>
    </row>
    <row r="77" spans="1:9" x14ac:dyDescent="0.25">
      <c r="A77" s="6"/>
      <c r="B77" s="76"/>
      <c r="C77" s="76"/>
      <c r="D77" s="72"/>
      <c r="E77" s="68"/>
      <c r="F77" s="68"/>
      <c r="G77" s="73"/>
      <c r="H77" s="74"/>
      <c r="I77" s="75"/>
    </row>
    <row r="78" spans="1:9" x14ac:dyDescent="0.25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15.6" x14ac:dyDescent="0.3">
      <c r="B84" s="191" t="s">
        <v>26</v>
      </c>
      <c r="C84" s="191"/>
      <c r="D84" s="191"/>
      <c r="E84" s="191"/>
      <c r="F84" s="8"/>
      <c r="G84" s="8"/>
      <c r="H84" s="22"/>
      <c r="I84" s="15"/>
    </row>
    <row r="85" spans="1:9" x14ac:dyDescent="0.25">
      <c r="A85" s="30"/>
      <c r="B85" s="31"/>
      <c r="C85" s="30"/>
      <c r="D85" s="32"/>
      <c r="E85" s="32"/>
      <c r="F85" s="32"/>
      <c r="G85" s="32"/>
      <c r="H85" s="33"/>
      <c r="I85" s="34"/>
    </row>
    <row r="86" spans="1:9" ht="15" x14ac:dyDescent="0.25">
      <c r="A86" s="26"/>
      <c r="B86" s="54" t="s">
        <v>50</v>
      </c>
      <c r="C86" s="55"/>
      <c r="D86" s="55"/>
      <c r="E86" s="55"/>
      <c r="F86" s="55"/>
      <c r="G86" s="55"/>
      <c r="H86" s="55"/>
      <c r="I86" s="55"/>
    </row>
    <row r="87" spans="1:9" ht="13.8" x14ac:dyDescent="0.25">
      <c r="A87" s="30"/>
      <c r="B87" s="55"/>
      <c r="C87" s="55"/>
      <c r="D87" s="56"/>
      <c r="E87" s="56"/>
      <c r="F87" s="56"/>
      <c r="G87" s="57"/>
      <c r="H87" s="58"/>
      <c r="I87" s="59"/>
    </row>
    <row r="88" spans="1:9" x14ac:dyDescent="0.25">
      <c r="A88" s="5"/>
      <c r="B88" s="27" t="s">
        <v>12</v>
      </c>
      <c r="C88" s="28" t="s">
        <v>33</v>
      </c>
      <c r="D88" s="8"/>
      <c r="E88" s="8"/>
      <c r="F88" s="8"/>
      <c r="G88" s="8"/>
      <c r="H88" s="22"/>
      <c r="I88" s="13"/>
    </row>
    <row r="89" spans="1:9" x14ac:dyDescent="0.25">
      <c r="B89" s="27" t="s">
        <v>13</v>
      </c>
      <c r="C89" s="122" t="s">
        <v>34</v>
      </c>
      <c r="D89" s="8"/>
      <c r="E89" s="8"/>
      <c r="F89" s="8"/>
      <c r="G89" s="8"/>
      <c r="H89" s="22"/>
      <c r="I89" s="13"/>
    </row>
    <row r="90" spans="1:9" x14ac:dyDescent="0.25">
      <c r="B90" s="27" t="s">
        <v>15</v>
      </c>
      <c r="C90" s="4" t="s">
        <v>54</v>
      </c>
      <c r="D90" s="8"/>
      <c r="E90" s="8"/>
      <c r="F90" s="60"/>
      <c r="G90" s="61"/>
      <c r="H90" s="62"/>
      <c r="I90" s="13"/>
    </row>
    <row r="91" spans="1:9" x14ac:dyDescent="0.25">
      <c r="B91" t="s">
        <v>14</v>
      </c>
      <c r="C91" s="4" t="s">
        <v>55</v>
      </c>
      <c r="D91" s="8"/>
      <c r="E91" s="8"/>
      <c r="F91" s="8"/>
      <c r="G91" s="8"/>
      <c r="H91" s="22"/>
      <c r="I91" s="13"/>
    </row>
    <row r="92" spans="1:9" x14ac:dyDescent="0.25">
      <c r="C92" s="63"/>
      <c r="D92" s="8"/>
      <c r="E92" s="8"/>
      <c r="F92" s="8"/>
      <c r="G92" s="8"/>
      <c r="H92" s="22"/>
      <c r="I92" s="13"/>
    </row>
    <row r="93" spans="1:9" x14ac:dyDescent="0.25">
      <c r="A93" s="42"/>
      <c r="B93" s="42"/>
      <c r="C93" s="37"/>
      <c r="D93" s="38"/>
      <c r="E93" s="38"/>
      <c r="F93" s="38"/>
      <c r="G93" s="38"/>
      <c r="H93" s="40"/>
      <c r="I93" s="41"/>
    </row>
    <row r="94" spans="1:9" ht="15.6" x14ac:dyDescent="0.3">
      <c r="B94" s="207" t="s">
        <v>77</v>
      </c>
      <c r="C94" s="208"/>
      <c r="D94" s="135"/>
      <c r="E94" s="135"/>
      <c r="F94" s="81"/>
      <c r="G94" s="90"/>
      <c r="H94" s="22"/>
      <c r="I94" s="13"/>
    </row>
    <row r="95" spans="1:9" x14ac:dyDescent="0.25">
      <c r="A95" s="30"/>
      <c r="B95" s="30"/>
      <c r="C95" s="30"/>
      <c r="D95" s="32"/>
      <c r="E95" s="32"/>
      <c r="F95" s="32"/>
      <c r="G95" s="32"/>
      <c r="H95" s="33"/>
      <c r="I95" s="36"/>
    </row>
    <row r="96" spans="1:9" ht="15.6" x14ac:dyDescent="0.3">
      <c r="A96" s="25" t="s">
        <v>17</v>
      </c>
      <c r="B96" s="10" t="s">
        <v>5</v>
      </c>
      <c r="C96" s="11"/>
      <c r="D96" s="7" t="s">
        <v>6</v>
      </c>
      <c r="E96" s="7" t="s">
        <v>0</v>
      </c>
      <c r="F96" s="7" t="s">
        <v>16</v>
      </c>
      <c r="G96" s="45" t="s">
        <v>0</v>
      </c>
      <c r="H96" s="98" t="s">
        <v>7</v>
      </c>
      <c r="I96" s="99" t="s">
        <v>1</v>
      </c>
    </row>
    <row r="97" spans="1:9" x14ac:dyDescent="0.25">
      <c r="A97" s="189">
        <v>2</v>
      </c>
      <c r="B97" s="194" t="s">
        <v>58</v>
      </c>
      <c r="C97" s="195"/>
      <c r="D97" s="198" t="s">
        <v>2</v>
      </c>
      <c r="E97" s="176">
        <v>10</v>
      </c>
      <c r="F97" s="198">
        <v>4</v>
      </c>
      <c r="G97" s="213">
        <f>PRODUCT(E97,F97)</f>
        <v>40</v>
      </c>
      <c r="H97" s="217">
        <f>'Př. 5a - Ceník služeb provozu'!D8</f>
        <v>0</v>
      </c>
      <c r="I97" s="192">
        <f>G97*H97</f>
        <v>0</v>
      </c>
    </row>
    <row r="98" spans="1:9" x14ac:dyDescent="0.25">
      <c r="A98" s="190"/>
      <c r="B98" s="196"/>
      <c r="C98" s="197"/>
      <c r="D98" s="199"/>
      <c r="E98" s="177"/>
      <c r="F98" s="199"/>
      <c r="G98" s="214"/>
      <c r="H98" s="218"/>
      <c r="I98" s="193"/>
    </row>
    <row r="99" spans="1:9" x14ac:dyDescent="0.25">
      <c r="A99" s="1">
        <v>5</v>
      </c>
      <c r="B99" s="180" t="s">
        <v>3</v>
      </c>
      <c r="C99" s="181"/>
      <c r="D99" s="2" t="s">
        <v>2</v>
      </c>
      <c r="E99" s="3">
        <v>1</v>
      </c>
      <c r="F99" s="2">
        <v>6</v>
      </c>
      <c r="G99" s="52">
        <f>PRODUCT(E99:F99)</f>
        <v>6</v>
      </c>
      <c r="H99" s="46">
        <f>'Př. 5a - Ceník služeb provozu'!D10</f>
        <v>0</v>
      </c>
      <c r="I99" s="47">
        <f>G99*H99</f>
        <v>0</v>
      </c>
    </row>
    <row r="100" spans="1:9" x14ac:dyDescent="0.25">
      <c r="A100" s="1">
        <v>13</v>
      </c>
      <c r="B100" s="180" t="s">
        <v>47</v>
      </c>
      <c r="C100" s="181"/>
      <c r="D100" s="2" t="s">
        <v>2</v>
      </c>
      <c r="E100" s="3">
        <v>15</v>
      </c>
      <c r="F100" s="3">
        <v>1</v>
      </c>
      <c r="G100" s="52">
        <f>PRODUCT(E100:F100)</f>
        <v>15</v>
      </c>
      <c r="H100" s="46">
        <f>'Př. 5a - Ceník služeb provozu'!D18</f>
        <v>0</v>
      </c>
      <c r="I100" s="47">
        <f>G100*H100</f>
        <v>0</v>
      </c>
    </row>
    <row r="101" spans="1:9" x14ac:dyDescent="0.25">
      <c r="D101" s="8"/>
      <c r="E101" s="9"/>
      <c r="F101" s="8"/>
      <c r="G101" s="205" t="s">
        <v>8</v>
      </c>
      <c r="H101" s="206"/>
      <c r="I101" s="47">
        <f>SUM(I97:I100)</f>
        <v>0</v>
      </c>
    </row>
    <row r="102" spans="1:9" x14ac:dyDescent="0.25">
      <c r="D102" s="49" t="s">
        <v>10</v>
      </c>
      <c r="E102" s="49" t="s">
        <v>10</v>
      </c>
      <c r="F102" s="8"/>
      <c r="G102" s="48"/>
      <c r="H102" s="24" t="s">
        <v>4</v>
      </c>
      <c r="I102" s="47">
        <f>PRODUCT(I101,0.21)</f>
        <v>0</v>
      </c>
    </row>
    <row r="103" spans="1:9" x14ac:dyDescent="0.25">
      <c r="D103" s="187" t="s">
        <v>78</v>
      </c>
      <c r="E103" s="202"/>
      <c r="F103" s="202"/>
      <c r="G103" s="202"/>
      <c r="H103" s="203"/>
      <c r="I103" s="50">
        <f>SUM(ROUND(I101+I102,0))</f>
        <v>0</v>
      </c>
    </row>
    <row r="104" spans="1:9" x14ac:dyDescent="0.25">
      <c r="D104" s="8"/>
      <c r="E104" s="8"/>
      <c r="F104" s="8"/>
      <c r="G104" s="48"/>
      <c r="H104" s="24"/>
      <c r="I104" s="51"/>
    </row>
    <row r="105" spans="1:9" ht="15.6" x14ac:dyDescent="0.3">
      <c r="B105" s="207" t="s">
        <v>79</v>
      </c>
      <c r="C105" s="208"/>
      <c r="D105" s="80"/>
      <c r="E105" s="80"/>
      <c r="F105" s="81"/>
      <c r="G105" s="90"/>
      <c r="H105" s="22"/>
      <c r="I105" s="13"/>
    </row>
    <row r="106" spans="1:9" x14ac:dyDescent="0.25">
      <c r="A106" s="30"/>
      <c r="B106" s="30"/>
      <c r="C106" s="30"/>
      <c r="D106" s="32"/>
      <c r="E106" s="32"/>
      <c r="F106" s="32"/>
      <c r="G106" s="32"/>
      <c r="H106" s="33"/>
      <c r="I106" s="36"/>
    </row>
    <row r="107" spans="1:9" ht="15.6" x14ac:dyDescent="0.3">
      <c r="A107" s="25" t="s">
        <v>17</v>
      </c>
      <c r="B107" s="10" t="s">
        <v>5</v>
      </c>
      <c r="C107" s="11"/>
      <c r="D107" s="7" t="s">
        <v>6</v>
      </c>
      <c r="E107" s="7" t="s">
        <v>0</v>
      </c>
      <c r="F107" s="7" t="s">
        <v>16</v>
      </c>
      <c r="G107" s="45" t="s">
        <v>0</v>
      </c>
      <c r="H107" s="23" t="s">
        <v>7</v>
      </c>
      <c r="I107" s="14" t="s">
        <v>1</v>
      </c>
    </row>
    <row r="108" spans="1:9" x14ac:dyDescent="0.25">
      <c r="A108" s="189">
        <v>2</v>
      </c>
      <c r="B108" s="194" t="s">
        <v>58</v>
      </c>
      <c r="C108" s="195"/>
      <c r="D108" s="198" t="s">
        <v>2</v>
      </c>
      <c r="E108" s="176">
        <v>10</v>
      </c>
      <c r="F108" s="176">
        <v>4</v>
      </c>
      <c r="G108" s="213">
        <f>PRODUCT(E108,F108)</f>
        <v>40</v>
      </c>
      <c r="H108" s="217">
        <f>'Př. 5a - Ceník služeb provozu'!D8</f>
        <v>0</v>
      </c>
      <c r="I108" s="192">
        <f>G108*H108</f>
        <v>0</v>
      </c>
    </row>
    <row r="109" spans="1:9" x14ac:dyDescent="0.25">
      <c r="A109" s="190"/>
      <c r="B109" s="196"/>
      <c r="C109" s="197"/>
      <c r="D109" s="199"/>
      <c r="E109" s="177"/>
      <c r="F109" s="177"/>
      <c r="G109" s="214"/>
      <c r="H109" s="218"/>
      <c r="I109" s="193"/>
    </row>
    <row r="110" spans="1:9" x14ac:dyDescent="0.25">
      <c r="A110" s="1">
        <v>5</v>
      </c>
      <c r="B110" s="180" t="s">
        <v>3</v>
      </c>
      <c r="C110" s="181"/>
      <c r="D110" s="2" t="s">
        <v>2</v>
      </c>
      <c r="E110" s="3">
        <v>1</v>
      </c>
      <c r="F110" s="3">
        <v>6</v>
      </c>
      <c r="G110" s="52">
        <f>PRODUCT(E110:F110)</f>
        <v>6</v>
      </c>
      <c r="H110" s="46">
        <f>'Př. 5a - Ceník služeb provozu'!D10</f>
        <v>0</v>
      </c>
      <c r="I110" s="93">
        <f>G110*H110</f>
        <v>0</v>
      </c>
    </row>
    <row r="111" spans="1:9" x14ac:dyDescent="0.25">
      <c r="A111" s="1">
        <v>10</v>
      </c>
      <c r="B111" s="180" t="s">
        <v>63</v>
      </c>
      <c r="C111" s="181"/>
      <c r="D111" s="2" t="s">
        <v>2</v>
      </c>
      <c r="E111" s="3">
        <v>15</v>
      </c>
      <c r="F111" s="3">
        <v>1</v>
      </c>
      <c r="G111" s="52">
        <f>PRODUCT(E111:F111)</f>
        <v>15</v>
      </c>
      <c r="H111" s="46">
        <f>'Př. 5a - Ceník služeb provozu'!D15</f>
        <v>0</v>
      </c>
      <c r="I111" s="93">
        <f>G111*H111</f>
        <v>0</v>
      </c>
    </row>
    <row r="112" spans="1:9" x14ac:dyDescent="0.25">
      <c r="D112" s="8"/>
      <c r="E112" s="9"/>
      <c r="F112" s="8"/>
      <c r="G112" s="205" t="s">
        <v>8</v>
      </c>
      <c r="H112" s="206"/>
      <c r="I112" s="47">
        <f>SUM(I108:I111)</f>
        <v>0</v>
      </c>
    </row>
    <row r="113" spans="1:9" x14ac:dyDescent="0.25">
      <c r="D113" s="49" t="s">
        <v>10</v>
      </c>
      <c r="E113" s="49" t="s">
        <v>10</v>
      </c>
      <c r="F113" s="8"/>
      <c r="G113" s="48"/>
      <c r="H113" s="24" t="s">
        <v>4</v>
      </c>
      <c r="I113" s="47">
        <f>PRODUCT(I112,0.21)</f>
        <v>0</v>
      </c>
    </row>
    <row r="114" spans="1:9" x14ac:dyDescent="0.25">
      <c r="D114" s="187" t="s">
        <v>80</v>
      </c>
      <c r="E114" s="202"/>
      <c r="F114" s="202"/>
      <c r="G114" s="202"/>
      <c r="H114" s="203"/>
      <c r="I114" s="50">
        <f>SUM(ROUND(I112+I113,0))</f>
        <v>0</v>
      </c>
    </row>
    <row r="115" spans="1:9" x14ac:dyDescent="0.25">
      <c r="A115" s="6"/>
      <c r="B115" s="76"/>
      <c r="C115" s="76"/>
      <c r="D115" s="72"/>
      <c r="E115" s="68"/>
      <c r="F115" s="68"/>
      <c r="G115" s="73"/>
      <c r="H115" s="74"/>
      <c r="I115" s="75"/>
    </row>
    <row r="116" spans="1:9" x14ac:dyDescent="0.25">
      <c r="A116" s="6"/>
      <c r="B116" s="76"/>
      <c r="C116" s="76"/>
      <c r="D116" s="72"/>
      <c r="E116" s="68"/>
      <c r="F116" s="68"/>
      <c r="G116" s="73"/>
      <c r="H116" s="74"/>
      <c r="I116" s="75"/>
    </row>
    <row r="117" spans="1:9" x14ac:dyDescent="0.25">
      <c r="A117" s="6"/>
      <c r="B117" s="6"/>
      <c r="C117" s="6"/>
      <c r="D117" s="68"/>
      <c r="E117" s="68"/>
      <c r="F117" s="68"/>
      <c r="G117" s="48"/>
      <c r="H117" s="24"/>
      <c r="I117" s="51"/>
    </row>
    <row r="118" spans="1:9" x14ac:dyDescent="0.25">
      <c r="A118" s="6"/>
      <c r="B118" s="6"/>
      <c r="C118" s="6"/>
      <c r="D118" s="6"/>
      <c r="E118" s="6"/>
      <c r="F118" s="6"/>
      <c r="G118" s="6"/>
      <c r="H118" s="6"/>
      <c r="I118" s="6"/>
    </row>
    <row r="119" spans="1:9" x14ac:dyDescent="0.25">
      <c r="A119" s="6"/>
      <c r="B119" s="6"/>
      <c r="C119" s="6"/>
      <c r="D119" s="6"/>
      <c r="E119" s="6"/>
      <c r="F119" s="6"/>
      <c r="G119" s="6"/>
      <c r="H119" s="6"/>
      <c r="I119" s="6"/>
    </row>
    <row r="120" spans="1:9" x14ac:dyDescent="0.25">
      <c r="A120" s="6"/>
      <c r="B120" s="6"/>
      <c r="C120" s="6"/>
      <c r="D120" s="6"/>
      <c r="E120" s="6"/>
      <c r="F120" s="6"/>
      <c r="G120" s="6"/>
      <c r="H120" s="6"/>
      <c r="I120" s="6"/>
    </row>
    <row r="121" spans="1:9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x14ac:dyDescent="0.25">
      <c r="A122" s="6"/>
      <c r="B122" s="6"/>
      <c r="C122" s="6"/>
      <c r="D122" s="6"/>
      <c r="E122" s="6"/>
      <c r="F122" s="6"/>
      <c r="G122" s="6"/>
      <c r="H122" s="6"/>
      <c r="I122" s="6"/>
    </row>
    <row r="123" spans="1:9" x14ac:dyDescent="0.25">
      <c r="A123" s="6"/>
      <c r="B123" s="6"/>
      <c r="C123" s="6"/>
      <c r="D123" s="6"/>
      <c r="E123" s="6"/>
      <c r="F123" s="6"/>
      <c r="G123" s="6"/>
      <c r="H123" s="6"/>
      <c r="I123" s="6"/>
    </row>
    <row r="124" spans="1:9" x14ac:dyDescent="0.25">
      <c r="A124" s="6"/>
      <c r="B124" s="6"/>
      <c r="C124" s="6"/>
      <c r="D124" s="6"/>
      <c r="E124" s="6"/>
      <c r="F124" s="6"/>
      <c r="G124" s="6"/>
      <c r="H124" s="6"/>
      <c r="I124" s="6"/>
    </row>
    <row r="125" spans="1:9" x14ac:dyDescent="0.25">
      <c r="A125" s="6"/>
      <c r="B125" s="6"/>
      <c r="C125" s="6"/>
      <c r="D125" s="6"/>
      <c r="E125" s="6"/>
      <c r="F125" s="6"/>
      <c r="G125" s="6"/>
      <c r="H125" s="6"/>
      <c r="I125" s="6"/>
    </row>
    <row r="126" spans="1:9" ht="15.6" x14ac:dyDescent="0.3">
      <c r="B126" s="191" t="s">
        <v>26</v>
      </c>
      <c r="C126" s="191"/>
      <c r="D126" s="191"/>
      <c r="E126" s="191"/>
      <c r="F126" s="8"/>
      <c r="G126" s="8"/>
      <c r="H126" s="22"/>
      <c r="I126" s="15"/>
    </row>
    <row r="127" spans="1:9" x14ac:dyDescent="0.25">
      <c r="A127" s="30"/>
      <c r="B127" s="31"/>
      <c r="C127" s="30"/>
      <c r="D127" s="32"/>
      <c r="E127" s="32"/>
      <c r="F127" s="32"/>
      <c r="G127" s="32"/>
      <c r="H127" s="33"/>
      <c r="I127" s="34"/>
    </row>
    <row r="128" spans="1:9" ht="15" x14ac:dyDescent="0.25">
      <c r="A128" s="26"/>
      <c r="B128" s="54" t="s">
        <v>50</v>
      </c>
      <c r="C128" s="55"/>
      <c r="D128" s="55"/>
      <c r="E128" s="55"/>
      <c r="F128" s="55"/>
      <c r="G128" s="55"/>
      <c r="H128" s="55"/>
      <c r="I128" s="55"/>
    </row>
    <row r="129" spans="1:9" ht="13.8" x14ac:dyDescent="0.25">
      <c r="A129" s="30"/>
      <c r="B129" s="55"/>
      <c r="C129" s="55"/>
      <c r="D129" s="56"/>
      <c r="E129" s="56"/>
      <c r="F129" s="56"/>
      <c r="G129" s="57"/>
      <c r="H129" s="58"/>
      <c r="I129" s="59"/>
    </row>
    <row r="130" spans="1:9" x14ac:dyDescent="0.25">
      <c r="A130" s="5"/>
      <c r="B130" s="27" t="s">
        <v>12</v>
      </c>
      <c r="C130" s="28" t="s">
        <v>33</v>
      </c>
      <c r="D130" s="8"/>
      <c r="E130" s="8"/>
      <c r="F130" s="8"/>
      <c r="G130" s="8"/>
      <c r="H130" s="22"/>
      <c r="I130" s="13"/>
    </row>
    <row r="131" spans="1:9" x14ac:dyDescent="0.25">
      <c r="B131" s="27" t="s">
        <v>13</v>
      </c>
      <c r="C131" s="122" t="s">
        <v>34</v>
      </c>
      <c r="D131" s="8"/>
      <c r="E131" s="8"/>
      <c r="F131" s="8"/>
      <c r="G131" s="8"/>
      <c r="H131" s="22"/>
      <c r="I131" s="13"/>
    </row>
    <row r="132" spans="1:9" x14ac:dyDescent="0.25">
      <c r="B132" s="27" t="s">
        <v>15</v>
      </c>
      <c r="C132" s="4" t="s">
        <v>54</v>
      </c>
      <c r="D132" s="8"/>
      <c r="E132" s="8"/>
      <c r="F132" s="60"/>
      <c r="G132" s="61"/>
      <c r="H132" s="62"/>
      <c r="I132" s="13"/>
    </row>
    <row r="133" spans="1:9" x14ac:dyDescent="0.25">
      <c r="B133" t="s">
        <v>14</v>
      </c>
      <c r="C133" s="4" t="s">
        <v>55</v>
      </c>
      <c r="D133" s="8"/>
      <c r="E133" s="8"/>
      <c r="F133" s="8"/>
      <c r="G133" s="8"/>
      <c r="H133" s="22"/>
      <c r="I133" s="13"/>
    </row>
    <row r="134" spans="1:9" x14ac:dyDescent="0.25">
      <c r="C134" s="4"/>
      <c r="D134" s="8"/>
      <c r="E134" s="8"/>
      <c r="F134" s="8"/>
      <c r="G134" s="8"/>
      <c r="H134" s="22"/>
      <c r="I134" s="13"/>
    </row>
    <row r="135" spans="1:9" x14ac:dyDescent="0.25">
      <c r="A135" s="42"/>
      <c r="B135" s="42"/>
      <c r="C135" s="37"/>
      <c r="D135" s="38"/>
      <c r="E135" s="38"/>
      <c r="F135" s="38"/>
      <c r="G135" s="38"/>
      <c r="H135" s="40"/>
      <c r="I135" s="41"/>
    </row>
    <row r="136" spans="1:9" ht="15.6" x14ac:dyDescent="0.3">
      <c r="B136" s="66" t="s">
        <v>81</v>
      </c>
      <c r="D136" s="135"/>
      <c r="E136" s="135"/>
      <c r="F136" s="81"/>
      <c r="G136" s="90"/>
      <c r="H136" s="22"/>
      <c r="I136" s="13"/>
    </row>
    <row r="137" spans="1:9" x14ac:dyDescent="0.25">
      <c r="A137" s="30"/>
      <c r="B137" s="30"/>
      <c r="C137" s="30"/>
      <c r="D137" s="32"/>
      <c r="E137" s="32"/>
      <c r="F137" s="32"/>
      <c r="G137" s="32"/>
      <c r="H137" s="33"/>
      <c r="I137" s="36"/>
    </row>
    <row r="138" spans="1:9" ht="15.6" x14ac:dyDescent="0.3">
      <c r="A138" s="25" t="s">
        <v>17</v>
      </c>
      <c r="B138" s="10" t="s">
        <v>5</v>
      </c>
      <c r="C138" s="11"/>
      <c r="D138" s="7" t="s">
        <v>6</v>
      </c>
      <c r="E138" s="7" t="s">
        <v>0</v>
      </c>
      <c r="F138" s="7" t="s">
        <v>16</v>
      </c>
      <c r="G138" s="45" t="s">
        <v>0</v>
      </c>
      <c r="H138" s="98" t="s">
        <v>7</v>
      </c>
      <c r="I138" s="99" t="s">
        <v>1</v>
      </c>
    </row>
    <row r="139" spans="1:9" x14ac:dyDescent="0.25">
      <c r="A139" s="189">
        <v>2</v>
      </c>
      <c r="B139" s="194" t="s">
        <v>58</v>
      </c>
      <c r="C139" s="195"/>
      <c r="D139" s="198" t="s">
        <v>2</v>
      </c>
      <c r="E139" s="176">
        <v>10</v>
      </c>
      <c r="F139" s="198">
        <v>4</v>
      </c>
      <c r="G139" s="213">
        <f>PRODUCT(E139,F139)</f>
        <v>40</v>
      </c>
      <c r="H139" s="217">
        <f>'Př. 5a - Ceník služeb provozu'!D8</f>
        <v>0</v>
      </c>
      <c r="I139" s="192">
        <f>G139*H139</f>
        <v>0</v>
      </c>
    </row>
    <row r="140" spans="1:9" x14ac:dyDescent="0.25">
      <c r="A140" s="190"/>
      <c r="B140" s="196"/>
      <c r="C140" s="197"/>
      <c r="D140" s="199"/>
      <c r="E140" s="177"/>
      <c r="F140" s="199"/>
      <c r="G140" s="214"/>
      <c r="H140" s="218"/>
      <c r="I140" s="193"/>
    </row>
    <row r="141" spans="1:9" x14ac:dyDescent="0.25">
      <c r="A141" s="1">
        <v>5</v>
      </c>
      <c r="B141" s="180" t="s">
        <v>3</v>
      </c>
      <c r="C141" s="181"/>
      <c r="D141" s="2" t="s">
        <v>2</v>
      </c>
      <c r="E141" s="3">
        <v>1</v>
      </c>
      <c r="F141" s="2">
        <v>6</v>
      </c>
      <c r="G141" s="52">
        <f>PRODUCT(E141:F141)</f>
        <v>6</v>
      </c>
      <c r="H141" s="46">
        <f>'Př. 5a - Ceník služeb provozu'!D10</f>
        <v>0</v>
      </c>
      <c r="I141" s="47">
        <f>G141*H141</f>
        <v>0</v>
      </c>
    </row>
    <row r="142" spans="1:9" x14ac:dyDescent="0.25">
      <c r="A142" s="1">
        <v>13</v>
      </c>
      <c r="B142" s="180" t="s">
        <v>47</v>
      </c>
      <c r="C142" s="181"/>
      <c r="D142" s="2" t="s">
        <v>2</v>
      </c>
      <c r="E142" s="3">
        <v>15</v>
      </c>
      <c r="F142" s="3">
        <v>1</v>
      </c>
      <c r="G142" s="52">
        <f>PRODUCT(E142:F142)</f>
        <v>15</v>
      </c>
      <c r="H142" s="46">
        <f>'Př. 5a - Ceník služeb provozu'!D18</f>
        <v>0</v>
      </c>
      <c r="I142" s="47">
        <f>G142*H142</f>
        <v>0</v>
      </c>
    </row>
    <row r="143" spans="1:9" x14ac:dyDescent="0.25">
      <c r="D143" s="8"/>
      <c r="E143" s="9"/>
      <c r="F143" s="8"/>
      <c r="G143" s="205" t="s">
        <v>8</v>
      </c>
      <c r="H143" s="206"/>
      <c r="I143" s="47">
        <f>SUM(I139:I142)</f>
        <v>0</v>
      </c>
    </row>
    <row r="144" spans="1:9" x14ac:dyDescent="0.25">
      <c r="D144" s="49" t="s">
        <v>10</v>
      </c>
      <c r="E144" s="49" t="s">
        <v>10</v>
      </c>
      <c r="F144" s="8"/>
      <c r="G144" s="48"/>
      <c r="H144" s="24" t="s">
        <v>4</v>
      </c>
      <c r="I144" s="47">
        <f>PRODUCT(I143,0.21)</f>
        <v>0</v>
      </c>
    </row>
    <row r="145" spans="1:9" x14ac:dyDescent="0.25">
      <c r="D145" s="187" t="s">
        <v>82</v>
      </c>
      <c r="E145" s="202"/>
      <c r="F145" s="202"/>
      <c r="G145" s="202"/>
      <c r="H145" s="203"/>
      <c r="I145" s="50">
        <f>SUM(ROUND(I143+I144,0))</f>
        <v>0</v>
      </c>
    </row>
    <row r="146" spans="1:9" x14ac:dyDescent="0.25">
      <c r="D146" s="8"/>
      <c r="E146" s="8"/>
      <c r="F146" s="8"/>
      <c r="G146" s="48"/>
      <c r="H146" s="24"/>
      <c r="I146" s="51"/>
    </row>
    <row r="147" spans="1:9" ht="15.6" x14ac:dyDescent="0.3">
      <c r="B147" s="66" t="s">
        <v>83</v>
      </c>
      <c r="D147" s="80"/>
      <c r="E147" s="80"/>
      <c r="F147" s="81"/>
      <c r="G147" s="90"/>
      <c r="H147" s="22"/>
      <c r="I147" s="13"/>
    </row>
    <row r="148" spans="1:9" x14ac:dyDescent="0.25">
      <c r="A148" s="30"/>
      <c r="B148" s="30"/>
      <c r="C148" s="30"/>
      <c r="D148" s="32"/>
      <c r="E148" s="32"/>
      <c r="F148" s="32"/>
      <c r="G148" s="32"/>
      <c r="H148" s="33"/>
      <c r="I148" s="36"/>
    </row>
    <row r="149" spans="1:9" ht="15.6" x14ac:dyDescent="0.3">
      <c r="A149" s="25" t="s">
        <v>17</v>
      </c>
      <c r="B149" s="10" t="s">
        <v>5</v>
      </c>
      <c r="C149" s="11"/>
      <c r="D149" s="7" t="s">
        <v>6</v>
      </c>
      <c r="E149" s="7" t="s">
        <v>0</v>
      </c>
      <c r="F149" s="7" t="s">
        <v>16</v>
      </c>
      <c r="G149" s="45" t="s">
        <v>0</v>
      </c>
      <c r="H149" s="23" t="s">
        <v>7</v>
      </c>
      <c r="I149" s="14" t="s">
        <v>1</v>
      </c>
    </row>
    <row r="150" spans="1:9" x14ac:dyDescent="0.25">
      <c r="A150" s="189">
        <v>2</v>
      </c>
      <c r="B150" s="194" t="s">
        <v>58</v>
      </c>
      <c r="C150" s="195"/>
      <c r="D150" s="198" t="s">
        <v>2</v>
      </c>
      <c r="E150" s="176">
        <v>10</v>
      </c>
      <c r="F150" s="176">
        <v>4</v>
      </c>
      <c r="G150" s="213">
        <f>PRODUCT(E150,F150)</f>
        <v>40</v>
      </c>
      <c r="H150" s="217">
        <f>'Př. 5a - Ceník služeb provozu'!D8</f>
        <v>0</v>
      </c>
      <c r="I150" s="192">
        <f>G150*H150</f>
        <v>0</v>
      </c>
    </row>
    <row r="151" spans="1:9" x14ac:dyDescent="0.25">
      <c r="A151" s="190"/>
      <c r="B151" s="196"/>
      <c r="C151" s="197"/>
      <c r="D151" s="199"/>
      <c r="E151" s="177"/>
      <c r="F151" s="177"/>
      <c r="G151" s="214"/>
      <c r="H151" s="218"/>
      <c r="I151" s="193"/>
    </row>
    <row r="152" spans="1:9" x14ac:dyDescent="0.25">
      <c r="A152" s="1">
        <v>5</v>
      </c>
      <c r="B152" s="180" t="s">
        <v>3</v>
      </c>
      <c r="C152" s="181"/>
      <c r="D152" s="2" t="s">
        <v>2</v>
      </c>
      <c r="E152" s="3">
        <v>1</v>
      </c>
      <c r="F152" s="3">
        <v>6</v>
      </c>
      <c r="G152" s="52">
        <f>PRODUCT(E152:F152)</f>
        <v>6</v>
      </c>
      <c r="H152" s="46">
        <f>'Př. 5a - Ceník služeb provozu'!D10</f>
        <v>0</v>
      </c>
      <c r="I152" s="93">
        <f>G152*H152</f>
        <v>0</v>
      </c>
    </row>
    <row r="153" spans="1:9" x14ac:dyDescent="0.25">
      <c r="A153" s="1">
        <v>10</v>
      </c>
      <c r="B153" s="180" t="s">
        <v>63</v>
      </c>
      <c r="C153" s="181"/>
      <c r="D153" s="2" t="s">
        <v>2</v>
      </c>
      <c r="E153" s="3">
        <v>15</v>
      </c>
      <c r="F153" s="3">
        <v>1</v>
      </c>
      <c r="G153" s="52">
        <f>PRODUCT(E153:F153)</f>
        <v>15</v>
      </c>
      <c r="H153" s="46">
        <f>'Př. 5a - Ceník služeb provozu'!D15</f>
        <v>0</v>
      </c>
      <c r="I153" s="93">
        <f>G153*H153</f>
        <v>0</v>
      </c>
    </row>
    <row r="154" spans="1:9" x14ac:dyDescent="0.25">
      <c r="D154" s="8"/>
      <c r="E154" s="9"/>
      <c r="F154" s="8"/>
      <c r="G154" s="205" t="s">
        <v>8</v>
      </c>
      <c r="H154" s="206"/>
      <c r="I154" s="47">
        <f>SUM(I150:I153)</f>
        <v>0</v>
      </c>
    </row>
    <row r="155" spans="1:9" x14ac:dyDescent="0.25">
      <c r="D155" s="49" t="s">
        <v>10</v>
      </c>
      <c r="E155" s="49" t="s">
        <v>10</v>
      </c>
      <c r="F155" s="8"/>
      <c r="G155" s="48"/>
      <c r="H155" s="24" t="s">
        <v>4</v>
      </c>
      <c r="I155" s="47">
        <f>PRODUCT(I154,0.21)</f>
        <v>0</v>
      </c>
    </row>
    <row r="156" spans="1:9" x14ac:dyDescent="0.25">
      <c r="D156" s="187" t="s">
        <v>84</v>
      </c>
      <c r="E156" s="202"/>
      <c r="F156" s="202"/>
      <c r="G156" s="202"/>
      <c r="H156" s="203"/>
      <c r="I156" s="50">
        <f>SUM(ROUND(I154+I155,0))</f>
        <v>0</v>
      </c>
    </row>
    <row r="157" spans="1:9" x14ac:dyDescent="0.25">
      <c r="A157" s="6"/>
      <c r="B157" s="76"/>
      <c r="C157" s="76"/>
      <c r="D157" s="72"/>
      <c r="E157" s="68"/>
      <c r="F157" s="68"/>
      <c r="G157" s="73"/>
      <c r="H157" s="74"/>
      <c r="I157" s="75"/>
    </row>
    <row r="158" spans="1:9" x14ac:dyDescent="0.25">
      <c r="A158" s="6"/>
      <c r="B158" s="76"/>
      <c r="C158" s="76"/>
      <c r="D158" s="72"/>
      <c r="E158" s="68"/>
      <c r="F158" s="68"/>
      <c r="G158" s="73"/>
      <c r="H158" s="74"/>
      <c r="I158" s="75"/>
    </row>
    <row r="159" spans="1:9" x14ac:dyDescent="0.25">
      <c r="A159" s="6"/>
      <c r="B159" s="6"/>
      <c r="C159" s="6"/>
      <c r="D159" s="68"/>
      <c r="E159" s="68"/>
      <c r="F159" s="68"/>
      <c r="G159" s="48"/>
      <c r="H159" s="24"/>
      <c r="I159" s="51"/>
    </row>
    <row r="160" spans="1:9" x14ac:dyDescent="0.25">
      <c r="A160" s="6"/>
      <c r="B160" s="6"/>
      <c r="C160" s="6"/>
      <c r="D160" s="68"/>
      <c r="E160" s="68"/>
      <c r="F160" s="68"/>
      <c r="G160" s="48"/>
      <c r="H160" s="65"/>
      <c r="I160" s="51"/>
    </row>
    <row r="161" spans="1:9" x14ac:dyDescent="0.25">
      <c r="A161" s="6"/>
      <c r="B161" s="76"/>
      <c r="C161" s="76"/>
      <c r="D161" s="72"/>
      <c r="E161" s="68"/>
      <c r="F161" s="68"/>
      <c r="G161" s="73"/>
      <c r="H161" s="74"/>
      <c r="I161" s="75"/>
    </row>
    <row r="162" spans="1:9" x14ac:dyDescent="0.25">
      <c r="A162" s="6"/>
      <c r="B162" s="76"/>
      <c r="C162" s="76"/>
      <c r="D162" s="72"/>
      <c r="E162" s="68"/>
      <c r="F162" s="68"/>
      <c r="G162" s="73"/>
      <c r="H162" s="74"/>
      <c r="I162" s="75"/>
    </row>
  </sheetData>
  <mergeCells count="105">
    <mergeCell ref="B2:E2"/>
    <mergeCell ref="B42:E42"/>
    <mergeCell ref="D52:E52"/>
    <mergeCell ref="B57:C57"/>
    <mergeCell ref="B58:C58"/>
    <mergeCell ref="B17:C17"/>
    <mergeCell ref="B111:C111"/>
    <mergeCell ref="B152:C152"/>
    <mergeCell ref="B110:C110"/>
    <mergeCell ref="D156:H156"/>
    <mergeCell ref="D21:H21"/>
    <mergeCell ref="D32:H32"/>
    <mergeCell ref="D61:H61"/>
    <mergeCell ref="D72:H72"/>
    <mergeCell ref="D103:H103"/>
    <mergeCell ref="D114:H114"/>
    <mergeCell ref="B126:E126"/>
    <mergeCell ref="B141:C141"/>
    <mergeCell ref="G112:H112"/>
    <mergeCell ref="G101:H101"/>
    <mergeCell ref="G154:H154"/>
    <mergeCell ref="B100:C100"/>
    <mergeCell ref="B28:C28"/>
    <mergeCell ref="B68:C68"/>
    <mergeCell ref="B84:E84"/>
    <mergeCell ref="B142:C142"/>
    <mergeCell ref="D145:H145"/>
    <mergeCell ref="H139:H140"/>
    <mergeCell ref="B94:C94"/>
    <mergeCell ref="B153:C153"/>
    <mergeCell ref="G70:H70"/>
    <mergeCell ref="B18:C18"/>
    <mergeCell ref="B15:C16"/>
    <mergeCell ref="H15:H16"/>
    <mergeCell ref="B29:C29"/>
    <mergeCell ref="G15:G16"/>
    <mergeCell ref="G143:H143"/>
    <mergeCell ref="G19:H19"/>
    <mergeCell ref="B23:C23"/>
    <mergeCell ref="G30:H30"/>
    <mergeCell ref="G59:H59"/>
    <mergeCell ref="H55:H56"/>
    <mergeCell ref="B99:C99"/>
    <mergeCell ref="B69:C69"/>
    <mergeCell ref="B63:C63"/>
    <mergeCell ref="B105:C105"/>
    <mergeCell ref="I15:I16"/>
    <mergeCell ref="A26:A27"/>
    <mergeCell ref="B26:C27"/>
    <mergeCell ref="D26:D27"/>
    <mergeCell ref="E26:E27"/>
    <mergeCell ref="F26:F27"/>
    <mergeCell ref="G26:G27"/>
    <mergeCell ref="H26:H27"/>
    <mergeCell ref="I26:I27"/>
    <mergeCell ref="A15:A16"/>
    <mergeCell ref="D15:D16"/>
    <mergeCell ref="E15:E16"/>
    <mergeCell ref="F15:F16"/>
    <mergeCell ref="I55:I56"/>
    <mergeCell ref="A66:A67"/>
    <mergeCell ref="B66:C67"/>
    <mergeCell ref="D66:D67"/>
    <mergeCell ref="E66:E67"/>
    <mergeCell ref="F66:F67"/>
    <mergeCell ref="G66:G67"/>
    <mergeCell ref="H66:H67"/>
    <mergeCell ref="I66:I67"/>
    <mergeCell ref="A55:A56"/>
    <mergeCell ref="B55:C56"/>
    <mergeCell ref="D55:D56"/>
    <mergeCell ref="E55:E56"/>
    <mergeCell ref="F55:F56"/>
    <mergeCell ref="G55:G56"/>
    <mergeCell ref="H97:H98"/>
    <mergeCell ref="B97:C98"/>
    <mergeCell ref="D97:D98"/>
    <mergeCell ref="E97:E98"/>
    <mergeCell ref="F97:F98"/>
    <mergeCell ref="I97:I98"/>
    <mergeCell ref="A108:A109"/>
    <mergeCell ref="B108:C109"/>
    <mergeCell ref="D108:D109"/>
    <mergeCell ref="E108:E109"/>
    <mergeCell ref="F108:F109"/>
    <mergeCell ref="G108:G109"/>
    <mergeCell ref="H108:H109"/>
    <mergeCell ref="I108:I109"/>
    <mergeCell ref="A97:A98"/>
    <mergeCell ref="G97:G98"/>
    <mergeCell ref="I139:I140"/>
    <mergeCell ref="A150:A151"/>
    <mergeCell ref="B150:C151"/>
    <mergeCell ref="D150:D151"/>
    <mergeCell ref="E150:E151"/>
    <mergeCell ref="F150:F151"/>
    <mergeCell ref="G150:G151"/>
    <mergeCell ref="H150:H151"/>
    <mergeCell ref="I150:I151"/>
    <mergeCell ref="A139:A140"/>
    <mergeCell ref="B139:C140"/>
    <mergeCell ref="D139:D140"/>
    <mergeCell ref="E139:E140"/>
    <mergeCell ref="F139:F140"/>
    <mergeCell ref="G139:G140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C324-1540-4F9D-A6B9-C5F92E97212E}">
  <dimension ref="A2:K160"/>
  <sheetViews>
    <sheetView view="pageBreakPreview" topLeftCell="A2" zoomScaleNormal="100" zoomScaleSheetLayoutView="100" workbookViewId="0">
      <selection activeCell="G154" sqref="G154:H154"/>
    </sheetView>
  </sheetViews>
  <sheetFormatPr defaultRowHeight="13.2" x14ac:dyDescent="0.25"/>
  <cols>
    <col min="1" max="1" width="5.6640625" customWidth="1"/>
    <col min="2" max="2" width="17.6640625" customWidth="1"/>
    <col min="3" max="3" width="38.6640625" customWidth="1"/>
    <col min="5" max="5" width="7.6640625" customWidth="1"/>
    <col min="6" max="6" width="12.33203125" customWidth="1"/>
    <col min="8" max="8" width="12.33203125" customWidth="1"/>
    <col min="9" max="9" width="13.33203125" customWidth="1"/>
  </cols>
  <sheetData>
    <row r="2" spans="1:11" ht="15.6" x14ac:dyDescent="0.3">
      <c r="B2" s="191" t="s">
        <v>26</v>
      </c>
      <c r="C2" s="191"/>
      <c r="D2" s="191"/>
      <c r="E2" s="191"/>
      <c r="F2" s="8"/>
      <c r="H2" s="131" t="s">
        <v>49</v>
      </c>
      <c r="I2" s="15"/>
    </row>
    <row r="3" spans="1:11" x14ac:dyDescent="0.25">
      <c r="A3" s="30"/>
      <c r="B3" s="31"/>
      <c r="C3" s="30"/>
      <c r="D3" s="32"/>
      <c r="E3" s="32"/>
      <c r="F3" s="32"/>
      <c r="G3" s="32"/>
      <c r="H3" s="33"/>
      <c r="I3" s="34"/>
      <c r="J3" s="30"/>
    </row>
    <row r="4" spans="1:11" ht="15" x14ac:dyDescent="0.25">
      <c r="A4" s="26"/>
      <c r="B4" s="54" t="s">
        <v>50</v>
      </c>
      <c r="C4" s="55"/>
      <c r="D4" s="55"/>
      <c r="E4" s="55"/>
      <c r="F4" s="55"/>
      <c r="G4" s="55"/>
      <c r="H4" s="55"/>
      <c r="I4" s="55"/>
      <c r="J4" s="53"/>
      <c r="K4" s="53"/>
    </row>
    <row r="5" spans="1:11" ht="13.8" x14ac:dyDescent="0.25">
      <c r="A5" s="30"/>
      <c r="B5" s="55"/>
      <c r="C5" s="55"/>
      <c r="D5" s="56"/>
      <c r="E5" s="56"/>
      <c r="F5" s="56"/>
      <c r="G5" s="57"/>
      <c r="H5" s="58"/>
      <c r="I5" s="59"/>
      <c r="J5" s="53"/>
      <c r="K5" s="53"/>
    </row>
    <row r="6" spans="1:11" x14ac:dyDescent="0.25">
      <c r="A6" s="5"/>
      <c r="B6" s="27" t="s">
        <v>12</v>
      </c>
      <c r="C6" s="28" t="s">
        <v>38</v>
      </c>
      <c r="D6" s="8"/>
      <c r="E6" s="8"/>
      <c r="F6" s="8"/>
      <c r="G6" s="8"/>
      <c r="H6" s="22"/>
      <c r="I6" s="13"/>
    </row>
    <row r="7" spans="1:11" x14ac:dyDescent="0.25">
      <c r="B7" s="27" t="s">
        <v>13</v>
      </c>
      <c r="C7" s="122" t="s">
        <v>34</v>
      </c>
      <c r="D7" s="8"/>
      <c r="E7" s="8"/>
      <c r="F7" s="8"/>
      <c r="G7" s="8"/>
      <c r="H7" s="22"/>
      <c r="I7" s="13"/>
    </row>
    <row r="8" spans="1:11" x14ac:dyDescent="0.25">
      <c r="B8" s="27" t="s">
        <v>15</v>
      </c>
      <c r="C8" s="4" t="s">
        <v>54</v>
      </c>
      <c r="D8" s="8"/>
      <c r="E8" s="8"/>
      <c r="F8" s="60"/>
      <c r="G8" s="61"/>
      <c r="H8" s="62"/>
      <c r="I8" s="13"/>
    </row>
    <row r="9" spans="1:11" x14ac:dyDescent="0.25">
      <c r="B9" t="s">
        <v>14</v>
      </c>
      <c r="C9" s="4" t="s">
        <v>39</v>
      </c>
      <c r="D9" s="8"/>
      <c r="E9" s="8"/>
      <c r="F9" s="8"/>
      <c r="G9" s="8"/>
      <c r="H9" s="22"/>
      <c r="I9" s="13"/>
    </row>
    <row r="10" spans="1:11" x14ac:dyDescent="0.25">
      <c r="C10" s="63"/>
      <c r="D10" s="8"/>
      <c r="E10" s="8"/>
      <c r="F10" s="8"/>
      <c r="G10" s="8"/>
      <c r="H10" s="22"/>
      <c r="I10" s="13"/>
    </row>
    <row r="11" spans="1:11" x14ac:dyDescent="0.25">
      <c r="A11" s="42"/>
      <c r="B11" s="42"/>
      <c r="C11" s="37"/>
      <c r="D11" s="38"/>
      <c r="E11" s="38"/>
      <c r="F11" s="38"/>
      <c r="G11" s="38"/>
      <c r="H11" s="40"/>
      <c r="I11" s="41"/>
      <c r="J11" s="42"/>
    </row>
    <row r="12" spans="1:11" ht="15.6" x14ac:dyDescent="0.3">
      <c r="B12" s="66" t="s">
        <v>85</v>
      </c>
      <c r="D12" s="135"/>
      <c r="E12" s="135"/>
      <c r="F12" s="81"/>
      <c r="G12" s="90"/>
      <c r="H12" s="22"/>
      <c r="I12" s="13"/>
    </row>
    <row r="13" spans="1:11" x14ac:dyDescent="0.25">
      <c r="A13" s="30"/>
      <c r="B13" s="30"/>
      <c r="C13" s="30"/>
      <c r="D13" s="32"/>
      <c r="E13" s="32"/>
      <c r="F13" s="32"/>
      <c r="G13" s="32"/>
      <c r="H13" s="33"/>
      <c r="I13" s="36"/>
      <c r="J13" s="30"/>
    </row>
    <row r="14" spans="1:11" ht="15.6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45" t="s">
        <v>0</v>
      </c>
      <c r="H14" s="98" t="s">
        <v>7</v>
      </c>
      <c r="I14" s="99" t="s">
        <v>1</v>
      </c>
      <c r="J14" s="6"/>
    </row>
    <row r="15" spans="1:11" x14ac:dyDescent="0.25">
      <c r="A15" s="124">
        <v>1</v>
      </c>
      <c r="B15" s="96" t="s">
        <v>21</v>
      </c>
      <c r="C15" s="11"/>
      <c r="D15" s="2" t="s">
        <v>2</v>
      </c>
      <c r="E15" s="2">
        <v>8</v>
      </c>
      <c r="F15" s="2">
        <v>6</v>
      </c>
      <c r="G15" s="102">
        <f>PRODUCT(E15:F15)</f>
        <v>48</v>
      </c>
      <c r="H15" s="126">
        <f>'Př. 5a - Ceník služeb provozu'!D7</f>
        <v>0</v>
      </c>
      <c r="I15" s="47">
        <f>G15*H15</f>
        <v>0</v>
      </c>
    </row>
    <row r="16" spans="1:11" x14ac:dyDescent="0.25">
      <c r="A16" s="189">
        <v>2</v>
      </c>
      <c r="B16" s="194" t="s">
        <v>58</v>
      </c>
      <c r="C16" s="195"/>
      <c r="D16" s="198" t="s">
        <v>2</v>
      </c>
      <c r="E16" s="176">
        <v>10</v>
      </c>
      <c r="F16" s="198">
        <v>4</v>
      </c>
      <c r="G16" s="219">
        <f>PRODUCT(E16:F16)</f>
        <v>40</v>
      </c>
      <c r="H16" s="217">
        <f>'Př. 5a - Ceník služeb provozu'!D8</f>
        <v>0</v>
      </c>
      <c r="I16" s="192">
        <f>G16*H16</f>
        <v>0</v>
      </c>
    </row>
    <row r="17" spans="1:9" x14ac:dyDescent="0.25">
      <c r="A17" s="190"/>
      <c r="B17" s="196"/>
      <c r="C17" s="197"/>
      <c r="D17" s="199"/>
      <c r="E17" s="177"/>
      <c r="F17" s="199"/>
      <c r="G17" s="220"/>
      <c r="H17" s="218"/>
      <c r="I17" s="193"/>
    </row>
    <row r="18" spans="1:9" x14ac:dyDescent="0.25">
      <c r="A18" s="1">
        <v>5</v>
      </c>
      <c r="B18" s="180" t="s">
        <v>3</v>
      </c>
      <c r="C18" s="181"/>
      <c r="D18" s="2" t="s">
        <v>2</v>
      </c>
      <c r="E18" s="3">
        <v>1</v>
      </c>
      <c r="F18" s="2">
        <v>6</v>
      </c>
      <c r="G18" s="102">
        <f>PRODUCT(E18:F18)</f>
        <v>6</v>
      </c>
      <c r="H18" s="46">
        <f>'Př. 5a - Ceník služeb provozu'!D10</f>
        <v>0</v>
      </c>
      <c r="I18" s="47">
        <f>G18*H18</f>
        <v>0</v>
      </c>
    </row>
    <row r="19" spans="1:9" x14ac:dyDescent="0.25">
      <c r="A19" s="1">
        <v>13</v>
      </c>
      <c r="B19" s="180" t="s">
        <v>47</v>
      </c>
      <c r="C19" s="181"/>
      <c r="D19" s="2" t="s">
        <v>2</v>
      </c>
      <c r="E19" s="3">
        <v>15</v>
      </c>
      <c r="F19" s="2">
        <v>1</v>
      </c>
      <c r="G19" s="97">
        <f>PRODUCT(E19:F19)</f>
        <v>15</v>
      </c>
      <c r="H19" s="46">
        <f>'Př. 5a - Ceník služeb provozu'!D18</f>
        <v>0</v>
      </c>
      <c r="I19" s="47">
        <f>G19*H19</f>
        <v>0</v>
      </c>
    </row>
    <row r="20" spans="1:9" x14ac:dyDescent="0.25">
      <c r="D20" s="8"/>
      <c r="E20" s="9"/>
      <c r="F20" s="8"/>
      <c r="G20" s="205" t="s">
        <v>8</v>
      </c>
      <c r="H20" s="206"/>
      <c r="I20" s="47">
        <f>SUM(I15:I19)</f>
        <v>0</v>
      </c>
    </row>
    <row r="21" spans="1:9" x14ac:dyDescent="0.25">
      <c r="D21" s="49" t="s">
        <v>10</v>
      </c>
      <c r="E21" s="49" t="s">
        <v>10</v>
      </c>
      <c r="F21" s="8"/>
      <c r="G21" s="48"/>
      <c r="H21" s="24" t="s">
        <v>4</v>
      </c>
      <c r="I21" s="47">
        <f>PRODUCT(I20,0.21)</f>
        <v>0</v>
      </c>
    </row>
    <row r="22" spans="1:9" x14ac:dyDescent="0.25">
      <c r="D22" s="187" t="s">
        <v>88</v>
      </c>
      <c r="E22" s="187"/>
      <c r="F22" s="187"/>
      <c r="G22" s="187"/>
      <c r="H22" s="188"/>
      <c r="I22" s="50">
        <f>SUM(ROUND(I20+I21,0))</f>
        <v>0</v>
      </c>
    </row>
    <row r="23" spans="1:9" x14ac:dyDescent="0.25">
      <c r="D23" s="8"/>
      <c r="E23" s="8"/>
      <c r="F23" s="8"/>
      <c r="G23" s="48"/>
      <c r="H23" s="24"/>
      <c r="I23" s="51"/>
    </row>
    <row r="24" spans="1:9" ht="15.6" x14ac:dyDescent="0.3">
      <c r="B24" s="66" t="s">
        <v>71</v>
      </c>
      <c r="D24" s="135"/>
      <c r="E24" s="135"/>
      <c r="F24" s="135"/>
      <c r="G24" s="135"/>
      <c r="H24" s="22"/>
      <c r="I24" s="13"/>
    </row>
    <row r="25" spans="1:9" x14ac:dyDescent="0.25">
      <c r="A25" s="30"/>
      <c r="B25" s="30"/>
      <c r="C25" s="30"/>
      <c r="D25" s="32"/>
      <c r="E25" s="32"/>
      <c r="F25" s="32"/>
      <c r="G25" s="32"/>
      <c r="H25" s="33"/>
      <c r="I25" s="36"/>
    </row>
    <row r="26" spans="1:9" ht="15.6" x14ac:dyDescent="0.3">
      <c r="A26" s="25" t="s">
        <v>17</v>
      </c>
      <c r="B26" s="10" t="s">
        <v>5</v>
      </c>
      <c r="C26" s="11"/>
      <c r="D26" s="7" t="s">
        <v>6</v>
      </c>
      <c r="E26" s="7" t="s">
        <v>0</v>
      </c>
      <c r="F26" s="7" t="s">
        <v>16</v>
      </c>
      <c r="G26" s="45" t="s">
        <v>0</v>
      </c>
      <c r="H26" s="23" t="s">
        <v>7</v>
      </c>
      <c r="I26" s="14" t="s">
        <v>1</v>
      </c>
    </row>
    <row r="27" spans="1:9" x14ac:dyDescent="0.25">
      <c r="A27" s="100">
        <v>1</v>
      </c>
      <c r="B27" s="103" t="s">
        <v>22</v>
      </c>
      <c r="C27" s="101"/>
      <c r="D27" s="92" t="s">
        <v>2</v>
      </c>
      <c r="E27" s="92">
        <v>8</v>
      </c>
      <c r="F27" s="92">
        <v>6</v>
      </c>
      <c r="G27" s="102">
        <f>PRODUCT(E27:F27)</f>
        <v>48</v>
      </c>
      <c r="H27" s="299">
        <f>'Př. 5a - Ceník služeb provozu'!D7</f>
        <v>0</v>
      </c>
      <c r="I27" s="93">
        <f>G27*H27</f>
        <v>0</v>
      </c>
    </row>
    <row r="28" spans="1:9" x14ac:dyDescent="0.25">
      <c r="A28" s="189">
        <v>2</v>
      </c>
      <c r="B28" s="194" t="s">
        <v>58</v>
      </c>
      <c r="C28" s="195"/>
      <c r="D28" s="198" t="s">
        <v>2</v>
      </c>
      <c r="E28" s="176">
        <v>10</v>
      </c>
      <c r="F28" s="176">
        <v>4</v>
      </c>
      <c r="G28" s="213">
        <f>PRODUCT(E28,F28)</f>
        <v>40</v>
      </c>
      <c r="H28" s="217">
        <f>'Př. 5a - Ceník služeb provozu'!D8</f>
        <v>0</v>
      </c>
      <c r="I28" s="192">
        <f>G28*H28</f>
        <v>0</v>
      </c>
    </row>
    <row r="29" spans="1:9" x14ac:dyDescent="0.25">
      <c r="A29" s="190"/>
      <c r="B29" s="196"/>
      <c r="C29" s="197"/>
      <c r="D29" s="199"/>
      <c r="E29" s="177"/>
      <c r="F29" s="177"/>
      <c r="G29" s="214"/>
      <c r="H29" s="218"/>
      <c r="I29" s="193"/>
    </row>
    <row r="30" spans="1:9" x14ac:dyDescent="0.25">
      <c r="A30" s="1">
        <v>5</v>
      </c>
      <c r="B30" s="180" t="s">
        <v>3</v>
      </c>
      <c r="C30" s="181"/>
      <c r="D30" s="2" t="s">
        <v>2</v>
      </c>
      <c r="E30" s="3">
        <v>1</v>
      </c>
      <c r="F30" s="3">
        <v>6</v>
      </c>
      <c r="G30" s="52">
        <f>PRODUCT(E30:F30)</f>
        <v>6</v>
      </c>
      <c r="H30" s="46">
        <f>'Př. 5a - Ceník služeb provozu'!D10</f>
        <v>0</v>
      </c>
      <c r="I30" s="93">
        <f>G30*H30</f>
        <v>0</v>
      </c>
    </row>
    <row r="31" spans="1:9" x14ac:dyDescent="0.25">
      <c r="A31" s="1">
        <v>10</v>
      </c>
      <c r="B31" s="180" t="s">
        <v>63</v>
      </c>
      <c r="C31" s="181"/>
      <c r="D31" s="2" t="s">
        <v>2</v>
      </c>
      <c r="E31" s="3">
        <v>15</v>
      </c>
      <c r="F31" s="3">
        <v>1</v>
      </c>
      <c r="G31" s="52">
        <f>PRODUCT(E31:F31)</f>
        <v>15</v>
      </c>
      <c r="H31" s="46">
        <f>'Př. 5a - Ceník služeb provozu'!D15</f>
        <v>0</v>
      </c>
      <c r="I31" s="47">
        <f>G31*H31</f>
        <v>0</v>
      </c>
    </row>
    <row r="32" spans="1:9" x14ac:dyDescent="0.25">
      <c r="D32" s="8"/>
      <c r="E32" s="9"/>
      <c r="F32" s="8"/>
      <c r="G32" s="205" t="s">
        <v>8</v>
      </c>
      <c r="H32" s="206"/>
      <c r="I32" s="95">
        <f>SUM(I27:I31)</f>
        <v>0</v>
      </c>
    </row>
    <row r="33" spans="1:9" x14ac:dyDescent="0.25">
      <c r="D33" s="49" t="s">
        <v>10</v>
      </c>
      <c r="E33" s="49" t="s">
        <v>10</v>
      </c>
      <c r="F33" s="8"/>
      <c r="G33" s="48"/>
      <c r="H33" s="24" t="s">
        <v>4</v>
      </c>
      <c r="I33" s="47">
        <f>PRODUCT(I32,0.21)</f>
        <v>0</v>
      </c>
    </row>
    <row r="34" spans="1:9" x14ac:dyDescent="0.25">
      <c r="D34" s="187" t="s">
        <v>72</v>
      </c>
      <c r="E34" s="202"/>
      <c r="F34" s="202"/>
      <c r="G34" s="202"/>
      <c r="H34" s="203"/>
      <c r="I34" s="50">
        <f>SUM(ROUND(I32+I33,0))</f>
        <v>0</v>
      </c>
    </row>
    <row r="35" spans="1:9" x14ac:dyDescent="0.25">
      <c r="A35" s="6"/>
      <c r="B35" s="76"/>
      <c r="C35" s="76"/>
      <c r="D35" s="72"/>
      <c r="E35" s="68"/>
      <c r="F35" s="68"/>
      <c r="G35" s="73"/>
      <c r="H35" s="74"/>
      <c r="I35" s="75"/>
    </row>
    <row r="36" spans="1:9" x14ac:dyDescent="0.25">
      <c r="A36" s="6"/>
      <c r="B36" s="6"/>
      <c r="C36" s="6"/>
      <c r="D36" s="68"/>
      <c r="E36" s="68"/>
      <c r="F36" s="68"/>
      <c r="G36" s="48"/>
      <c r="H36" s="24"/>
      <c r="I36" s="51"/>
    </row>
    <row r="37" spans="1:9" ht="15.6" x14ac:dyDescent="0.3">
      <c r="A37" s="6"/>
      <c r="B37" s="79"/>
      <c r="C37" s="6"/>
      <c r="D37" s="80"/>
      <c r="E37" s="80"/>
      <c r="F37" s="81"/>
      <c r="G37" s="90"/>
      <c r="H37" s="77"/>
      <c r="I37" s="82"/>
    </row>
    <row r="38" spans="1:9" x14ac:dyDescent="0.25">
      <c r="A38" s="69"/>
      <c r="B38" s="69"/>
      <c r="C38" s="69"/>
      <c r="D38" s="70"/>
      <c r="E38" s="70"/>
      <c r="F38" s="70"/>
      <c r="G38" s="70"/>
      <c r="H38" s="71"/>
      <c r="I38" s="84"/>
    </row>
    <row r="39" spans="1:9" ht="15.6" x14ac:dyDescent="0.3">
      <c r="A39" s="69"/>
      <c r="B39" s="85"/>
      <c r="C39" s="6"/>
      <c r="D39" s="70"/>
      <c r="E39" s="70"/>
      <c r="F39" s="70"/>
      <c r="G39" s="91"/>
      <c r="H39" s="86"/>
      <c r="I39" s="87"/>
    </row>
    <row r="40" spans="1:9" x14ac:dyDescent="0.25">
      <c r="A40" s="6"/>
      <c r="B40" s="76"/>
      <c r="C40" s="76"/>
      <c r="D40" s="72"/>
      <c r="E40" s="68"/>
      <c r="F40" s="68"/>
      <c r="G40" s="73"/>
      <c r="H40" s="74"/>
      <c r="I40" s="75"/>
    </row>
    <row r="41" spans="1:9" x14ac:dyDescent="0.25">
      <c r="A41" s="6"/>
      <c r="B41" s="76"/>
      <c r="C41" s="76"/>
      <c r="D41" s="72"/>
      <c r="E41" s="68"/>
      <c r="F41" s="68"/>
      <c r="G41" s="73"/>
      <c r="H41" s="74"/>
      <c r="I41" s="75"/>
    </row>
    <row r="42" spans="1:9" ht="15.6" x14ac:dyDescent="0.3">
      <c r="B42" s="191" t="s">
        <v>26</v>
      </c>
      <c r="C42" s="191"/>
      <c r="D42" s="191"/>
      <c r="E42" s="191"/>
      <c r="F42" s="8"/>
      <c r="G42" s="8"/>
      <c r="H42" s="22"/>
      <c r="I42" s="15"/>
    </row>
    <row r="43" spans="1:9" x14ac:dyDescent="0.25">
      <c r="A43" s="30"/>
      <c r="B43" s="31"/>
      <c r="C43" s="30"/>
      <c r="D43" s="32"/>
      <c r="E43" s="32"/>
      <c r="F43" s="32"/>
      <c r="G43" s="32"/>
      <c r="H43" s="33"/>
      <c r="I43" s="34"/>
    </row>
    <row r="44" spans="1:9" ht="15" x14ac:dyDescent="0.25">
      <c r="A44" s="26"/>
      <c r="B44" s="54" t="s">
        <v>50</v>
      </c>
      <c r="C44" s="55"/>
      <c r="D44" s="55"/>
      <c r="E44" s="55"/>
      <c r="F44" s="55"/>
      <c r="G44" s="55"/>
      <c r="H44" s="55"/>
      <c r="I44" s="55"/>
    </row>
    <row r="45" spans="1:9" ht="13.8" x14ac:dyDescent="0.25">
      <c r="A45" s="30"/>
      <c r="B45" s="55"/>
      <c r="C45" s="55"/>
      <c r="D45" s="56"/>
      <c r="E45" s="56"/>
      <c r="F45" s="56"/>
      <c r="G45" s="57"/>
      <c r="H45" s="58"/>
      <c r="I45" s="59"/>
    </row>
    <row r="46" spans="1:9" x14ac:dyDescent="0.25">
      <c r="A46" s="5"/>
      <c r="B46" s="27" t="s">
        <v>12</v>
      </c>
      <c r="C46" s="28" t="s">
        <v>38</v>
      </c>
      <c r="D46" s="8"/>
      <c r="E46" s="8"/>
      <c r="F46" s="8"/>
      <c r="G46" s="8"/>
      <c r="H46" s="22"/>
      <c r="I46" s="13"/>
    </row>
    <row r="47" spans="1:9" x14ac:dyDescent="0.25">
      <c r="B47" s="27" t="s">
        <v>13</v>
      </c>
      <c r="C47" s="122" t="s">
        <v>34</v>
      </c>
      <c r="D47" s="8"/>
      <c r="E47" s="8"/>
      <c r="F47" s="8"/>
      <c r="G47" s="8"/>
      <c r="H47" s="22"/>
      <c r="I47" s="13"/>
    </row>
    <row r="48" spans="1:9" x14ac:dyDescent="0.25">
      <c r="B48" s="27" t="s">
        <v>15</v>
      </c>
      <c r="C48" s="4" t="s">
        <v>54</v>
      </c>
      <c r="D48" s="8"/>
      <c r="E48" s="8"/>
      <c r="F48" s="60"/>
      <c r="G48" s="61"/>
      <c r="H48" s="62"/>
      <c r="I48" s="13"/>
    </row>
    <row r="49" spans="1:9" x14ac:dyDescent="0.25">
      <c r="B49" t="s">
        <v>14</v>
      </c>
      <c r="C49" s="4" t="s">
        <v>39</v>
      </c>
      <c r="D49" s="8"/>
      <c r="E49" s="8"/>
      <c r="F49" s="8"/>
      <c r="G49" s="8"/>
      <c r="H49" s="22"/>
      <c r="I49" s="13"/>
    </row>
    <row r="50" spans="1:9" x14ac:dyDescent="0.25">
      <c r="C50" s="63"/>
      <c r="D50" s="8"/>
      <c r="E50" s="8"/>
      <c r="F50" s="8"/>
      <c r="G50" s="8"/>
      <c r="H50" s="22"/>
      <c r="I50" s="13"/>
    </row>
    <row r="51" spans="1:9" x14ac:dyDescent="0.25">
      <c r="A51" s="42"/>
      <c r="B51" s="42"/>
      <c r="C51" s="37"/>
      <c r="D51" s="38"/>
      <c r="E51" s="38"/>
      <c r="F51" s="38"/>
      <c r="G51" s="38"/>
      <c r="H51" s="40"/>
      <c r="I51" s="41"/>
    </row>
    <row r="52" spans="1:9" ht="15.6" x14ac:dyDescent="0.3">
      <c r="B52" s="207" t="s">
        <v>73</v>
      </c>
      <c r="C52" s="209"/>
      <c r="D52" s="135"/>
      <c r="E52" s="135"/>
      <c r="F52" s="81"/>
      <c r="G52" s="90"/>
      <c r="H52" s="22"/>
      <c r="I52" s="13"/>
    </row>
    <row r="53" spans="1:9" x14ac:dyDescent="0.25">
      <c r="A53" s="30"/>
      <c r="B53" s="30"/>
      <c r="C53" s="30"/>
      <c r="D53" s="32"/>
      <c r="E53" s="32"/>
      <c r="F53" s="32"/>
      <c r="G53" s="32"/>
      <c r="H53" s="33"/>
      <c r="I53" s="36"/>
    </row>
    <row r="54" spans="1:9" ht="15.6" x14ac:dyDescent="0.3">
      <c r="A54" s="25" t="s">
        <v>17</v>
      </c>
      <c r="B54" s="10" t="s">
        <v>5</v>
      </c>
      <c r="C54" s="11"/>
      <c r="D54" s="7" t="s">
        <v>6</v>
      </c>
      <c r="E54" s="7" t="s">
        <v>0</v>
      </c>
      <c r="F54" s="7" t="s">
        <v>16</v>
      </c>
      <c r="G54" s="45" t="s">
        <v>0</v>
      </c>
      <c r="H54" s="98" t="s">
        <v>7</v>
      </c>
      <c r="I54" s="99" t="s">
        <v>1</v>
      </c>
    </row>
    <row r="55" spans="1:9" x14ac:dyDescent="0.25">
      <c r="A55" s="124">
        <v>1</v>
      </c>
      <c r="B55" s="96" t="s">
        <v>21</v>
      </c>
      <c r="C55" s="11"/>
      <c r="D55" s="2" t="s">
        <v>2</v>
      </c>
      <c r="E55" s="2">
        <v>8</v>
      </c>
      <c r="F55" s="2">
        <v>6</v>
      </c>
      <c r="G55" s="97">
        <f>PRODUCT(E55:F55)</f>
        <v>48</v>
      </c>
      <c r="H55" s="126">
        <f>'Př. 5a - Ceník služeb provozu'!D7</f>
        <v>0</v>
      </c>
      <c r="I55" s="47">
        <f>G55*H55</f>
        <v>0</v>
      </c>
    </row>
    <row r="56" spans="1:9" x14ac:dyDescent="0.25">
      <c r="A56" s="189">
        <v>2</v>
      </c>
      <c r="B56" s="194" t="s">
        <v>58</v>
      </c>
      <c r="C56" s="195"/>
      <c r="D56" s="198" t="s">
        <v>2</v>
      </c>
      <c r="E56" s="176">
        <v>10</v>
      </c>
      <c r="F56" s="198">
        <v>4</v>
      </c>
      <c r="G56" s="213">
        <f>PRODUCT(E56:F56)</f>
        <v>40</v>
      </c>
      <c r="H56" s="217">
        <f>'Př. 5a - Ceník služeb provozu'!D8</f>
        <v>0</v>
      </c>
      <c r="I56" s="192">
        <f>G56*H56</f>
        <v>0</v>
      </c>
    </row>
    <row r="57" spans="1:9" x14ac:dyDescent="0.25">
      <c r="A57" s="190"/>
      <c r="B57" s="196"/>
      <c r="C57" s="197"/>
      <c r="D57" s="199"/>
      <c r="E57" s="177"/>
      <c r="F57" s="199"/>
      <c r="G57" s="214"/>
      <c r="H57" s="218"/>
      <c r="I57" s="193"/>
    </row>
    <row r="58" spans="1:9" x14ac:dyDescent="0.25">
      <c r="A58" s="1">
        <v>5</v>
      </c>
      <c r="B58" s="180" t="s">
        <v>3</v>
      </c>
      <c r="C58" s="181"/>
      <c r="D58" s="2" t="s">
        <v>2</v>
      </c>
      <c r="E58" s="3">
        <v>1</v>
      </c>
      <c r="F58" s="2">
        <v>6</v>
      </c>
      <c r="G58" s="52">
        <f>PRODUCT(E58:F58)</f>
        <v>6</v>
      </c>
      <c r="H58" s="46">
        <f>'Př. 5a - Ceník služeb provozu'!D10</f>
        <v>0</v>
      </c>
      <c r="I58" s="47">
        <f>G58*H58</f>
        <v>0</v>
      </c>
    </row>
    <row r="59" spans="1:9" x14ac:dyDescent="0.25">
      <c r="A59" s="1">
        <v>13</v>
      </c>
      <c r="B59" s="180" t="s">
        <v>47</v>
      </c>
      <c r="C59" s="181"/>
      <c r="D59" s="2" t="s">
        <v>2</v>
      </c>
      <c r="E59" s="3">
        <v>15</v>
      </c>
      <c r="F59" s="2">
        <v>1</v>
      </c>
      <c r="G59" s="52">
        <f>PRODUCT(E59:F59)</f>
        <v>15</v>
      </c>
      <c r="H59" s="46">
        <f>'Př. 5a - Ceník služeb provozu'!D18</f>
        <v>0</v>
      </c>
      <c r="I59" s="47">
        <f>G59*H59</f>
        <v>0</v>
      </c>
    </row>
    <row r="60" spans="1:9" x14ac:dyDescent="0.25">
      <c r="D60" s="8"/>
      <c r="E60" s="9"/>
      <c r="F60" s="8"/>
      <c r="G60" s="205" t="s">
        <v>8</v>
      </c>
      <c r="H60" s="206"/>
      <c r="I60" s="47">
        <f>SUM(I55:I59)</f>
        <v>0</v>
      </c>
    </row>
    <row r="61" spans="1:9" x14ac:dyDescent="0.25">
      <c r="D61" s="49" t="s">
        <v>10</v>
      </c>
      <c r="E61" s="49" t="s">
        <v>10</v>
      </c>
      <c r="F61" s="8"/>
      <c r="G61" s="48"/>
      <c r="H61" s="24" t="s">
        <v>4</v>
      </c>
      <c r="I61" s="47">
        <f>PRODUCT(I60,0.21)</f>
        <v>0</v>
      </c>
    </row>
    <row r="62" spans="1:9" x14ac:dyDescent="0.25">
      <c r="D62" s="187" t="s">
        <v>74</v>
      </c>
      <c r="E62" s="202"/>
      <c r="F62" s="202"/>
      <c r="G62" s="202"/>
      <c r="H62" s="203"/>
      <c r="I62" s="50">
        <f>SUM(ROUND(I60+I61,0))</f>
        <v>0</v>
      </c>
    </row>
    <row r="63" spans="1:9" x14ac:dyDescent="0.25">
      <c r="D63" s="8"/>
      <c r="E63" s="8"/>
      <c r="F63" s="8"/>
      <c r="G63" s="48"/>
      <c r="H63" s="24"/>
      <c r="I63" s="51"/>
    </row>
    <row r="64" spans="1:9" ht="15.6" x14ac:dyDescent="0.3">
      <c r="B64" s="207" t="s">
        <v>75</v>
      </c>
      <c r="C64" s="209"/>
      <c r="D64" s="135"/>
      <c r="E64" s="135"/>
      <c r="F64" s="135"/>
      <c r="G64" s="135"/>
      <c r="H64" s="22"/>
      <c r="I64" s="13"/>
    </row>
    <row r="65" spans="1:9" x14ac:dyDescent="0.25">
      <c r="A65" s="30"/>
      <c r="B65" s="30"/>
      <c r="C65" s="30"/>
      <c r="D65" s="32"/>
      <c r="E65" s="32"/>
      <c r="F65" s="32"/>
      <c r="G65" s="32"/>
      <c r="H65" s="33"/>
      <c r="I65" s="36"/>
    </row>
    <row r="66" spans="1:9" ht="15.6" x14ac:dyDescent="0.3">
      <c r="A66" s="25" t="s">
        <v>17</v>
      </c>
      <c r="B66" s="10" t="s">
        <v>5</v>
      </c>
      <c r="C66" s="11"/>
      <c r="D66" s="7" t="s">
        <v>6</v>
      </c>
      <c r="E66" s="7" t="s">
        <v>0</v>
      </c>
      <c r="F66" s="7" t="s">
        <v>16</v>
      </c>
      <c r="G66" s="45" t="s">
        <v>0</v>
      </c>
      <c r="H66" s="23" t="s">
        <v>7</v>
      </c>
      <c r="I66" s="14" t="s">
        <v>1</v>
      </c>
    </row>
    <row r="67" spans="1:9" x14ac:dyDescent="0.25">
      <c r="A67" s="100">
        <v>1</v>
      </c>
      <c r="B67" s="103" t="s">
        <v>22</v>
      </c>
      <c r="C67" s="101"/>
      <c r="D67" s="92" t="s">
        <v>2</v>
      </c>
      <c r="E67" s="92">
        <v>8</v>
      </c>
      <c r="F67" s="92">
        <v>6</v>
      </c>
      <c r="G67" s="102">
        <f>PRODUCT(E67:F67)</f>
        <v>48</v>
      </c>
      <c r="H67" s="299">
        <f>'Př. 5a - Ceník služeb provozu'!D7</f>
        <v>0</v>
      </c>
      <c r="I67" s="93">
        <f>G67*H67</f>
        <v>0</v>
      </c>
    </row>
    <row r="68" spans="1:9" x14ac:dyDescent="0.25">
      <c r="A68" s="189">
        <v>2</v>
      </c>
      <c r="B68" s="194" t="s">
        <v>58</v>
      </c>
      <c r="C68" s="195"/>
      <c r="D68" s="198" t="s">
        <v>2</v>
      </c>
      <c r="E68" s="176">
        <v>10</v>
      </c>
      <c r="F68" s="176">
        <v>4</v>
      </c>
      <c r="G68" s="213">
        <f>PRODUCT(E68,F68)</f>
        <v>40</v>
      </c>
      <c r="H68" s="217">
        <f>'Př. 5a - Ceník služeb provozu'!D8</f>
        <v>0</v>
      </c>
      <c r="I68" s="192">
        <f>G68*H68</f>
        <v>0</v>
      </c>
    </row>
    <row r="69" spans="1:9" x14ac:dyDescent="0.25">
      <c r="A69" s="190"/>
      <c r="B69" s="196"/>
      <c r="C69" s="197"/>
      <c r="D69" s="199"/>
      <c r="E69" s="177"/>
      <c r="F69" s="177"/>
      <c r="G69" s="214"/>
      <c r="H69" s="218"/>
      <c r="I69" s="193"/>
    </row>
    <row r="70" spans="1:9" x14ac:dyDescent="0.25">
      <c r="A70" s="1">
        <v>5</v>
      </c>
      <c r="B70" s="180" t="s">
        <v>3</v>
      </c>
      <c r="C70" s="181"/>
      <c r="D70" s="2" t="s">
        <v>2</v>
      </c>
      <c r="E70" s="3">
        <v>1</v>
      </c>
      <c r="F70" s="3">
        <v>6</v>
      </c>
      <c r="G70" s="52">
        <f>PRODUCT(E70:F70)</f>
        <v>6</v>
      </c>
      <c r="H70" s="46">
        <f>'Př. 5a - Ceník služeb provozu'!D10</f>
        <v>0</v>
      </c>
      <c r="I70" s="93">
        <f>G70*H70</f>
        <v>0</v>
      </c>
    </row>
    <row r="71" spans="1:9" x14ac:dyDescent="0.25">
      <c r="A71" s="1">
        <v>10</v>
      </c>
      <c r="B71" s="180" t="s">
        <v>63</v>
      </c>
      <c r="C71" s="181"/>
      <c r="D71" s="2" t="s">
        <v>2</v>
      </c>
      <c r="E71" s="3">
        <v>15</v>
      </c>
      <c r="F71" s="3">
        <v>1</v>
      </c>
      <c r="G71" s="52">
        <f>PRODUCT(E71:F71)</f>
        <v>15</v>
      </c>
      <c r="H71" s="46">
        <f>'Př. 5a - Ceník služeb provozu'!D15</f>
        <v>0</v>
      </c>
      <c r="I71" s="47">
        <f>G71*H71</f>
        <v>0</v>
      </c>
    </row>
    <row r="72" spans="1:9" x14ac:dyDescent="0.25">
      <c r="D72" s="8"/>
      <c r="E72" s="9"/>
      <c r="F72" s="8"/>
      <c r="G72" s="205" t="s">
        <v>8</v>
      </c>
      <c r="H72" s="206"/>
      <c r="I72" s="95">
        <f>SUM(I67:I71)</f>
        <v>0</v>
      </c>
    </row>
    <row r="73" spans="1:9" x14ac:dyDescent="0.25">
      <c r="D73" s="49" t="s">
        <v>10</v>
      </c>
      <c r="E73" s="49" t="s">
        <v>10</v>
      </c>
      <c r="F73" s="8"/>
      <c r="G73" s="48"/>
      <c r="H73" s="24" t="s">
        <v>4</v>
      </c>
      <c r="I73" s="47">
        <f>PRODUCT(I72,0.21)</f>
        <v>0</v>
      </c>
    </row>
    <row r="74" spans="1:9" x14ac:dyDescent="0.25">
      <c r="D74" s="187" t="s">
        <v>76</v>
      </c>
      <c r="E74" s="202"/>
      <c r="F74" s="202"/>
      <c r="G74" s="202"/>
      <c r="H74" s="203"/>
      <c r="I74" s="50">
        <f>SUM(ROUND(I72+I73,0))</f>
        <v>0</v>
      </c>
    </row>
    <row r="75" spans="1:9" x14ac:dyDescent="0.25">
      <c r="A75" s="6"/>
      <c r="B75" s="76"/>
      <c r="C75" s="76"/>
      <c r="D75" s="72"/>
      <c r="E75" s="68"/>
      <c r="F75" s="68"/>
      <c r="G75" s="73"/>
      <c r="H75" s="74"/>
      <c r="I75" s="75"/>
    </row>
    <row r="76" spans="1:9" x14ac:dyDescent="0.25">
      <c r="A76" s="6"/>
      <c r="B76" s="6"/>
      <c r="C76" s="6"/>
      <c r="D76" s="68"/>
      <c r="E76" s="68"/>
      <c r="F76" s="68"/>
      <c r="G76" s="48"/>
      <c r="H76" s="24"/>
      <c r="I76" s="51"/>
    </row>
    <row r="77" spans="1:9" ht="15.6" x14ac:dyDescent="0.3">
      <c r="A77" s="6"/>
      <c r="B77" s="79"/>
      <c r="C77" s="6"/>
      <c r="D77" s="80"/>
      <c r="E77" s="80"/>
      <c r="F77" s="81"/>
      <c r="G77" s="90"/>
      <c r="H77" s="77"/>
      <c r="I77" s="82"/>
    </row>
    <row r="78" spans="1:9" x14ac:dyDescent="0.25">
      <c r="A78" s="69"/>
      <c r="B78" s="69"/>
      <c r="C78" s="69"/>
      <c r="D78" s="70"/>
      <c r="E78" s="70"/>
      <c r="F78" s="70"/>
      <c r="G78" s="70"/>
      <c r="H78" s="71"/>
      <c r="I78" s="84"/>
    </row>
    <row r="79" spans="1:9" x14ac:dyDescent="0.25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5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ht="15.6" x14ac:dyDescent="0.3">
      <c r="B83" s="191" t="s">
        <v>26</v>
      </c>
      <c r="C83" s="191"/>
      <c r="D83" s="191"/>
      <c r="E83" s="191"/>
      <c r="F83" s="8"/>
      <c r="G83" s="8"/>
      <c r="H83" s="22"/>
      <c r="I83" s="15"/>
    </row>
    <row r="84" spans="1:9" x14ac:dyDescent="0.25">
      <c r="A84" s="30"/>
      <c r="B84" s="31"/>
      <c r="C84" s="30"/>
      <c r="D84" s="32"/>
      <c r="E84" s="32"/>
      <c r="F84" s="32"/>
      <c r="G84" s="32"/>
      <c r="H84" s="33"/>
      <c r="I84" s="34"/>
    </row>
    <row r="85" spans="1:9" ht="15" x14ac:dyDescent="0.25">
      <c r="A85" s="26"/>
      <c r="B85" s="54" t="s">
        <v>50</v>
      </c>
      <c r="C85" s="55"/>
      <c r="D85" s="55"/>
      <c r="E85" s="55"/>
      <c r="F85" s="55"/>
      <c r="G85" s="55"/>
      <c r="H85" s="55"/>
      <c r="I85" s="55"/>
    </row>
    <row r="86" spans="1:9" ht="13.8" x14ac:dyDescent="0.25">
      <c r="A86" s="30"/>
      <c r="B86" s="55"/>
      <c r="C86" s="55"/>
      <c r="D86" s="56"/>
      <c r="E86" s="56"/>
      <c r="F86" s="56"/>
      <c r="G86" s="57"/>
      <c r="H86" s="58"/>
      <c r="I86" s="59"/>
    </row>
    <row r="87" spans="1:9" x14ac:dyDescent="0.25">
      <c r="A87" s="5"/>
      <c r="B87" s="27" t="s">
        <v>12</v>
      </c>
      <c r="C87" s="28" t="s">
        <v>38</v>
      </c>
      <c r="D87" s="8"/>
      <c r="E87" s="8"/>
      <c r="F87" s="8"/>
      <c r="G87" s="8"/>
      <c r="H87" s="22"/>
      <c r="I87" s="13"/>
    </row>
    <row r="88" spans="1:9" x14ac:dyDescent="0.25">
      <c r="B88" s="27" t="s">
        <v>13</v>
      </c>
      <c r="C88" s="122" t="s">
        <v>34</v>
      </c>
      <c r="D88" s="8"/>
      <c r="E88" s="8"/>
      <c r="F88" s="8"/>
      <c r="G88" s="8"/>
      <c r="H88" s="22"/>
      <c r="I88" s="13"/>
    </row>
    <row r="89" spans="1:9" x14ac:dyDescent="0.25">
      <c r="B89" s="27" t="s">
        <v>15</v>
      </c>
      <c r="C89" s="4" t="s">
        <v>54</v>
      </c>
      <c r="D89" s="8"/>
      <c r="E89" s="8"/>
      <c r="F89" s="60"/>
      <c r="G89" s="61"/>
      <c r="H89" s="62"/>
      <c r="I89" s="13"/>
    </row>
    <row r="90" spans="1:9" x14ac:dyDescent="0.25">
      <c r="B90" t="s">
        <v>14</v>
      </c>
      <c r="C90" s="4" t="s">
        <v>39</v>
      </c>
      <c r="D90" s="8"/>
      <c r="E90" s="8"/>
      <c r="F90" s="8"/>
      <c r="G90" s="8"/>
      <c r="H90" s="22"/>
      <c r="I90" s="13"/>
    </row>
    <row r="91" spans="1:9" x14ac:dyDescent="0.25">
      <c r="C91" s="63"/>
      <c r="D91" s="8"/>
      <c r="E91" s="8"/>
      <c r="F91" s="8"/>
      <c r="G91" s="8"/>
      <c r="H91" s="22"/>
      <c r="I91" s="13"/>
    </row>
    <row r="92" spans="1:9" x14ac:dyDescent="0.25">
      <c r="A92" s="42"/>
      <c r="B92" s="42"/>
      <c r="C92" s="37"/>
      <c r="D92" s="38"/>
      <c r="E92" s="38"/>
      <c r="F92" s="38"/>
      <c r="G92" s="38"/>
      <c r="H92" s="40"/>
      <c r="I92" s="41"/>
    </row>
    <row r="93" spans="1:9" ht="15.6" x14ac:dyDescent="0.3">
      <c r="B93" s="66" t="s">
        <v>77</v>
      </c>
      <c r="D93" s="135"/>
      <c r="E93" s="135"/>
      <c r="F93" s="81"/>
      <c r="G93" s="90"/>
      <c r="H93" s="22"/>
      <c r="I93" s="13"/>
    </row>
    <row r="94" spans="1:9" x14ac:dyDescent="0.25">
      <c r="A94" s="30"/>
      <c r="B94" s="30"/>
      <c r="C94" s="30"/>
      <c r="D94" s="32"/>
      <c r="E94" s="32"/>
      <c r="F94" s="32"/>
      <c r="G94" s="32"/>
      <c r="H94" s="33"/>
      <c r="I94" s="36"/>
    </row>
    <row r="95" spans="1:9" ht="15.6" x14ac:dyDescent="0.3">
      <c r="A95" s="25" t="s">
        <v>17</v>
      </c>
      <c r="B95" s="10" t="s">
        <v>5</v>
      </c>
      <c r="C95" s="11"/>
      <c r="D95" s="7" t="s">
        <v>6</v>
      </c>
      <c r="E95" s="7" t="s">
        <v>0</v>
      </c>
      <c r="F95" s="7" t="s">
        <v>16</v>
      </c>
      <c r="G95" s="45" t="s">
        <v>0</v>
      </c>
      <c r="H95" s="98" t="s">
        <v>7</v>
      </c>
      <c r="I95" s="99" t="s">
        <v>1</v>
      </c>
    </row>
    <row r="96" spans="1:9" x14ac:dyDescent="0.25">
      <c r="A96" s="124">
        <v>1</v>
      </c>
      <c r="B96" s="96" t="s">
        <v>21</v>
      </c>
      <c r="C96" s="11"/>
      <c r="D96" s="2" t="s">
        <v>2</v>
      </c>
      <c r="E96" s="2">
        <v>8</v>
      </c>
      <c r="F96" s="2">
        <v>6</v>
      </c>
      <c r="G96" s="97">
        <f>PRODUCT(E96:F96)</f>
        <v>48</v>
      </c>
      <c r="H96" s="126">
        <f>'Př. 5a - Ceník služeb provozu'!D7</f>
        <v>0</v>
      </c>
      <c r="I96" s="47">
        <f>G96*H96</f>
        <v>0</v>
      </c>
    </row>
    <row r="97" spans="1:9" x14ac:dyDescent="0.25">
      <c r="A97" s="189">
        <v>2</v>
      </c>
      <c r="B97" s="194" t="s">
        <v>58</v>
      </c>
      <c r="C97" s="195"/>
      <c r="D97" s="198" t="s">
        <v>2</v>
      </c>
      <c r="E97" s="176">
        <v>10</v>
      </c>
      <c r="F97" s="198">
        <v>4</v>
      </c>
      <c r="G97" s="213">
        <f>PRODUCT(E97,F97)</f>
        <v>40</v>
      </c>
      <c r="H97" s="217">
        <f>'Př. 5a - Ceník služeb provozu'!D8</f>
        <v>0</v>
      </c>
      <c r="I97" s="192">
        <f>G97*H97</f>
        <v>0</v>
      </c>
    </row>
    <row r="98" spans="1:9" x14ac:dyDescent="0.25">
      <c r="A98" s="190"/>
      <c r="B98" s="196"/>
      <c r="C98" s="197"/>
      <c r="D98" s="199"/>
      <c r="E98" s="177"/>
      <c r="F98" s="199"/>
      <c r="G98" s="214"/>
      <c r="H98" s="218"/>
      <c r="I98" s="193"/>
    </row>
    <row r="99" spans="1:9" x14ac:dyDescent="0.25">
      <c r="A99" s="1">
        <v>5</v>
      </c>
      <c r="B99" s="180" t="s">
        <v>3</v>
      </c>
      <c r="C99" s="181"/>
      <c r="D99" s="2" t="s">
        <v>2</v>
      </c>
      <c r="E99" s="3">
        <v>1</v>
      </c>
      <c r="F99" s="2">
        <v>6</v>
      </c>
      <c r="G99" s="52">
        <f>PRODUCT(E99:F99)</f>
        <v>6</v>
      </c>
      <c r="H99" s="46">
        <f>'Př. 5a - Ceník služeb provozu'!D10</f>
        <v>0</v>
      </c>
      <c r="I99" s="47">
        <f>G99*H99</f>
        <v>0</v>
      </c>
    </row>
    <row r="100" spans="1:9" x14ac:dyDescent="0.25">
      <c r="A100" s="1">
        <v>13</v>
      </c>
      <c r="B100" s="180" t="s">
        <v>47</v>
      </c>
      <c r="C100" s="181"/>
      <c r="D100" s="2" t="s">
        <v>2</v>
      </c>
      <c r="E100" s="3">
        <v>15</v>
      </c>
      <c r="F100" s="2">
        <v>1</v>
      </c>
      <c r="G100" s="52">
        <f>PRODUCT(E100:F100)</f>
        <v>15</v>
      </c>
      <c r="H100" s="46">
        <f>'Př. 5a - Ceník služeb provozu'!D18</f>
        <v>0</v>
      </c>
      <c r="I100" s="47">
        <f>G100*H100</f>
        <v>0</v>
      </c>
    </row>
    <row r="101" spans="1:9" x14ac:dyDescent="0.25">
      <c r="D101" s="8"/>
      <c r="E101" s="9"/>
      <c r="F101" s="8"/>
      <c r="G101" s="205" t="s">
        <v>8</v>
      </c>
      <c r="H101" s="206"/>
      <c r="I101" s="47">
        <f>SUM(I96:I100)</f>
        <v>0</v>
      </c>
    </row>
    <row r="102" spans="1:9" x14ac:dyDescent="0.25">
      <c r="D102" s="49" t="s">
        <v>10</v>
      </c>
      <c r="E102" s="49" t="s">
        <v>10</v>
      </c>
      <c r="F102" s="8"/>
      <c r="G102" s="48"/>
      <c r="H102" s="24" t="s">
        <v>4</v>
      </c>
      <c r="I102" s="47">
        <f>PRODUCT(I101,0.21)</f>
        <v>0</v>
      </c>
    </row>
    <row r="103" spans="1:9" x14ac:dyDescent="0.25">
      <c r="D103" s="187" t="s">
        <v>78</v>
      </c>
      <c r="E103" s="202"/>
      <c r="F103" s="202"/>
      <c r="G103" s="202"/>
      <c r="H103" s="203"/>
      <c r="I103" s="50">
        <f>SUM(ROUND(I101+I102,0))</f>
        <v>0</v>
      </c>
    </row>
    <row r="104" spans="1:9" x14ac:dyDescent="0.25">
      <c r="D104" s="8"/>
      <c r="E104" s="8"/>
      <c r="F104" s="8"/>
      <c r="G104" s="48"/>
      <c r="H104" s="24"/>
      <c r="I104" s="51"/>
    </row>
    <row r="105" spans="1:9" ht="15.6" x14ac:dyDescent="0.3">
      <c r="B105" s="207" t="s">
        <v>79</v>
      </c>
      <c r="C105" s="209"/>
      <c r="D105" s="135"/>
      <c r="E105" s="135"/>
      <c r="F105" s="135"/>
      <c r="G105" s="135"/>
      <c r="H105" s="22"/>
      <c r="I105" s="13"/>
    </row>
    <row r="106" spans="1:9" x14ac:dyDescent="0.25">
      <c r="A106" s="30"/>
      <c r="B106" s="30"/>
      <c r="C106" s="30"/>
      <c r="D106" s="32"/>
      <c r="E106" s="32"/>
      <c r="F106" s="32"/>
      <c r="G106" s="32"/>
      <c r="H106" s="33"/>
      <c r="I106" s="36"/>
    </row>
    <row r="107" spans="1:9" ht="15.6" x14ac:dyDescent="0.3">
      <c r="A107" s="25" t="s">
        <v>17</v>
      </c>
      <c r="B107" s="10" t="s">
        <v>5</v>
      </c>
      <c r="C107" s="11"/>
      <c r="D107" s="7" t="s">
        <v>6</v>
      </c>
      <c r="E107" s="7" t="s">
        <v>0</v>
      </c>
      <c r="F107" s="7" t="s">
        <v>16</v>
      </c>
      <c r="G107" s="45" t="s">
        <v>0</v>
      </c>
      <c r="H107" s="23" t="s">
        <v>7</v>
      </c>
      <c r="I107" s="14" t="s">
        <v>1</v>
      </c>
    </row>
    <row r="108" spans="1:9" x14ac:dyDescent="0.25">
      <c r="A108" s="100">
        <v>1</v>
      </c>
      <c r="B108" s="103" t="s">
        <v>22</v>
      </c>
      <c r="C108" s="101"/>
      <c r="D108" s="92" t="s">
        <v>2</v>
      </c>
      <c r="E108" s="92">
        <v>8</v>
      </c>
      <c r="F108" s="92">
        <v>6</v>
      </c>
      <c r="G108" s="102">
        <f>PRODUCT(E108:F108)</f>
        <v>48</v>
      </c>
      <c r="H108" s="299">
        <f>'Př. 5a - Ceník služeb provozu'!D7</f>
        <v>0</v>
      </c>
      <c r="I108" s="93">
        <f>G108*H108</f>
        <v>0</v>
      </c>
    </row>
    <row r="109" spans="1:9" x14ac:dyDescent="0.25">
      <c r="A109" s="189">
        <v>2</v>
      </c>
      <c r="B109" s="194" t="s">
        <v>58</v>
      </c>
      <c r="C109" s="195"/>
      <c r="D109" s="198" t="s">
        <v>2</v>
      </c>
      <c r="E109" s="176">
        <v>10</v>
      </c>
      <c r="F109" s="176">
        <v>4</v>
      </c>
      <c r="G109" s="213">
        <f>PRODUCT(E109,F109)</f>
        <v>40</v>
      </c>
      <c r="H109" s="217">
        <f>'Př. 5a - Ceník služeb provozu'!D8</f>
        <v>0</v>
      </c>
      <c r="I109" s="192">
        <f>G109*H109</f>
        <v>0</v>
      </c>
    </row>
    <row r="110" spans="1:9" x14ac:dyDescent="0.25">
      <c r="A110" s="190"/>
      <c r="B110" s="196"/>
      <c r="C110" s="197"/>
      <c r="D110" s="199"/>
      <c r="E110" s="177"/>
      <c r="F110" s="177"/>
      <c r="G110" s="214"/>
      <c r="H110" s="218"/>
      <c r="I110" s="193"/>
    </row>
    <row r="111" spans="1:9" x14ac:dyDescent="0.25">
      <c r="A111" s="1">
        <v>5</v>
      </c>
      <c r="B111" s="180" t="s">
        <v>3</v>
      </c>
      <c r="C111" s="181"/>
      <c r="D111" s="2" t="s">
        <v>2</v>
      </c>
      <c r="E111" s="3">
        <v>1</v>
      </c>
      <c r="F111" s="3">
        <v>6</v>
      </c>
      <c r="G111" s="52">
        <f>PRODUCT(E111:F111)</f>
        <v>6</v>
      </c>
      <c r="H111" s="46">
        <f>'Př. 5a - Ceník služeb provozu'!D10</f>
        <v>0</v>
      </c>
      <c r="I111" s="93">
        <f>G111*H111</f>
        <v>0</v>
      </c>
    </row>
    <row r="112" spans="1:9" x14ac:dyDescent="0.25">
      <c r="A112" s="1">
        <v>10</v>
      </c>
      <c r="B112" s="180" t="s">
        <v>63</v>
      </c>
      <c r="C112" s="181"/>
      <c r="D112" s="2" t="s">
        <v>2</v>
      </c>
      <c r="E112" s="3">
        <v>15</v>
      </c>
      <c r="F112" s="3">
        <v>1</v>
      </c>
      <c r="G112" s="52">
        <f>PRODUCT(E112:F112)</f>
        <v>15</v>
      </c>
      <c r="H112" s="46">
        <f>'Př. 5a - Ceník služeb provozu'!D15</f>
        <v>0</v>
      </c>
      <c r="I112" s="47">
        <f>G112*H112</f>
        <v>0</v>
      </c>
    </row>
    <row r="113" spans="1:9" x14ac:dyDescent="0.25">
      <c r="D113" s="8"/>
      <c r="E113" s="9"/>
      <c r="F113" s="8"/>
      <c r="G113" s="205" t="s">
        <v>8</v>
      </c>
      <c r="H113" s="206"/>
      <c r="I113" s="95">
        <f>SUM(I108:I112)</f>
        <v>0</v>
      </c>
    </row>
    <row r="114" spans="1:9" x14ac:dyDescent="0.25">
      <c r="D114" s="49" t="s">
        <v>10</v>
      </c>
      <c r="E114" s="49" t="s">
        <v>10</v>
      </c>
      <c r="F114" s="8"/>
      <c r="G114" s="48"/>
      <c r="H114" s="24" t="s">
        <v>4</v>
      </c>
      <c r="I114" s="47">
        <f>PRODUCT(I113,0.21)</f>
        <v>0</v>
      </c>
    </row>
    <row r="115" spans="1:9" x14ac:dyDescent="0.25">
      <c r="D115" s="187" t="s">
        <v>80</v>
      </c>
      <c r="E115" s="202"/>
      <c r="F115" s="202"/>
      <c r="G115" s="202"/>
      <c r="H115" s="203"/>
      <c r="I115" s="50">
        <f>SUM(ROUND(I113+I114,0))</f>
        <v>0</v>
      </c>
    </row>
    <row r="116" spans="1:9" x14ac:dyDescent="0.25">
      <c r="A116" s="6"/>
      <c r="B116" s="76"/>
      <c r="C116" s="76"/>
      <c r="D116" s="72"/>
      <c r="E116" s="68"/>
      <c r="F116" s="68"/>
      <c r="G116" s="73"/>
      <c r="H116" s="74"/>
      <c r="I116" s="75"/>
    </row>
    <row r="117" spans="1:9" x14ac:dyDescent="0.25">
      <c r="A117" s="6"/>
      <c r="B117" s="6"/>
      <c r="C117" s="6"/>
      <c r="D117" s="68"/>
      <c r="E117" s="68"/>
      <c r="F117" s="68"/>
      <c r="G117" s="48"/>
      <c r="H117" s="24"/>
      <c r="I117" s="51"/>
    </row>
    <row r="118" spans="1:9" ht="15.6" x14ac:dyDescent="0.3">
      <c r="A118" s="6"/>
      <c r="B118" s="79"/>
      <c r="C118" s="6"/>
      <c r="D118" s="80"/>
      <c r="E118" s="80"/>
      <c r="F118" s="81"/>
      <c r="G118" s="90"/>
      <c r="H118" s="77"/>
      <c r="I118" s="82"/>
    </row>
    <row r="119" spans="1:9" x14ac:dyDescent="0.25">
      <c r="A119" s="69"/>
      <c r="B119" s="69"/>
      <c r="C119" s="69"/>
      <c r="D119" s="70"/>
      <c r="E119" s="70"/>
      <c r="F119" s="70"/>
      <c r="G119" s="70"/>
      <c r="H119" s="71"/>
      <c r="I119" s="84"/>
    </row>
    <row r="120" spans="1:9" x14ac:dyDescent="0.25">
      <c r="A120" s="6"/>
      <c r="B120" s="6"/>
      <c r="C120" s="6"/>
      <c r="D120" s="6"/>
      <c r="E120" s="6"/>
      <c r="F120" s="6"/>
      <c r="G120" s="6"/>
      <c r="H120" s="6"/>
      <c r="I120" s="6"/>
    </row>
    <row r="121" spans="1:9" x14ac:dyDescent="0.25">
      <c r="A121" s="6"/>
      <c r="B121" s="6"/>
      <c r="C121" s="6"/>
      <c r="D121" s="6"/>
      <c r="E121" s="6"/>
      <c r="F121" s="6"/>
      <c r="G121" s="6"/>
      <c r="H121" s="6"/>
      <c r="I121" s="6"/>
    </row>
    <row r="122" spans="1:9" x14ac:dyDescent="0.25">
      <c r="A122" s="6"/>
      <c r="B122" s="6"/>
      <c r="C122" s="6"/>
      <c r="D122" s="6"/>
      <c r="E122" s="6"/>
      <c r="F122" s="6"/>
      <c r="G122" s="6"/>
      <c r="H122" s="6"/>
      <c r="I122" s="6"/>
    </row>
    <row r="123" spans="1:9" x14ac:dyDescent="0.25">
      <c r="A123" s="6"/>
      <c r="B123" s="6"/>
      <c r="C123" s="6"/>
      <c r="D123" s="6"/>
      <c r="E123" s="6"/>
      <c r="F123" s="6"/>
      <c r="G123" s="6"/>
      <c r="H123" s="6"/>
      <c r="I123" s="6"/>
    </row>
    <row r="124" spans="1:9" ht="15.6" x14ac:dyDescent="0.3">
      <c r="B124" s="191" t="s">
        <v>26</v>
      </c>
      <c r="C124" s="191"/>
      <c r="D124" s="191"/>
      <c r="E124" s="191"/>
      <c r="F124" s="8"/>
      <c r="G124" s="8"/>
      <c r="H124" s="22"/>
      <c r="I124" s="15"/>
    </row>
    <row r="125" spans="1:9" x14ac:dyDescent="0.25">
      <c r="A125" s="30"/>
      <c r="B125" s="31"/>
      <c r="C125" s="30"/>
      <c r="D125" s="32"/>
      <c r="E125" s="32"/>
      <c r="F125" s="32"/>
      <c r="G125" s="32"/>
      <c r="H125" s="33"/>
      <c r="I125" s="34"/>
    </row>
    <row r="126" spans="1:9" ht="15" x14ac:dyDescent="0.25">
      <c r="A126" s="26"/>
      <c r="B126" s="54" t="s">
        <v>50</v>
      </c>
      <c r="C126" s="55"/>
      <c r="D126" s="55"/>
      <c r="E126" s="55"/>
      <c r="F126" s="55"/>
      <c r="G126" s="55"/>
      <c r="H126" s="55"/>
      <c r="I126" s="55"/>
    </row>
    <row r="127" spans="1:9" ht="13.8" x14ac:dyDescent="0.25">
      <c r="A127" s="30"/>
      <c r="B127" s="55"/>
      <c r="C127" s="55"/>
      <c r="D127" s="56"/>
      <c r="E127" s="56"/>
      <c r="F127" s="56"/>
      <c r="G127" s="57"/>
      <c r="H127" s="58"/>
      <c r="I127" s="59"/>
    </row>
    <row r="128" spans="1:9" x14ac:dyDescent="0.25">
      <c r="A128" s="5"/>
      <c r="B128" s="27" t="s">
        <v>12</v>
      </c>
      <c r="C128" s="28" t="s">
        <v>38</v>
      </c>
      <c r="D128" s="8"/>
      <c r="E128" s="8"/>
      <c r="F128" s="8"/>
      <c r="G128" s="8"/>
      <c r="H128" s="22"/>
      <c r="I128" s="13"/>
    </row>
    <row r="129" spans="1:9" x14ac:dyDescent="0.25">
      <c r="B129" s="27" t="s">
        <v>13</v>
      </c>
      <c r="C129" s="122" t="s">
        <v>34</v>
      </c>
      <c r="D129" s="8"/>
      <c r="E129" s="8"/>
      <c r="F129" s="8"/>
      <c r="G129" s="8"/>
      <c r="H129" s="22"/>
      <c r="I129" s="13"/>
    </row>
    <row r="130" spans="1:9" x14ac:dyDescent="0.25">
      <c r="B130" s="27" t="s">
        <v>15</v>
      </c>
      <c r="C130" s="4" t="s">
        <v>54</v>
      </c>
      <c r="D130" s="8"/>
      <c r="E130" s="8"/>
      <c r="F130" s="60"/>
      <c r="G130" s="61"/>
      <c r="H130" s="62"/>
      <c r="I130" s="13"/>
    </row>
    <row r="131" spans="1:9" x14ac:dyDescent="0.25">
      <c r="B131" t="s">
        <v>14</v>
      </c>
      <c r="C131" s="4" t="s">
        <v>39</v>
      </c>
      <c r="D131" s="8"/>
      <c r="E131" s="8"/>
      <c r="F131" s="8"/>
      <c r="G131" s="8"/>
      <c r="H131" s="22"/>
      <c r="I131" s="13"/>
    </row>
    <row r="132" spans="1:9" x14ac:dyDescent="0.25">
      <c r="C132" s="63"/>
      <c r="D132" s="8"/>
      <c r="E132" s="8"/>
      <c r="F132" s="8"/>
      <c r="G132" s="8"/>
      <c r="H132" s="22"/>
      <c r="I132" s="13"/>
    </row>
    <row r="133" spans="1:9" x14ac:dyDescent="0.25">
      <c r="A133" s="42"/>
      <c r="B133" s="42"/>
      <c r="C133" s="37"/>
      <c r="D133" s="38"/>
      <c r="E133" s="38"/>
      <c r="F133" s="38"/>
      <c r="G133" s="38"/>
      <c r="H133" s="40"/>
      <c r="I133" s="41"/>
    </row>
    <row r="134" spans="1:9" ht="15.6" x14ac:dyDescent="0.3">
      <c r="B134" s="207" t="s">
        <v>81</v>
      </c>
      <c r="C134" s="207"/>
      <c r="D134" s="135"/>
      <c r="E134" s="135"/>
      <c r="F134" s="81"/>
      <c r="G134" s="90"/>
      <c r="H134" s="22"/>
      <c r="I134" s="13"/>
    </row>
    <row r="135" spans="1:9" x14ac:dyDescent="0.25">
      <c r="A135" s="30"/>
      <c r="B135" s="30"/>
      <c r="C135" s="30"/>
      <c r="D135" s="32"/>
      <c r="E135" s="32"/>
      <c r="F135" s="32"/>
      <c r="G135" s="32"/>
      <c r="H135" s="33"/>
      <c r="I135" s="36"/>
    </row>
    <row r="136" spans="1:9" ht="15.6" x14ac:dyDescent="0.3">
      <c r="A136" s="25" t="s">
        <v>17</v>
      </c>
      <c r="B136" s="10" t="s">
        <v>5</v>
      </c>
      <c r="C136" s="11"/>
      <c r="D136" s="7" t="s">
        <v>6</v>
      </c>
      <c r="E136" s="7" t="s">
        <v>0</v>
      </c>
      <c r="F136" s="7" t="s">
        <v>16</v>
      </c>
      <c r="G136" s="45" t="s">
        <v>0</v>
      </c>
      <c r="H136" s="98" t="s">
        <v>7</v>
      </c>
      <c r="I136" s="99" t="s">
        <v>1</v>
      </c>
    </row>
    <row r="137" spans="1:9" x14ac:dyDescent="0.25">
      <c r="A137" s="124">
        <v>1</v>
      </c>
      <c r="B137" s="96" t="s">
        <v>21</v>
      </c>
      <c r="C137" s="11"/>
      <c r="D137" s="2" t="s">
        <v>2</v>
      </c>
      <c r="E137" s="2">
        <v>8</v>
      </c>
      <c r="F137" s="2">
        <v>6</v>
      </c>
      <c r="G137" s="97">
        <f>PRODUCT(E137:F137)</f>
        <v>48</v>
      </c>
      <c r="H137" s="126">
        <f>'Př. 5a - Ceník služeb provozu'!D7</f>
        <v>0</v>
      </c>
      <c r="I137" s="47">
        <f>G137*H137</f>
        <v>0</v>
      </c>
    </row>
    <row r="138" spans="1:9" x14ac:dyDescent="0.25">
      <c r="A138" s="189">
        <v>2</v>
      </c>
      <c r="B138" s="194" t="s">
        <v>58</v>
      </c>
      <c r="C138" s="195"/>
      <c r="D138" s="198" t="s">
        <v>2</v>
      </c>
      <c r="E138" s="176">
        <v>10</v>
      </c>
      <c r="F138" s="198">
        <v>4</v>
      </c>
      <c r="G138" s="213">
        <f>PRODUCT(E138,F138)</f>
        <v>40</v>
      </c>
      <c r="H138" s="217">
        <f>'Př. 5a - Ceník služeb provozu'!D8</f>
        <v>0</v>
      </c>
      <c r="I138" s="192">
        <f>G138*H138</f>
        <v>0</v>
      </c>
    </row>
    <row r="139" spans="1:9" x14ac:dyDescent="0.25">
      <c r="A139" s="190"/>
      <c r="B139" s="196"/>
      <c r="C139" s="197"/>
      <c r="D139" s="199"/>
      <c r="E139" s="177"/>
      <c r="F139" s="199"/>
      <c r="G139" s="214"/>
      <c r="H139" s="218"/>
      <c r="I139" s="193"/>
    </row>
    <row r="140" spans="1:9" x14ac:dyDescent="0.25">
      <c r="A140" s="1">
        <v>5</v>
      </c>
      <c r="B140" s="180" t="s">
        <v>3</v>
      </c>
      <c r="C140" s="181"/>
      <c r="D140" s="2" t="s">
        <v>2</v>
      </c>
      <c r="E140" s="3">
        <v>1</v>
      </c>
      <c r="F140" s="2">
        <v>6</v>
      </c>
      <c r="G140" s="52">
        <f>PRODUCT(E140:F140)</f>
        <v>6</v>
      </c>
      <c r="H140" s="46">
        <f>'Př. 5a - Ceník služeb provozu'!D10</f>
        <v>0</v>
      </c>
      <c r="I140" s="47">
        <f>G140*H140</f>
        <v>0</v>
      </c>
    </row>
    <row r="141" spans="1:9" x14ac:dyDescent="0.25">
      <c r="A141" s="1">
        <v>13</v>
      </c>
      <c r="B141" s="180" t="s">
        <v>47</v>
      </c>
      <c r="C141" s="181"/>
      <c r="D141" s="2" t="s">
        <v>2</v>
      </c>
      <c r="E141" s="3">
        <v>15</v>
      </c>
      <c r="F141" s="2">
        <v>1</v>
      </c>
      <c r="G141" s="52">
        <f>PRODUCT(E141:F141)</f>
        <v>15</v>
      </c>
      <c r="H141" s="46">
        <f>'Př. 5a - Ceník služeb provozu'!D18</f>
        <v>0</v>
      </c>
      <c r="I141" s="47">
        <f>G141*H141</f>
        <v>0</v>
      </c>
    </row>
    <row r="142" spans="1:9" x14ac:dyDescent="0.25">
      <c r="D142" s="8"/>
      <c r="E142" s="9"/>
      <c r="F142" s="8"/>
      <c r="G142" s="205" t="s">
        <v>8</v>
      </c>
      <c r="H142" s="206"/>
      <c r="I142" s="47">
        <f>SUM(I137:I141)</f>
        <v>0</v>
      </c>
    </row>
    <row r="143" spans="1:9" x14ac:dyDescent="0.25">
      <c r="D143" s="49" t="s">
        <v>10</v>
      </c>
      <c r="E143" s="49" t="s">
        <v>10</v>
      </c>
      <c r="F143" s="8"/>
      <c r="G143" s="48"/>
      <c r="H143" s="24" t="s">
        <v>4</v>
      </c>
      <c r="I143" s="47">
        <f>PRODUCT(I142,0.21)</f>
        <v>0</v>
      </c>
    </row>
    <row r="144" spans="1:9" x14ac:dyDescent="0.25">
      <c r="D144" s="187" t="s">
        <v>82</v>
      </c>
      <c r="E144" s="202"/>
      <c r="F144" s="202"/>
      <c r="G144" s="202"/>
      <c r="H144" s="203"/>
      <c r="I144" s="50">
        <f>SUM(ROUND(I142+I143,0))</f>
        <v>0</v>
      </c>
    </row>
    <row r="145" spans="1:9" x14ac:dyDescent="0.25">
      <c r="D145" s="8"/>
      <c r="E145" s="8"/>
      <c r="F145" s="8"/>
      <c r="G145" s="48"/>
      <c r="H145" s="24"/>
      <c r="I145" s="51"/>
    </row>
    <row r="146" spans="1:9" ht="15.6" x14ac:dyDescent="0.3">
      <c r="B146" s="207" t="s">
        <v>83</v>
      </c>
      <c r="C146" s="209"/>
      <c r="D146" s="135"/>
      <c r="E146" s="135"/>
      <c r="F146" s="135"/>
      <c r="G146" s="135"/>
      <c r="H146" s="22"/>
      <c r="I146" s="13"/>
    </row>
    <row r="147" spans="1:9" x14ac:dyDescent="0.25">
      <c r="A147" s="30"/>
      <c r="B147" s="30"/>
      <c r="C147" s="30"/>
      <c r="D147" s="32"/>
      <c r="E147" s="32"/>
      <c r="F147" s="32"/>
      <c r="G147" s="32"/>
      <c r="H147" s="33"/>
      <c r="I147" s="36"/>
    </row>
    <row r="148" spans="1:9" ht="15.6" x14ac:dyDescent="0.3">
      <c r="A148" s="25" t="s">
        <v>17</v>
      </c>
      <c r="B148" s="10" t="s">
        <v>5</v>
      </c>
      <c r="C148" s="11"/>
      <c r="D148" s="7" t="s">
        <v>6</v>
      </c>
      <c r="E148" s="7" t="s">
        <v>0</v>
      </c>
      <c r="F148" s="7" t="s">
        <v>16</v>
      </c>
      <c r="G148" s="45" t="s">
        <v>0</v>
      </c>
      <c r="H148" s="23" t="s">
        <v>7</v>
      </c>
      <c r="I148" s="14" t="s">
        <v>1</v>
      </c>
    </row>
    <row r="149" spans="1:9" x14ac:dyDescent="0.25">
      <c r="A149" s="100">
        <v>1</v>
      </c>
      <c r="B149" s="103" t="s">
        <v>22</v>
      </c>
      <c r="C149" s="101"/>
      <c r="D149" s="92" t="s">
        <v>2</v>
      </c>
      <c r="E149" s="92">
        <v>8</v>
      </c>
      <c r="F149" s="92">
        <v>6</v>
      </c>
      <c r="G149" s="102">
        <f>PRODUCT(E149:F149)</f>
        <v>48</v>
      </c>
      <c r="H149" s="299">
        <f>'Př. 5a - Ceník služeb provozu'!D7</f>
        <v>0</v>
      </c>
      <c r="I149" s="93">
        <f>G149*H149</f>
        <v>0</v>
      </c>
    </row>
    <row r="150" spans="1:9" ht="13.2" customHeight="1" x14ac:dyDescent="0.25">
      <c r="A150" s="189">
        <v>2</v>
      </c>
      <c r="B150" s="194" t="s">
        <v>58</v>
      </c>
      <c r="C150" s="195"/>
      <c r="D150" s="198" t="s">
        <v>2</v>
      </c>
      <c r="E150" s="176">
        <v>10</v>
      </c>
      <c r="F150" s="176">
        <v>4</v>
      </c>
      <c r="G150" s="213">
        <f>PRODUCT(E150,F150)</f>
        <v>40</v>
      </c>
      <c r="H150" s="217">
        <f>'Př. 5a - Ceník služeb provozu'!D8</f>
        <v>0</v>
      </c>
      <c r="I150" s="192">
        <f>G150*H150</f>
        <v>0</v>
      </c>
    </row>
    <row r="151" spans="1:9" x14ac:dyDescent="0.25">
      <c r="A151" s="190"/>
      <c r="B151" s="196"/>
      <c r="C151" s="197"/>
      <c r="D151" s="199"/>
      <c r="E151" s="177"/>
      <c r="F151" s="177"/>
      <c r="G151" s="214"/>
      <c r="H151" s="218"/>
      <c r="I151" s="193"/>
    </row>
    <row r="152" spans="1:9" x14ac:dyDescent="0.25">
      <c r="A152" s="1">
        <v>5</v>
      </c>
      <c r="B152" s="180" t="s">
        <v>3</v>
      </c>
      <c r="C152" s="181"/>
      <c r="D152" s="2" t="s">
        <v>2</v>
      </c>
      <c r="E152" s="3">
        <v>1</v>
      </c>
      <c r="F152" s="3">
        <v>6</v>
      </c>
      <c r="G152" s="52">
        <f>PRODUCT(E152:F152)</f>
        <v>6</v>
      </c>
      <c r="H152" s="125">
        <f>'Př. 5a - Ceník služeb provozu'!D10</f>
        <v>0</v>
      </c>
      <c r="I152" s="93">
        <f>G152*H152</f>
        <v>0</v>
      </c>
    </row>
    <row r="153" spans="1:9" x14ac:dyDescent="0.25">
      <c r="A153" s="1">
        <v>10</v>
      </c>
      <c r="B153" s="180" t="s">
        <v>63</v>
      </c>
      <c r="C153" s="181"/>
      <c r="D153" s="2" t="s">
        <v>2</v>
      </c>
      <c r="E153" s="3">
        <v>15</v>
      </c>
      <c r="F153" s="3">
        <v>1</v>
      </c>
      <c r="G153" s="52">
        <f>PRODUCT(E153:F153)</f>
        <v>15</v>
      </c>
      <c r="H153" s="46">
        <f>'Př. 5a - Ceník služeb provozu'!D15</f>
        <v>0</v>
      </c>
      <c r="I153" s="47">
        <f>G153*H153</f>
        <v>0</v>
      </c>
    </row>
    <row r="154" spans="1:9" x14ac:dyDescent="0.25">
      <c r="D154" s="8"/>
      <c r="E154" s="9"/>
      <c r="F154" s="8"/>
      <c r="G154" s="205" t="s">
        <v>8</v>
      </c>
      <c r="H154" s="206"/>
      <c r="I154" s="95">
        <f>SUM(I149:I153)</f>
        <v>0</v>
      </c>
    </row>
    <row r="155" spans="1:9" x14ac:dyDescent="0.25">
      <c r="D155" s="49" t="s">
        <v>10</v>
      </c>
      <c r="E155" s="49" t="s">
        <v>10</v>
      </c>
      <c r="F155" s="8"/>
      <c r="G155" s="48"/>
      <c r="H155" s="136" t="s">
        <v>4</v>
      </c>
      <c r="I155" s="47">
        <f>PRODUCT(I154,0.21)</f>
        <v>0</v>
      </c>
    </row>
    <row r="156" spans="1:9" x14ac:dyDescent="0.25">
      <c r="D156" s="187" t="s">
        <v>84</v>
      </c>
      <c r="E156" s="202"/>
      <c r="F156" s="202"/>
      <c r="G156" s="202"/>
      <c r="H156" s="203"/>
      <c r="I156" s="50">
        <f>SUM(ROUND(I154+I155,0))</f>
        <v>0</v>
      </c>
    </row>
    <row r="157" spans="1:9" x14ac:dyDescent="0.25">
      <c r="A157" s="6"/>
      <c r="B157" s="76"/>
      <c r="C157" s="76"/>
      <c r="D157" s="72"/>
      <c r="E157" s="68"/>
      <c r="F157" s="68"/>
      <c r="G157" s="73"/>
      <c r="H157" s="74"/>
      <c r="I157" s="75"/>
    </row>
    <row r="158" spans="1:9" x14ac:dyDescent="0.25">
      <c r="A158" s="6"/>
      <c r="B158" s="6"/>
      <c r="C158" s="6"/>
      <c r="D158" s="68"/>
      <c r="E158" s="68"/>
      <c r="F158" s="68"/>
      <c r="G158" s="48"/>
      <c r="H158" s="24"/>
      <c r="I158" s="51"/>
    </row>
    <row r="159" spans="1:9" ht="15.6" x14ac:dyDescent="0.3">
      <c r="A159" s="6"/>
      <c r="B159" s="79"/>
      <c r="C159" s="6"/>
      <c r="D159" s="80"/>
      <c r="E159" s="80"/>
      <c r="F159" s="81"/>
      <c r="G159" s="90"/>
      <c r="H159" s="77"/>
      <c r="I159" s="82"/>
    </row>
    <row r="160" spans="1:9" x14ac:dyDescent="0.25">
      <c r="A160" s="69"/>
      <c r="B160" s="69"/>
      <c r="C160" s="69"/>
      <c r="D160" s="70"/>
      <c r="E160" s="70"/>
      <c r="F160" s="70"/>
      <c r="G160" s="70"/>
      <c r="H160" s="71"/>
      <c r="I160" s="84"/>
    </row>
  </sheetData>
  <mergeCells count="105">
    <mergeCell ref="B2:E2"/>
    <mergeCell ref="B18:C18"/>
    <mergeCell ref="B19:C19"/>
    <mergeCell ref="D22:H22"/>
    <mergeCell ref="D34:H34"/>
    <mergeCell ref="B52:C52"/>
    <mergeCell ref="G16:G17"/>
    <mergeCell ref="H16:H17"/>
    <mergeCell ref="B64:C64"/>
    <mergeCell ref="G60:H60"/>
    <mergeCell ref="B31:C31"/>
    <mergeCell ref="G20:H20"/>
    <mergeCell ref="D62:H62"/>
    <mergeCell ref="H56:H57"/>
    <mergeCell ref="D156:H156"/>
    <mergeCell ref="B111:C111"/>
    <mergeCell ref="H109:H110"/>
    <mergeCell ref="B146:C146"/>
    <mergeCell ref="B134:C134"/>
    <mergeCell ref="G142:H142"/>
    <mergeCell ref="G72:H72"/>
    <mergeCell ref="B152:C152"/>
    <mergeCell ref="B30:C30"/>
    <mergeCell ref="B42:E42"/>
    <mergeCell ref="B58:C58"/>
    <mergeCell ref="B59:C59"/>
    <mergeCell ref="B70:C70"/>
    <mergeCell ref="G32:H32"/>
    <mergeCell ref="B124:E124"/>
    <mergeCell ref="D115:H115"/>
    <mergeCell ref="B99:C99"/>
    <mergeCell ref="B100:C100"/>
    <mergeCell ref="B71:C71"/>
    <mergeCell ref="H97:H98"/>
    <mergeCell ref="G154:H154"/>
    <mergeCell ref="D144:H144"/>
    <mergeCell ref="B140:C140"/>
    <mergeCell ref="B141:C141"/>
    <mergeCell ref="B105:C105"/>
    <mergeCell ref="H150:H151"/>
    <mergeCell ref="G113:H113"/>
    <mergeCell ref="D74:H74"/>
    <mergeCell ref="D103:H103"/>
    <mergeCell ref="B83:E83"/>
    <mergeCell ref="G97:G98"/>
    <mergeCell ref="G101:H101"/>
    <mergeCell ref="I16:I17"/>
    <mergeCell ref="A28:A29"/>
    <mergeCell ref="B28:C29"/>
    <mergeCell ref="D28:D29"/>
    <mergeCell ref="E28:E29"/>
    <mergeCell ref="F28:F29"/>
    <mergeCell ref="G28:G29"/>
    <mergeCell ref="H28:H29"/>
    <mergeCell ref="I28:I29"/>
    <mergeCell ref="A16:A17"/>
    <mergeCell ref="B56:C57"/>
    <mergeCell ref="D56:D57"/>
    <mergeCell ref="E56:E57"/>
    <mergeCell ref="F56:F57"/>
    <mergeCell ref="G56:G57"/>
    <mergeCell ref="B16:C17"/>
    <mergeCell ref="D16:D17"/>
    <mergeCell ref="E16:E17"/>
    <mergeCell ref="F16:F17"/>
    <mergeCell ref="I97:I98"/>
    <mergeCell ref="A97:A98"/>
    <mergeCell ref="B97:C98"/>
    <mergeCell ref="D97:D98"/>
    <mergeCell ref="E97:E98"/>
    <mergeCell ref="F97:F98"/>
    <mergeCell ref="I56:I57"/>
    <mergeCell ref="A68:A69"/>
    <mergeCell ref="B68:C69"/>
    <mergeCell ref="D68:D69"/>
    <mergeCell ref="E68:E69"/>
    <mergeCell ref="F68:F69"/>
    <mergeCell ref="G68:G69"/>
    <mergeCell ref="H68:H69"/>
    <mergeCell ref="I68:I69"/>
    <mergeCell ref="A56:A57"/>
    <mergeCell ref="I150:I151"/>
    <mergeCell ref="B153:C153"/>
    <mergeCell ref="A150:A151"/>
    <mergeCell ref="B150:C151"/>
    <mergeCell ref="D150:D151"/>
    <mergeCell ref="E150:E151"/>
    <mergeCell ref="F150:F151"/>
    <mergeCell ref="G150:G151"/>
    <mergeCell ref="I109:I110"/>
    <mergeCell ref="B112:C112"/>
    <mergeCell ref="A138:A139"/>
    <mergeCell ref="B138:C139"/>
    <mergeCell ref="D138:D139"/>
    <mergeCell ref="E138:E139"/>
    <mergeCell ref="F138:F139"/>
    <mergeCell ref="G138:G139"/>
    <mergeCell ref="H138:H139"/>
    <mergeCell ref="I138:I139"/>
    <mergeCell ref="A109:A110"/>
    <mergeCell ref="B109:C110"/>
    <mergeCell ref="D109:D110"/>
    <mergeCell ref="E109:E110"/>
    <mergeCell ref="F109:F110"/>
    <mergeCell ref="G109:G110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D2715-33F1-48DF-93F2-8EB3F0EEA350}">
  <dimension ref="A2:K166"/>
  <sheetViews>
    <sheetView view="pageBreakPreview" topLeftCell="A135" zoomScaleNormal="100" zoomScaleSheetLayoutView="100" workbookViewId="0">
      <selection activeCell="H153" sqref="H153:H154"/>
    </sheetView>
  </sheetViews>
  <sheetFormatPr defaultRowHeight="13.2" x14ac:dyDescent="0.25"/>
  <cols>
    <col min="1" max="1" width="5.44140625" customWidth="1"/>
    <col min="2" max="2" width="18.33203125" customWidth="1"/>
    <col min="3" max="3" width="37.6640625" customWidth="1"/>
    <col min="5" max="5" width="7.6640625" customWidth="1"/>
    <col min="6" max="6" width="12.33203125" customWidth="1"/>
    <col min="8" max="8" width="12.33203125" customWidth="1"/>
    <col min="9" max="9" width="13.33203125" customWidth="1"/>
  </cols>
  <sheetData>
    <row r="2" spans="1:11" ht="15.6" x14ac:dyDescent="0.3">
      <c r="B2" s="191" t="s">
        <v>26</v>
      </c>
      <c r="C2" s="191"/>
      <c r="D2" s="191"/>
      <c r="E2" s="191"/>
      <c r="F2" s="8"/>
      <c r="H2" s="131" t="s">
        <v>49</v>
      </c>
      <c r="I2" s="15"/>
    </row>
    <row r="3" spans="1:11" x14ac:dyDescent="0.25">
      <c r="A3" s="30"/>
      <c r="B3" s="31"/>
      <c r="C3" s="30"/>
      <c r="D3" s="32"/>
      <c r="E3" s="32"/>
      <c r="F3" s="32"/>
      <c r="G3" s="32"/>
      <c r="H3" s="33"/>
      <c r="I3" s="34"/>
      <c r="J3" s="30"/>
    </row>
    <row r="4" spans="1:11" ht="15" x14ac:dyDescent="0.25">
      <c r="A4" s="26"/>
      <c r="B4" s="54" t="s">
        <v>50</v>
      </c>
      <c r="C4" s="55"/>
      <c r="D4" s="55"/>
      <c r="E4" s="55"/>
      <c r="F4" s="55"/>
      <c r="G4" s="55"/>
      <c r="H4" s="55"/>
      <c r="I4" s="55"/>
      <c r="J4" s="53"/>
      <c r="K4" s="53"/>
    </row>
    <row r="5" spans="1:11" ht="13.8" x14ac:dyDescent="0.25">
      <c r="A5" s="30"/>
      <c r="B5" s="55"/>
      <c r="C5" s="55"/>
      <c r="D5" s="56"/>
      <c r="E5" s="56"/>
      <c r="F5" s="56"/>
      <c r="G5" s="57"/>
      <c r="H5" s="58"/>
      <c r="I5" s="59"/>
      <c r="J5" s="53"/>
      <c r="K5" s="53"/>
    </row>
    <row r="6" spans="1:11" x14ac:dyDescent="0.25">
      <c r="A6" s="5"/>
      <c r="B6" s="27" t="s">
        <v>12</v>
      </c>
      <c r="C6" s="28" t="s">
        <v>41</v>
      </c>
      <c r="D6" s="8"/>
      <c r="E6" s="8"/>
      <c r="F6" s="8"/>
      <c r="G6" s="8"/>
      <c r="H6" s="22"/>
      <c r="I6" s="13"/>
    </row>
    <row r="7" spans="1:11" x14ac:dyDescent="0.25">
      <c r="B7" s="27" t="s">
        <v>13</v>
      </c>
      <c r="C7" s="122" t="s">
        <v>42</v>
      </c>
      <c r="D7" s="8"/>
      <c r="E7" s="8"/>
      <c r="F7" s="8"/>
      <c r="G7" s="8"/>
      <c r="H7" s="22"/>
      <c r="I7" s="13"/>
    </row>
    <row r="8" spans="1:11" x14ac:dyDescent="0.25">
      <c r="B8" s="27" t="s">
        <v>15</v>
      </c>
      <c r="C8" s="4" t="s">
        <v>54</v>
      </c>
      <c r="D8" s="8"/>
      <c r="E8" s="8"/>
      <c r="F8" s="60"/>
      <c r="G8" s="61"/>
      <c r="H8" s="62"/>
      <c r="I8" s="13"/>
    </row>
    <row r="9" spans="1:11" x14ac:dyDescent="0.25">
      <c r="B9" t="s">
        <v>14</v>
      </c>
      <c r="C9" s="4" t="s">
        <v>43</v>
      </c>
      <c r="D9" s="8"/>
      <c r="E9" s="8"/>
      <c r="F9" s="8"/>
      <c r="G9" s="8"/>
      <c r="H9" s="22"/>
      <c r="I9" s="13"/>
    </row>
    <row r="10" spans="1:11" x14ac:dyDescent="0.25">
      <c r="C10" s="63"/>
      <c r="D10" s="8"/>
      <c r="E10" s="8"/>
      <c r="F10" s="8"/>
      <c r="G10" s="8"/>
      <c r="H10" s="22"/>
      <c r="I10" s="13"/>
    </row>
    <row r="11" spans="1:11" x14ac:dyDescent="0.25">
      <c r="A11" s="42"/>
      <c r="B11" s="42"/>
      <c r="C11" s="37"/>
      <c r="D11" s="38"/>
      <c r="E11" s="38"/>
      <c r="F11" s="38"/>
      <c r="G11" s="38"/>
      <c r="H11" s="40"/>
      <c r="I11" s="41"/>
      <c r="J11" s="42"/>
    </row>
    <row r="12" spans="1:11" ht="15.6" x14ac:dyDescent="0.3">
      <c r="B12" s="207" t="s">
        <v>85</v>
      </c>
      <c r="C12" s="207"/>
      <c r="D12" s="135"/>
      <c r="E12" s="135"/>
      <c r="F12" s="81"/>
      <c r="G12" s="90"/>
      <c r="H12" s="22"/>
      <c r="I12" s="13"/>
    </row>
    <row r="13" spans="1:11" x14ac:dyDescent="0.25">
      <c r="A13" s="30"/>
      <c r="B13" s="30"/>
      <c r="C13" s="30"/>
      <c r="D13" s="32"/>
      <c r="E13" s="32"/>
      <c r="F13" s="32"/>
      <c r="G13" s="32"/>
      <c r="H13" s="33"/>
      <c r="I13" s="36"/>
      <c r="J13" s="30"/>
    </row>
    <row r="14" spans="1:11" ht="15.6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45" t="s">
        <v>0</v>
      </c>
      <c r="H14" s="98" t="s">
        <v>7</v>
      </c>
      <c r="I14" s="99" t="s">
        <v>1</v>
      </c>
      <c r="J14" s="6"/>
    </row>
    <row r="15" spans="1:11" x14ac:dyDescent="0.25">
      <c r="A15" s="124">
        <v>1</v>
      </c>
      <c r="B15" s="215" t="s">
        <v>21</v>
      </c>
      <c r="C15" s="216"/>
      <c r="D15" s="2" t="s">
        <v>2</v>
      </c>
      <c r="E15" s="2">
        <v>8</v>
      </c>
      <c r="F15" s="2">
        <v>6</v>
      </c>
      <c r="G15" s="97">
        <f>PRODUCT(E15:F15)</f>
        <v>48</v>
      </c>
      <c r="H15" s="126">
        <f>'Př. 5a - Ceník služeb provozu'!D7</f>
        <v>0</v>
      </c>
      <c r="I15" s="47">
        <f t="shared" ref="I15:I21" si="0">G15*H15</f>
        <v>0</v>
      </c>
    </row>
    <row r="16" spans="1:11" x14ac:dyDescent="0.25">
      <c r="A16" s="189">
        <v>2</v>
      </c>
      <c r="B16" s="194" t="s">
        <v>58</v>
      </c>
      <c r="C16" s="195"/>
      <c r="D16" s="198" t="s">
        <v>2</v>
      </c>
      <c r="E16" s="176">
        <v>10</v>
      </c>
      <c r="F16" s="198">
        <v>6</v>
      </c>
      <c r="G16" s="213">
        <f>PRODUCT(E16,F16)</f>
        <v>60</v>
      </c>
      <c r="H16" s="217">
        <f>'Př. 5a - Ceník služeb provozu'!D8</f>
        <v>0</v>
      </c>
      <c r="I16" s="192">
        <f t="shared" si="0"/>
        <v>0</v>
      </c>
    </row>
    <row r="17" spans="1:9" x14ac:dyDescent="0.25">
      <c r="A17" s="190"/>
      <c r="B17" s="196"/>
      <c r="C17" s="197"/>
      <c r="D17" s="199"/>
      <c r="E17" s="177"/>
      <c r="F17" s="199"/>
      <c r="G17" s="214"/>
      <c r="H17" s="218"/>
      <c r="I17" s="193"/>
    </row>
    <row r="18" spans="1:9" x14ac:dyDescent="0.25">
      <c r="A18" s="1">
        <v>5</v>
      </c>
      <c r="B18" s="180" t="s">
        <v>3</v>
      </c>
      <c r="C18" s="181"/>
      <c r="D18" s="2" t="s">
        <v>2</v>
      </c>
      <c r="E18" s="3">
        <v>1</v>
      </c>
      <c r="F18" s="2">
        <v>6</v>
      </c>
      <c r="G18" s="52">
        <f>PRODUCT(E18:F18)</f>
        <v>6</v>
      </c>
      <c r="H18" s="46">
        <f>'Př. 5a - Ceník služeb provozu'!D10</f>
        <v>0</v>
      </c>
      <c r="I18" s="47">
        <f t="shared" si="0"/>
        <v>0</v>
      </c>
    </row>
    <row r="19" spans="1:9" x14ac:dyDescent="0.25">
      <c r="A19" s="1">
        <v>11</v>
      </c>
      <c r="B19" s="180" t="s">
        <v>66</v>
      </c>
      <c r="C19" s="181"/>
      <c r="D19" s="2" t="s">
        <v>2</v>
      </c>
      <c r="E19" s="3">
        <v>8</v>
      </c>
      <c r="F19" s="3">
        <v>1</v>
      </c>
      <c r="G19" s="52">
        <f>PRODUCT(E19:F19)</f>
        <v>8</v>
      </c>
      <c r="H19" s="46">
        <f>'Př. 5a - Ceník služeb provozu'!D16</f>
        <v>0</v>
      </c>
      <c r="I19" s="47">
        <f t="shared" si="0"/>
        <v>0</v>
      </c>
    </row>
    <row r="20" spans="1:9" x14ac:dyDescent="0.25">
      <c r="A20" s="1">
        <v>14</v>
      </c>
      <c r="B20" s="180" t="s">
        <v>48</v>
      </c>
      <c r="C20" s="181"/>
      <c r="D20" s="2" t="s">
        <v>2</v>
      </c>
      <c r="E20" s="3">
        <v>3</v>
      </c>
      <c r="F20" s="3">
        <v>6</v>
      </c>
      <c r="G20" s="52">
        <f>PRODUCT(E20:F20)</f>
        <v>18</v>
      </c>
      <c r="H20" s="46">
        <f>'Př. 5a - Ceník služeb provozu'!D19</f>
        <v>0</v>
      </c>
      <c r="I20" s="47">
        <f t="shared" si="0"/>
        <v>0</v>
      </c>
    </row>
    <row r="21" spans="1:9" x14ac:dyDescent="0.25">
      <c r="A21" s="94">
        <v>17</v>
      </c>
      <c r="B21" s="204" t="s">
        <v>61</v>
      </c>
      <c r="C21" s="204"/>
      <c r="D21" s="2" t="s">
        <v>62</v>
      </c>
      <c r="E21" s="3">
        <v>0.19040000000000001</v>
      </c>
      <c r="F21" s="3">
        <v>1</v>
      </c>
      <c r="G21" s="52">
        <f>PRODUCT(E21:F21)</f>
        <v>0.19040000000000001</v>
      </c>
      <c r="H21" s="46">
        <f>'Př. 5a - Ceník služeb provozu'!D20</f>
        <v>0</v>
      </c>
      <c r="I21" s="47">
        <f t="shared" si="0"/>
        <v>0</v>
      </c>
    </row>
    <row r="22" spans="1:9" x14ac:dyDescent="0.25">
      <c r="D22" s="8"/>
      <c r="E22" s="9"/>
      <c r="F22" s="8"/>
      <c r="G22" s="173" t="s">
        <v>8</v>
      </c>
      <c r="H22" s="174"/>
      <c r="I22" s="95">
        <f>SUM(I15:I21)</f>
        <v>0</v>
      </c>
    </row>
    <row r="23" spans="1:9" x14ac:dyDescent="0.25">
      <c r="D23" s="49" t="s">
        <v>10</v>
      </c>
      <c r="E23" s="49" t="s">
        <v>10</v>
      </c>
      <c r="F23" s="8"/>
      <c r="G23" s="48"/>
      <c r="H23" s="24" t="s">
        <v>4</v>
      </c>
      <c r="I23" s="47">
        <f>PRODUCT(I22,0.21)</f>
        <v>0</v>
      </c>
    </row>
    <row r="24" spans="1:9" x14ac:dyDescent="0.25">
      <c r="D24" s="187" t="s">
        <v>70</v>
      </c>
      <c r="E24" s="187"/>
      <c r="F24" s="187"/>
      <c r="G24" s="187"/>
      <c r="H24" s="188"/>
      <c r="I24" s="50">
        <f>SUM(ROUND(I22+I23,0))</f>
        <v>0</v>
      </c>
    </row>
    <row r="25" spans="1:9" x14ac:dyDescent="0.25">
      <c r="D25" s="8"/>
      <c r="E25" s="8"/>
      <c r="F25" s="8"/>
      <c r="G25" s="48"/>
      <c r="H25" s="24"/>
      <c r="I25" s="51"/>
    </row>
    <row r="26" spans="1:9" ht="15.6" x14ac:dyDescent="0.3">
      <c r="B26" s="207" t="s">
        <v>71</v>
      </c>
      <c r="C26" s="208"/>
      <c r="D26" s="80"/>
      <c r="E26" s="80"/>
      <c r="F26" s="81"/>
      <c r="G26" s="90"/>
      <c r="H26" s="22"/>
      <c r="I26" s="13"/>
    </row>
    <row r="27" spans="1:9" x14ac:dyDescent="0.25">
      <c r="A27" s="30"/>
      <c r="B27" s="30"/>
      <c r="C27" s="30"/>
      <c r="D27" s="32"/>
      <c r="E27" s="32"/>
      <c r="F27" s="32"/>
      <c r="G27" s="32"/>
      <c r="H27" s="33"/>
      <c r="I27" s="36"/>
    </row>
    <row r="28" spans="1:9" ht="15.6" x14ac:dyDescent="0.3">
      <c r="A28" s="25" t="s">
        <v>17</v>
      </c>
      <c r="B28" s="10" t="s">
        <v>5</v>
      </c>
      <c r="C28" s="11"/>
      <c r="D28" s="7" t="s">
        <v>6</v>
      </c>
      <c r="E28" s="7" t="s">
        <v>0</v>
      </c>
      <c r="F28" s="7" t="s">
        <v>16</v>
      </c>
      <c r="G28" s="45" t="s">
        <v>0</v>
      </c>
      <c r="H28" s="98" t="s">
        <v>7</v>
      </c>
      <c r="I28" s="99" t="s">
        <v>1</v>
      </c>
    </row>
    <row r="29" spans="1:9" x14ac:dyDescent="0.25">
      <c r="A29" s="124">
        <v>1</v>
      </c>
      <c r="B29" s="215" t="s">
        <v>21</v>
      </c>
      <c r="C29" s="216"/>
      <c r="D29" s="2" t="s">
        <v>2</v>
      </c>
      <c r="E29" s="2">
        <v>8</v>
      </c>
      <c r="F29" s="2">
        <v>6</v>
      </c>
      <c r="G29" s="97">
        <f>PRODUCT(E29:F29)</f>
        <v>48</v>
      </c>
      <c r="H29" s="127">
        <f>'Př. 5a - Ceník služeb provozu'!D7</f>
        <v>0</v>
      </c>
      <c r="I29" s="47">
        <f t="shared" ref="I29:I36" si="1">G29*H29</f>
        <v>0</v>
      </c>
    </row>
    <row r="30" spans="1:9" x14ac:dyDescent="0.25">
      <c r="A30" s="189">
        <v>2</v>
      </c>
      <c r="B30" s="194" t="s">
        <v>58</v>
      </c>
      <c r="C30" s="195"/>
      <c r="D30" s="198" t="s">
        <v>2</v>
      </c>
      <c r="E30" s="176">
        <v>10</v>
      </c>
      <c r="F30" s="176">
        <v>6</v>
      </c>
      <c r="G30" s="213">
        <f>PRODUCT(E30,F30)</f>
        <v>60</v>
      </c>
      <c r="H30" s="217">
        <f>'Př. 5a - Ceník služeb provozu'!D8</f>
        <v>0</v>
      </c>
      <c r="I30" s="192">
        <f t="shared" si="1"/>
        <v>0</v>
      </c>
    </row>
    <row r="31" spans="1:9" x14ac:dyDescent="0.25">
      <c r="A31" s="190"/>
      <c r="B31" s="196"/>
      <c r="C31" s="197"/>
      <c r="D31" s="199"/>
      <c r="E31" s="177"/>
      <c r="F31" s="177"/>
      <c r="G31" s="214"/>
      <c r="H31" s="218"/>
      <c r="I31" s="193"/>
    </row>
    <row r="32" spans="1:9" x14ac:dyDescent="0.25">
      <c r="A32" s="1">
        <v>5</v>
      </c>
      <c r="B32" s="180" t="s">
        <v>3</v>
      </c>
      <c r="C32" s="181"/>
      <c r="D32" s="2" t="s">
        <v>2</v>
      </c>
      <c r="E32" s="3">
        <v>1</v>
      </c>
      <c r="F32" s="3">
        <v>6</v>
      </c>
      <c r="G32" s="52">
        <f>PRODUCT(E32:F32)</f>
        <v>6</v>
      </c>
      <c r="H32" s="46">
        <f>'Př. 5a - Ceník služeb provozu'!D10</f>
        <v>0</v>
      </c>
      <c r="I32" s="47">
        <f t="shared" si="1"/>
        <v>0</v>
      </c>
    </row>
    <row r="33" spans="1:9" x14ac:dyDescent="0.25">
      <c r="A33" s="1">
        <v>8</v>
      </c>
      <c r="B33" s="180" t="s">
        <v>67</v>
      </c>
      <c r="C33" s="181"/>
      <c r="D33" s="2" t="s">
        <v>2</v>
      </c>
      <c r="E33" s="3">
        <v>8</v>
      </c>
      <c r="F33" s="3">
        <v>1</v>
      </c>
      <c r="G33" s="52">
        <f>PRODUCT(E33:F33)</f>
        <v>8</v>
      </c>
      <c r="H33" s="46">
        <f>'Př. 5a - Ceník služeb provozu'!D13</f>
        <v>0</v>
      </c>
      <c r="I33" s="47">
        <f t="shared" si="1"/>
        <v>0</v>
      </c>
    </row>
    <row r="34" spans="1:9" x14ac:dyDescent="0.25">
      <c r="A34" s="1">
        <v>14</v>
      </c>
      <c r="B34" s="180" t="s">
        <v>48</v>
      </c>
      <c r="C34" s="181"/>
      <c r="D34" s="2" t="s">
        <v>2</v>
      </c>
      <c r="E34" s="3">
        <v>3</v>
      </c>
      <c r="F34" s="3">
        <v>6</v>
      </c>
      <c r="G34" s="52">
        <f>PRODUCT(E34:F34)</f>
        <v>18</v>
      </c>
      <c r="H34" s="46">
        <f>'Př. 5a - Ceník služeb provozu'!D19</f>
        <v>0</v>
      </c>
      <c r="I34" s="47">
        <f t="shared" si="1"/>
        <v>0</v>
      </c>
    </row>
    <row r="35" spans="1:9" x14ac:dyDescent="0.25">
      <c r="A35" s="1">
        <v>17</v>
      </c>
      <c r="B35" s="204" t="s">
        <v>61</v>
      </c>
      <c r="C35" s="204"/>
      <c r="D35" s="2" t="s">
        <v>62</v>
      </c>
      <c r="E35" s="3">
        <v>0.19040000000000001</v>
      </c>
      <c r="F35" s="3">
        <v>1</v>
      </c>
      <c r="G35" s="52">
        <f>PRODUCT(E35:F35)</f>
        <v>0.19040000000000001</v>
      </c>
      <c r="H35" s="46">
        <f>'Př. 5a - Ceník služeb provozu'!D20</f>
        <v>0</v>
      </c>
      <c r="I35" s="47">
        <f t="shared" si="1"/>
        <v>0</v>
      </c>
    </row>
    <row r="36" spans="1:9" ht="15.6" x14ac:dyDescent="0.25">
      <c r="A36" s="94">
        <v>19</v>
      </c>
      <c r="B36" s="204" t="s">
        <v>24</v>
      </c>
      <c r="C36" s="204"/>
      <c r="D36" s="2" t="s">
        <v>40</v>
      </c>
      <c r="E36" s="3">
        <v>10</v>
      </c>
      <c r="F36" s="3">
        <v>1</v>
      </c>
      <c r="G36" s="52">
        <f>PRODUCT(E36:F36)</f>
        <v>10</v>
      </c>
      <c r="H36" s="46">
        <f>'Př. 5a - Ceník služeb provozu'!D22</f>
        <v>0</v>
      </c>
      <c r="I36" s="47">
        <f t="shared" si="1"/>
        <v>0</v>
      </c>
    </row>
    <row r="37" spans="1:9" x14ac:dyDescent="0.25">
      <c r="D37" s="8"/>
      <c r="E37" s="9"/>
      <c r="F37" s="8"/>
      <c r="G37" s="205" t="s">
        <v>8</v>
      </c>
      <c r="H37" s="206"/>
      <c r="I37" s="95">
        <f>SUM(I29:I36)</f>
        <v>0</v>
      </c>
    </row>
    <row r="38" spans="1:9" x14ac:dyDescent="0.25">
      <c r="D38" s="49" t="s">
        <v>10</v>
      </c>
      <c r="E38" s="49" t="s">
        <v>10</v>
      </c>
      <c r="F38" s="8"/>
      <c r="G38" s="48"/>
      <c r="H38" s="24" t="s">
        <v>4</v>
      </c>
      <c r="I38" s="47">
        <f>PRODUCT(I37,0.21)</f>
        <v>0</v>
      </c>
    </row>
    <row r="39" spans="1:9" x14ac:dyDescent="0.25">
      <c r="D39" s="187" t="s">
        <v>72</v>
      </c>
      <c r="E39" s="202"/>
      <c r="F39" s="202"/>
      <c r="G39" s="202"/>
      <c r="H39" s="203"/>
      <c r="I39" s="50">
        <f>SUM(ROUND(I37+I38,0))</f>
        <v>0</v>
      </c>
    </row>
    <row r="40" spans="1:9" x14ac:dyDescent="0.25">
      <c r="A40" s="6"/>
      <c r="B40" s="182"/>
      <c r="C40" s="182"/>
      <c r="D40" s="72"/>
      <c r="E40" s="68"/>
      <c r="F40" s="68"/>
      <c r="G40" s="73"/>
      <c r="H40" s="74"/>
      <c r="I40" s="75"/>
    </row>
    <row r="41" spans="1:9" x14ac:dyDescent="0.25">
      <c r="A41" s="6"/>
      <c r="B41" s="182"/>
      <c r="C41" s="182"/>
      <c r="D41" s="72"/>
      <c r="E41" s="68"/>
      <c r="F41" s="68"/>
      <c r="G41" s="73"/>
      <c r="H41" s="74"/>
      <c r="I41" s="75"/>
    </row>
    <row r="42" spans="1:9" x14ac:dyDescent="0.25">
      <c r="A42" s="6"/>
      <c r="B42" s="76"/>
      <c r="C42" s="76"/>
      <c r="D42" s="72"/>
      <c r="E42" s="68"/>
      <c r="F42" s="68"/>
      <c r="G42" s="73"/>
      <c r="H42" s="74"/>
      <c r="I42" s="75"/>
    </row>
    <row r="43" spans="1:9" ht="15.6" x14ac:dyDescent="0.3">
      <c r="B43" s="191" t="s">
        <v>26</v>
      </c>
      <c r="C43" s="191"/>
      <c r="D43" s="191"/>
      <c r="E43" s="191"/>
      <c r="F43" s="8"/>
      <c r="G43" s="8"/>
      <c r="H43" s="22"/>
      <c r="I43" s="15"/>
    </row>
    <row r="44" spans="1:9" x14ac:dyDescent="0.25">
      <c r="A44" s="30"/>
      <c r="B44" s="31"/>
      <c r="C44" s="30"/>
      <c r="D44" s="32"/>
      <c r="E44" s="32"/>
      <c r="F44" s="32"/>
      <c r="G44" s="32"/>
      <c r="H44" s="33"/>
      <c r="I44" s="34"/>
    </row>
    <row r="45" spans="1:9" ht="15" x14ac:dyDescent="0.25">
      <c r="A45" s="26"/>
      <c r="B45" s="54" t="s">
        <v>50</v>
      </c>
      <c r="C45" s="55"/>
      <c r="D45" s="55"/>
      <c r="E45" s="55"/>
      <c r="F45" s="55"/>
      <c r="G45" s="55"/>
      <c r="H45" s="55"/>
      <c r="I45" s="55"/>
    </row>
    <row r="46" spans="1:9" ht="13.8" x14ac:dyDescent="0.25">
      <c r="A46" s="30"/>
      <c r="B46" s="55"/>
      <c r="C46" s="55"/>
      <c r="D46" s="56"/>
      <c r="E46" s="56"/>
      <c r="F46" s="56"/>
      <c r="G46" s="57"/>
      <c r="H46" s="58"/>
      <c r="I46" s="59"/>
    </row>
    <row r="47" spans="1:9" x14ac:dyDescent="0.25">
      <c r="A47" s="5"/>
      <c r="B47" s="27" t="s">
        <v>12</v>
      </c>
      <c r="C47" s="28" t="s">
        <v>41</v>
      </c>
      <c r="D47" s="8"/>
      <c r="E47" s="8"/>
      <c r="F47" s="8"/>
      <c r="G47" s="8"/>
      <c r="H47" s="22"/>
      <c r="I47" s="13"/>
    </row>
    <row r="48" spans="1:9" x14ac:dyDescent="0.25">
      <c r="B48" s="27" t="s">
        <v>13</v>
      </c>
      <c r="C48" s="122" t="s">
        <v>42</v>
      </c>
      <c r="D48" s="8"/>
      <c r="E48" s="8"/>
      <c r="F48" s="8"/>
      <c r="G48" s="8"/>
      <c r="H48" s="22"/>
      <c r="I48" s="13"/>
    </row>
    <row r="49" spans="1:9" x14ac:dyDescent="0.25">
      <c r="B49" s="27" t="s">
        <v>15</v>
      </c>
      <c r="C49" s="4" t="s">
        <v>54</v>
      </c>
      <c r="D49" s="8"/>
      <c r="E49" s="8"/>
      <c r="F49" s="60"/>
      <c r="G49" s="61"/>
      <c r="H49" s="62"/>
      <c r="I49" s="13"/>
    </row>
    <row r="50" spans="1:9" x14ac:dyDescent="0.25">
      <c r="B50" t="s">
        <v>14</v>
      </c>
      <c r="C50" s="4" t="s">
        <v>43</v>
      </c>
      <c r="D50" s="8"/>
      <c r="E50" s="8"/>
      <c r="F50" s="8"/>
      <c r="G50" s="8"/>
      <c r="H50" s="22"/>
      <c r="I50" s="13"/>
    </row>
    <row r="51" spans="1:9" x14ac:dyDescent="0.25">
      <c r="C51" s="63"/>
      <c r="D51" s="8"/>
      <c r="E51" s="8"/>
      <c r="F51" s="8"/>
      <c r="G51" s="8"/>
      <c r="H51" s="22"/>
      <c r="I51" s="13"/>
    </row>
    <row r="52" spans="1:9" x14ac:dyDescent="0.25">
      <c r="A52" s="42"/>
      <c r="B52" s="42"/>
      <c r="C52" s="37"/>
      <c r="D52" s="38"/>
      <c r="E52" s="38"/>
      <c r="F52" s="38"/>
      <c r="G52" s="38"/>
      <c r="H52" s="40"/>
      <c r="I52" s="41"/>
    </row>
    <row r="53" spans="1:9" ht="15.6" x14ac:dyDescent="0.3">
      <c r="B53" s="207" t="s">
        <v>73</v>
      </c>
      <c r="C53" s="209"/>
      <c r="D53" s="135"/>
      <c r="E53" s="135"/>
      <c r="F53" s="81"/>
      <c r="G53" s="90"/>
      <c r="H53" s="22"/>
      <c r="I53" s="13"/>
    </row>
    <row r="54" spans="1:9" x14ac:dyDescent="0.25">
      <c r="A54" s="30"/>
      <c r="B54" s="30"/>
      <c r="C54" s="30"/>
      <c r="D54" s="32"/>
      <c r="E54" s="32"/>
      <c r="F54" s="32"/>
      <c r="G54" s="32"/>
      <c r="H54" s="33"/>
      <c r="I54" s="36"/>
    </row>
    <row r="55" spans="1:9" ht="15.6" x14ac:dyDescent="0.3">
      <c r="A55" s="25" t="s">
        <v>17</v>
      </c>
      <c r="B55" s="10" t="s">
        <v>5</v>
      </c>
      <c r="C55" s="11"/>
      <c r="D55" s="7" t="s">
        <v>6</v>
      </c>
      <c r="E55" s="7" t="s">
        <v>0</v>
      </c>
      <c r="F55" s="7" t="s">
        <v>16</v>
      </c>
      <c r="G55" s="45" t="s">
        <v>0</v>
      </c>
      <c r="H55" s="98" t="s">
        <v>7</v>
      </c>
      <c r="I55" s="99" t="s">
        <v>1</v>
      </c>
    </row>
    <row r="56" spans="1:9" x14ac:dyDescent="0.25">
      <c r="A56" s="124">
        <v>1</v>
      </c>
      <c r="B56" s="215" t="s">
        <v>21</v>
      </c>
      <c r="C56" s="216"/>
      <c r="D56" s="2" t="s">
        <v>2</v>
      </c>
      <c r="E56" s="2">
        <v>8</v>
      </c>
      <c r="F56" s="2">
        <v>6</v>
      </c>
      <c r="G56" s="97">
        <f>PRODUCT(E56:F56)</f>
        <v>48</v>
      </c>
      <c r="H56" s="127">
        <f>'Př. 5a - Ceník služeb provozu'!D7</f>
        <v>0</v>
      </c>
      <c r="I56" s="47">
        <f t="shared" ref="I56:I62" si="2">G56*H56</f>
        <v>0</v>
      </c>
    </row>
    <row r="57" spans="1:9" x14ac:dyDescent="0.25">
      <c r="A57" s="189">
        <v>2</v>
      </c>
      <c r="B57" s="194" t="s">
        <v>58</v>
      </c>
      <c r="C57" s="195"/>
      <c r="D57" s="198" t="s">
        <v>2</v>
      </c>
      <c r="E57" s="176">
        <v>10</v>
      </c>
      <c r="F57" s="198">
        <v>6</v>
      </c>
      <c r="G57" s="213">
        <f>PRODUCT(E57,F57)</f>
        <v>60</v>
      </c>
      <c r="H57" s="217">
        <f>'Př. 5a - Ceník služeb provozu'!D8</f>
        <v>0</v>
      </c>
      <c r="I57" s="192">
        <f t="shared" si="2"/>
        <v>0</v>
      </c>
    </row>
    <row r="58" spans="1:9" x14ac:dyDescent="0.25">
      <c r="A58" s="190"/>
      <c r="B58" s="196"/>
      <c r="C58" s="197"/>
      <c r="D58" s="199"/>
      <c r="E58" s="177"/>
      <c r="F58" s="199"/>
      <c r="G58" s="214"/>
      <c r="H58" s="218"/>
      <c r="I58" s="193"/>
    </row>
    <row r="59" spans="1:9" x14ac:dyDescent="0.25">
      <c r="A59" s="1">
        <v>5</v>
      </c>
      <c r="B59" s="180" t="s">
        <v>3</v>
      </c>
      <c r="C59" s="181"/>
      <c r="D59" s="2" t="s">
        <v>2</v>
      </c>
      <c r="E59" s="3">
        <v>1</v>
      </c>
      <c r="F59" s="2">
        <v>6</v>
      </c>
      <c r="G59" s="52">
        <f>PRODUCT(E59:F59)</f>
        <v>6</v>
      </c>
      <c r="H59" s="46">
        <f>'Př. 5a - Ceník služeb provozu'!D10</f>
        <v>0</v>
      </c>
      <c r="I59" s="47">
        <f t="shared" si="2"/>
        <v>0</v>
      </c>
    </row>
    <row r="60" spans="1:9" x14ac:dyDescent="0.25">
      <c r="A60" s="1">
        <v>11</v>
      </c>
      <c r="B60" s="180" t="s">
        <v>66</v>
      </c>
      <c r="C60" s="181"/>
      <c r="D60" s="2" t="s">
        <v>2</v>
      </c>
      <c r="E60" s="3">
        <v>8</v>
      </c>
      <c r="F60" s="3">
        <v>1</v>
      </c>
      <c r="G60" s="52">
        <f>PRODUCT(E60:F60)</f>
        <v>8</v>
      </c>
      <c r="H60" s="46">
        <f>'Př. 5a - Ceník služeb provozu'!D16</f>
        <v>0</v>
      </c>
      <c r="I60" s="47">
        <f t="shared" si="2"/>
        <v>0</v>
      </c>
    </row>
    <row r="61" spans="1:9" x14ac:dyDescent="0.25">
      <c r="A61" s="1">
        <v>14</v>
      </c>
      <c r="B61" s="180" t="s">
        <v>48</v>
      </c>
      <c r="C61" s="181"/>
      <c r="D61" s="2" t="s">
        <v>2</v>
      </c>
      <c r="E61" s="3">
        <v>3</v>
      </c>
      <c r="F61" s="3">
        <v>6</v>
      </c>
      <c r="G61" s="52">
        <f>PRODUCT(E61:F61)</f>
        <v>18</v>
      </c>
      <c r="H61" s="46">
        <f>'Př. 5a - Ceník služeb provozu'!D19</f>
        <v>0</v>
      </c>
      <c r="I61" s="47">
        <f t="shared" si="2"/>
        <v>0</v>
      </c>
    </row>
    <row r="62" spans="1:9" x14ac:dyDescent="0.25">
      <c r="A62" s="94">
        <v>17</v>
      </c>
      <c r="B62" s="204" t="s">
        <v>61</v>
      </c>
      <c r="C62" s="204"/>
      <c r="D62" s="2" t="s">
        <v>62</v>
      </c>
      <c r="E62" s="3">
        <v>0.19040000000000001</v>
      </c>
      <c r="F62" s="3">
        <v>1</v>
      </c>
      <c r="G62" s="52">
        <f>PRODUCT(E62:F62)</f>
        <v>0.19040000000000001</v>
      </c>
      <c r="H62" s="46">
        <f>'Př. 5a - Ceník služeb provozu'!D20</f>
        <v>0</v>
      </c>
      <c r="I62" s="47">
        <f t="shared" si="2"/>
        <v>0</v>
      </c>
    </row>
    <row r="63" spans="1:9" x14ac:dyDescent="0.25">
      <c r="D63" s="8"/>
      <c r="E63" s="9"/>
      <c r="F63" s="8"/>
      <c r="G63" s="205" t="s">
        <v>8</v>
      </c>
      <c r="H63" s="206"/>
      <c r="I63" s="95">
        <f>SUM(I56:I62)</f>
        <v>0</v>
      </c>
    </row>
    <row r="64" spans="1:9" x14ac:dyDescent="0.25">
      <c r="D64" s="49" t="s">
        <v>10</v>
      </c>
      <c r="E64" s="49" t="s">
        <v>10</v>
      </c>
      <c r="F64" s="8"/>
      <c r="G64" s="48"/>
      <c r="H64" s="24" t="s">
        <v>4</v>
      </c>
      <c r="I64" s="47">
        <f>PRODUCT(I63,0.21)</f>
        <v>0</v>
      </c>
    </row>
    <row r="65" spans="1:9" x14ac:dyDescent="0.25">
      <c r="D65" s="187" t="s">
        <v>74</v>
      </c>
      <c r="E65" s="202"/>
      <c r="F65" s="202"/>
      <c r="G65" s="202"/>
      <c r="H65" s="203"/>
      <c r="I65" s="50">
        <f>SUM(ROUND(I63+I64,0))</f>
        <v>0</v>
      </c>
    </row>
    <row r="66" spans="1:9" x14ac:dyDescent="0.25">
      <c r="D66" s="8"/>
      <c r="E66" s="8"/>
      <c r="F66" s="8"/>
      <c r="G66" s="48"/>
      <c r="H66" s="24"/>
      <c r="I66" s="51"/>
    </row>
    <row r="67" spans="1:9" ht="15.6" x14ac:dyDescent="0.3">
      <c r="B67" s="207" t="s">
        <v>75</v>
      </c>
      <c r="C67" s="209"/>
      <c r="D67" s="80"/>
      <c r="E67" s="80"/>
      <c r="F67" s="81"/>
      <c r="G67" s="90"/>
      <c r="H67" s="22"/>
      <c r="I67" s="13"/>
    </row>
    <row r="68" spans="1:9" x14ac:dyDescent="0.25">
      <c r="A68" s="30"/>
      <c r="B68" s="30"/>
      <c r="C68" s="30"/>
      <c r="D68" s="32"/>
      <c r="E68" s="32"/>
      <c r="F68" s="32"/>
      <c r="G68" s="32"/>
      <c r="H68" s="33"/>
      <c r="I68" s="36"/>
    </row>
    <row r="69" spans="1:9" ht="15.6" x14ac:dyDescent="0.3">
      <c r="A69" s="25" t="s">
        <v>17</v>
      </c>
      <c r="B69" s="10" t="s">
        <v>5</v>
      </c>
      <c r="C69" s="11"/>
      <c r="D69" s="7" t="s">
        <v>6</v>
      </c>
      <c r="E69" s="7" t="s">
        <v>0</v>
      </c>
      <c r="F69" s="7" t="s">
        <v>16</v>
      </c>
      <c r="G69" s="45" t="s">
        <v>0</v>
      </c>
      <c r="H69" s="98" t="s">
        <v>7</v>
      </c>
      <c r="I69" s="99" t="s">
        <v>1</v>
      </c>
    </row>
    <row r="70" spans="1:9" x14ac:dyDescent="0.25">
      <c r="A70" s="124">
        <v>1</v>
      </c>
      <c r="B70" s="215" t="s">
        <v>21</v>
      </c>
      <c r="C70" s="216"/>
      <c r="D70" s="2" t="s">
        <v>2</v>
      </c>
      <c r="E70" s="2">
        <v>8</v>
      </c>
      <c r="F70" s="2">
        <v>6</v>
      </c>
      <c r="G70" s="97">
        <f>PRODUCT(E70:F70)</f>
        <v>48</v>
      </c>
      <c r="H70" s="127">
        <f>'Př. 5a - Ceník služeb provozu'!D7</f>
        <v>0</v>
      </c>
      <c r="I70" s="47">
        <f t="shared" ref="I70:I76" si="3">G70*H70</f>
        <v>0</v>
      </c>
    </row>
    <row r="71" spans="1:9" x14ac:dyDescent="0.25">
      <c r="A71" s="189">
        <v>2</v>
      </c>
      <c r="B71" s="194" t="s">
        <v>58</v>
      </c>
      <c r="C71" s="195"/>
      <c r="D71" s="198" t="s">
        <v>2</v>
      </c>
      <c r="E71" s="176">
        <v>10</v>
      </c>
      <c r="F71" s="176">
        <v>6</v>
      </c>
      <c r="G71" s="213">
        <f>PRODUCT(E71,F71)</f>
        <v>60</v>
      </c>
      <c r="H71" s="217">
        <f>'Př. 5a - Ceník služeb provozu'!D8</f>
        <v>0</v>
      </c>
      <c r="I71" s="192">
        <f t="shared" si="3"/>
        <v>0</v>
      </c>
    </row>
    <row r="72" spans="1:9" x14ac:dyDescent="0.25">
      <c r="A72" s="190"/>
      <c r="B72" s="196"/>
      <c r="C72" s="197"/>
      <c r="D72" s="199"/>
      <c r="E72" s="177"/>
      <c r="F72" s="177"/>
      <c r="G72" s="214"/>
      <c r="H72" s="218"/>
      <c r="I72" s="193"/>
    </row>
    <row r="73" spans="1:9" x14ac:dyDescent="0.25">
      <c r="A73" s="1">
        <v>5</v>
      </c>
      <c r="B73" s="180" t="s">
        <v>3</v>
      </c>
      <c r="C73" s="181"/>
      <c r="D73" s="2" t="s">
        <v>2</v>
      </c>
      <c r="E73" s="3">
        <v>1</v>
      </c>
      <c r="F73" s="3">
        <v>6</v>
      </c>
      <c r="G73" s="52">
        <f>PRODUCT(E73:F73)</f>
        <v>6</v>
      </c>
      <c r="H73" s="46">
        <f>'Př. 5a - Ceník služeb provozu'!D10</f>
        <v>0</v>
      </c>
      <c r="I73" s="47">
        <f t="shared" si="3"/>
        <v>0</v>
      </c>
    </row>
    <row r="74" spans="1:9" x14ac:dyDescent="0.25">
      <c r="A74" s="1">
        <v>8</v>
      </c>
      <c r="B74" s="180" t="s">
        <v>67</v>
      </c>
      <c r="C74" s="181"/>
      <c r="D74" s="2" t="s">
        <v>2</v>
      </c>
      <c r="E74" s="3">
        <v>8</v>
      </c>
      <c r="F74" s="3">
        <v>1</v>
      </c>
      <c r="G74" s="52">
        <f>PRODUCT(E74:F74)</f>
        <v>8</v>
      </c>
      <c r="H74" s="46">
        <f>'Př. 5a - Ceník služeb provozu'!D13</f>
        <v>0</v>
      </c>
      <c r="I74" s="47">
        <f t="shared" si="3"/>
        <v>0</v>
      </c>
    </row>
    <row r="75" spans="1:9" x14ac:dyDescent="0.25">
      <c r="A75" s="1">
        <v>14</v>
      </c>
      <c r="B75" s="180" t="s">
        <v>48</v>
      </c>
      <c r="C75" s="181"/>
      <c r="D75" s="2" t="s">
        <v>2</v>
      </c>
      <c r="E75" s="3">
        <v>3</v>
      </c>
      <c r="F75" s="3">
        <v>6</v>
      </c>
      <c r="G75" s="52">
        <f>PRODUCT(E75:F75)</f>
        <v>18</v>
      </c>
      <c r="H75" s="46">
        <f>'Př. 5a - Ceník služeb provozu'!D19</f>
        <v>0</v>
      </c>
      <c r="I75" s="47">
        <f t="shared" si="3"/>
        <v>0</v>
      </c>
    </row>
    <row r="76" spans="1:9" x14ac:dyDescent="0.25">
      <c r="A76" s="1">
        <v>17</v>
      </c>
      <c r="B76" s="204" t="s">
        <v>61</v>
      </c>
      <c r="C76" s="204"/>
      <c r="D76" s="2" t="s">
        <v>62</v>
      </c>
      <c r="E76" s="3">
        <v>0.19040000000000001</v>
      </c>
      <c r="F76" s="3">
        <v>1</v>
      </c>
      <c r="G76" s="52">
        <f>PRODUCT(E76:F76)</f>
        <v>0.19040000000000001</v>
      </c>
      <c r="H76" s="46">
        <f>'Př. 5a - Ceník služeb provozu'!D20</f>
        <v>0</v>
      </c>
      <c r="I76" s="47">
        <f t="shared" si="3"/>
        <v>0</v>
      </c>
    </row>
    <row r="77" spans="1:9" x14ac:dyDescent="0.25">
      <c r="D77" s="8"/>
      <c r="E77" s="9"/>
      <c r="F77" s="8"/>
      <c r="G77" s="205" t="s">
        <v>8</v>
      </c>
      <c r="H77" s="206"/>
      <c r="I77" s="95">
        <f>SUM(I70:I76)</f>
        <v>0</v>
      </c>
    </row>
    <row r="78" spans="1:9" x14ac:dyDescent="0.25">
      <c r="D78" s="49" t="s">
        <v>10</v>
      </c>
      <c r="E78" s="49" t="s">
        <v>10</v>
      </c>
      <c r="F78" s="8"/>
      <c r="G78" s="48"/>
      <c r="H78" s="24" t="s">
        <v>4</v>
      </c>
      <c r="I78" s="47">
        <f>PRODUCT(I77,0.21)</f>
        <v>0</v>
      </c>
    </row>
    <row r="79" spans="1:9" x14ac:dyDescent="0.25">
      <c r="D79" s="187" t="s">
        <v>76</v>
      </c>
      <c r="E79" s="202"/>
      <c r="F79" s="202"/>
      <c r="G79" s="202"/>
      <c r="H79" s="203"/>
      <c r="I79" s="50">
        <f>SUM(ROUND(I77+I78,0))</f>
        <v>0</v>
      </c>
    </row>
    <row r="81" spans="1:9" x14ac:dyDescent="0.25">
      <c r="A81" s="6"/>
      <c r="B81" s="182"/>
      <c r="C81" s="182"/>
      <c r="D81" s="72"/>
      <c r="E81" s="68"/>
      <c r="F81" s="68"/>
      <c r="G81" s="73"/>
      <c r="H81" s="74"/>
      <c r="I81" s="75"/>
    </row>
    <row r="82" spans="1:9" x14ac:dyDescent="0.25">
      <c r="A82" s="6"/>
      <c r="B82" s="6"/>
      <c r="C82" s="6"/>
      <c r="D82" s="68"/>
      <c r="E82" s="68"/>
      <c r="F82" s="68"/>
      <c r="G82" s="48"/>
      <c r="H82" s="65"/>
      <c r="I82" s="51"/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15.6" x14ac:dyDescent="0.3">
      <c r="B84" s="191" t="s">
        <v>26</v>
      </c>
      <c r="C84" s="191"/>
      <c r="D84" s="191"/>
      <c r="E84" s="191"/>
      <c r="F84" s="8"/>
      <c r="G84" s="8"/>
      <c r="H84" s="22"/>
      <c r="I84" s="15"/>
    </row>
    <row r="85" spans="1:9" x14ac:dyDescent="0.25">
      <c r="A85" s="30"/>
      <c r="B85" s="31"/>
      <c r="C85" s="30"/>
      <c r="D85" s="32"/>
      <c r="E85" s="32"/>
      <c r="F85" s="32"/>
      <c r="G85" s="32"/>
      <c r="H85" s="33"/>
      <c r="I85" s="34"/>
    </row>
    <row r="86" spans="1:9" ht="15" x14ac:dyDescent="0.25">
      <c r="A86" s="26"/>
      <c r="B86" s="54" t="s">
        <v>50</v>
      </c>
      <c r="C86" s="55"/>
      <c r="D86" s="55"/>
      <c r="E86" s="55"/>
      <c r="F86" s="55"/>
      <c r="G86" s="55"/>
      <c r="H86" s="55"/>
      <c r="I86" s="55"/>
    </row>
    <row r="87" spans="1:9" ht="13.8" x14ac:dyDescent="0.25">
      <c r="A87" s="30"/>
      <c r="B87" s="55"/>
      <c r="C87" s="55"/>
      <c r="D87" s="56"/>
      <c r="E87" s="56"/>
      <c r="F87" s="56"/>
      <c r="G87" s="57"/>
      <c r="H87" s="58"/>
      <c r="I87" s="59"/>
    </row>
    <row r="88" spans="1:9" x14ac:dyDescent="0.25">
      <c r="A88" s="5"/>
      <c r="B88" s="27" t="s">
        <v>12</v>
      </c>
      <c r="C88" s="28" t="s">
        <v>41</v>
      </c>
      <c r="D88" s="8"/>
      <c r="E88" s="8"/>
      <c r="F88" s="8"/>
      <c r="G88" s="8"/>
      <c r="H88" s="22"/>
      <c r="I88" s="13"/>
    </row>
    <row r="89" spans="1:9" x14ac:dyDescent="0.25">
      <c r="B89" s="27" t="s">
        <v>13</v>
      </c>
      <c r="C89" s="122" t="s">
        <v>42</v>
      </c>
      <c r="D89" s="8"/>
      <c r="E89" s="8"/>
      <c r="F89" s="8"/>
      <c r="G89" s="8"/>
      <c r="H89" s="22"/>
      <c r="I89" s="13"/>
    </row>
    <row r="90" spans="1:9" x14ac:dyDescent="0.25">
      <c r="B90" s="27" t="s">
        <v>15</v>
      </c>
      <c r="C90" s="4" t="s">
        <v>54</v>
      </c>
      <c r="D90" s="8"/>
      <c r="E90" s="8"/>
      <c r="F90" s="60"/>
      <c r="G90" s="61"/>
      <c r="H90" s="62"/>
      <c r="I90" s="13"/>
    </row>
    <row r="91" spans="1:9" x14ac:dyDescent="0.25">
      <c r="B91" t="s">
        <v>14</v>
      </c>
      <c r="C91" s="4" t="s">
        <v>43</v>
      </c>
      <c r="D91" s="8"/>
      <c r="E91" s="8"/>
      <c r="F91" s="8"/>
      <c r="G91" s="8"/>
      <c r="H91" s="22"/>
      <c r="I91" s="13"/>
    </row>
    <row r="92" spans="1:9" x14ac:dyDescent="0.25">
      <c r="C92" s="63"/>
      <c r="D92" s="8"/>
      <c r="E92" s="8"/>
      <c r="F92" s="8"/>
      <c r="G92" s="8"/>
      <c r="H92" s="22"/>
      <c r="I92" s="13"/>
    </row>
    <row r="93" spans="1:9" ht="13.2" customHeight="1" x14ac:dyDescent="0.25">
      <c r="A93" s="42"/>
      <c r="B93" s="42"/>
      <c r="C93" s="37"/>
      <c r="D93" s="38"/>
      <c r="E93" s="38"/>
      <c r="F93" s="38"/>
      <c r="G93" s="38"/>
      <c r="H93" s="40"/>
      <c r="I93" s="41"/>
    </row>
    <row r="94" spans="1:9" ht="15.6" customHeight="1" x14ac:dyDescent="0.3">
      <c r="B94" s="207" t="s">
        <v>77</v>
      </c>
      <c r="C94" s="209"/>
      <c r="D94" s="139"/>
      <c r="E94" s="135"/>
      <c r="F94" s="81"/>
      <c r="G94" s="90"/>
      <c r="H94" s="22"/>
      <c r="I94" s="13"/>
    </row>
    <row r="95" spans="1:9" x14ac:dyDescent="0.25">
      <c r="A95" s="30"/>
      <c r="B95" s="30"/>
      <c r="C95" s="30"/>
      <c r="D95" s="32"/>
      <c r="E95" s="32"/>
      <c r="F95" s="32"/>
      <c r="G95" s="32"/>
      <c r="H95" s="33"/>
      <c r="I95" s="36"/>
    </row>
    <row r="96" spans="1:9" ht="15.6" x14ac:dyDescent="0.3">
      <c r="A96" s="25" t="s">
        <v>17</v>
      </c>
      <c r="B96" s="10" t="s">
        <v>5</v>
      </c>
      <c r="C96" s="11"/>
      <c r="D96" s="7" t="s">
        <v>6</v>
      </c>
      <c r="E96" s="7" t="s">
        <v>0</v>
      </c>
      <c r="F96" s="7" t="s">
        <v>16</v>
      </c>
      <c r="G96" s="45" t="s">
        <v>0</v>
      </c>
      <c r="H96" s="98" t="s">
        <v>7</v>
      </c>
      <c r="I96" s="99" t="s">
        <v>1</v>
      </c>
    </row>
    <row r="97" spans="1:9" x14ac:dyDescent="0.25">
      <c r="A97" s="124">
        <v>1</v>
      </c>
      <c r="B97" s="215" t="s">
        <v>21</v>
      </c>
      <c r="C97" s="216"/>
      <c r="D97" s="2" t="s">
        <v>2</v>
      </c>
      <c r="E97" s="2">
        <v>8</v>
      </c>
      <c r="F97" s="2">
        <v>6</v>
      </c>
      <c r="G97" s="97">
        <f>PRODUCT(E97:F97)</f>
        <v>48</v>
      </c>
      <c r="H97" s="127">
        <f>'Př. 5a - Ceník služeb provozu'!D7</f>
        <v>0</v>
      </c>
      <c r="I97" s="47">
        <f t="shared" ref="I97:I103" si="4">G97*H97</f>
        <v>0</v>
      </c>
    </row>
    <row r="98" spans="1:9" x14ac:dyDescent="0.25">
      <c r="A98" s="189">
        <v>2</v>
      </c>
      <c r="B98" s="194" t="s">
        <v>58</v>
      </c>
      <c r="C98" s="195"/>
      <c r="D98" s="198" t="s">
        <v>2</v>
      </c>
      <c r="E98" s="176">
        <v>10</v>
      </c>
      <c r="F98" s="198">
        <v>6</v>
      </c>
      <c r="G98" s="213">
        <f>PRODUCT(E98,F98)</f>
        <v>60</v>
      </c>
      <c r="H98" s="217">
        <f>'Př. 5a - Ceník služeb provozu'!D8</f>
        <v>0</v>
      </c>
      <c r="I98" s="192">
        <f t="shared" si="4"/>
        <v>0</v>
      </c>
    </row>
    <row r="99" spans="1:9" x14ac:dyDescent="0.25">
      <c r="A99" s="190"/>
      <c r="B99" s="196"/>
      <c r="C99" s="197"/>
      <c r="D99" s="199"/>
      <c r="E99" s="177"/>
      <c r="F99" s="199"/>
      <c r="G99" s="214"/>
      <c r="H99" s="218"/>
      <c r="I99" s="193"/>
    </row>
    <row r="100" spans="1:9" x14ac:dyDescent="0.25">
      <c r="A100" s="1">
        <v>5</v>
      </c>
      <c r="B100" s="180" t="s">
        <v>3</v>
      </c>
      <c r="C100" s="181"/>
      <c r="D100" s="2" t="s">
        <v>2</v>
      </c>
      <c r="E100" s="3">
        <v>1</v>
      </c>
      <c r="F100" s="2">
        <v>6</v>
      </c>
      <c r="G100" s="52">
        <f>PRODUCT(E100:F100)</f>
        <v>6</v>
      </c>
      <c r="H100" s="46">
        <f>'Př. 5a - Ceník služeb provozu'!D10</f>
        <v>0</v>
      </c>
      <c r="I100" s="47">
        <f t="shared" si="4"/>
        <v>0</v>
      </c>
    </row>
    <row r="101" spans="1:9" x14ac:dyDescent="0.25">
      <c r="A101" s="1">
        <v>11</v>
      </c>
      <c r="B101" s="180" t="s">
        <v>66</v>
      </c>
      <c r="C101" s="181"/>
      <c r="D101" s="2" t="s">
        <v>2</v>
      </c>
      <c r="E101" s="3">
        <v>8</v>
      </c>
      <c r="F101" s="3">
        <v>1</v>
      </c>
      <c r="G101" s="52">
        <f>PRODUCT(E101:F101)</f>
        <v>8</v>
      </c>
      <c r="H101" s="46">
        <f>'Př. 5a - Ceník služeb provozu'!D16</f>
        <v>0</v>
      </c>
      <c r="I101" s="47">
        <f t="shared" si="4"/>
        <v>0</v>
      </c>
    </row>
    <row r="102" spans="1:9" x14ac:dyDescent="0.25">
      <c r="A102" s="1">
        <v>14</v>
      </c>
      <c r="B102" s="180" t="s">
        <v>48</v>
      </c>
      <c r="C102" s="181"/>
      <c r="D102" s="2" t="s">
        <v>2</v>
      </c>
      <c r="E102" s="3">
        <v>3</v>
      </c>
      <c r="F102" s="3">
        <v>6</v>
      </c>
      <c r="G102" s="52">
        <f>PRODUCT(E102:F102)</f>
        <v>18</v>
      </c>
      <c r="H102" s="46">
        <f>'Př. 5a - Ceník služeb provozu'!D19</f>
        <v>0</v>
      </c>
      <c r="I102" s="47">
        <f t="shared" si="4"/>
        <v>0</v>
      </c>
    </row>
    <row r="103" spans="1:9" x14ac:dyDescent="0.25">
      <c r="A103" s="94">
        <v>17</v>
      </c>
      <c r="B103" s="204" t="s">
        <v>61</v>
      </c>
      <c r="C103" s="204"/>
      <c r="D103" s="2" t="s">
        <v>62</v>
      </c>
      <c r="E103" s="3">
        <v>0.19040000000000001</v>
      </c>
      <c r="F103" s="3">
        <v>1</v>
      </c>
      <c r="G103" s="52">
        <f>PRODUCT(E103:F103)</f>
        <v>0.19040000000000001</v>
      </c>
      <c r="H103" s="46">
        <f>'Př. 5a - Ceník služeb provozu'!D20</f>
        <v>0</v>
      </c>
      <c r="I103" s="47">
        <f t="shared" si="4"/>
        <v>0</v>
      </c>
    </row>
    <row r="104" spans="1:9" x14ac:dyDescent="0.25">
      <c r="D104" s="8"/>
      <c r="E104" s="9"/>
      <c r="F104" s="8"/>
      <c r="G104" s="205" t="s">
        <v>8</v>
      </c>
      <c r="H104" s="206"/>
      <c r="I104" s="95">
        <f>SUM(I97:I103)</f>
        <v>0</v>
      </c>
    </row>
    <row r="105" spans="1:9" x14ac:dyDescent="0.25">
      <c r="D105" s="49" t="s">
        <v>10</v>
      </c>
      <c r="E105" s="49" t="s">
        <v>10</v>
      </c>
      <c r="F105" s="8"/>
      <c r="G105" s="48"/>
      <c r="H105" s="24" t="s">
        <v>4</v>
      </c>
      <c r="I105" s="47">
        <f>PRODUCT(I104,0.21)</f>
        <v>0</v>
      </c>
    </row>
    <row r="106" spans="1:9" x14ac:dyDescent="0.25">
      <c r="D106" s="187" t="s">
        <v>78</v>
      </c>
      <c r="E106" s="202"/>
      <c r="F106" s="202"/>
      <c r="G106" s="202"/>
      <c r="H106" s="203"/>
      <c r="I106" s="50">
        <f>SUM(ROUND(I104+I105,0))</f>
        <v>0</v>
      </c>
    </row>
    <row r="107" spans="1:9" x14ac:dyDescent="0.25">
      <c r="D107" s="8"/>
      <c r="E107" s="8"/>
      <c r="F107" s="8"/>
      <c r="G107" s="48"/>
      <c r="H107" s="24"/>
      <c r="I107" s="51"/>
    </row>
    <row r="108" spans="1:9" ht="15.6" x14ac:dyDescent="0.3">
      <c r="B108" s="207" t="s">
        <v>79</v>
      </c>
      <c r="C108" s="209"/>
      <c r="D108" s="80"/>
      <c r="E108" s="80"/>
      <c r="F108" s="81"/>
      <c r="G108" s="90"/>
      <c r="H108" s="22"/>
      <c r="I108" s="13"/>
    </row>
    <row r="109" spans="1:9" x14ac:dyDescent="0.25">
      <c r="A109" s="30"/>
      <c r="B109" s="30"/>
      <c r="C109" s="30"/>
      <c r="D109" s="32"/>
      <c r="E109" s="32"/>
      <c r="F109" s="32"/>
      <c r="G109" s="32"/>
      <c r="H109" s="33"/>
      <c r="I109" s="36"/>
    </row>
    <row r="110" spans="1:9" ht="15.6" x14ac:dyDescent="0.3">
      <c r="A110" s="25" t="s">
        <v>17</v>
      </c>
      <c r="B110" s="10" t="s">
        <v>5</v>
      </c>
      <c r="C110" s="11"/>
      <c r="D110" s="7" t="s">
        <v>6</v>
      </c>
      <c r="E110" s="7" t="s">
        <v>0</v>
      </c>
      <c r="F110" s="7" t="s">
        <v>16</v>
      </c>
      <c r="G110" s="45" t="s">
        <v>0</v>
      </c>
      <c r="H110" s="98" t="s">
        <v>7</v>
      </c>
      <c r="I110" s="99" t="s">
        <v>1</v>
      </c>
    </row>
    <row r="111" spans="1:9" x14ac:dyDescent="0.25">
      <c r="A111" s="124">
        <v>1</v>
      </c>
      <c r="B111" s="215" t="s">
        <v>21</v>
      </c>
      <c r="C111" s="216"/>
      <c r="D111" s="2" t="s">
        <v>2</v>
      </c>
      <c r="E111" s="2">
        <v>8</v>
      </c>
      <c r="F111" s="2">
        <v>6</v>
      </c>
      <c r="G111" s="97">
        <f>PRODUCT(E111:F111)</f>
        <v>48</v>
      </c>
      <c r="H111" s="127">
        <f>'Př. 5a - Ceník služeb provozu'!D7</f>
        <v>0</v>
      </c>
      <c r="I111" s="47">
        <f t="shared" ref="I111:I117" si="5">G111*H111</f>
        <v>0</v>
      </c>
    </row>
    <row r="112" spans="1:9" x14ac:dyDescent="0.25">
      <c r="A112" s="189">
        <v>2</v>
      </c>
      <c r="B112" s="194" t="s">
        <v>58</v>
      </c>
      <c r="C112" s="195"/>
      <c r="D112" s="198" t="s">
        <v>2</v>
      </c>
      <c r="E112" s="176">
        <v>10</v>
      </c>
      <c r="F112" s="176">
        <v>6</v>
      </c>
      <c r="G112" s="213">
        <f>PRODUCT(E112,F112)</f>
        <v>60</v>
      </c>
      <c r="H112" s="217">
        <f>'Př. 5a - Ceník služeb provozu'!D8</f>
        <v>0</v>
      </c>
      <c r="I112" s="192">
        <f t="shared" si="5"/>
        <v>0</v>
      </c>
    </row>
    <row r="113" spans="1:9" x14ac:dyDescent="0.25">
      <c r="A113" s="190"/>
      <c r="B113" s="196"/>
      <c r="C113" s="197"/>
      <c r="D113" s="199"/>
      <c r="E113" s="177"/>
      <c r="F113" s="177"/>
      <c r="G113" s="214"/>
      <c r="H113" s="218"/>
      <c r="I113" s="193"/>
    </row>
    <row r="114" spans="1:9" x14ac:dyDescent="0.25">
      <c r="A114" s="1">
        <v>5</v>
      </c>
      <c r="B114" s="180" t="s">
        <v>3</v>
      </c>
      <c r="C114" s="181"/>
      <c r="D114" s="2" t="s">
        <v>2</v>
      </c>
      <c r="E114" s="3">
        <v>1</v>
      </c>
      <c r="F114" s="3">
        <v>6</v>
      </c>
      <c r="G114" s="52">
        <f>PRODUCT(E114:F114)</f>
        <v>6</v>
      </c>
      <c r="H114" s="46">
        <f>'Př. 5a - Ceník služeb provozu'!D10</f>
        <v>0</v>
      </c>
      <c r="I114" s="47">
        <f t="shared" si="5"/>
        <v>0</v>
      </c>
    </row>
    <row r="115" spans="1:9" x14ac:dyDescent="0.25">
      <c r="A115" s="1">
        <v>8</v>
      </c>
      <c r="B115" s="180" t="s">
        <v>67</v>
      </c>
      <c r="C115" s="181"/>
      <c r="D115" s="2" t="s">
        <v>2</v>
      </c>
      <c r="E115" s="3">
        <v>8</v>
      </c>
      <c r="F115" s="3">
        <v>1</v>
      </c>
      <c r="G115" s="52">
        <f>PRODUCT(E115:F115)</f>
        <v>8</v>
      </c>
      <c r="H115" s="46">
        <f>'Př. 5a - Ceník služeb provozu'!D13</f>
        <v>0</v>
      </c>
      <c r="I115" s="47">
        <f t="shared" si="5"/>
        <v>0</v>
      </c>
    </row>
    <row r="116" spans="1:9" x14ac:dyDescent="0.25">
      <c r="A116" s="1">
        <v>14</v>
      </c>
      <c r="B116" s="180" t="s">
        <v>48</v>
      </c>
      <c r="C116" s="181"/>
      <c r="D116" s="2" t="s">
        <v>2</v>
      </c>
      <c r="E116" s="3">
        <v>3</v>
      </c>
      <c r="F116" s="3">
        <v>6</v>
      </c>
      <c r="G116" s="52">
        <f>PRODUCT(E116:F116)</f>
        <v>18</v>
      </c>
      <c r="H116" s="46">
        <f>'Př. 5a - Ceník služeb provozu'!D19</f>
        <v>0</v>
      </c>
      <c r="I116" s="47">
        <f t="shared" si="5"/>
        <v>0</v>
      </c>
    </row>
    <row r="117" spans="1:9" x14ac:dyDescent="0.25">
      <c r="A117" s="1">
        <v>17</v>
      </c>
      <c r="B117" s="204" t="s">
        <v>61</v>
      </c>
      <c r="C117" s="204"/>
      <c r="D117" s="2" t="s">
        <v>62</v>
      </c>
      <c r="E117" s="3">
        <v>0.19040000000000001</v>
      </c>
      <c r="F117" s="3">
        <v>1</v>
      </c>
      <c r="G117" s="52">
        <f>PRODUCT(E117:F117)</f>
        <v>0.19040000000000001</v>
      </c>
      <c r="H117" s="46">
        <f>'Př. 5a - Ceník služeb provozu'!D20</f>
        <v>0</v>
      </c>
      <c r="I117" s="47">
        <f t="shared" si="5"/>
        <v>0</v>
      </c>
    </row>
    <row r="118" spans="1:9" x14ac:dyDescent="0.25">
      <c r="D118" s="8"/>
      <c r="E118" s="9"/>
      <c r="F118" s="8"/>
      <c r="G118" s="205" t="s">
        <v>8</v>
      </c>
      <c r="H118" s="206"/>
      <c r="I118" s="95">
        <f>SUM(I111:I117)</f>
        <v>0</v>
      </c>
    </row>
    <row r="119" spans="1:9" x14ac:dyDescent="0.25">
      <c r="D119" s="49" t="s">
        <v>10</v>
      </c>
      <c r="E119" s="49" t="s">
        <v>10</v>
      </c>
      <c r="F119" s="8"/>
      <c r="G119" s="48"/>
      <c r="H119" s="24" t="s">
        <v>4</v>
      </c>
      <c r="I119" s="47">
        <f>PRODUCT(I118,0.21)</f>
        <v>0</v>
      </c>
    </row>
    <row r="120" spans="1:9" x14ac:dyDescent="0.25">
      <c r="D120" s="187" t="s">
        <v>80</v>
      </c>
      <c r="E120" s="202"/>
      <c r="F120" s="202"/>
      <c r="G120" s="202"/>
      <c r="H120" s="203"/>
      <c r="I120" s="50">
        <f>SUM(ROUND(I118+I119,0))</f>
        <v>0</v>
      </c>
    </row>
    <row r="121" spans="1:9" x14ac:dyDescent="0.25">
      <c r="G121" s="138"/>
    </row>
    <row r="122" spans="1:9" x14ac:dyDescent="0.25">
      <c r="A122" s="6"/>
      <c r="B122" s="182"/>
      <c r="C122" s="182"/>
      <c r="D122" s="72"/>
      <c r="E122" s="68"/>
      <c r="F122" s="68"/>
      <c r="G122" s="138"/>
      <c r="H122" s="74"/>
      <c r="I122" s="75"/>
    </row>
    <row r="123" spans="1:9" x14ac:dyDescent="0.25">
      <c r="A123" s="6"/>
      <c r="B123" s="6"/>
      <c r="C123" s="6"/>
      <c r="D123" s="68"/>
      <c r="E123" s="49"/>
      <c r="F123" s="68"/>
      <c r="G123" s="138"/>
      <c r="H123" s="24"/>
      <c r="I123" s="75"/>
    </row>
    <row r="124" spans="1:9" x14ac:dyDescent="0.25">
      <c r="A124" s="6"/>
      <c r="B124" s="6"/>
      <c r="C124" s="6"/>
      <c r="D124" s="68"/>
      <c r="E124" s="68"/>
      <c r="F124" s="68"/>
      <c r="G124" s="48"/>
      <c r="H124" s="65"/>
      <c r="I124" s="51"/>
    </row>
    <row r="125" spans="1:9" ht="15.6" x14ac:dyDescent="0.3">
      <c r="B125" s="191" t="s">
        <v>26</v>
      </c>
      <c r="C125" s="191"/>
      <c r="D125" s="191"/>
      <c r="E125" s="191"/>
      <c r="F125" s="8"/>
      <c r="G125" s="8"/>
      <c r="H125" s="22"/>
      <c r="I125" s="15"/>
    </row>
    <row r="126" spans="1:9" x14ac:dyDescent="0.25">
      <c r="A126" s="30"/>
      <c r="B126" s="31"/>
      <c r="C126" s="30"/>
      <c r="D126" s="32"/>
      <c r="E126" s="32"/>
      <c r="F126" s="32"/>
      <c r="G126" s="32"/>
      <c r="H126" s="33"/>
      <c r="I126" s="34"/>
    </row>
    <row r="127" spans="1:9" ht="15" x14ac:dyDescent="0.25">
      <c r="A127" s="26"/>
      <c r="B127" s="54" t="s">
        <v>50</v>
      </c>
      <c r="C127" s="55"/>
      <c r="D127" s="55"/>
      <c r="E127" s="55"/>
      <c r="F127" s="55"/>
      <c r="G127" s="55"/>
      <c r="H127" s="55"/>
      <c r="I127" s="55"/>
    </row>
    <row r="128" spans="1:9" ht="13.8" x14ac:dyDescent="0.25">
      <c r="A128" s="30"/>
      <c r="B128" s="55"/>
      <c r="C128" s="55"/>
      <c r="D128" s="56"/>
      <c r="E128" s="56"/>
      <c r="F128" s="56"/>
      <c r="G128" s="57"/>
      <c r="H128" s="58"/>
      <c r="I128" s="59"/>
    </row>
    <row r="129" spans="1:9" x14ac:dyDescent="0.25">
      <c r="A129" s="5"/>
      <c r="B129" s="27" t="s">
        <v>12</v>
      </c>
      <c r="C129" s="28" t="s">
        <v>41</v>
      </c>
      <c r="D129" s="8"/>
      <c r="E129" s="8"/>
      <c r="F129" s="8"/>
      <c r="G129" s="8"/>
      <c r="H129" s="22"/>
      <c r="I129" s="13"/>
    </row>
    <row r="130" spans="1:9" x14ac:dyDescent="0.25">
      <c r="B130" s="27" t="s">
        <v>13</v>
      </c>
      <c r="C130" s="122" t="s">
        <v>42</v>
      </c>
      <c r="D130" s="8"/>
      <c r="E130" s="8"/>
      <c r="F130" s="8"/>
      <c r="G130" s="8"/>
      <c r="H130" s="22"/>
      <c r="I130" s="13"/>
    </row>
    <row r="131" spans="1:9" x14ac:dyDescent="0.25">
      <c r="B131" s="27" t="s">
        <v>15</v>
      </c>
      <c r="C131" s="4" t="s">
        <v>54</v>
      </c>
      <c r="D131" s="8"/>
      <c r="E131" s="8"/>
      <c r="F131" s="60"/>
      <c r="G131" s="61"/>
      <c r="H131" s="62"/>
      <c r="I131" s="13"/>
    </row>
    <row r="132" spans="1:9" x14ac:dyDescent="0.25">
      <c r="B132" t="s">
        <v>14</v>
      </c>
      <c r="C132" s="4" t="s">
        <v>43</v>
      </c>
      <c r="D132" s="8"/>
      <c r="E132" s="8"/>
      <c r="F132" s="8"/>
      <c r="G132" s="8"/>
      <c r="H132" s="22"/>
      <c r="I132" s="13"/>
    </row>
    <row r="133" spans="1:9" x14ac:dyDescent="0.25">
      <c r="C133" s="63"/>
      <c r="D133" s="8"/>
      <c r="E133" s="8"/>
      <c r="F133" s="8"/>
      <c r="G133" s="8"/>
      <c r="H133" s="22"/>
      <c r="I133" s="13"/>
    </row>
    <row r="134" spans="1:9" x14ac:dyDescent="0.25">
      <c r="A134" s="42"/>
      <c r="B134" s="42"/>
      <c r="C134" s="37"/>
      <c r="D134" s="38"/>
      <c r="E134" s="38"/>
      <c r="F134" s="38"/>
      <c r="G134" s="38"/>
      <c r="H134" s="40"/>
      <c r="I134" s="41"/>
    </row>
    <row r="135" spans="1:9" ht="15.6" x14ac:dyDescent="0.3">
      <c r="B135" s="207" t="s">
        <v>81</v>
      </c>
      <c r="C135" s="209"/>
      <c r="D135" s="135"/>
      <c r="E135" s="135"/>
      <c r="F135" s="81"/>
      <c r="G135" s="90"/>
      <c r="H135" s="22"/>
      <c r="I135" s="13"/>
    </row>
    <row r="136" spans="1:9" x14ac:dyDescent="0.25">
      <c r="A136" s="30"/>
      <c r="B136" s="30"/>
      <c r="C136" s="30"/>
      <c r="D136" s="32"/>
      <c r="E136" s="32"/>
      <c r="F136" s="32"/>
      <c r="G136" s="32"/>
      <c r="H136" s="33"/>
      <c r="I136" s="36"/>
    </row>
    <row r="137" spans="1:9" ht="15.6" x14ac:dyDescent="0.3">
      <c r="A137" s="25" t="s">
        <v>17</v>
      </c>
      <c r="B137" s="10" t="s">
        <v>5</v>
      </c>
      <c r="C137" s="11"/>
      <c r="D137" s="7" t="s">
        <v>6</v>
      </c>
      <c r="E137" s="7" t="s">
        <v>0</v>
      </c>
      <c r="F137" s="7" t="s">
        <v>16</v>
      </c>
      <c r="G137" s="45" t="s">
        <v>0</v>
      </c>
      <c r="H137" s="98" t="s">
        <v>7</v>
      </c>
      <c r="I137" s="99" t="s">
        <v>1</v>
      </c>
    </row>
    <row r="138" spans="1:9" x14ac:dyDescent="0.25">
      <c r="A138" s="124">
        <v>1</v>
      </c>
      <c r="B138" s="215" t="s">
        <v>21</v>
      </c>
      <c r="C138" s="216"/>
      <c r="D138" s="2" t="s">
        <v>2</v>
      </c>
      <c r="E138" s="2">
        <v>8</v>
      </c>
      <c r="F138" s="2">
        <v>6</v>
      </c>
      <c r="G138" s="97">
        <f>PRODUCT(E138:F138)</f>
        <v>48</v>
      </c>
      <c r="H138" s="127">
        <f>'Př. 5a - Ceník služeb provozu'!D7</f>
        <v>0</v>
      </c>
      <c r="I138" s="47">
        <f t="shared" ref="I138:I144" si="6">G138*H138</f>
        <v>0</v>
      </c>
    </row>
    <row r="139" spans="1:9" x14ac:dyDescent="0.25">
      <c r="A139" s="189">
        <v>2</v>
      </c>
      <c r="B139" s="194" t="s">
        <v>58</v>
      </c>
      <c r="C139" s="195"/>
      <c r="D139" s="198" t="s">
        <v>2</v>
      </c>
      <c r="E139" s="176">
        <v>10</v>
      </c>
      <c r="F139" s="198">
        <v>6</v>
      </c>
      <c r="G139" s="213">
        <f>PRODUCT(E139,F139)</f>
        <v>60</v>
      </c>
      <c r="H139" s="217">
        <f>'Př. 5a - Ceník služeb provozu'!D8</f>
        <v>0</v>
      </c>
      <c r="I139" s="192">
        <f t="shared" si="6"/>
        <v>0</v>
      </c>
    </row>
    <row r="140" spans="1:9" x14ac:dyDescent="0.25">
      <c r="A140" s="190"/>
      <c r="B140" s="196"/>
      <c r="C140" s="197"/>
      <c r="D140" s="199"/>
      <c r="E140" s="177"/>
      <c r="F140" s="199"/>
      <c r="G140" s="214"/>
      <c r="H140" s="218"/>
      <c r="I140" s="193"/>
    </row>
    <row r="141" spans="1:9" x14ac:dyDescent="0.25">
      <c r="A141" s="1">
        <v>5</v>
      </c>
      <c r="B141" s="180" t="s">
        <v>3</v>
      </c>
      <c r="C141" s="181"/>
      <c r="D141" s="2" t="s">
        <v>2</v>
      </c>
      <c r="E141" s="3">
        <v>1</v>
      </c>
      <c r="F141" s="2">
        <v>6</v>
      </c>
      <c r="G141" s="52">
        <f>PRODUCT(E141:F141)</f>
        <v>6</v>
      </c>
      <c r="H141" s="46">
        <f>'Př. 5a - Ceník služeb provozu'!D10</f>
        <v>0</v>
      </c>
      <c r="I141" s="47">
        <f t="shared" si="6"/>
        <v>0</v>
      </c>
    </row>
    <row r="142" spans="1:9" x14ac:dyDescent="0.25">
      <c r="A142" s="1">
        <v>11</v>
      </c>
      <c r="B142" s="180" t="s">
        <v>66</v>
      </c>
      <c r="C142" s="181"/>
      <c r="D142" s="2" t="s">
        <v>2</v>
      </c>
      <c r="E142" s="3">
        <v>8</v>
      </c>
      <c r="F142" s="3">
        <v>1</v>
      </c>
      <c r="G142" s="52">
        <f>PRODUCT(E142:F142)</f>
        <v>8</v>
      </c>
      <c r="H142" s="46">
        <f>'Př. 5a - Ceník služeb provozu'!D16</f>
        <v>0</v>
      </c>
      <c r="I142" s="47">
        <f t="shared" si="6"/>
        <v>0</v>
      </c>
    </row>
    <row r="143" spans="1:9" x14ac:dyDescent="0.25">
      <c r="A143" s="1">
        <v>14</v>
      </c>
      <c r="B143" s="180" t="s">
        <v>48</v>
      </c>
      <c r="C143" s="181"/>
      <c r="D143" s="2" t="s">
        <v>2</v>
      </c>
      <c r="E143" s="3">
        <v>3</v>
      </c>
      <c r="F143" s="3">
        <v>6</v>
      </c>
      <c r="G143" s="52">
        <f>PRODUCT(E143:F143)</f>
        <v>18</v>
      </c>
      <c r="H143" s="46">
        <f>'Př. 5a - Ceník služeb provozu'!D19</f>
        <v>0</v>
      </c>
      <c r="I143" s="47">
        <f t="shared" si="6"/>
        <v>0</v>
      </c>
    </row>
    <row r="144" spans="1:9" x14ac:dyDescent="0.25">
      <c r="A144" s="94">
        <v>17</v>
      </c>
      <c r="B144" s="204" t="s">
        <v>61</v>
      </c>
      <c r="C144" s="204"/>
      <c r="D144" s="2" t="s">
        <v>62</v>
      </c>
      <c r="E144" s="3">
        <v>0.19040000000000001</v>
      </c>
      <c r="F144" s="3">
        <v>1</v>
      </c>
      <c r="G144" s="52">
        <f>PRODUCT(E144:F144)</f>
        <v>0.19040000000000001</v>
      </c>
      <c r="H144" s="46">
        <f>'Př. 5a - Ceník služeb provozu'!D20</f>
        <v>0</v>
      </c>
      <c r="I144" s="47">
        <f t="shared" si="6"/>
        <v>0</v>
      </c>
    </row>
    <row r="145" spans="1:9" x14ac:dyDescent="0.25">
      <c r="D145" s="8"/>
      <c r="E145" s="9"/>
      <c r="F145" s="8"/>
      <c r="G145" s="205" t="s">
        <v>8</v>
      </c>
      <c r="H145" s="206"/>
      <c r="I145" s="95">
        <f>SUM(I138:I144)</f>
        <v>0</v>
      </c>
    </row>
    <row r="146" spans="1:9" x14ac:dyDescent="0.25">
      <c r="D146" s="49" t="s">
        <v>10</v>
      </c>
      <c r="E146" s="49" t="s">
        <v>10</v>
      </c>
      <c r="F146" s="8"/>
      <c r="G146" s="48"/>
      <c r="H146" s="24" t="s">
        <v>4</v>
      </c>
      <c r="I146" s="47">
        <f>PRODUCT(I145,0.21)</f>
        <v>0</v>
      </c>
    </row>
    <row r="147" spans="1:9" x14ac:dyDescent="0.25">
      <c r="D147" s="187" t="s">
        <v>82</v>
      </c>
      <c r="E147" s="202"/>
      <c r="F147" s="202"/>
      <c r="G147" s="202"/>
      <c r="H147" s="203"/>
      <c r="I147" s="50">
        <f>SUM(ROUND(I145+I146,0))</f>
        <v>0</v>
      </c>
    </row>
    <row r="148" spans="1:9" x14ac:dyDescent="0.25">
      <c r="D148" s="8"/>
      <c r="E148" s="8"/>
      <c r="F148" s="8"/>
      <c r="G148" s="48"/>
      <c r="H148" s="24"/>
      <c r="I148" s="51"/>
    </row>
    <row r="149" spans="1:9" ht="15.6" x14ac:dyDescent="0.3">
      <c r="B149" s="207" t="s">
        <v>83</v>
      </c>
      <c r="C149" s="209"/>
      <c r="D149" s="80"/>
      <c r="E149" s="80"/>
      <c r="F149" s="81"/>
      <c r="G149" s="90"/>
      <c r="H149" s="22"/>
      <c r="I149" s="13"/>
    </row>
    <row r="150" spans="1:9" x14ac:dyDescent="0.25">
      <c r="A150" s="30"/>
      <c r="B150" s="30"/>
      <c r="C150" s="30"/>
      <c r="D150" s="32"/>
      <c r="E150" s="32"/>
      <c r="F150" s="32"/>
      <c r="G150" s="32"/>
      <c r="H150" s="33"/>
      <c r="I150" s="36"/>
    </row>
    <row r="151" spans="1:9" ht="15.6" x14ac:dyDescent="0.3">
      <c r="A151" s="25" t="s">
        <v>17</v>
      </c>
      <c r="B151" s="10" t="s">
        <v>5</v>
      </c>
      <c r="C151" s="11"/>
      <c r="D151" s="7" t="s">
        <v>6</v>
      </c>
      <c r="E151" s="7" t="s">
        <v>0</v>
      </c>
      <c r="F151" s="7" t="s">
        <v>16</v>
      </c>
      <c r="G151" s="45" t="s">
        <v>0</v>
      </c>
      <c r="H151" s="98" t="s">
        <v>7</v>
      </c>
      <c r="I151" s="99" t="s">
        <v>1</v>
      </c>
    </row>
    <row r="152" spans="1:9" x14ac:dyDescent="0.25">
      <c r="A152" s="124">
        <v>1</v>
      </c>
      <c r="B152" s="215" t="s">
        <v>21</v>
      </c>
      <c r="C152" s="216"/>
      <c r="D152" s="2" t="s">
        <v>2</v>
      </c>
      <c r="E152" s="2">
        <v>8</v>
      </c>
      <c r="F152" s="2">
        <v>6</v>
      </c>
      <c r="G152" s="97">
        <f>PRODUCT(E152:F152)</f>
        <v>48</v>
      </c>
      <c r="H152" s="127">
        <f>'Př. 5a - Ceník služeb provozu'!D7</f>
        <v>0</v>
      </c>
      <c r="I152" s="47">
        <f t="shared" ref="I152:I158" si="7">G152*H152</f>
        <v>0</v>
      </c>
    </row>
    <row r="153" spans="1:9" x14ac:dyDescent="0.25">
      <c r="A153" s="189">
        <v>2</v>
      </c>
      <c r="B153" s="194" t="s">
        <v>58</v>
      </c>
      <c r="C153" s="195"/>
      <c r="D153" s="198" t="s">
        <v>2</v>
      </c>
      <c r="E153" s="176">
        <v>10</v>
      </c>
      <c r="F153" s="176">
        <v>6</v>
      </c>
      <c r="G153" s="213">
        <f>PRODUCT(E153,F153)</f>
        <v>60</v>
      </c>
      <c r="H153" s="217">
        <f>'Př. 5a - Ceník služeb provozu'!D8</f>
        <v>0</v>
      </c>
      <c r="I153" s="192">
        <f t="shared" si="7"/>
        <v>0</v>
      </c>
    </row>
    <row r="154" spans="1:9" x14ac:dyDescent="0.25">
      <c r="A154" s="190"/>
      <c r="B154" s="196"/>
      <c r="C154" s="197"/>
      <c r="D154" s="199"/>
      <c r="E154" s="177"/>
      <c r="F154" s="177"/>
      <c r="G154" s="214"/>
      <c r="H154" s="218"/>
      <c r="I154" s="193"/>
    </row>
    <row r="155" spans="1:9" x14ac:dyDescent="0.25">
      <c r="A155" s="1">
        <v>5</v>
      </c>
      <c r="B155" s="180" t="s">
        <v>3</v>
      </c>
      <c r="C155" s="181"/>
      <c r="D155" s="2" t="s">
        <v>2</v>
      </c>
      <c r="E155" s="3">
        <v>1</v>
      </c>
      <c r="F155" s="3">
        <v>6</v>
      </c>
      <c r="G155" s="52">
        <f>PRODUCT(E155:F155)</f>
        <v>6</v>
      </c>
      <c r="H155" s="46">
        <f>'Př. 5a - Ceník služeb provozu'!D10</f>
        <v>0</v>
      </c>
      <c r="I155" s="47">
        <f t="shared" si="7"/>
        <v>0</v>
      </c>
    </row>
    <row r="156" spans="1:9" x14ac:dyDescent="0.25">
      <c r="A156" s="1">
        <v>8</v>
      </c>
      <c r="B156" s="180" t="s">
        <v>67</v>
      </c>
      <c r="C156" s="181"/>
      <c r="D156" s="2" t="s">
        <v>2</v>
      </c>
      <c r="E156" s="3">
        <v>8</v>
      </c>
      <c r="F156" s="3">
        <v>1</v>
      </c>
      <c r="G156" s="52">
        <f>PRODUCT(E156:F156)</f>
        <v>8</v>
      </c>
      <c r="H156" s="46">
        <f>'Př. 5a - Ceník služeb provozu'!D13</f>
        <v>0</v>
      </c>
      <c r="I156" s="47">
        <f t="shared" si="7"/>
        <v>0</v>
      </c>
    </row>
    <row r="157" spans="1:9" x14ac:dyDescent="0.25">
      <c r="A157" s="1">
        <v>14</v>
      </c>
      <c r="B157" s="180" t="s">
        <v>48</v>
      </c>
      <c r="C157" s="181"/>
      <c r="D157" s="2" t="s">
        <v>2</v>
      </c>
      <c r="E157" s="3">
        <v>3</v>
      </c>
      <c r="F157" s="3">
        <v>6</v>
      </c>
      <c r="G157" s="52">
        <f>PRODUCT(E157:F157)</f>
        <v>18</v>
      </c>
      <c r="H157" s="46">
        <f>'Př. 5a - Ceník služeb provozu'!D19</f>
        <v>0</v>
      </c>
      <c r="I157" s="47">
        <f t="shared" si="7"/>
        <v>0</v>
      </c>
    </row>
    <row r="158" spans="1:9" x14ac:dyDescent="0.25">
      <c r="A158" s="1">
        <v>17</v>
      </c>
      <c r="B158" s="204" t="s">
        <v>61</v>
      </c>
      <c r="C158" s="204"/>
      <c r="D158" s="2" t="s">
        <v>62</v>
      </c>
      <c r="E158" s="3">
        <v>0.19040000000000001</v>
      </c>
      <c r="F158" s="3">
        <v>1</v>
      </c>
      <c r="G158" s="52">
        <f>PRODUCT(E158:F158)</f>
        <v>0.19040000000000001</v>
      </c>
      <c r="H158" s="46">
        <f>'Př. 5a - Ceník služeb provozu'!D20</f>
        <v>0</v>
      </c>
      <c r="I158" s="47">
        <f t="shared" si="7"/>
        <v>0</v>
      </c>
    </row>
    <row r="159" spans="1:9" x14ac:dyDescent="0.25">
      <c r="D159" s="8"/>
      <c r="E159" s="9"/>
      <c r="F159" s="8"/>
      <c r="G159" s="205" t="s">
        <v>8</v>
      </c>
      <c r="H159" s="206"/>
      <c r="I159" s="95">
        <f>SUM(I152:I158)</f>
        <v>0</v>
      </c>
    </row>
    <row r="160" spans="1:9" x14ac:dyDescent="0.25">
      <c r="D160" s="49" t="s">
        <v>10</v>
      </c>
      <c r="E160" s="49" t="s">
        <v>10</v>
      </c>
      <c r="F160" s="8"/>
      <c r="G160" s="48"/>
      <c r="H160" s="24" t="s">
        <v>4</v>
      </c>
      <c r="I160" s="47">
        <f>PRODUCT(I159,0.21)</f>
        <v>0</v>
      </c>
    </row>
    <row r="161" spans="1:9" x14ac:dyDescent="0.25">
      <c r="D161" s="187" t="s">
        <v>84</v>
      </c>
      <c r="E161" s="202"/>
      <c r="F161" s="202"/>
      <c r="G161" s="202"/>
      <c r="H161" s="203"/>
      <c r="I161" s="50">
        <f>SUM(ROUND(I159+I160,0))</f>
        <v>0</v>
      </c>
    </row>
    <row r="162" spans="1:9" x14ac:dyDescent="0.25">
      <c r="D162" s="166"/>
      <c r="E162" s="166"/>
      <c r="F162" s="166"/>
      <c r="G162" s="166"/>
      <c r="H162" s="166"/>
    </row>
    <row r="163" spans="1:9" x14ac:dyDescent="0.25">
      <c r="A163" s="6"/>
      <c r="B163" s="182"/>
      <c r="C163" s="182"/>
      <c r="D163" s="167"/>
      <c r="E163" s="49"/>
      <c r="F163" s="49"/>
      <c r="G163" s="49"/>
      <c r="H163" s="168"/>
      <c r="I163" s="75"/>
    </row>
    <row r="164" spans="1:9" x14ac:dyDescent="0.25">
      <c r="A164" s="6"/>
      <c r="B164" s="6"/>
      <c r="C164" s="6"/>
      <c r="D164" s="68"/>
      <c r="E164" s="68"/>
      <c r="F164" s="68"/>
      <c r="G164" s="48"/>
      <c r="H164" s="65"/>
      <c r="I164" s="51"/>
    </row>
    <row r="165" spans="1:9" x14ac:dyDescent="0.25">
      <c r="A165" s="6"/>
      <c r="B165" s="76"/>
      <c r="C165" s="76"/>
      <c r="D165" s="72"/>
      <c r="E165" s="68"/>
      <c r="F165" s="68"/>
      <c r="G165" s="73"/>
      <c r="H165" s="74"/>
      <c r="I165" s="75"/>
    </row>
    <row r="166" spans="1:9" x14ac:dyDescent="0.25">
      <c r="A166" s="6"/>
      <c r="B166" s="6"/>
      <c r="C166" s="6"/>
      <c r="D166" s="6"/>
      <c r="E166" s="6"/>
      <c r="F166" s="6"/>
      <c r="G166" s="6"/>
      <c r="H166" s="6"/>
      <c r="I166" s="6"/>
    </row>
  </sheetData>
  <mergeCells count="138">
    <mergeCell ref="B41:C41"/>
    <mergeCell ref="B18:C18"/>
    <mergeCell ref="B19:C19"/>
    <mergeCell ref="B29:C29"/>
    <mergeCell ref="B35:C35"/>
    <mergeCell ref="B34:C34"/>
    <mergeCell ref="B20:C20"/>
    <mergeCell ref="B2:E2"/>
    <mergeCell ref="B15:C15"/>
    <mergeCell ref="B32:C32"/>
    <mergeCell ref="B157:C157"/>
    <mergeCell ref="B158:C158"/>
    <mergeCell ref="B141:C141"/>
    <mergeCell ref="B142:C142"/>
    <mergeCell ref="B143:C143"/>
    <mergeCell ref="B144:C144"/>
    <mergeCell ref="B155:C155"/>
    <mergeCell ref="B156:C156"/>
    <mergeCell ref="B62:C62"/>
    <mergeCell ref="B73:C73"/>
    <mergeCell ref="B74:C74"/>
    <mergeCell ref="B75:C75"/>
    <mergeCell ref="B76:C76"/>
    <mergeCell ref="B84:E84"/>
    <mergeCell ref="B12:C12"/>
    <mergeCell ref="B26:C26"/>
    <mergeCell ref="B53:C53"/>
    <mergeCell ref="B111:C111"/>
    <mergeCell ref="B100:C100"/>
    <mergeCell ref="B97:C97"/>
    <mergeCell ref="B163:C163"/>
    <mergeCell ref="B36:C36"/>
    <mergeCell ref="B43:E43"/>
    <mergeCell ref="B56:C56"/>
    <mergeCell ref="B70:C70"/>
    <mergeCell ref="B81:C81"/>
    <mergeCell ref="D65:H65"/>
    <mergeCell ref="D79:H79"/>
    <mergeCell ref="D106:H106"/>
    <mergeCell ref="D120:H120"/>
    <mergeCell ref="D147:H147"/>
    <mergeCell ref="D161:H161"/>
    <mergeCell ref="B115:C115"/>
    <mergeCell ref="B116:C116"/>
    <mergeCell ref="B122:C122"/>
    <mergeCell ref="B125:E125"/>
    <mergeCell ref="D139:D140"/>
    <mergeCell ref="E139:E140"/>
    <mergeCell ref="G159:H159"/>
    <mergeCell ref="B67:C67"/>
    <mergeCell ref="G77:H77"/>
    <mergeCell ref="B94:C94"/>
    <mergeCell ref="G104:H104"/>
    <mergeCell ref="B108:C108"/>
    <mergeCell ref="G98:G99"/>
    <mergeCell ref="F139:F140"/>
    <mergeCell ref="D24:H24"/>
    <mergeCell ref="D39:H39"/>
    <mergeCell ref="B60:C60"/>
    <mergeCell ref="B61:C61"/>
    <mergeCell ref="B59:C59"/>
    <mergeCell ref="H57:H58"/>
    <mergeCell ref="G37:H37"/>
    <mergeCell ref="B33:C33"/>
    <mergeCell ref="B40:C40"/>
    <mergeCell ref="B101:C101"/>
    <mergeCell ref="B102:C102"/>
    <mergeCell ref="B103:C103"/>
    <mergeCell ref="B114:C114"/>
    <mergeCell ref="B138:C138"/>
    <mergeCell ref="B152:C152"/>
    <mergeCell ref="B117:C117"/>
    <mergeCell ref="H16:H17"/>
    <mergeCell ref="I16:I17"/>
    <mergeCell ref="B21:C21"/>
    <mergeCell ref="A30:A31"/>
    <mergeCell ref="B30:C31"/>
    <mergeCell ref="D30:D31"/>
    <mergeCell ref="E30:E31"/>
    <mergeCell ref="F30:F31"/>
    <mergeCell ref="G30:G31"/>
    <mergeCell ref="H30:H31"/>
    <mergeCell ref="A16:A17"/>
    <mergeCell ref="B16:C17"/>
    <mergeCell ref="D16:D17"/>
    <mergeCell ref="E16:E17"/>
    <mergeCell ref="F16:F17"/>
    <mergeCell ref="G16:G17"/>
    <mergeCell ref="G22:H22"/>
    <mergeCell ref="I30:I31"/>
    <mergeCell ref="I57:I58"/>
    <mergeCell ref="A71:A72"/>
    <mergeCell ref="B71:C72"/>
    <mergeCell ref="D71:D72"/>
    <mergeCell ref="E71:E72"/>
    <mergeCell ref="F71:F72"/>
    <mergeCell ref="G71:G72"/>
    <mergeCell ref="H71:H72"/>
    <mergeCell ref="I71:I72"/>
    <mergeCell ref="G63:H63"/>
    <mergeCell ref="A57:A58"/>
    <mergeCell ref="B57:C58"/>
    <mergeCell ref="D57:D58"/>
    <mergeCell ref="E57:E58"/>
    <mergeCell ref="F57:F58"/>
    <mergeCell ref="G57:G58"/>
    <mergeCell ref="I98:I99"/>
    <mergeCell ref="A112:A113"/>
    <mergeCell ref="B112:C113"/>
    <mergeCell ref="D112:D113"/>
    <mergeCell ref="E112:E113"/>
    <mergeCell ref="F112:F113"/>
    <mergeCell ref="G112:G113"/>
    <mergeCell ref="H112:H113"/>
    <mergeCell ref="I112:I113"/>
    <mergeCell ref="A98:A99"/>
    <mergeCell ref="H98:H99"/>
    <mergeCell ref="B98:C99"/>
    <mergeCell ref="D98:D99"/>
    <mergeCell ref="E98:E99"/>
    <mergeCell ref="F98:F99"/>
    <mergeCell ref="B139:C140"/>
    <mergeCell ref="H139:H140"/>
    <mergeCell ref="B135:C135"/>
    <mergeCell ref="G118:H118"/>
    <mergeCell ref="I139:I140"/>
    <mergeCell ref="A153:A154"/>
    <mergeCell ref="B153:C154"/>
    <mergeCell ref="D153:D154"/>
    <mergeCell ref="E153:E154"/>
    <mergeCell ref="F153:F154"/>
    <mergeCell ref="G153:G154"/>
    <mergeCell ref="H153:H154"/>
    <mergeCell ref="I153:I154"/>
    <mergeCell ref="A139:A140"/>
    <mergeCell ref="G139:G140"/>
    <mergeCell ref="G145:H145"/>
    <mergeCell ref="B149:C149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B156-840B-4024-9C0E-D3AC235087D2}">
  <dimension ref="A2:K166"/>
  <sheetViews>
    <sheetView view="pageBreakPreview" topLeftCell="A82" zoomScaleNormal="100" zoomScaleSheetLayoutView="100" workbookViewId="0">
      <selection activeCell="I107" sqref="I107"/>
    </sheetView>
  </sheetViews>
  <sheetFormatPr defaultRowHeight="13.2" x14ac:dyDescent="0.25"/>
  <cols>
    <col min="1" max="1" width="5.44140625" customWidth="1"/>
    <col min="2" max="2" width="18.33203125" customWidth="1"/>
    <col min="3" max="3" width="37.6640625" customWidth="1"/>
    <col min="5" max="5" width="7.6640625" customWidth="1"/>
    <col min="6" max="6" width="12.33203125" customWidth="1"/>
    <col min="8" max="8" width="12.33203125" customWidth="1"/>
    <col min="9" max="9" width="13.33203125" customWidth="1"/>
  </cols>
  <sheetData>
    <row r="2" spans="1:11" ht="15.6" x14ac:dyDescent="0.3">
      <c r="B2" s="191" t="s">
        <v>26</v>
      </c>
      <c r="C2" s="191"/>
      <c r="D2" s="191"/>
      <c r="E2" s="191"/>
      <c r="F2" s="8"/>
      <c r="G2" s="8"/>
      <c r="H2" s="129" t="s">
        <v>46</v>
      </c>
      <c r="I2" s="15"/>
    </row>
    <row r="3" spans="1:11" x14ac:dyDescent="0.25">
      <c r="A3" s="30"/>
      <c r="B3" s="31"/>
      <c r="C3" s="30"/>
      <c r="D3" s="32"/>
      <c r="E3" s="32"/>
      <c r="F3" s="32"/>
      <c r="G3" s="32"/>
      <c r="H3" s="33"/>
      <c r="I3" s="34"/>
      <c r="J3" s="30"/>
    </row>
    <row r="4" spans="1:11" ht="15" x14ac:dyDescent="0.25">
      <c r="A4" s="26"/>
      <c r="B4" s="54" t="s">
        <v>50</v>
      </c>
      <c r="C4" s="55"/>
      <c r="D4" s="55"/>
      <c r="E4" s="55"/>
      <c r="F4" s="55"/>
      <c r="G4" s="55"/>
      <c r="H4" s="55"/>
      <c r="I4" s="55"/>
      <c r="J4" s="53"/>
      <c r="K4" s="53"/>
    </row>
    <row r="5" spans="1:11" ht="13.8" x14ac:dyDescent="0.25">
      <c r="A5" s="30"/>
      <c r="B5" s="55"/>
      <c r="C5" s="55"/>
      <c r="D5" s="56"/>
      <c r="E5" s="56"/>
      <c r="F5" s="56"/>
      <c r="G5" s="57"/>
      <c r="H5" s="58"/>
      <c r="I5" s="59"/>
      <c r="J5" s="53"/>
      <c r="K5" s="53"/>
    </row>
    <row r="6" spans="1:11" x14ac:dyDescent="0.25">
      <c r="A6" s="5"/>
      <c r="B6" s="27" t="s">
        <v>12</v>
      </c>
      <c r="C6" s="28" t="s">
        <v>44</v>
      </c>
      <c r="D6" s="8"/>
      <c r="E6" s="8"/>
      <c r="F6" s="8"/>
      <c r="G6" s="8"/>
      <c r="H6" s="22"/>
      <c r="I6" s="13"/>
    </row>
    <row r="7" spans="1:11" x14ac:dyDescent="0.25">
      <c r="B7" s="27" t="s">
        <v>13</v>
      </c>
      <c r="C7" s="122" t="s">
        <v>45</v>
      </c>
      <c r="D7" s="8"/>
      <c r="E7" s="8"/>
      <c r="F7" s="8"/>
      <c r="G7" s="8"/>
      <c r="H7" s="22"/>
      <c r="I7" s="13"/>
    </row>
    <row r="8" spans="1:11" x14ac:dyDescent="0.25">
      <c r="B8" s="27" t="s">
        <v>15</v>
      </c>
      <c r="C8" s="4" t="s">
        <v>54</v>
      </c>
      <c r="D8" s="8"/>
      <c r="E8" s="8"/>
      <c r="F8" s="60"/>
      <c r="G8" s="61"/>
      <c r="H8" s="62"/>
      <c r="I8" s="13"/>
    </row>
    <row r="9" spans="1:11" x14ac:dyDescent="0.25">
      <c r="B9" t="s">
        <v>14</v>
      </c>
      <c r="C9" s="4" t="s">
        <v>53</v>
      </c>
      <c r="D9" s="8"/>
      <c r="E9" s="8"/>
      <c r="F9" s="8"/>
      <c r="G9" s="8"/>
      <c r="H9" s="22"/>
      <c r="I9" s="13"/>
    </row>
    <row r="10" spans="1:11" x14ac:dyDescent="0.25">
      <c r="C10" s="63"/>
      <c r="D10" s="8"/>
      <c r="E10" s="8"/>
      <c r="F10" s="8"/>
      <c r="G10" s="8"/>
      <c r="H10" s="22"/>
      <c r="I10" s="13"/>
    </row>
    <row r="11" spans="1:11" x14ac:dyDescent="0.25">
      <c r="A11" s="42"/>
      <c r="B11" s="42"/>
      <c r="C11" s="37"/>
      <c r="D11" s="38"/>
      <c r="E11" s="38"/>
      <c r="F11" s="38"/>
      <c r="G11" s="38"/>
      <c r="H11" s="40"/>
      <c r="I11" s="41"/>
      <c r="J11" s="42"/>
    </row>
    <row r="12" spans="1:11" ht="15.6" x14ac:dyDescent="0.3">
      <c r="B12" s="66" t="s">
        <v>85</v>
      </c>
      <c r="D12" s="135"/>
      <c r="E12" s="135"/>
      <c r="F12" s="81"/>
      <c r="G12" s="90"/>
      <c r="H12" s="22"/>
      <c r="I12" s="13"/>
    </row>
    <row r="13" spans="1:11" x14ac:dyDescent="0.25">
      <c r="A13" s="30"/>
      <c r="B13" s="30"/>
      <c r="C13" s="30"/>
      <c r="D13" s="32"/>
      <c r="E13" s="32"/>
      <c r="F13" s="32"/>
      <c r="G13" s="32"/>
      <c r="H13" s="33"/>
      <c r="I13" s="36"/>
      <c r="J13" s="30"/>
    </row>
    <row r="14" spans="1:11" ht="15.6" x14ac:dyDescent="0.3">
      <c r="A14" s="25" t="s">
        <v>17</v>
      </c>
      <c r="B14" s="10" t="s">
        <v>5</v>
      </c>
      <c r="C14" s="11"/>
      <c r="D14" s="7" t="s">
        <v>6</v>
      </c>
      <c r="E14" s="7" t="s">
        <v>0</v>
      </c>
      <c r="F14" s="7" t="s">
        <v>16</v>
      </c>
      <c r="G14" s="45" t="s">
        <v>0</v>
      </c>
      <c r="H14" s="98" t="s">
        <v>7</v>
      </c>
      <c r="I14" s="99" t="s">
        <v>1</v>
      </c>
      <c r="J14" s="6"/>
    </row>
    <row r="15" spans="1:11" x14ac:dyDescent="0.25">
      <c r="A15" s="124">
        <v>1</v>
      </c>
      <c r="B15" s="215" t="s">
        <v>21</v>
      </c>
      <c r="C15" s="216"/>
      <c r="D15" s="2" t="s">
        <v>2</v>
      </c>
      <c r="E15" s="2">
        <v>8</v>
      </c>
      <c r="F15" s="2">
        <v>6</v>
      </c>
      <c r="G15" s="97">
        <f>PRODUCT(E15:F15)</f>
        <v>48</v>
      </c>
      <c r="H15" s="127">
        <f>'Př. 5a - Ceník služeb provozu'!D7</f>
        <v>0</v>
      </c>
      <c r="I15" s="47">
        <f t="shared" ref="I15:I22" si="0">G15*H15</f>
        <v>0</v>
      </c>
    </row>
    <row r="16" spans="1:11" x14ac:dyDescent="0.25">
      <c r="A16" s="189">
        <v>2</v>
      </c>
      <c r="B16" s="194" t="s">
        <v>58</v>
      </c>
      <c r="C16" s="195"/>
      <c r="D16" s="198" t="s">
        <v>2</v>
      </c>
      <c r="E16" s="176">
        <v>10</v>
      </c>
      <c r="F16" s="198">
        <v>6</v>
      </c>
      <c r="G16" s="213">
        <f>PRODUCT(E16,F16)</f>
        <v>60</v>
      </c>
      <c r="H16" s="217">
        <f>'Př. 5a - Ceník služeb provozu'!D8</f>
        <v>0</v>
      </c>
      <c r="I16" s="192">
        <f t="shared" si="0"/>
        <v>0</v>
      </c>
    </row>
    <row r="17" spans="1:9" x14ac:dyDescent="0.25">
      <c r="A17" s="190"/>
      <c r="B17" s="196"/>
      <c r="C17" s="197"/>
      <c r="D17" s="199"/>
      <c r="E17" s="177"/>
      <c r="F17" s="199"/>
      <c r="G17" s="214"/>
      <c r="H17" s="218"/>
      <c r="I17" s="193"/>
    </row>
    <row r="18" spans="1:9" x14ac:dyDescent="0.25">
      <c r="A18" s="1">
        <v>5</v>
      </c>
      <c r="B18" s="180" t="s">
        <v>3</v>
      </c>
      <c r="C18" s="181"/>
      <c r="D18" s="2" t="s">
        <v>2</v>
      </c>
      <c r="E18" s="3">
        <v>1</v>
      </c>
      <c r="F18" s="2">
        <v>6</v>
      </c>
      <c r="G18" s="52">
        <f>PRODUCT(E18:F18)</f>
        <v>6</v>
      </c>
      <c r="H18" s="46">
        <f>'Př. 5a - Ceník služeb provozu'!D10</f>
        <v>0</v>
      </c>
      <c r="I18" s="47">
        <f t="shared" si="0"/>
        <v>0</v>
      </c>
    </row>
    <row r="19" spans="1:9" x14ac:dyDescent="0.25">
      <c r="A19" s="1">
        <v>11</v>
      </c>
      <c r="B19" s="180" t="s">
        <v>68</v>
      </c>
      <c r="C19" s="181"/>
      <c r="D19" s="2" t="s">
        <v>2</v>
      </c>
      <c r="E19" s="3">
        <v>8</v>
      </c>
      <c r="F19" s="2">
        <v>1</v>
      </c>
      <c r="G19" s="52">
        <f>PRODUCT(E19:F19)</f>
        <v>8</v>
      </c>
      <c r="H19" s="46">
        <f>'Př. 5a - Ceník služeb provozu'!D16</f>
        <v>0</v>
      </c>
      <c r="I19" s="47">
        <f t="shared" si="0"/>
        <v>0</v>
      </c>
    </row>
    <row r="20" spans="1:9" x14ac:dyDescent="0.25">
      <c r="A20" s="1">
        <v>14</v>
      </c>
      <c r="B20" s="204" t="s">
        <v>48</v>
      </c>
      <c r="C20" s="204"/>
      <c r="D20" s="2" t="s">
        <v>2</v>
      </c>
      <c r="E20" s="3">
        <v>3</v>
      </c>
      <c r="F20" s="2">
        <v>6</v>
      </c>
      <c r="G20" s="52">
        <f>PRODUCT(E20:F20)</f>
        <v>18</v>
      </c>
      <c r="H20" s="46">
        <f>'Př. 5a - Ceník služeb provozu'!D19</f>
        <v>0</v>
      </c>
      <c r="I20" s="47">
        <f t="shared" si="0"/>
        <v>0</v>
      </c>
    </row>
    <row r="21" spans="1:9" x14ac:dyDescent="0.25">
      <c r="A21" s="94">
        <v>17</v>
      </c>
      <c r="B21" s="204" t="s">
        <v>61</v>
      </c>
      <c r="C21" s="204"/>
      <c r="D21" s="2" t="s">
        <v>62</v>
      </c>
      <c r="E21" s="3">
        <v>0.53510000000000002</v>
      </c>
      <c r="F21" s="2">
        <v>1</v>
      </c>
      <c r="G21" s="52">
        <f>PRODUCT(E21:F21)</f>
        <v>0.53510000000000002</v>
      </c>
      <c r="H21" s="46">
        <f>'Př. 5a - Ceník služeb provozu'!D20</f>
        <v>0</v>
      </c>
      <c r="I21" s="47">
        <f t="shared" si="0"/>
        <v>0</v>
      </c>
    </row>
    <row r="22" spans="1:9" ht="15.6" x14ac:dyDescent="0.25">
      <c r="A22" s="94">
        <v>18</v>
      </c>
      <c r="B22" s="204" t="s">
        <v>89</v>
      </c>
      <c r="C22" s="204"/>
      <c r="D22" s="2" t="s">
        <v>40</v>
      </c>
      <c r="E22" s="3">
        <v>200</v>
      </c>
      <c r="F22" s="2">
        <v>1</v>
      </c>
      <c r="G22" s="52">
        <f>PRODUCT(E22:F22)</f>
        <v>200</v>
      </c>
      <c r="H22" s="46">
        <f>'Př. 5a - Ceník služeb provozu'!D21</f>
        <v>0</v>
      </c>
      <c r="I22" s="47">
        <f t="shared" si="0"/>
        <v>0</v>
      </c>
    </row>
    <row r="23" spans="1:9" x14ac:dyDescent="0.25">
      <c r="D23" s="8"/>
      <c r="E23" s="9"/>
      <c r="F23" s="8"/>
      <c r="G23" s="173" t="s">
        <v>8</v>
      </c>
      <c r="H23" s="174"/>
      <c r="I23" s="95">
        <f>SUM(I15:I22)</f>
        <v>0</v>
      </c>
    </row>
    <row r="24" spans="1:9" x14ac:dyDescent="0.25">
      <c r="D24" s="49" t="s">
        <v>10</v>
      </c>
      <c r="E24" s="49" t="s">
        <v>10</v>
      </c>
      <c r="F24" s="8"/>
      <c r="G24" s="48"/>
      <c r="H24" s="24" t="s">
        <v>4</v>
      </c>
      <c r="I24" s="47">
        <f>PRODUCT(I23,0.21)</f>
        <v>0</v>
      </c>
    </row>
    <row r="25" spans="1:9" x14ac:dyDescent="0.25">
      <c r="D25" s="187" t="s">
        <v>70</v>
      </c>
      <c r="E25" s="187"/>
      <c r="F25" s="187"/>
      <c r="G25" s="187"/>
      <c r="H25" s="188"/>
      <c r="I25" s="50">
        <f>SUM(ROUND(I23+I24,0))</f>
        <v>0</v>
      </c>
    </row>
    <row r="26" spans="1:9" x14ac:dyDescent="0.25">
      <c r="D26" s="8"/>
      <c r="E26" s="8"/>
      <c r="F26" s="8"/>
      <c r="G26" s="48"/>
      <c r="H26" s="24"/>
      <c r="I26" s="51"/>
    </row>
    <row r="27" spans="1:9" ht="15.6" x14ac:dyDescent="0.3">
      <c r="B27" s="207" t="s">
        <v>71</v>
      </c>
      <c r="C27" s="208"/>
      <c r="D27" s="80"/>
      <c r="E27" s="80"/>
      <c r="F27" s="81"/>
      <c r="G27" s="90"/>
      <c r="H27" s="22"/>
      <c r="I27" s="13"/>
    </row>
    <row r="28" spans="1:9" x14ac:dyDescent="0.25">
      <c r="A28" s="30"/>
      <c r="B28" s="30"/>
      <c r="C28" s="30"/>
      <c r="D28" s="32"/>
      <c r="E28" s="32"/>
      <c r="F28" s="32"/>
      <c r="G28" s="32"/>
      <c r="H28" s="33"/>
      <c r="I28" s="36"/>
    </row>
    <row r="29" spans="1:9" ht="15.6" x14ac:dyDescent="0.3">
      <c r="A29" s="25" t="s">
        <v>17</v>
      </c>
      <c r="B29" s="10" t="s">
        <v>5</v>
      </c>
      <c r="C29" s="11"/>
      <c r="D29" s="7" t="s">
        <v>6</v>
      </c>
      <c r="E29" s="7" t="s">
        <v>0</v>
      </c>
      <c r="F29" s="7" t="s">
        <v>16</v>
      </c>
      <c r="G29" s="45" t="s">
        <v>0</v>
      </c>
      <c r="H29" s="98" t="s">
        <v>7</v>
      </c>
      <c r="I29" s="99" t="s">
        <v>1</v>
      </c>
    </row>
    <row r="30" spans="1:9" x14ac:dyDescent="0.25">
      <c r="A30" s="124">
        <v>1</v>
      </c>
      <c r="B30" s="215" t="s">
        <v>21</v>
      </c>
      <c r="C30" s="216"/>
      <c r="D30" s="2" t="s">
        <v>2</v>
      </c>
      <c r="E30" s="2">
        <v>8</v>
      </c>
      <c r="F30" s="2">
        <v>6</v>
      </c>
      <c r="G30" s="97">
        <f>PRODUCT(E30:F30)</f>
        <v>48</v>
      </c>
      <c r="H30" s="127">
        <f>'Př. 5a - Ceník služeb provozu'!D7</f>
        <v>0</v>
      </c>
      <c r="I30" s="47">
        <f t="shared" ref="I30:I37" si="1">G30*H30</f>
        <v>0</v>
      </c>
    </row>
    <row r="31" spans="1:9" x14ac:dyDescent="0.25">
      <c r="A31" s="189">
        <v>2</v>
      </c>
      <c r="B31" s="194" t="s">
        <v>58</v>
      </c>
      <c r="C31" s="195"/>
      <c r="D31" s="198" t="s">
        <v>2</v>
      </c>
      <c r="E31" s="176">
        <v>10</v>
      </c>
      <c r="F31" s="176">
        <v>6</v>
      </c>
      <c r="G31" s="213">
        <f>PRODUCT(E31,F31)</f>
        <v>60</v>
      </c>
      <c r="H31" s="217">
        <f>'Př. 5a - Ceník služeb provozu'!D8</f>
        <v>0</v>
      </c>
      <c r="I31" s="192">
        <f t="shared" si="1"/>
        <v>0</v>
      </c>
    </row>
    <row r="32" spans="1:9" x14ac:dyDescent="0.25">
      <c r="A32" s="190"/>
      <c r="B32" s="196"/>
      <c r="C32" s="197"/>
      <c r="D32" s="199"/>
      <c r="E32" s="177"/>
      <c r="F32" s="177"/>
      <c r="G32" s="214"/>
      <c r="H32" s="218"/>
      <c r="I32" s="193"/>
    </row>
    <row r="33" spans="1:9" x14ac:dyDescent="0.25">
      <c r="A33" s="1">
        <v>5</v>
      </c>
      <c r="B33" s="180" t="s">
        <v>3</v>
      </c>
      <c r="C33" s="181"/>
      <c r="D33" s="2" t="s">
        <v>2</v>
      </c>
      <c r="E33" s="3">
        <v>1</v>
      </c>
      <c r="F33" s="3">
        <v>6</v>
      </c>
      <c r="G33" s="52">
        <f>PRODUCT(E33:F33)</f>
        <v>6</v>
      </c>
      <c r="H33" s="46">
        <f>'Př. 5a - Ceník služeb provozu'!D10</f>
        <v>0</v>
      </c>
      <c r="I33" s="47">
        <f t="shared" si="1"/>
        <v>0</v>
      </c>
    </row>
    <row r="34" spans="1:9" x14ac:dyDescent="0.25">
      <c r="A34" s="1">
        <v>8</v>
      </c>
      <c r="B34" s="180" t="s">
        <v>67</v>
      </c>
      <c r="C34" s="181"/>
      <c r="D34" s="2" t="s">
        <v>2</v>
      </c>
      <c r="E34" s="3">
        <v>8</v>
      </c>
      <c r="F34" s="3">
        <v>1</v>
      </c>
      <c r="G34" s="52">
        <f>PRODUCT(E34:F34)</f>
        <v>8</v>
      </c>
      <c r="H34" s="46">
        <f>'Př. 5a - Ceník služeb provozu'!D13</f>
        <v>0</v>
      </c>
      <c r="I34" s="47">
        <f t="shared" si="1"/>
        <v>0</v>
      </c>
    </row>
    <row r="35" spans="1:9" x14ac:dyDescent="0.25">
      <c r="A35" s="1">
        <v>14</v>
      </c>
      <c r="B35" s="204" t="s">
        <v>48</v>
      </c>
      <c r="C35" s="204"/>
      <c r="D35" s="2" t="s">
        <v>2</v>
      </c>
      <c r="E35" s="3">
        <v>3</v>
      </c>
      <c r="F35" s="3">
        <v>6</v>
      </c>
      <c r="G35" s="52">
        <f>PRODUCT(E35:F35)</f>
        <v>18</v>
      </c>
      <c r="H35" s="46">
        <f>'Př. 5a - Ceník služeb provozu'!D19</f>
        <v>0</v>
      </c>
      <c r="I35" s="47">
        <f t="shared" si="1"/>
        <v>0</v>
      </c>
    </row>
    <row r="36" spans="1:9" x14ac:dyDescent="0.25">
      <c r="A36" s="1">
        <v>17</v>
      </c>
      <c r="B36" s="204" t="s">
        <v>61</v>
      </c>
      <c r="C36" s="204"/>
      <c r="D36" s="2" t="s">
        <v>62</v>
      </c>
      <c r="E36" s="3">
        <v>0.53510000000000002</v>
      </c>
      <c r="F36" s="2">
        <v>1</v>
      </c>
      <c r="G36" s="52">
        <f>PRODUCT(E36:F36)</f>
        <v>0.53510000000000002</v>
      </c>
      <c r="H36" s="46">
        <f>'Př. 5a - Ceník služeb provozu'!D20</f>
        <v>0</v>
      </c>
      <c r="I36" s="47">
        <f t="shared" si="1"/>
        <v>0</v>
      </c>
    </row>
    <row r="37" spans="1:9" ht="15.6" x14ac:dyDescent="0.25">
      <c r="A37" s="94">
        <v>19</v>
      </c>
      <c r="B37" s="204" t="s">
        <v>24</v>
      </c>
      <c r="C37" s="204"/>
      <c r="D37" s="2" t="s">
        <v>40</v>
      </c>
      <c r="E37" s="3">
        <v>50</v>
      </c>
      <c r="F37" s="3">
        <v>1</v>
      </c>
      <c r="G37" s="52">
        <f>PRODUCT(E37:F37)</f>
        <v>50</v>
      </c>
      <c r="H37" s="46">
        <f>'Př. 5a - Ceník služeb provozu'!D22</f>
        <v>0</v>
      </c>
      <c r="I37" s="47">
        <f t="shared" si="1"/>
        <v>0</v>
      </c>
    </row>
    <row r="38" spans="1:9" x14ac:dyDescent="0.25">
      <c r="D38" s="8"/>
      <c r="E38" s="9"/>
      <c r="F38" s="8"/>
      <c r="G38" s="205" t="s">
        <v>8</v>
      </c>
      <c r="H38" s="206"/>
      <c r="I38" s="95">
        <f>SUM(I30:I37)</f>
        <v>0</v>
      </c>
    </row>
    <row r="39" spans="1:9" x14ac:dyDescent="0.25">
      <c r="D39" s="49" t="s">
        <v>10</v>
      </c>
      <c r="E39" s="49" t="s">
        <v>10</v>
      </c>
      <c r="F39" s="8"/>
      <c r="G39" s="48"/>
      <c r="H39" s="24" t="s">
        <v>4</v>
      </c>
      <c r="I39" s="47">
        <f>PRODUCT(I38,0.21)</f>
        <v>0</v>
      </c>
    </row>
    <row r="40" spans="1:9" x14ac:dyDescent="0.25">
      <c r="D40" s="187" t="s">
        <v>72</v>
      </c>
      <c r="E40" s="202"/>
      <c r="F40" s="202"/>
      <c r="G40" s="202"/>
      <c r="H40" s="203"/>
      <c r="I40" s="50">
        <f>SUM(ROUND(I38+I39,0))</f>
        <v>0</v>
      </c>
    </row>
    <row r="41" spans="1:9" x14ac:dyDescent="0.25">
      <c r="D41" s="134"/>
      <c r="E41" s="137"/>
      <c r="F41" s="137"/>
      <c r="G41" s="137"/>
      <c r="H41" s="137"/>
      <c r="I41" s="51"/>
    </row>
    <row r="44" spans="1:9" ht="15.6" x14ac:dyDescent="0.3">
      <c r="B44" s="191" t="s">
        <v>26</v>
      </c>
      <c r="C44" s="191"/>
      <c r="D44" s="191"/>
      <c r="E44" s="191"/>
      <c r="F44" s="8"/>
      <c r="G44" s="8"/>
      <c r="H44" s="22"/>
      <c r="I44" s="15"/>
    </row>
    <row r="45" spans="1:9" x14ac:dyDescent="0.25">
      <c r="A45" s="30"/>
      <c r="B45" s="31"/>
      <c r="C45" s="30"/>
      <c r="D45" s="32"/>
      <c r="E45" s="32"/>
      <c r="F45" s="32"/>
      <c r="G45" s="32"/>
      <c r="H45" s="33"/>
      <c r="I45" s="34"/>
    </row>
    <row r="46" spans="1:9" ht="15" x14ac:dyDescent="0.25">
      <c r="A46" s="26"/>
      <c r="B46" s="54" t="s">
        <v>50</v>
      </c>
      <c r="C46" s="55"/>
      <c r="D46" s="55"/>
      <c r="E46" s="55"/>
      <c r="F46" s="55"/>
      <c r="G46" s="55"/>
      <c r="H46" s="55"/>
      <c r="I46" s="55"/>
    </row>
    <row r="47" spans="1:9" ht="13.8" x14ac:dyDescent="0.25">
      <c r="A47" s="30"/>
      <c r="B47" s="55"/>
      <c r="C47" s="55"/>
      <c r="D47" s="56"/>
      <c r="E47" s="56"/>
      <c r="F47" s="56"/>
      <c r="G47" s="57"/>
      <c r="H47" s="58"/>
      <c r="I47" s="59"/>
    </row>
    <row r="48" spans="1:9" x14ac:dyDescent="0.25">
      <c r="A48" s="5"/>
      <c r="B48" s="27" t="s">
        <v>12</v>
      </c>
      <c r="C48" s="28" t="s">
        <v>44</v>
      </c>
      <c r="D48" s="8"/>
      <c r="E48" s="8"/>
      <c r="F48" s="8"/>
      <c r="G48" s="8"/>
      <c r="H48" s="22"/>
      <c r="I48" s="13"/>
    </row>
    <row r="49" spans="1:9" x14ac:dyDescent="0.25">
      <c r="B49" s="27" t="s">
        <v>13</v>
      </c>
      <c r="C49" s="122" t="s">
        <v>45</v>
      </c>
      <c r="D49" s="8"/>
      <c r="E49" s="8"/>
      <c r="F49" s="8"/>
      <c r="G49" s="8"/>
      <c r="H49" s="22"/>
      <c r="I49" s="13"/>
    </row>
    <row r="50" spans="1:9" x14ac:dyDescent="0.25">
      <c r="B50" s="27" t="s">
        <v>15</v>
      </c>
      <c r="C50" s="4" t="s">
        <v>54</v>
      </c>
      <c r="D50" s="8"/>
      <c r="E50" s="8"/>
      <c r="F50" s="60"/>
      <c r="G50" s="61"/>
      <c r="H50" s="62"/>
      <c r="I50" s="13"/>
    </row>
    <row r="51" spans="1:9" x14ac:dyDescent="0.25">
      <c r="B51" t="s">
        <v>14</v>
      </c>
      <c r="C51" s="4" t="s">
        <v>53</v>
      </c>
      <c r="D51" s="8"/>
      <c r="E51" s="8"/>
      <c r="F51" s="8"/>
      <c r="G51" s="8"/>
      <c r="H51" s="22"/>
      <c r="I51" s="13"/>
    </row>
    <row r="52" spans="1:9" x14ac:dyDescent="0.25">
      <c r="C52" s="63"/>
      <c r="D52" s="8"/>
      <c r="E52" s="8"/>
      <c r="F52" s="8"/>
      <c r="G52" s="8"/>
      <c r="H52" s="22"/>
      <c r="I52" s="13"/>
    </row>
    <row r="53" spans="1:9" x14ac:dyDescent="0.25">
      <c r="A53" s="42"/>
      <c r="B53" s="42"/>
      <c r="C53" s="37"/>
      <c r="D53" s="38"/>
      <c r="E53" s="38"/>
      <c r="F53" s="38"/>
      <c r="G53" s="38"/>
      <c r="H53" s="40"/>
      <c r="I53" s="41"/>
    </row>
    <row r="54" spans="1:9" ht="15.6" x14ac:dyDescent="0.3">
      <c r="B54" s="207" t="s">
        <v>73</v>
      </c>
      <c r="C54" s="209"/>
      <c r="D54" s="135"/>
      <c r="E54" s="135"/>
      <c r="F54" s="81"/>
      <c r="G54" s="90"/>
      <c r="H54" s="22"/>
      <c r="I54" s="13"/>
    </row>
    <row r="55" spans="1:9" x14ac:dyDescent="0.25">
      <c r="A55" s="30"/>
      <c r="B55" s="30"/>
      <c r="C55" s="30"/>
      <c r="D55" s="32"/>
      <c r="E55" s="32"/>
      <c r="F55" s="32"/>
      <c r="G55" s="32"/>
      <c r="H55" s="33"/>
      <c r="I55" s="36"/>
    </row>
    <row r="56" spans="1:9" ht="15.6" x14ac:dyDescent="0.3">
      <c r="A56" s="25" t="s">
        <v>17</v>
      </c>
      <c r="B56" s="10" t="s">
        <v>5</v>
      </c>
      <c r="C56" s="11"/>
      <c r="D56" s="7" t="s">
        <v>6</v>
      </c>
      <c r="E56" s="7" t="s">
        <v>0</v>
      </c>
      <c r="F56" s="7" t="s">
        <v>16</v>
      </c>
      <c r="G56" s="45" t="s">
        <v>0</v>
      </c>
      <c r="H56" s="98" t="s">
        <v>7</v>
      </c>
      <c r="I56" s="99" t="s">
        <v>1</v>
      </c>
    </row>
    <row r="57" spans="1:9" x14ac:dyDescent="0.25">
      <c r="A57" s="124">
        <v>1</v>
      </c>
      <c r="B57" s="215" t="s">
        <v>21</v>
      </c>
      <c r="C57" s="216"/>
      <c r="D57" s="2" t="s">
        <v>2</v>
      </c>
      <c r="E57" s="2">
        <v>8</v>
      </c>
      <c r="F57" s="2">
        <v>6</v>
      </c>
      <c r="G57" s="97">
        <f>PRODUCT(E57:F57)</f>
        <v>48</v>
      </c>
      <c r="H57" s="127">
        <f>'Př. 5a - Ceník služeb provozu'!D7</f>
        <v>0</v>
      </c>
      <c r="I57" s="47">
        <f t="shared" ref="I57:I63" si="2">G57*H57</f>
        <v>0</v>
      </c>
    </row>
    <row r="58" spans="1:9" x14ac:dyDescent="0.25">
      <c r="A58" s="189">
        <v>2</v>
      </c>
      <c r="B58" s="194" t="s">
        <v>58</v>
      </c>
      <c r="C58" s="195"/>
      <c r="D58" s="198" t="s">
        <v>2</v>
      </c>
      <c r="E58" s="176">
        <v>10</v>
      </c>
      <c r="F58" s="198">
        <v>6</v>
      </c>
      <c r="G58" s="213">
        <f>PRODUCT(E58,F58)</f>
        <v>60</v>
      </c>
      <c r="H58" s="217">
        <f>'Př. 5a - Ceník služeb provozu'!D8</f>
        <v>0</v>
      </c>
      <c r="I58" s="192">
        <f t="shared" si="2"/>
        <v>0</v>
      </c>
    </row>
    <row r="59" spans="1:9" x14ac:dyDescent="0.25">
      <c r="A59" s="190"/>
      <c r="B59" s="196"/>
      <c r="C59" s="197"/>
      <c r="D59" s="199"/>
      <c r="E59" s="177"/>
      <c r="F59" s="199"/>
      <c r="G59" s="214"/>
      <c r="H59" s="218"/>
      <c r="I59" s="193"/>
    </row>
    <row r="60" spans="1:9" x14ac:dyDescent="0.25">
      <c r="A60" s="1">
        <v>5</v>
      </c>
      <c r="B60" s="180" t="s">
        <v>3</v>
      </c>
      <c r="C60" s="181"/>
      <c r="D60" s="2" t="s">
        <v>2</v>
      </c>
      <c r="E60" s="3">
        <v>1</v>
      </c>
      <c r="F60" s="2">
        <v>6</v>
      </c>
      <c r="G60" s="52">
        <f>PRODUCT(E60:F60)</f>
        <v>6</v>
      </c>
      <c r="H60" s="46">
        <f>'Př. 5a - Ceník služeb provozu'!D10</f>
        <v>0</v>
      </c>
      <c r="I60" s="47">
        <f t="shared" si="2"/>
        <v>0</v>
      </c>
    </row>
    <row r="61" spans="1:9" x14ac:dyDescent="0.25">
      <c r="A61" s="1">
        <v>11</v>
      </c>
      <c r="B61" s="180" t="s">
        <v>68</v>
      </c>
      <c r="C61" s="181"/>
      <c r="D61" s="2" t="s">
        <v>2</v>
      </c>
      <c r="E61" s="3">
        <v>8</v>
      </c>
      <c r="F61" s="2">
        <v>1</v>
      </c>
      <c r="G61" s="52">
        <f>PRODUCT(E61:F61)</f>
        <v>8</v>
      </c>
      <c r="H61" s="46">
        <f>'Př. 5a - Ceník služeb provozu'!D16</f>
        <v>0</v>
      </c>
      <c r="I61" s="47">
        <f t="shared" si="2"/>
        <v>0</v>
      </c>
    </row>
    <row r="62" spans="1:9" x14ac:dyDescent="0.25">
      <c r="A62" s="1">
        <v>14</v>
      </c>
      <c r="B62" s="204" t="s">
        <v>48</v>
      </c>
      <c r="C62" s="204"/>
      <c r="D62" s="2" t="s">
        <v>2</v>
      </c>
      <c r="E62" s="3">
        <v>3</v>
      </c>
      <c r="F62" s="2">
        <v>6</v>
      </c>
      <c r="G62" s="52">
        <f>PRODUCT(E62:F62)</f>
        <v>18</v>
      </c>
      <c r="H62" s="46">
        <f>'Př. 5a - Ceník služeb provozu'!D19</f>
        <v>0</v>
      </c>
      <c r="I62" s="47">
        <f t="shared" si="2"/>
        <v>0</v>
      </c>
    </row>
    <row r="63" spans="1:9" x14ac:dyDescent="0.25">
      <c r="A63" s="94">
        <v>17</v>
      </c>
      <c r="B63" s="204" t="s">
        <v>61</v>
      </c>
      <c r="C63" s="204"/>
      <c r="D63" s="2" t="s">
        <v>62</v>
      </c>
      <c r="E63" s="3">
        <v>0.53510000000000002</v>
      </c>
      <c r="F63" s="2">
        <v>1</v>
      </c>
      <c r="G63" s="52">
        <f>PRODUCT(E63:F63)</f>
        <v>0.53510000000000002</v>
      </c>
      <c r="H63" s="46">
        <f>'Př. 5a - Ceník služeb provozu'!D20</f>
        <v>0</v>
      </c>
      <c r="I63" s="47">
        <f t="shared" si="2"/>
        <v>0</v>
      </c>
    </row>
    <row r="64" spans="1:9" x14ac:dyDescent="0.25">
      <c r="D64" s="8"/>
      <c r="E64" s="9"/>
      <c r="F64" s="8"/>
      <c r="G64" s="205" t="s">
        <v>8</v>
      </c>
      <c r="H64" s="206"/>
      <c r="I64" s="95">
        <f>SUM(I57:I63)</f>
        <v>0</v>
      </c>
    </row>
    <row r="65" spans="1:9" x14ac:dyDescent="0.25">
      <c r="D65" s="49" t="s">
        <v>10</v>
      </c>
      <c r="E65" s="49" t="s">
        <v>10</v>
      </c>
      <c r="F65" s="8"/>
      <c r="G65" s="48"/>
      <c r="H65" s="24" t="s">
        <v>4</v>
      </c>
      <c r="I65" s="47">
        <f>PRODUCT(I64,0.21)</f>
        <v>0</v>
      </c>
    </row>
    <row r="66" spans="1:9" x14ac:dyDescent="0.25">
      <c r="D66" s="187" t="s">
        <v>74</v>
      </c>
      <c r="E66" s="202"/>
      <c r="F66" s="202"/>
      <c r="G66" s="202"/>
      <c r="H66" s="203"/>
      <c r="I66" s="50">
        <f>SUM(ROUND(I64+I65,0))</f>
        <v>0</v>
      </c>
    </row>
    <row r="67" spans="1:9" x14ac:dyDescent="0.25">
      <c r="D67" s="8"/>
      <c r="E67" s="8"/>
      <c r="F67" s="8"/>
      <c r="G67" s="48"/>
      <c r="H67" s="24"/>
      <c r="I67" s="51"/>
    </row>
    <row r="68" spans="1:9" ht="15.6" x14ac:dyDescent="0.3">
      <c r="B68" s="66" t="s">
        <v>75</v>
      </c>
      <c r="D68" s="80"/>
      <c r="E68" s="80"/>
      <c r="F68" s="81"/>
      <c r="G68" s="90"/>
      <c r="H68" s="22"/>
      <c r="I68" s="13"/>
    </row>
    <row r="69" spans="1:9" x14ac:dyDescent="0.25">
      <c r="A69" s="30"/>
      <c r="B69" s="30"/>
      <c r="C69" s="30"/>
      <c r="D69" s="32"/>
      <c r="E69" s="32"/>
      <c r="F69" s="32"/>
      <c r="G69" s="32"/>
      <c r="H69" s="33"/>
      <c r="I69" s="36"/>
    </row>
    <row r="70" spans="1:9" ht="15.6" x14ac:dyDescent="0.3">
      <c r="A70" s="25" t="s">
        <v>17</v>
      </c>
      <c r="B70" s="10" t="s">
        <v>5</v>
      </c>
      <c r="C70" s="11"/>
      <c r="D70" s="7" t="s">
        <v>6</v>
      </c>
      <c r="E70" s="7" t="s">
        <v>0</v>
      </c>
      <c r="F70" s="7" t="s">
        <v>16</v>
      </c>
      <c r="G70" s="45" t="s">
        <v>0</v>
      </c>
      <c r="H70" s="98" t="s">
        <v>7</v>
      </c>
      <c r="I70" s="99" t="s">
        <v>1</v>
      </c>
    </row>
    <row r="71" spans="1:9" x14ac:dyDescent="0.25">
      <c r="A71" s="124">
        <v>1</v>
      </c>
      <c r="B71" s="215" t="s">
        <v>21</v>
      </c>
      <c r="C71" s="216"/>
      <c r="D71" s="2" t="s">
        <v>2</v>
      </c>
      <c r="E71" s="2">
        <v>8</v>
      </c>
      <c r="F71" s="2">
        <v>6</v>
      </c>
      <c r="G71" s="97">
        <f>PRODUCT(E71:F71)</f>
        <v>48</v>
      </c>
      <c r="H71" s="127">
        <f>'Př. 5a - Ceník služeb provozu'!D7</f>
        <v>0</v>
      </c>
      <c r="I71" s="47">
        <f t="shared" ref="I71:I77" si="3">G71*H71</f>
        <v>0</v>
      </c>
    </row>
    <row r="72" spans="1:9" x14ac:dyDescent="0.25">
      <c r="A72" s="189">
        <v>2</v>
      </c>
      <c r="B72" s="194" t="s">
        <v>58</v>
      </c>
      <c r="C72" s="195"/>
      <c r="D72" s="198" t="s">
        <v>2</v>
      </c>
      <c r="E72" s="176">
        <v>10</v>
      </c>
      <c r="F72" s="176">
        <v>6</v>
      </c>
      <c r="G72" s="213">
        <f>PRODUCT(E72,F72)</f>
        <v>60</v>
      </c>
      <c r="H72" s="217">
        <f>'Př. 5a - Ceník služeb provozu'!D8</f>
        <v>0</v>
      </c>
      <c r="I72" s="192">
        <f t="shared" si="3"/>
        <v>0</v>
      </c>
    </row>
    <row r="73" spans="1:9" x14ac:dyDescent="0.25">
      <c r="A73" s="190"/>
      <c r="B73" s="196"/>
      <c r="C73" s="197"/>
      <c r="D73" s="199"/>
      <c r="E73" s="177"/>
      <c r="F73" s="177"/>
      <c r="G73" s="214"/>
      <c r="H73" s="218"/>
      <c r="I73" s="193"/>
    </row>
    <row r="74" spans="1:9" x14ac:dyDescent="0.25">
      <c r="A74" s="1">
        <v>5</v>
      </c>
      <c r="B74" s="180" t="s">
        <v>3</v>
      </c>
      <c r="C74" s="181"/>
      <c r="D74" s="2" t="s">
        <v>2</v>
      </c>
      <c r="E74" s="3">
        <v>1</v>
      </c>
      <c r="F74" s="3">
        <v>6</v>
      </c>
      <c r="G74" s="52">
        <f>PRODUCT(E74:F74)</f>
        <v>6</v>
      </c>
      <c r="H74" s="46">
        <f>'Př. 5a - Ceník služeb provozu'!D10</f>
        <v>0</v>
      </c>
      <c r="I74" s="47">
        <f t="shared" si="3"/>
        <v>0</v>
      </c>
    </row>
    <row r="75" spans="1:9" x14ac:dyDescent="0.25">
      <c r="A75" s="1">
        <v>8</v>
      </c>
      <c r="B75" s="180" t="s">
        <v>67</v>
      </c>
      <c r="C75" s="181"/>
      <c r="D75" s="2" t="s">
        <v>2</v>
      </c>
      <c r="E75" s="3">
        <v>8</v>
      </c>
      <c r="F75" s="3">
        <v>1</v>
      </c>
      <c r="G75" s="52">
        <f>PRODUCT(E75:F75)</f>
        <v>8</v>
      </c>
      <c r="H75" s="46">
        <f>'Př. 5a - Ceník služeb provozu'!D13</f>
        <v>0</v>
      </c>
      <c r="I75" s="47">
        <f t="shared" si="3"/>
        <v>0</v>
      </c>
    </row>
    <row r="76" spans="1:9" x14ac:dyDescent="0.25">
      <c r="A76" s="1">
        <v>14</v>
      </c>
      <c r="B76" s="204" t="s">
        <v>48</v>
      </c>
      <c r="C76" s="204"/>
      <c r="D76" s="2" t="s">
        <v>2</v>
      </c>
      <c r="E76" s="3">
        <v>3</v>
      </c>
      <c r="F76" s="3">
        <v>6</v>
      </c>
      <c r="G76" s="52">
        <f>PRODUCT(E76:F76)</f>
        <v>18</v>
      </c>
      <c r="H76" s="46">
        <f>'Př. 5a - Ceník služeb provozu'!D19</f>
        <v>0</v>
      </c>
      <c r="I76" s="47">
        <f t="shared" si="3"/>
        <v>0</v>
      </c>
    </row>
    <row r="77" spans="1:9" x14ac:dyDescent="0.25">
      <c r="A77" s="1">
        <v>17</v>
      </c>
      <c r="B77" s="204" t="s">
        <v>61</v>
      </c>
      <c r="C77" s="204"/>
      <c r="D77" s="2" t="s">
        <v>62</v>
      </c>
      <c r="E77" s="3">
        <v>0.53510000000000002</v>
      </c>
      <c r="F77" s="2">
        <v>1</v>
      </c>
      <c r="G77" s="52">
        <f>PRODUCT(E77:F77)</f>
        <v>0.53510000000000002</v>
      </c>
      <c r="H77" s="46">
        <f>'Př. 5a - Ceník služeb provozu'!D20</f>
        <v>0</v>
      </c>
      <c r="I77" s="47">
        <f t="shared" si="3"/>
        <v>0</v>
      </c>
    </row>
    <row r="78" spans="1:9" x14ac:dyDescent="0.25">
      <c r="D78" s="8"/>
      <c r="E78" s="9"/>
      <c r="F78" s="8"/>
      <c r="G78" s="205" t="s">
        <v>8</v>
      </c>
      <c r="H78" s="206"/>
      <c r="I78" s="95">
        <f>SUM(I71:I77)</f>
        <v>0</v>
      </c>
    </row>
    <row r="79" spans="1:9" x14ac:dyDescent="0.25">
      <c r="D79" s="49" t="s">
        <v>10</v>
      </c>
      <c r="E79" s="49" t="s">
        <v>10</v>
      </c>
      <c r="F79" s="8"/>
      <c r="G79" s="48"/>
      <c r="H79" s="24" t="s">
        <v>4</v>
      </c>
      <c r="I79" s="47">
        <f>PRODUCT(I78,0.21)</f>
        <v>0</v>
      </c>
    </row>
    <row r="80" spans="1:9" x14ac:dyDescent="0.25">
      <c r="D80" s="187" t="s">
        <v>76</v>
      </c>
      <c r="E80" s="202"/>
      <c r="F80" s="202"/>
      <c r="G80" s="202"/>
      <c r="H80" s="203"/>
      <c r="I80" s="50">
        <f>SUM(ROUND(I78+I79,0))</f>
        <v>0</v>
      </c>
    </row>
    <row r="81" spans="1:9" x14ac:dyDescent="0.25">
      <c r="G81" s="138"/>
    </row>
    <row r="82" spans="1:9" x14ac:dyDescent="0.25">
      <c r="A82" s="6"/>
      <c r="B82" s="182"/>
      <c r="C82" s="182"/>
      <c r="D82" s="72"/>
      <c r="E82" s="68"/>
      <c r="F82" s="68"/>
      <c r="G82" s="138"/>
      <c r="H82" s="74"/>
      <c r="I82" s="75"/>
    </row>
    <row r="83" spans="1:9" x14ac:dyDescent="0.25">
      <c r="A83" s="6"/>
      <c r="B83" s="6"/>
      <c r="C83" s="6"/>
      <c r="D83" s="6"/>
      <c r="E83" s="6"/>
      <c r="F83" s="6"/>
      <c r="G83" s="138"/>
      <c r="H83" s="6"/>
      <c r="I83" s="6"/>
    </row>
    <row r="84" spans="1:9" x14ac:dyDescent="0.25">
      <c r="A84" s="6"/>
      <c r="B84" s="6"/>
      <c r="C84" s="6"/>
      <c r="D84" s="6"/>
      <c r="E84" s="6"/>
      <c r="F84" s="6"/>
      <c r="G84" s="6"/>
      <c r="H84" s="6"/>
      <c r="I84" s="6"/>
    </row>
    <row r="85" spans="1:9" ht="15.6" x14ac:dyDescent="0.3">
      <c r="B85" s="191" t="s">
        <v>26</v>
      </c>
      <c r="C85" s="191"/>
      <c r="D85" s="191"/>
      <c r="E85" s="191"/>
      <c r="F85" s="8"/>
      <c r="G85" s="8"/>
      <c r="H85" s="22"/>
      <c r="I85" s="15"/>
    </row>
    <row r="86" spans="1:9" x14ac:dyDescent="0.25">
      <c r="A86" s="30"/>
      <c r="B86" s="31"/>
      <c r="C86" s="30"/>
      <c r="D86" s="32"/>
      <c r="E86" s="32"/>
      <c r="F86" s="32"/>
      <c r="G86" s="32"/>
      <c r="H86" s="33"/>
      <c r="I86" s="34"/>
    </row>
    <row r="87" spans="1:9" ht="15" x14ac:dyDescent="0.25">
      <c r="A87" s="26"/>
      <c r="B87" s="54" t="s">
        <v>50</v>
      </c>
      <c r="C87" s="55"/>
      <c r="D87" s="55"/>
      <c r="E87" s="55"/>
      <c r="F87" s="55"/>
      <c r="G87" s="55"/>
      <c r="H87" s="55"/>
      <c r="I87" s="55"/>
    </row>
    <row r="88" spans="1:9" ht="13.8" x14ac:dyDescent="0.25">
      <c r="A88" s="30"/>
      <c r="B88" s="55"/>
      <c r="C88" s="55"/>
      <c r="D88" s="56"/>
      <c r="E88" s="56"/>
      <c r="F88" s="56"/>
      <c r="G88" s="57"/>
      <c r="H88" s="58"/>
      <c r="I88" s="59"/>
    </row>
    <row r="89" spans="1:9" x14ac:dyDescent="0.25">
      <c r="A89" s="5"/>
      <c r="B89" s="27" t="s">
        <v>12</v>
      </c>
      <c r="C89" s="28" t="s">
        <v>44</v>
      </c>
      <c r="D89" s="8"/>
      <c r="E89" s="8"/>
      <c r="F89" s="8"/>
      <c r="G89" s="8"/>
      <c r="H89" s="22"/>
      <c r="I89" s="13"/>
    </row>
    <row r="90" spans="1:9" x14ac:dyDescent="0.25">
      <c r="B90" s="27" t="s">
        <v>13</v>
      </c>
      <c r="C90" s="122" t="s">
        <v>45</v>
      </c>
      <c r="D90" s="8"/>
      <c r="E90" s="8"/>
      <c r="F90" s="8"/>
      <c r="G90" s="8"/>
      <c r="H90" s="22"/>
      <c r="I90" s="13"/>
    </row>
    <row r="91" spans="1:9" x14ac:dyDescent="0.25">
      <c r="B91" s="27" t="s">
        <v>15</v>
      </c>
      <c r="C91" s="4" t="s">
        <v>54</v>
      </c>
      <c r="D91" s="8"/>
      <c r="E91" s="8"/>
      <c r="F91" s="60"/>
      <c r="G91" s="61"/>
      <c r="H91" s="62"/>
      <c r="I91" s="13"/>
    </row>
    <row r="92" spans="1:9" x14ac:dyDescent="0.25">
      <c r="B92" t="s">
        <v>14</v>
      </c>
      <c r="C92" s="4" t="s">
        <v>53</v>
      </c>
      <c r="D92" s="8"/>
      <c r="E92" s="8"/>
      <c r="F92" s="8"/>
      <c r="G92" s="8"/>
      <c r="H92" s="22"/>
      <c r="I92" s="13"/>
    </row>
    <row r="93" spans="1:9" x14ac:dyDescent="0.25">
      <c r="C93" s="63"/>
      <c r="D93" s="8"/>
      <c r="E93" s="8"/>
      <c r="F93" s="8"/>
      <c r="G93" s="8"/>
      <c r="H93" s="22"/>
      <c r="I93" s="13"/>
    </row>
    <row r="94" spans="1:9" x14ac:dyDescent="0.25">
      <c r="A94" s="42"/>
      <c r="B94" s="42"/>
      <c r="C94" s="37"/>
      <c r="D94" s="38"/>
      <c r="E94" s="38"/>
      <c r="F94" s="38"/>
      <c r="G94" s="38"/>
      <c r="H94" s="40"/>
      <c r="I94" s="41"/>
    </row>
    <row r="95" spans="1:9" ht="15.6" x14ac:dyDescent="0.3">
      <c r="B95" s="207" t="s">
        <v>77</v>
      </c>
      <c r="C95" s="209"/>
      <c r="D95" s="135"/>
      <c r="E95" s="135"/>
      <c r="F95" s="81"/>
      <c r="G95" s="90"/>
      <c r="H95" s="22"/>
      <c r="I95" s="13"/>
    </row>
    <row r="96" spans="1:9" x14ac:dyDescent="0.25">
      <c r="A96" s="30"/>
      <c r="B96" s="30"/>
      <c r="C96" s="30"/>
      <c r="D96" s="32"/>
      <c r="E96" s="32"/>
      <c r="F96" s="32"/>
      <c r="G96" s="32"/>
      <c r="H96" s="33"/>
      <c r="I96" s="36"/>
    </row>
    <row r="97" spans="1:9" ht="15.6" x14ac:dyDescent="0.3">
      <c r="A97" s="25" t="s">
        <v>17</v>
      </c>
      <c r="B97" s="10" t="s">
        <v>5</v>
      </c>
      <c r="C97" s="11"/>
      <c r="D97" s="7" t="s">
        <v>6</v>
      </c>
      <c r="E97" s="7" t="s">
        <v>0</v>
      </c>
      <c r="F97" s="7" t="s">
        <v>16</v>
      </c>
      <c r="G97" s="45" t="s">
        <v>0</v>
      </c>
      <c r="H97" s="98" t="s">
        <v>7</v>
      </c>
      <c r="I97" s="99" t="s">
        <v>1</v>
      </c>
    </row>
    <row r="98" spans="1:9" x14ac:dyDescent="0.25">
      <c r="A98" s="124">
        <v>1</v>
      </c>
      <c r="B98" s="215" t="s">
        <v>21</v>
      </c>
      <c r="C98" s="216"/>
      <c r="D98" s="2" t="s">
        <v>2</v>
      </c>
      <c r="E98" s="2">
        <v>8</v>
      </c>
      <c r="F98" s="2">
        <v>6</v>
      </c>
      <c r="G98" s="97">
        <f>PRODUCT(E98:F98)</f>
        <v>48</v>
      </c>
      <c r="H98" s="127">
        <f>'Př. 5a - Ceník služeb provozu'!D7</f>
        <v>0</v>
      </c>
      <c r="I98" s="47">
        <f t="shared" ref="I98:I105" si="4">G98*H98</f>
        <v>0</v>
      </c>
    </row>
    <row r="99" spans="1:9" x14ac:dyDescent="0.25">
      <c r="A99" s="189">
        <v>2</v>
      </c>
      <c r="B99" s="194" t="s">
        <v>58</v>
      </c>
      <c r="C99" s="195"/>
      <c r="D99" s="198" t="s">
        <v>2</v>
      </c>
      <c r="E99" s="176">
        <v>10</v>
      </c>
      <c r="F99" s="198">
        <v>6</v>
      </c>
      <c r="G99" s="213">
        <f>PRODUCT(E99,F99)</f>
        <v>60</v>
      </c>
      <c r="H99" s="217">
        <f>'Př. 5a - Ceník služeb provozu'!D8</f>
        <v>0</v>
      </c>
      <c r="I99" s="192">
        <f t="shared" si="4"/>
        <v>0</v>
      </c>
    </row>
    <row r="100" spans="1:9" x14ac:dyDescent="0.25">
      <c r="A100" s="190"/>
      <c r="B100" s="196"/>
      <c r="C100" s="197"/>
      <c r="D100" s="199"/>
      <c r="E100" s="177"/>
      <c r="F100" s="199"/>
      <c r="G100" s="214"/>
      <c r="H100" s="218"/>
      <c r="I100" s="193"/>
    </row>
    <row r="101" spans="1:9" x14ac:dyDescent="0.25">
      <c r="A101" s="1">
        <v>5</v>
      </c>
      <c r="B101" s="180" t="s">
        <v>3</v>
      </c>
      <c r="C101" s="181"/>
      <c r="D101" s="2" t="s">
        <v>2</v>
      </c>
      <c r="E101" s="3">
        <v>1</v>
      </c>
      <c r="F101" s="2">
        <v>6</v>
      </c>
      <c r="G101" s="52">
        <f>PRODUCT(E101:F101)</f>
        <v>6</v>
      </c>
      <c r="H101" s="46">
        <f>'Př. 5a - Ceník služeb provozu'!D10</f>
        <v>0</v>
      </c>
      <c r="I101" s="47">
        <f t="shared" si="4"/>
        <v>0</v>
      </c>
    </row>
    <row r="102" spans="1:9" x14ac:dyDescent="0.25">
      <c r="A102" s="1">
        <v>11</v>
      </c>
      <c r="B102" s="180" t="s">
        <v>68</v>
      </c>
      <c r="C102" s="181"/>
      <c r="D102" s="2" t="s">
        <v>2</v>
      </c>
      <c r="E102" s="3">
        <v>8</v>
      </c>
      <c r="F102" s="2">
        <v>1</v>
      </c>
      <c r="G102" s="52">
        <f>PRODUCT(E102:F102)</f>
        <v>8</v>
      </c>
      <c r="H102" s="46">
        <f>'Př. 5a - Ceník služeb provozu'!D16</f>
        <v>0</v>
      </c>
      <c r="I102" s="47">
        <f t="shared" si="4"/>
        <v>0</v>
      </c>
    </row>
    <row r="103" spans="1:9" x14ac:dyDescent="0.25">
      <c r="A103" s="1">
        <v>14</v>
      </c>
      <c r="B103" s="204" t="s">
        <v>48</v>
      </c>
      <c r="C103" s="204"/>
      <c r="D103" s="2" t="s">
        <v>2</v>
      </c>
      <c r="E103" s="3">
        <v>3</v>
      </c>
      <c r="F103" s="2">
        <v>6</v>
      </c>
      <c r="G103" s="52">
        <f>PRODUCT(E103:F103)</f>
        <v>18</v>
      </c>
      <c r="H103" s="46">
        <f>'Př. 5a - Ceník služeb provozu'!D19</f>
        <v>0</v>
      </c>
      <c r="I103" s="47">
        <f t="shared" si="4"/>
        <v>0</v>
      </c>
    </row>
    <row r="104" spans="1:9" x14ac:dyDescent="0.25">
      <c r="A104" s="94">
        <v>17</v>
      </c>
      <c r="B104" s="204" t="s">
        <v>61</v>
      </c>
      <c r="C104" s="204"/>
      <c r="D104" s="2" t="s">
        <v>62</v>
      </c>
      <c r="E104" s="3">
        <v>0.53510000000000002</v>
      </c>
      <c r="F104" s="2">
        <v>1</v>
      </c>
      <c r="G104" s="52">
        <f>PRODUCT(E104:F104)</f>
        <v>0.53510000000000002</v>
      </c>
      <c r="H104" s="46">
        <f>'Př. 5a - Ceník služeb provozu'!D20</f>
        <v>0</v>
      </c>
      <c r="I104" s="47">
        <f t="shared" si="4"/>
        <v>0</v>
      </c>
    </row>
    <row r="105" spans="1:9" ht="15.6" x14ac:dyDescent="0.25">
      <c r="A105" s="94">
        <v>18</v>
      </c>
      <c r="B105" s="204" t="s">
        <v>89</v>
      </c>
      <c r="C105" s="204"/>
      <c r="D105" s="2" t="s">
        <v>40</v>
      </c>
      <c r="E105" s="3">
        <v>200</v>
      </c>
      <c r="F105" s="2">
        <v>1</v>
      </c>
      <c r="G105" s="52">
        <f>PRODUCT(E105:F105)</f>
        <v>200</v>
      </c>
      <c r="H105" s="46">
        <f>'Př. 5a - Ceník služeb provozu'!D21</f>
        <v>0</v>
      </c>
      <c r="I105" s="47">
        <f t="shared" si="4"/>
        <v>0</v>
      </c>
    </row>
    <row r="106" spans="1:9" x14ac:dyDescent="0.25">
      <c r="D106" s="8"/>
      <c r="E106" s="9"/>
      <c r="F106" s="8"/>
      <c r="G106" s="173" t="s">
        <v>8</v>
      </c>
      <c r="H106" s="174"/>
      <c r="I106" s="95">
        <f>SUM(I98:I105)</f>
        <v>0</v>
      </c>
    </row>
    <row r="107" spans="1:9" x14ac:dyDescent="0.25">
      <c r="D107" s="49" t="s">
        <v>10</v>
      </c>
      <c r="E107" s="49" t="s">
        <v>10</v>
      </c>
      <c r="F107" s="8"/>
      <c r="G107" s="48"/>
      <c r="H107" s="24" t="s">
        <v>4</v>
      </c>
      <c r="I107" s="47">
        <f>PRODUCT(I106,0.21)</f>
        <v>0</v>
      </c>
    </row>
    <row r="108" spans="1:9" x14ac:dyDescent="0.25">
      <c r="D108" s="187" t="s">
        <v>78</v>
      </c>
      <c r="E108" s="202"/>
      <c r="F108" s="202"/>
      <c r="G108" s="202"/>
      <c r="H108" s="203"/>
      <c r="I108" s="50">
        <f>SUM(ROUND(I106+I107,0))</f>
        <v>0</v>
      </c>
    </row>
    <row r="109" spans="1:9" x14ac:dyDescent="0.25">
      <c r="D109" s="8"/>
      <c r="E109" s="8"/>
      <c r="F109" s="8"/>
      <c r="G109" s="48"/>
      <c r="H109" s="24"/>
      <c r="I109" s="51"/>
    </row>
    <row r="110" spans="1:9" ht="15.6" x14ac:dyDescent="0.3">
      <c r="B110" s="207" t="s">
        <v>79</v>
      </c>
      <c r="C110" s="209"/>
      <c r="D110" s="80"/>
      <c r="E110" s="80"/>
      <c r="F110" s="81"/>
      <c r="G110" s="90"/>
      <c r="H110" s="22"/>
      <c r="I110" s="13"/>
    </row>
    <row r="111" spans="1:9" x14ac:dyDescent="0.25">
      <c r="A111" s="30"/>
      <c r="B111" s="30"/>
      <c r="C111" s="30"/>
      <c r="D111" s="32"/>
      <c r="E111" s="32"/>
      <c r="F111" s="32"/>
      <c r="G111" s="32"/>
      <c r="H111" s="33"/>
      <c r="I111" s="36"/>
    </row>
    <row r="112" spans="1:9" ht="15.6" x14ac:dyDescent="0.3">
      <c r="A112" s="25" t="s">
        <v>17</v>
      </c>
      <c r="B112" s="10" t="s">
        <v>5</v>
      </c>
      <c r="C112" s="11"/>
      <c r="D112" s="7" t="s">
        <v>6</v>
      </c>
      <c r="E112" s="7" t="s">
        <v>0</v>
      </c>
      <c r="F112" s="7" t="s">
        <v>16</v>
      </c>
      <c r="G112" s="45" t="s">
        <v>0</v>
      </c>
      <c r="H112" s="98" t="s">
        <v>7</v>
      </c>
      <c r="I112" s="99" t="s">
        <v>1</v>
      </c>
    </row>
    <row r="113" spans="1:9" x14ac:dyDescent="0.25">
      <c r="A113" s="124">
        <v>1</v>
      </c>
      <c r="B113" s="215" t="s">
        <v>21</v>
      </c>
      <c r="C113" s="216"/>
      <c r="D113" s="2" t="s">
        <v>2</v>
      </c>
      <c r="E113" s="2">
        <v>8</v>
      </c>
      <c r="F113" s="2">
        <v>6</v>
      </c>
      <c r="G113" s="97">
        <f>PRODUCT(E113:F113)</f>
        <v>48</v>
      </c>
      <c r="H113" s="127">
        <f>'Př. 5a - Ceník služeb provozu'!D7</f>
        <v>0</v>
      </c>
      <c r="I113" s="47">
        <f t="shared" ref="I113:I119" si="5">G113*H113</f>
        <v>0</v>
      </c>
    </row>
    <row r="114" spans="1:9" ht="13.2" customHeight="1" x14ac:dyDescent="0.25">
      <c r="A114" s="189">
        <v>2</v>
      </c>
      <c r="B114" s="194" t="s">
        <v>58</v>
      </c>
      <c r="C114" s="195"/>
      <c r="D114" s="198" t="s">
        <v>2</v>
      </c>
      <c r="E114" s="176">
        <v>10</v>
      </c>
      <c r="F114" s="176">
        <v>6</v>
      </c>
      <c r="G114" s="213">
        <f>PRODUCT(E114,F114)</f>
        <v>60</v>
      </c>
      <c r="H114" s="217">
        <f>'Př. 5a - Ceník služeb provozu'!D8</f>
        <v>0</v>
      </c>
      <c r="I114" s="192">
        <f t="shared" si="5"/>
        <v>0</v>
      </c>
    </row>
    <row r="115" spans="1:9" x14ac:dyDescent="0.25">
      <c r="A115" s="190"/>
      <c r="B115" s="196"/>
      <c r="C115" s="197"/>
      <c r="D115" s="199"/>
      <c r="E115" s="177"/>
      <c r="F115" s="177"/>
      <c r="G115" s="214"/>
      <c r="H115" s="218"/>
      <c r="I115" s="193"/>
    </row>
    <row r="116" spans="1:9" x14ac:dyDescent="0.25">
      <c r="A116" s="1">
        <v>5</v>
      </c>
      <c r="B116" s="180" t="s">
        <v>3</v>
      </c>
      <c r="C116" s="181"/>
      <c r="D116" s="2" t="s">
        <v>2</v>
      </c>
      <c r="E116" s="3">
        <v>1</v>
      </c>
      <c r="F116" s="3">
        <v>6</v>
      </c>
      <c r="G116" s="52">
        <f>PRODUCT(E116:F116)</f>
        <v>6</v>
      </c>
      <c r="H116" s="46">
        <f>'Př. 5a - Ceník služeb provozu'!D10</f>
        <v>0</v>
      </c>
      <c r="I116" s="47">
        <f t="shared" si="5"/>
        <v>0</v>
      </c>
    </row>
    <row r="117" spans="1:9" x14ac:dyDescent="0.25">
      <c r="A117" s="1">
        <v>8</v>
      </c>
      <c r="B117" s="180" t="s">
        <v>67</v>
      </c>
      <c r="C117" s="181"/>
      <c r="D117" s="2" t="s">
        <v>2</v>
      </c>
      <c r="E117" s="3">
        <v>8</v>
      </c>
      <c r="F117" s="3">
        <v>1</v>
      </c>
      <c r="G117" s="52">
        <f>PRODUCT(E117:F117)</f>
        <v>8</v>
      </c>
      <c r="H117" s="46">
        <f>'Př. 5a - Ceník služeb provozu'!D13</f>
        <v>0</v>
      </c>
      <c r="I117" s="47">
        <f t="shared" si="5"/>
        <v>0</v>
      </c>
    </row>
    <row r="118" spans="1:9" x14ac:dyDescent="0.25">
      <c r="A118" s="1">
        <v>14</v>
      </c>
      <c r="B118" s="204" t="s">
        <v>48</v>
      </c>
      <c r="C118" s="204"/>
      <c r="D118" s="2" t="s">
        <v>2</v>
      </c>
      <c r="E118" s="3">
        <v>3</v>
      </c>
      <c r="F118" s="3">
        <v>6</v>
      </c>
      <c r="G118" s="52">
        <f>PRODUCT(E118:F118)</f>
        <v>18</v>
      </c>
      <c r="H118" s="46">
        <f>'Př. 5a - Ceník služeb provozu'!D19</f>
        <v>0</v>
      </c>
      <c r="I118" s="47">
        <f t="shared" si="5"/>
        <v>0</v>
      </c>
    </row>
    <row r="119" spans="1:9" x14ac:dyDescent="0.25">
      <c r="A119" s="1">
        <v>17</v>
      </c>
      <c r="B119" s="204" t="s">
        <v>61</v>
      </c>
      <c r="C119" s="204"/>
      <c r="D119" s="2" t="s">
        <v>62</v>
      </c>
      <c r="E119" s="3">
        <v>0.53510000000000002</v>
      </c>
      <c r="F119" s="2">
        <v>1</v>
      </c>
      <c r="G119" s="52">
        <f>PRODUCT(E119:F119)</f>
        <v>0.53510000000000002</v>
      </c>
      <c r="H119" s="46">
        <f>'Př. 5a - Ceník služeb provozu'!D20</f>
        <v>0</v>
      </c>
      <c r="I119" s="47">
        <f t="shared" si="5"/>
        <v>0</v>
      </c>
    </row>
    <row r="120" spans="1:9" x14ac:dyDescent="0.25">
      <c r="D120" s="8"/>
      <c r="E120" s="9"/>
      <c r="F120" s="8"/>
      <c r="G120" s="205" t="s">
        <v>8</v>
      </c>
      <c r="H120" s="206"/>
      <c r="I120" s="95">
        <f>SUM(I113:I119)</f>
        <v>0</v>
      </c>
    </row>
    <row r="121" spans="1:9" x14ac:dyDescent="0.25">
      <c r="D121" s="49" t="s">
        <v>10</v>
      </c>
      <c r="E121" s="49" t="s">
        <v>10</v>
      </c>
      <c r="F121" s="8"/>
      <c r="G121" s="48"/>
      <c r="H121" s="24" t="s">
        <v>4</v>
      </c>
      <c r="I121" s="47">
        <f>PRODUCT(I120,0.21)</f>
        <v>0</v>
      </c>
    </row>
    <row r="122" spans="1:9" x14ac:dyDescent="0.25">
      <c r="D122" s="187" t="s">
        <v>80</v>
      </c>
      <c r="E122" s="202"/>
      <c r="F122" s="202"/>
      <c r="G122" s="202"/>
      <c r="H122" s="203"/>
      <c r="I122" s="50">
        <f>SUM(ROUND(I120+I121,0))</f>
        <v>0</v>
      </c>
    </row>
    <row r="123" spans="1:9" x14ac:dyDescent="0.25">
      <c r="G123" s="138"/>
    </row>
    <row r="124" spans="1:9" x14ac:dyDescent="0.25">
      <c r="A124" s="6"/>
      <c r="B124" s="182"/>
      <c r="C124" s="182"/>
      <c r="D124" s="72"/>
      <c r="E124" s="68"/>
      <c r="F124" s="68"/>
      <c r="G124" s="138"/>
      <c r="H124" s="74"/>
      <c r="I124" s="75"/>
    </row>
    <row r="125" spans="1:9" x14ac:dyDescent="0.25">
      <c r="A125" s="6"/>
      <c r="B125" s="6"/>
      <c r="C125" s="6"/>
      <c r="D125" s="68"/>
      <c r="E125" s="49"/>
      <c r="F125" s="68"/>
      <c r="G125" s="138"/>
      <c r="H125" s="24"/>
      <c r="I125" s="75"/>
    </row>
    <row r="126" spans="1:9" ht="15.6" x14ac:dyDescent="0.3">
      <c r="B126" s="191" t="s">
        <v>26</v>
      </c>
      <c r="C126" s="191"/>
      <c r="D126" s="191"/>
      <c r="E126" s="191"/>
      <c r="F126" s="8"/>
      <c r="G126" s="8"/>
      <c r="H126" s="22"/>
      <c r="I126" s="15"/>
    </row>
    <row r="127" spans="1:9" x14ac:dyDescent="0.25">
      <c r="A127" s="30"/>
      <c r="B127" s="31"/>
      <c r="C127" s="30"/>
      <c r="D127" s="32"/>
      <c r="E127" s="32"/>
      <c r="F127" s="32"/>
      <c r="G127" s="32"/>
      <c r="H127" s="33"/>
      <c r="I127" s="34"/>
    </row>
    <row r="128" spans="1:9" ht="15" x14ac:dyDescent="0.25">
      <c r="A128" s="26"/>
      <c r="B128" s="54" t="s">
        <v>50</v>
      </c>
      <c r="C128" s="55"/>
      <c r="D128" s="55"/>
      <c r="E128" s="55"/>
      <c r="F128" s="55"/>
      <c r="G128" s="55"/>
      <c r="H128" s="55"/>
      <c r="I128" s="55"/>
    </row>
    <row r="129" spans="1:9" ht="13.8" x14ac:dyDescent="0.25">
      <c r="A129" s="30"/>
      <c r="B129" s="55"/>
      <c r="C129" s="55"/>
      <c r="D129" s="56"/>
      <c r="E129" s="56"/>
      <c r="F129" s="56"/>
      <c r="G129" s="57"/>
      <c r="H129" s="58"/>
      <c r="I129" s="59"/>
    </row>
    <row r="130" spans="1:9" x14ac:dyDescent="0.25">
      <c r="A130" s="5"/>
      <c r="B130" s="27" t="s">
        <v>12</v>
      </c>
      <c r="C130" s="28" t="s">
        <v>44</v>
      </c>
      <c r="D130" s="8"/>
      <c r="E130" s="8"/>
      <c r="F130" s="8"/>
      <c r="G130" s="8"/>
      <c r="H130" s="22"/>
      <c r="I130" s="13"/>
    </row>
    <row r="131" spans="1:9" x14ac:dyDescent="0.25">
      <c r="B131" s="27" t="s">
        <v>13</v>
      </c>
      <c r="C131" s="122" t="s">
        <v>45</v>
      </c>
      <c r="D131" s="8"/>
      <c r="E131" s="8"/>
      <c r="F131" s="8"/>
      <c r="G131" s="8"/>
      <c r="H131" s="22"/>
      <c r="I131" s="13"/>
    </row>
    <row r="132" spans="1:9" x14ac:dyDescent="0.25">
      <c r="B132" s="27" t="s">
        <v>15</v>
      </c>
      <c r="C132" s="4" t="s">
        <v>54</v>
      </c>
      <c r="D132" s="8"/>
      <c r="E132" s="8"/>
      <c r="F132" s="60"/>
      <c r="G132" s="61"/>
      <c r="H132" s="62"/>
      <c r="I132" s="13"/>
    </row>
    <row r="133" spans="1:9" x14ac:dyDescent="0.25">
      <c r="B133" t="s">
        <v>14</v>
      </c>
      <c r="C133" s="4" t="s">
        <v>53</v>
      </c>
      <c r="D133" s="8"/>
      <c r="E133" s="8"/>
      <c r="F133" s="8"/>
      <c r="G133" s="8"/>
      <c r="H133" s="22"/>
      <c r="I133" s="13"/>
    </row>
    <row r="134" spans="1:9" x14ac:dyDescent="0.25">
      <c r="C134" s="63"/>
      <c r="D134" s="8"/>
      <c r="E134" s="8"/>
      <c r="F134" s="8"/>
      <c r="G134" s="8"/>
      <c r="H134" s="22"/>
      <c r="I134" s="13"/>
    </row>
    <row r="135" spans="1:9" x14ac:dyDescent="0.25">
      <c r="A135" s="42"/>
      <c r="B135" s="42"/>
      <c r="C135" s="37"/>
      <c r="D135" s="140"/>
      <c r="E135" s="140"/>
      <c r="F135" s="140"/>
      <c r="G135" s="140"/>
      <c r="H135" s="40"/>
      <c r="I135" s="41"/>
    </row>
    <row r="136" spans="1:9" ht="15.6" x14ac:dyDescent="0.3">
      <c r="B136" s="207" t="s">
        <v>81</v>
      </c>
      <c r="C136" s="209"/>
      <c r="D136" s="135"/>
      <c r="E136" s="135"/>
      <c r="F136" s="81"/>
      <c r="G136" s="90"/>
      <c r="H136" s="22"/>
      <c r="I136" s="13"/>
    </row>
    <row r="137" spans="1:9" x14ac:dyDescent="0.25">
      <c r="A137" s="30"/>
      <c r="B137" s="30"/>
      <c r="C137" s="30"/>
      <c r="D137" s="32"/>
      <c r="E137" s="32"/>
      <c r="F137" s="32"/>
      <c r="G137" s="32"/>
      <c r="H137" s="33"/>
      <c r="I137" s="36"/>
    </row>
    <row r="138" spans="1:9" ht="15.6" x14ac:dyDescent="0.3">
      <c r="A138" s="25" t="s">
        <v>17</v>
      </c>
      <c r="B138" s="10" t="s">
        <v>5</v>
      </c>
      <c r="C138" s="11"/>
      <c r="D138" s="7" t="s">
        <v>6</v>
      </c>
      <c r="E138" s="7" t="s">
        <v>0</v>
      </c>
      <c r="F138" s="7" t="s">
        <v>16</v>
      </c>
      <c r="G138" s="45" t="s">
        <v>0</v>
      </c>
      <c r="H138" s="98" t="s">
        <v>7</v>
      </c>
      <c r="I138" s="99" t="s">
        <v>1</v>
      </c>
    </row>
    <row r="139" spans="1:9" x14ac:dyDescent="0.25">
      <c r="A139" s="124">
        <v>1</v>
      </c>
      <c r="B139" s="215" t="s">
        <v>21</v>
      </c>
      <c r="C139" s="216"/>
      <c r="D139" s="2" t="s">
        <v>2</v>
      </c>
      <c r="E139" s="2">
        <v>8</v>
      </c>
      <c r="F139" s="2">
        <v>6</v>
      </c>
      <c r="G139" s="97">
        <f>PRODUCT(E139:F139)</f>
        <v>48</v>
      </c>
      <c r="H139" s="127">
        <f>'Př. 5a - Ceník služeb provozu'!D7</f>
        <v>0</v>
      </c>
      <c r="I139" s="47">
        <f t="shared" ref="I139:I145" si="6">G139*H139</f>
        <v>0</v>
      </c>
    </row>
    <row r="140" spans="1:9" x14ac:dyDescent="0.25">
      <c r="A140" s="189">
        <v>2</v>
      </c>
      <c r="B140" s="194" t="s">
        <v>58</v>
      </c>
      <c r="C140" s="195"/>
      <c r="D140" s="198" t="s">
        <v>2</v>
      </c>
      <c r="E140" s="176">
        <v>10</v>
      </c>
      <c r="F140" s="198">
        <v>6</v>
      </c>
      <c r="G140" s="213">
        <f>PRODUCT(E140,F140)</f>
        <v>60</v>
      </c>
      <c r="H140" s="217">
        <f>'Př. 5a - Ceník služeb provozu'!D8</f>
        <v>0</v>
      </c>
      <c r="I140" s="192">
        <f t="shared" si="6"/>
        <v>0</v>
      </c>
    </row>
    <row r="141" spans="1:9" x14ac:dyDescent="0.25">
      <c r="A141" s="190"/>
      <c r="B141" s="196"/>
      <c r="C141" s="197"/>
      <c r="D141" s="199"/>
      <c r="E141" s="177"/>
      <c r="F141" s="199"/>
      <c r="G141" s="214"/>
      <c r="H141" s="218"/>
      <c r="I141" s="193"/>
    </row>
    <row r="142" spans="1:9" x14ac:dyDescent="0.25">
      <c r="A142" s="1">
        <v>5</v>
      </c>
      <c r="B142" s="180" t="s">
        <v>3</v>
      </c>
      <c r="C142" s="181"/>
      <c r="D142" s="2" t="s">
        <v>2</v>
      </c>
      <c r="E142" s="3">
        <v>1</v>
      </c>
      <c r="F142" s="2">
        <v>6</v>
      </c>
      <c r="G142" s="52">
        <f>PRODUCT(E142:F142)</f>
        <v>6</v>
      </c>
      <c r="H142" s="46">
        <f>'Př. 5a - Ceník služeb provozu'!D10</f>
        <v>0</v>
      </c>
      <c r="I142" s="47">
        <f t="shared" si="6"/>
        <v>0</v>
      </c>
    </row>
    <row r="143" spans="1:9" x14ac:dyDescent="0.25">
      <c r="A143" s="1">
        <v>11</v>
      </c>
      <c r="B143" s="180" t="s">
        <v>68</v>
      </c>
      <c r="C143" s="181"/>
      <c r="D143" s="2" t="s">
        <v>2</v>
      </c>
      <c r="E143" s="3">
        <v>8</v>
      </c>
      <c r="F143" s="2">
        <v>1</v>
      </c>
      <c r="G143" s="52">
        <f>PRODUCT(E143:F143)</f>
        <v>8</v>
      </c>
      <c r="H143" s="46">
        <f>'Př. 5a - Ceník služeb provozu'!D16</f>
        <v>0</v>
      </c>
      <c r="I143" s="47">
        <f t="shared" si="6"/>
        <v>0</v>
      </c>
    </row>
    <row r="144" spans="1:9" x14ac:dyDescent="0.25">
      <c r="A144" s="1">
        <v>14</v>
      </c>
      <c r="B144" s="204" t="s">
        <v>48</v>
      </c>
      <c r="C144" s="204"/>
      <c r="D144" s="2" t="s">
        <v>2</v>
      </c>
      <c r="E144" s="3">
        <v>3</v>
      </c>
      <c r="F144" s="2">
        <v>6</v>
      </c>
      <c r="G144" s="52">
        <f>PRODUCT(E144:F144)</f>
        <v>18</v>
      </c>
      <c r="H144" s="46">
        <f>'Př. 5a - Ceník služeb provozu'!D19</f>
        <v>0</v>
      </c>
      <c r="I144" s="47">
        <f t="shared" si="6"/>
        <v>0</v>
      </c>
    </row>
    <row r="145" spans="1:9" x14ac:dyDescent="0.25">
      <c r="A145" s="94">
        <v>17</v>
      </c>
      <c r="B145" s="204" t="s">
        <v>61</v>
      </c>
      <c r="C145" s="204"/>
      <c r="D145" s="2" t="s">
        <v>62</v>
      </c>
      <c r="E145" s="3">
        <v>0.53510000000000002</v>
      </c>
      <c r="F145" s="2">
        <v>1</v>
      </c>
      <c r="G145" s="52">
        <f>PRODUCT(E145:F145)</f>
        <v>0.53510000000000002</v>
      </c>
      <c r="H145" s="46">
        <f>'Př. 5a - Ceník služeb provozu'!D20</f>
        <v>0</v>
      </c>
      <c r="I145" s="47">
        <f t="shared" si="6"/>
        <v>0</v>
      </c>
    </row>
    <row r="146" spans="1:9" x14ac:dyDescent="0.25">
      <c r="D146" s="8"/>
      <c r="E146" s="9"/>
      <c r="F146" s="8"/>
      <c r="G146" s="205" t="s">
        <v>8</v>
      </c>
      <c r="H146" s="206"/>
      <c r="I146" s="95">
        <f>SUM(I139:I145)</f>
        <v>0</v>
      </c>
    </row>
    <row r="147" spans="1:9" x14ac:dyDescent="0.25">
      <c r="D147" s="49" t="s">
        <v>10</v>
      </c>
      <c r="E147" s="49" t="s">
        <v>10</v>
      </c>
      <c r="F147" s="8"/>
      <c r="G147" s="48"/>
      <c r="H147" s="24" t="s">
        <v>4</v>
      </c>
      <c r="I147" s="47">
        <f>PRODUCT(I146,0.21)</f>
        <v>0</v>
      </c>
    </row>
    <row r="148" spans="1:9" x14ac:dyDescent="0.25">
      <c r="D148" s="187" t="s">
        <v>82</v>
      </c>
      <c r="E148" s="202"/>
      <c r="F148" s="202"/>
      <c r="G148" s="202"/>
      <c r="H148" s="203"/>
      <c r="I148" s="50">
        <f>SUM(ROUND(I146+I147,0))</f>
        <v>0</v>
      </c>
    </row>
    <row r="149" spans="1:9" x14ac:dyDescent="0.25">
      <c r="D149" s="8"/>
      <c r="E149" s="8"/>
      <c r="F149" s="8"/>
      <c r="G149" s="48"/>
      <c r="H149" s="24"/>
      <c r="I149" s="51"/>
    </row>
    <row r="150" spans="1:9" ht="15.6" x14ac:dyDescent="0.3">
      <c r="B150" s="66" t="s">
        <v>83</v>
      </c>
      <c r="D150" s="135"/>
      <c r="E150" s="135"/>
      <c r="F150" s="135"/>
      <c r="G150" s="135"/>
      <c r="H150" s="22"/>
      <c r="I150" s="13"/>
    </row>
    <row r="151" spans="1:9" x14ac:dyDescent="0.25">
      <c r="A151" s="30"/>
      <c r="B151" s="30"/>
      <c r="C151" s="30"/>
      <c r="D151" s="32"/>
      <c r="E151" s="32"/>
      <c r="F151" s="32"/>
      <c r="G151" s="32"/>
      <c r="H151" s="33"/>
      <c r="I151" s="36"/>
    </row>
    <row r="152" spans="1:9" ht="15.6" x14ac:dyDescent="0.3">
      <c r="A152" s="25" t="s">
        <v>17</v>
      </c>
      <c r="B152" s="10" t="s">
        <v>5</v>
      </c>
      <c r="C152" s="11"/>
      <c r="D152" s="7" t="s">
        <v>6</v>
      </c>
      <c r="E152" s="7" t="s">
        <v>0</v>
      </c>
      <c r="F152" s="7" t="s">
        <v>16</v>
      </c>
      <c r="G152" s="45" t="s">
        <v>0</v>
      </c>
      <c r="H152" s="98" t="s">
        <v>7</v>
      </c>
      <c r="I152" s="99" t="s">
        <v>1</v>
      </c>
    </row>
    <row r="153" spans="1:9" x14ac:dyDescent="0.25">
      <c r="A153" s="124">
        <v>1</v>
      </c>
      <c r="B153" s="215" t="s">
        <v>21</v>
      </c>
      <c r="C153" s="216"/>
      <c r="D153" s="2" t="s">
        <v>2</v>
      </c>
      <c r="E153" s="2">
        <v>8</v>
      </c>
      <c r="F153" s="2">
        <v>6</v>
      </c>
      <c r="G153" s="97">
        <f>PRODUCT(E153:F153)</f>
        <v>48</v>
      </c>
      <c r="H153" s="127">
        <f>'Př. 5a - Ceník služeb provozu'!D7</f>
        <v>0</v>
      </c>
      <c r="I153" s="47">
        <f t="shared" ref="I153:I159" si="7">G153*H153</f>
        <v>0</v>
      </c>
    </row>
    <row r="154" spans="1:9" x14ac:dyDescent="0.25">
      <c r="A154" s="189">
        <v>2</v>
      </c>
      <c r="B154" s="194" t="s">
        <v>58</v>
      </c>
      <c r="C154" s="195"/>
      <c r="D154" s="198" t="s">
        <v>2</v>
      </c>
      <c r="E154" s="176">
        <v>10</v>
      </c>
      <c r="F154" s="176">
        <v>6</v>
      </c>
      <c r="G154" s="213">
        <f>PRODUCT(E154,F154)</f>
        <v>60</v>
      </c>
      <c r="H154" s="217">
        <f>'Př. 5a - Ceník služeb provozu'!D8</f>
        <v>0</v>
      </c>
      <c r="I154" s="192">
        <f t="shared" si="7"/>
        <v>0</v>
      </c>
    </row>
    <row r="155" spans="1:9" x14ac:dyDescent="0.25">
      <c r="A155" s="190"/>
      <c r="B155" s="196"/>
      <c r="C155" s="197"/>
      <c r="D155" s="199"/>
      <c r="E155" s="177"/>
      <c r="F155" s="177"/>
      <c r="G155" s="214"/>
      <c r="H155" s="218"/>
      <c r="I155" s="193"/>
    </row>
    <row r="156" spans="1:9" x14ac:dyDescent="0.25">
      <c r="A156" s="1">
        <v>5</v>
      </c>
      <c r="B156" s="180" t="s">
        <v>3</v>
      </c>
      <c r="C156" s="181"/>
      <c r="D156" s="2" t="s">
        <v>2</v>
      </c>
      <c r="E156" s="3">
        <v>1</v>
      </c>
      <c r="F156" s="3">
        <v>6</v>
      </c>
      <c r="G156" s="52">
        <f>PRODUCT(E156:F156)</f>
        <v>6</v>
      </c>
      <c r="H156" s="46">
        <f>'Př. 5a - Ceník služeb provozu'!D10</f>
        <v>0</v>
      </c>
      <c r="I156" s="47">
        <f t="shared" si="7"/>
        <v>0</v>
      </c>
    </row>
    <row r="157" spans="1:9" x14ac:dyDescent="0.25">
      <c r="A157" s="1">
        <v>8</v>
      </c>
      <c r="B157" s="180" t="s">
        <v>67</v>
      </c>
      <c r="C157" s="181"/>
      <c r="D157" s="2" t="s">
        <v>2</v>
      </c>
      <c r="E157" s="3">
        <v>8</v>
      </c>
      <c r="F157" s="3">
        <v>1</v>
      </c>
      <c r="G157" s="52">
        <f>PRODUCT(E157:F157)</f>
        <v>8</v>
      </c>
      <c r="H157" s="46">
        <f>'Př. 5a - Ceník služeb provozu'!D13</f>
        <v>0</v>
      </c>
      <c r="I157" s="47">
        <f t="shared" si="7"/>
        <v>0</v>
      </c>
    </row>
    <row r="158" spans="1:9" x14ac:dyDescent="0.25">
      <c r="A158" s="1">
        <v>14</v>
      </c>
      <c r="B158" s="204" t="s">
        <v>48</v>
      </c>
      <c r="C158" s="204"/>
      <c r="D158" s="2" t="s">
        <v>2</v>
      </c>
      <c r="E158" s="3">
        <v>3</v>
      </c>
      <c r="F158" s="3">
        <v>6</v>
      </c>
      <c r="G158" s="52">
        <f>PRODUCT(E158:F158)</f>
        <v>18</v>
      </c>
      <c r="H158" s="46">
        <f>'Př. 5a - Ceník služeb provozu'!D19</f>
        <v>0</v>
      </c>
      <c r="I158" s="47">
        <f t="shared" si="7"/>
        <v>0</v>
      </c>
    </row>
    <row r="159" spans="1:9" x14ac:dyDescent="0.25">
      <c r="A159" s="1">
        <v>17</v>
      </c>
      <c r="B159" s="204" t="s">
        <v>61</v>
      </c>
      <c r="C159" s="204"/>
      <c r="D159" s="2" t="s">
        <v>62</v>
      </c>
      <c r="E159" s="3">
        <v>0.53510000000000002</v>
      </c>
      <c r="F159" s="2">
        <v>1</v>
      </c>
      <c r="G159" s="52">
        <f>PRODUCT(E159:F159)</f>
        <v>0.53510000000000002</v>
      </c>
      <c r="H159" s="46">
        <f>'Př. 5a - Ceník služeb provozu'!D20</f>
        <v>0</v>
      </c>
      <c r="I159" s="47">
        <f t="shared" si="7"/>
        <v>0</v>
      </c>
    </row>
    <row r="160" spans="1:9" x14ac:dyDescent="0.25">
      <c r="D160" s="8"/>
      <c r="E160" s="9"/>
      <c r="F160" s="8"/>
      <c r="G160" s="205" t="s">
        <v>8</v>
      </c>
      <c r="H160" s="206"/>
      <c r="I160" s="95">
        <f>SUM(I153:I159)</f>
        <v>0</v>
      </c>
    </row>
    <row r="161" spans="1:9" x14ac:dyDescent="0.25">
      <c r="D161" s="49" t="s">
        <v>10</v>
      </c>
      <c r="E161" s="49" t="s">
        <v>10</v>
      </c>
      <c r="F161" s="8"/>
      <c r="G161" s="48"/>
      <c r="H161" s="24" t="s">
        <v>4</v>
      </c>
      <c r="I161" s="47">
        <f>PRODUCT(I160,0.21)</f>
        <v>0</v>
      </c>
    </row>
    <row r="162" spans="1:9" x14ac:dyDescent="0.25">
      <c r="D162" s="187" t="s">
        <v>84</v>
      </c>
      <c r="E162" s="202"/>
      <c r="F162" s="202"/>
      <c r="G162" s="202"/>
      <c r="H162" s="203"/>
      <c r="I162" s="50">
        <f>SUM(ROUND(I160+I161,0))</f>
        <v>0</v>
      </c>
    </row>
    <row r="163" spans="1:9" x14ac:dyDescent="0.25">
      <c r="G163" s="138"/>
    </row>
    <row r="164" spans="1:9" x14ac:dyDescent="0.25">
      <c r="A164" s="6"/>
      <c r="B164" s="182"/>
      <c r="C164" s="182"/>
      <c r="D164" s="72"/>
      <c r="E164" s="68"/>
      <c r="F164" s="68"/>
      <c r="G164" s="138"/>
      <c r="H164" s="74"/>
      <c r="I164" s="75"/>
    </row>
    <row r="165" spans="1:9" x14ac:dyDescent="0.25">
      <c r="A165" s="6"/>
      <c r="B165" s="6"/>
      <c r="C165" s="6"/>
      <c r="D165" s="49"/>
      <c r="E165" s="49"/>
      <c r="F165" s="68"/>
      <c r="G165" s="138"/>
      <c r="H165" s="24"/>
      <c r="I165" s="75"/>
    </row>
    <row r="166" spans="1:9" x14ac:dyDescent="0.25">
      <c r="A166" s="6"/>
      <c r="B166" s="6"/>
      <c r="C166" s="6"/>
      <c r="D166" s="68"/>
      <c r="E166" s="68"/>
      <c r="F166" s="68"/>
      <c r="G166" s="48"/>
      <c r="H166" s="65"/>
      <c r="I166" s="51"/>
    </row>
  </sheetData>
  <mergeCells count="135">
    <mergeCell ref="B2:E2"/>
    <mergeCell ref="B15:C15"/>
    <mergeCell ref="G78:H78"/>
    <mergeCell ref="B18:C18"/>
    <mergeCell ref="B19:C19"/>
    <mergeCell ref="B30:C30"/>
    <mergeCell ref="H72:H73"/>
    <mergeCell ref="B20:C20"/>
    <mergeCell ref="D25:H25"/>
    <mergeCell ref="D40:H40"/>
    <mergeCell ref="B85:E85"/>
    <mergeCell ref="B102:C102"/>
    <mergeCell ref="B37:C37"/>
    <mergeCell ref="B63:C63"/>
    <mergeCell ref="B71:C71"/>
    <mergeCell ref="B74:C74"/>
    <mergeCell ref="B35:C35"/>
    <mergeCell ref="B58:C59"/>
    <mergeCell ref="B44:E44"/>
    <mergeCell ref="B57:C57"/>
    <mergeCell ref="B145:C145"/>
    <mergeCell ref="H154:H155"/>
    <mergeCell ref="B164:C164"/>
    <mergeCell ref="B157:C157"/>
    <mergeCell ref="B156:C156"/>
    <mergeCell ref="B153:C153"/>
    <mergeCell ref="B142:C142"/>
    <mergeCell ref="D162:H162"/>
    <mergeCell ref="B158:C158"/>
    <mergeCell ref="D148:H148"/>
    <mergeCell ref="F154:F155"/>
    <mergeCell ref="G64:H64"/>
    <mergeCell ref="B60:C60"/>
    <mergeCell ref="B61:C61"/>
    <mergeCell ref="D66:H66"/>
    <mergeCell ref="B77:C77"/>
    <mergeCell ref="B62:C62"/>
    <mergeCell ref="B103:C103"/>
    <mergeCell ref="B139:C139"/>
    <mergeCell ref="G160:H160"/>
    <mergeCell ref="B95:C95"/>
    <mergeCell ref="G106:H106"/>
    <mergeCell ref="B110:C110"/>
    <mergeCell ref="G120:H120"/>
    <mergeCell ref="B119:C119"/>
    <mergeCell ref="B124:C124"/>
    <mergeCell ref="H114:H115"/>
    <mergeCell ref="B143:C143"/>
    <mergeCell ref="D122:H122"/>
    <mergeCell ref="B126:E126"/>
    <mergeCell ref="B98:C98"/>
    <mergeCell ref="B113:C113"/>
    <mergeCell ref="B116:C116"/>
    <mergeCell ref="B159:C159"/>
    <mergeCell ref="B136:C136"/>
    <mergeCell ref="A16:A17"/>
    <mergeCell ref="B16:C17"/>
    <mergeCell ref="D16:D17"/>
    <mergeCell ref="A31:A32"/>
    <mergeCell ref="B31:C32"/>
    <mergeCell ref="D31:D32"/>
    <mergeCell ref="B22:C22"/>
    <mergeCell ref="A58:A59"/>
    <mergeCell ref="D58:D59"/>
    <mergeCell ref="B27:C27"/>
    <mergeCell ref="B34:C34"/>
    <mergeCell ref="B54:C54"/>
    <mergeCell ref="I31:I32"/>
    <mergeCell ref="B36:C36"/>
    <mergeCell ref="B33:C33"/>
    <mergeCell ref="E58:E59"/>
    <mergeCell ref="F58:F59"/>
    <mergeCell ref="G58:G59"/>
    <mergeCell ref="H58:H59"/>
    <mergeCell ref="I58:I59"/>
    <mergeCell ref="E16:E17"/>
    <mergeCell ref="F16:F17"/>
    <mergeCell ref="G16:G17"/>
    <mergeCell ref="H16:H17"/>
    <mergeCell ref="I16:I17"/>
    <mergeCell ref="B21:C21"/>
    <mergeCell ref="G23:H23"/>
    <mergeCell ref="G38:H38"/>
    <mergeCell ref="E31:E32"/>
    <mergeCell ref="F31:F32"/>
    <mergeCell ref="G31:G32"/>
    <mergeCell ref="H31:H32"/>
    <mergeCell ref="I72:I73"/>
    <mergeCell ref="H99:H100"/>
    <mergeCell ref="I99:I100"/>
    <mergeCell ref="D80:H80"/>
    <mergeCell ref="D108:H108"/>
    <mergeCell ref="I114:I115"/>
    <mergeCell ref="A99:A100"/>
    <mergeCell ref="B99:C100"/>
    <mergeCell ref="D99:D100"/>
    <mergeCell ref="E99:E100"/>
    <mergeCell ref="F99:F100"/>
    <mergeCell ref="G99:G100"/>
    <mergeCell ref="A72:A73"/>
    <mergeCell ref="B72:C73"/>
    <mergeCell ref="D72:D73"/>
    <mergeCell ref="E72:E73"/>
    <mergeCell ref="F72:F73"/>
    <mergeCell ref="G72:G73"/>
    <mergeCell ref="B114:C115"/>
    <mergeCell ref="B101:C101"/>
    <mergeCell ref="B104:C104"/>
    <mergeCell ref="B75:C75"/>
    <mergeCell ref="B76:C76"/>
    <mergeCell ref="B82:C82"/>
    <mergeCell ref="B105:C105"/>
    <mergeCell ref="H140:H141"/>
    <mergeCell ref="I140:I141"/>
    <mergeCell ref="A114:A115"/>
    <mergeCell ref="I154:I155"/>
    <mergeCell ref="A154:A155"/>
    <mergeCell ref="B154:C155"/>
    <mergeCell ref="D154:D155"/>
    <mergeCell ref="E154:E155"/>
    <mergeCell ref="G154:G155"/>
    <mergeCell ref="A140:A141"/>
    <mergeCell ref="B140:C141"/>
    <mergeCell ref="D140:D141"/>
    <mergeCell ref="E140:E141"/>
    <mergeCell ref="F140:F141"/>
    <mergeCell ref="G140:G141"/>
    <mergeCell ref="B144:C144"/>
    <mergeCell ref="G146:H146"/>
    <mergeCell ref="D114:D115"/>
    <mergeCell ref="E114:E115"/>
    <mergeCell ref="F114:F115"/>
    <mergeCell ref="G114:G115"/>
    <mergeCell ref="B117:C117"/>
    <mergeCell ref="B118:C11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2" manualBreakCount="2">
    <brk id="83" max="8" man="1"/>
    <brk id="1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Př. 5a - Ceník služeb provozu</vt:lpstr>
      <vt:lpstr>Př. 5b - Ceník sl. AD HOC</vt:lpstr>
      <vt:lpstr>Př. 6 - ČS 2</vt:lpstr>
      <vt:lpstr>Př. 6 - Výtlak</vt:lpstr>
      <vt:lpstr>Př. 6 - AKU</vt:lpstr>
      <vt:lpstr>Př. 6 - K1</vt:lpstr>
      <vt:lpstr>Př. 6 - K2</vt:lpstr>
      <vt:lpstr>Př. 1 - Šísary</vt:lpstr>
      <vt:lpstr>Př. 6 - Velký Bílovec</vt:lpstr>
      <vt:lpstr>Př. 7 - SOUHRN</vt:lpstr>
      <vt:lpstr>'Př. 1 - Šísary'!Oblast_tisku</vt:lpstr>
      <vt:lpstr>'Př. 6 - AKU'!Oblast_tisku</vt:lpstr>
      <vt:lpstr>'Př. 6 - ČS 2'!Oblast_tisku</vt:lpstr>
      <vt:lpstr>'Př. 6 - K1'!Oblast_tisku</vt:lpstr>
      <vt:lpstr>'Př. 6 - K2'!Oblast_tisku</vt:lpstr>
      <vt:lpstr>'Př. 6 - Velký Bílovec'!Oblast_tisku</vt:lpstr>
      <vt:lpstr>'Př. 6 - Výtlak'!Oblast_tisku</vt:lpstr>
    </vt:vector>
  </TitlesOfParts>
  <Company>ZVHS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fikotova</dc:creator>
  <cp:lastModifiedBy>Kašpírková Michaela Ing.</cp:lastModifiedBy>
  <cp:lastPrinted>2025-10-17T11:42:30Z</cp:lastPrinted>
  <dcterms:created xsi:type="dcterms:W3CDTF">2008-10-23T07:27:32Z</dcterms:created>
  <dcterms:modified xsi:type="dcterms:W3CDTF">2025-10-17T12:24:32Z</dcterms:modified>
</cp:coreProperties>
</file>