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VHS\Provoz 5 HZZ 2026-2029\PROVOZ Krhovice-Hevlín\"/>
    </mc:Choice>
  </mc:AlternateContent>
  <xr:revisionPtr revIDLastSave="0" documentId="13_ncr:1_{ADFD8037-F298-4DB3-B859-019D6B11C274}" xr6:coauthVersionLast="47" xr6:coauthVersionMax="47" xr10:uidLastSave="{00000000-0000-0000-0000-000000000000}"/>
  <bookViews>
    <workbookView xWindow="-108" yWindow="-108" windowWidth="23256" windowHeight="14016" tabRatio="973" xr2:uid="{BD0C55CD-A19F-4127-A420-43C7ED2CFECD}"/>
  </bookViews>
  <sheets>
    <sheet name="Př. 5a - Ceník služeb provozu " sheetId="19" r:id="rId1"/>
    <sheet name="Př. 5b - Ceník sl. AD HOC" sheetId="20" r:id="rId2"/>
    <sheet name="Př. 6 - K-H 0-15" sheetId="6" r:id="rId3"/>
    <sheet name="Př. 6 - Přepad O1" sheetId="17" r:id="rId4"/>
    <sheet name="Př. 6 - Přepady A-J" sheetId="12" r:id="rId5"/>
    <sheet name="Př. 6 - N1" sheetId="7" r:id="rId6"/>
    <sheet name="Př. 6 - N2 " sheetId="14" r:id="rId7"/>
    <sheet name="Př. 6 - ČS Valtrovice" sheetId="4" r:id="rId8"/>
    <sheet name="Př. 6 - ČS Božice " sheetId="16" r:id="rId9"/>
    <sheet name="Př. 6 - VN Božice  " sheetId="18" r:id="rId10"/>
    <sheet name="Př. 7 - SOUHRN" sheetId="21" r:id="rId11"/>
  </sheets>
  <definedNames>
    <definedName name="_xlnm.Print_Area" localSheetId="8">'Př. 6 - ČS Božice '!$A$1:$I$173</definedName>
    <definedName name="_xlnm.Print_Area" localSheetId="7">'Př. 6 - ČS Valtrovice'!$A$1:$I$169</definedName>
    <definedName name="_xlnm.Print_Area" localSheetId="2">'Př. 6 - K-H 0-15'!$A$1:$I$175</definedName>
    <definedName name="_xlnm.Print_Area" localSheetId="5">'Př. 6 - N1'!$A$1:$I$179</definedName>
    <definedName name="_xlnm.Print_Area" localSheetId="6">'Př. 6 - N2 '!$A$1:$I$159</definedName>
    <definedName name="_xlnm.Print_Area" localSheetId="3">'Př. 6 - Přepad O1'!$A$1:$I$142</definedName>
    <definedName name="_xlnm.Print_Area" localSheetId="4">'Př. 6 - Přepady A-J'!$A$1:$I$146</definedName>
    <definedName name="_xlnm.Print_Area" localSheetId="9">'Př. 6 - VN Božice  '!$A$1:$I$153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18" l="1"/>
  <c r="H148" i="18"/>
  <c r="H147" i="18"/>
  <c r="H146" i="18"/>
  <c r="H145" i="18"/>
  <c r="H144" i="18"/>
  <c r="H136" i="18"/>
  <c r="H135" i="18"/>
  <c r="I135" i="18" s="1"/>
  <c r="H134" i="18"/>
  <c r="I134" i="18" s="1"/>
  <c r="H133" i="18"/>
  <c r="H132" i="18"/>
  <c r="I132" i="18" s="1"/>
  <c r="H131" i="18"/>
  <c r="H111" i="18"/>
  <c r="H110" i="18"/>
  <c r="H109" i="18"/>
  <c r="H108" i="18"/>
  <c r="H107" i="18"/>
  <c r="H106" i="18"/>
  <c r="H98" i="18"/>
  <c r="H97" i="18"/>
  <c r="H96" i="18"/>
  <c r="I96" i="18" s="1"/>
  <c r="H95" i="18"/>
  <c r="H94" i="18"/>
  <c r="I94" i="18" s="1"/>
  <c r="H93" i="18"/>
  <c r="H73" i="18"/>
  <c r="H72" i="18"/>
  <c r="H71" i="18"/>
  <c r="H70" i="18"/>
  <c r="H69" i="18"/>
  <c r="H68" i="18"/>
  <c r="H60" i="18"/>
  <c r="I60" i="18" s="1"/>
  <c r="H59" i="18"/>
  <c r="I59" i="18" s="1"/>
  <c r="H58" i="18"/>
  <c r="I58" i="18" s="1"/>
  <c r="H57" i="18"/>
  <c r="H56" i="18"/>
  <c r="I56" i="18" s="1"/>
  <c r="H55" i="18"/>
  <c r="I55" i="18" s="1"/>
  <c r="H35" i="18"/>
  <c r="H34" i="18"/>
  <c r="H33" i="18"/>
  <c r="H32" i="18"/>
  <c r="H31" i="18"/>
  <c r="H30" i="18"/>
  <c r="H22" i="18"/>
  <c r="H21" i="18"/>
  <c r="H20" i="18"/>
  <c r="I20" i="18" s="1"/>
  <c r="H19" i="18"/>
  <c r="H18" i="18"/>
  <c r="I18" i="18" s="1"/>
  <c r="H17" i="18"/>
  <c r="H16" i="18"/>
  <c r="I16" i="18" s="1"/>
  <c r="H169" i="16"/>
  <c r="H168" i="16"/>
  <c r="H167" i="16"/>
  <c r="H166" i="16"/>
  <c r="H165" i="16"/>
  <c r="H164" i="16"/>
  <c r="H163" i="16"/>
  <c r="I163" i="16" s="1"/>
  <c r="H162" i="16"/>
  <c r="I162" i="16" s="1"/>
  <c r="H154" i="16"/>
  <c r="I154" i="16" s="1"/>
  <c r="H153" i="16"/>
  <c r="I153" i="16" s="1"/>
  <c r="H152" i="16"/>
  <c r="I152" i="16" s="1"/>
  <c r="H151" i="16"/>
  <c r="H150" i="16"/>
  <c r="H149" i="16"/>
  <c r="H148" i="16"/>
  <c r="H147" i="16"/>
  <c r="H146" i="16"/>
  <c r="H126" i="16"/>
  <c r="H125" i="16"/>
  <c r="H124" i="16"/>
  <c r="I124" i="16" s="1"/>
  <c r="H123" i="16"/>
  <c r="I123" i="16" s="1"/>
  <c r="H122" i="16"/>
  <c r="I122" i="16" s="1"/>
  <c r="H121" i="16"/>
  <c r="I121" i="16" s="1"/>
  <c r="H120" i="16"/>
  <c r="H119" i="16"/>
  <c r="I119" i="16" s="1"/>
  <c r="H111" i="16"/>
  <c r="H110" i="16"/>
  <c r="H109" i="16"/>
  <c r="H108" i="16"/>
  <c r="I108" i="16" s="1"/>
  <c r="H107" i="16"/>
  <c r="H106" i="16"/>
  <c r="H105" i="16"/>
  <c r="I105" i="16" s="1"/>
  <c r="H104" i="16"/>
  <c r="I104" i="16" s="1"/>
  <c r="H103" i="16"/>
  <c r="H83" i="16"/>
  <c r="I83" i="16" s="1"/>
  <c r="H82" i="16"/>
  <c r="H81" i="16"/>
  <c r="H80" i="16"/>
  <c r="H79" i="16"/>
  <c r="I79" i="16" s="1"/>
  <c r="H78" i="16"/>
  <c r="H77" i="16"/>
  <c r="H76" i="16"/>
  <c r="H68" i="16"/>
  <c r="I68" i="16" s="1"/>
  <c r="H67" i="16"/>
  <c r="I67" i="16" s="1"/>
  <c r="H66" i="16"/>
  <c r="H65" i="16"/>
  <c r="I65" i="16" s="1"/>
  <c r="H64" i="16"/>
  <c r="H63" i="16"/>
  <c r="H62" i="16"/>
  <c r="H61" i="16"/>
  <c r="H60" i="16"/>
  <c r="H40" i="16"/>
  <c r="H39" i="16"/>
  <c r="H38" i="16"/>
  <c r="H37" i="16"/>
  <c r="I37" i="16" s="1"/>
  <c r="H36" i="16"/>
  <c r="I36" i="16" s="1"/>
  <c r="H35" i="16"/>
  <c r="H34" i="16"/>
  <c r="I34" i="16" s="1"/>
  <c r="H33" i="16"/>
  <c r="H25" i="16"/>
  <c r="H24" i="16"/>
  <c r="H23" i="16"/>
  <c r="H22" i="16"/>
  <c r="H21" i="16"/>
  <c r="H20" i="16"/>
  <c r="I20" i="16" s="1"/>
  <c r="H19" i="16"/>
  <c r="H18" i="16"/>
  <c r="H17" i="16"/>
  <c r="I17" i="16" s="1"/>
  <c r="H16" i="16"/>
  <c r="H165" i="4"/>
  <c r="I165" i="4" s="1"/>
  <c r="H164" i="4"/>
  <c r="I164" i="4" s="1"/>
  <c r="H163" i="4"/>
  <c r="H162" i="4"/>
  <c r="H161" i="4"/>
  <c r="H160" i="4"/>
  <c r="H159" i="4"/>
  <c r="H158" i="4"/>
  <c r="H150" i="4"/>
  <c r="H149" i="4"/>
  <c r="H148" i="4"/>
  <c r="I148" i="4" s="1"/>
  <c r="H147" i="4"/>
  <c r="H146" i="4"/>
  <c r="I146" i="4" s="1"/>
  <c r="H145" i="4"/>
  <c r="I145" i="4" s="1"/>
  <c r="H144" i="4"/>
  <c r="H143" i="4"/>
  <c r="H142" i="4"/>
  <c r="I142" i="4" s="1"/>
  <c r="H123" i="4"/>
  <c r="H122" i="4"/>
  <c r="H121" i="4"/>
  <c r="H120" i="4"/>
  <c r="H119" i="4"/>
  <c r="H118" i="4"/>
  <c r="I118" i="4" s="1"/>
  <c r="H117" i="4"/>
  <c r="I117" i="4" s="1"/>
  <c r="H116" i="4"/>
  <c r="H108" i="4"/>
  <c r="I108" i="4" s="1"/>
  <c r="H107" i="4"/>
  <c r="H106" i="4"/>
  <c r="H105" i="4"/>
  <c r="H104" i="4"/>
  <c r="H103" i="4"/>
  <c r="H102" i="4"/>
  <c r="H101" i="4"/>
  <c r="I101" i="4" s="1"/>
  <c r="H100" i="4"/>
  <c r="I100" i="4" s="1"/>
  <c r="H81" i="4"/>
  <c r="I81" i="4" s="1"/>
  <c r="H80" i="4"/>
  <c r="I80" i="4" s="1"/>
  <c r="H79" i="4"/>
  <c r="I79" i="4" s="1"/>
  <c r="H78" i="4"/>
  <c r="I78" i="4" s="1"/>
  <c r="H77" i="4"/>
  <c r="H76" i="4"/>
  <c r="H75" i="4"/>
  <c r="H74" i="4"/>
  <c r="H66" i="4"/>
  <c r="H65" i="4"/>
  <c r="H64" i="4"/>
  <c r="H63" i="4"/>
  <c r="H62" i="4"/>
  <c r="I62" i="4" s="1"/>
  <c r="H61" i="4"/>
  <c r="H60" i="4"/>
  <c r="I60" i="4" s="1"/>
  <c r="H59" i="4"/>
  <c r="H58" i="4"/>
  <c r="I58" i="4" s="1"/>
  <c r="H39" i="4"/>
  <c r="H38" i="4"/>
  <c r="H37" i="4"/>
  <c r="H36" i="4"/>
  <c r="H35" i="4"/>
  <c r="H34" i="4"/>
  <c r="H33" i="4"/>
  <c r="I33" i="4" s="1"/>
  <c r="H32" i="4"/>
  <c r="I32" i="4" s="1"/>
  <c r="H24" i="4"/>
  <c r="I24" i="4" s="1"/>
  <c r="H23" i="4"/>
  <c r="I23" i="4" s="1"/>
  <c r="H22" i="4"/>
  <c r="I22" i="4" s="1"/>
  <c r="H21" i="4"/>
  <c r="H20" i="4"/>
  <c r="H19" i="4"/>
  <c r="H18" i="4"/>
  <c r="H17" i="4"/>
  <c r="H16" i="4"/>
  <c r="H15" i="4"/>
  <c r="I15" i="4" s="1"/>
  <c r="H155" i="14"/>
  <c r="H154" i="14"/>
  <c r="I154" i="14" s="1"/>
  <c r="H153" i="14"/>
  <c r="I153" i="14" s="1"/>
  <c r="H152" i="14"/>
  <c r="I152" i="14" s="1"/>
  <c r="H151" i="14"/>
  <c r="I151" i="14" s="1"/>
  <c r="H150" i="14"/>
  <c r="I150" i="14" s="1"/>
  <c r="H149" i="14"/>
  <c r="H141" i="14"/>
  <c r="H140" i="14"/>
  <c r="H139" i="14"/>
  <c r="I139" i="14" s="1"/>
  <c r="H138" i="14"/>
  <c r="H137" i="14"/>
  <c r="H136" i="14"/>
  <c r="I136" i="14" s="1"/>
  <c r="H135" i="14"/>
  <c r="I135" i="14" s="1"/>
  <c r="H116" i="14"/>
  <c r="H115" i="14"/>
  <c r="I115" i="14" s="1"/>
  <c r="H114" i="14"/>
  <c r="I114" i="14" s="1"/>
  <c r="H113" i="14"/>
  <c r="H112" i="14"/>
  <c r="H111" i="14"/>
  <c r="H110" i="14"/>
  <c r="H102" i="14"/>
  <c r="H101" i="14"/>
  <c r="H100" i="14"/>
  <c r="H99" i="14"/>
  <c r="H98" i="14"/>
  <c r="I98" i="14" s="1"/>
  <c r="H97" i="14"/>
  <c r="I97" i="14" s="1"/>
  <c r="H96" i="14"/>
  <c r="I96" i="14" s="1"/>
  <c r="H95" i="14"/>
  <c r="H76" i="14"/>
  <c r="I76" i="14" s="1"/>
  <c r="H75" i="14"/>
  <c r="H74" i="14"/>
  <c r="H73" i="14"/>
  <c r="H72" i="14"/>
  <c r="H71" i="14"/>
  <c r="H70" i="14"/>
  <c r="H62" i="14"/>
  <c r="H61" i="14"/>
  <c r="I61" i="14" s="1"/>
  <c r="H60" i="14"/>
  <c r="H59" i="14"/>
  <c r="I59" i="14" s="1"/>
  <c r="H58" i="14"/>
  <c r="I58" i="14" s="1"/>
  <c r="H57" i="14"/>
  <c r="H56" i="14"/>
  <c r="I56" i="14" s="1"/>
  <c r="H37" i="14"/>
  <c r="H36" i="14"/>
  <c r="H35" i="14"/>
  <c r="H34" i="14"/>
  <c r="H33" i="14"/>
  <c r="H32" i="14"/>
  <c r="H31" i="14"/>
  <c r="I31" i="14" s="1"/>
  <c r="H30" i="14"/>
  <c r="H22" i="14"/>
  <c r="I22" i="14" s="1"/>
  <c r="H21" i="14"/>
  <c r="I21" i="14" s="1"/>
  <c r="H20" i="14"/>
  <c r="H19" i="14"/>
  <c r="I19" i="14" s="1"/>
  <c r="H18" i="14"/>
  <c r="H17" i="14"/>
  <c r="H16" i="14"/>
  <c r="H15" i="14"/>
  <c r="H175" i="7"/>
  <c r="H174" i="7"/>
  <c r="H173" i="7"/>
  <c r="I173" i="7" s="1"/>
  <c r="H172" i="7"/>
  <c r="H171" i="7"/>
  <c r="I171" i="7" s="1"/>
  <c r="H170" i="7"/>
  <c r="I170" i="7" s="1"/>
  <c r="H169" i="7"/>
  <c r="H168" i="7"/>
  <c r="H167" i="7"/>
  <c r="H159" i="7"/>
  <c r="H158" i="7"/>
  <c r="H157" i="7"/>
  <c r="H156" i="7"/>
  <c r="H155" i="7"/>
  <c r="I155" i="7" s="1"/>
  <c r="H154" i="7"/>
  <c r="I154" i="7" s="1"/>
  <c r="H153" i="7"/>
  <c r="H152" i="7"/>
  <c r="I152" i="7" s="1"/>
  <c r="H151" i="7"/>
  <c r="H150" i="7"/>
  <c r="H131" i="7"/>
  <c r="I131" i="7" s="1"/>
  <c r="H130" i="7"/>
  <c r="I130" i="7" s="1"/>
  <c r="H129" i="7"/>
  <c r="H128" i="7"/>
  <c r="I128" i="7" s="1"/>
  <c r="H127" i="7"/>
  <c r="H126" i="7"/>
  <c r="H125" i="7"/>
  <c r="H124" i="7"/>
  <c r="I124" i="7" s="1"/>
  <c r="H123" i="7"/>
  <c r="H115" i="7"/>
  <c r="I115" i="7" s="1"/>
  <c r="H114" i="7"/>
  <c r="I114" i="7" s="1"/>
  <c r="H113" i="7"/>
  <c r="H112" i="7"/>
  <c r="H111" i="7"/>
  <c r="H110" i="7"/>
  <c r="H109" i="7"/>
  <c r="I109" i="7" s="1"/>
  <c r="H108" i="7"/>
  <c r="H107" i="7"/>
  <c r="H106" i="7"/>
  <c r="H105" i="7"/>
  <c r="I105" i="7" s="1"/>
  <c r="H86" i="7"/>
  <c r="I86" i="7" s="1"/>
  <c r="H85" i="7"/>
  <c r="I85" i="7" s="1"/>
  <c r="H84" i="7"/>
  <c r="I84" i="7" s="1"/>
  <c r="H83" i="7"/>
  <c r="H82" i="7"/>
  <c r="H81" i="7"/>
  <c r="H80" i="7"/>
  <c r="H79" i="7"/>
  <c r="H78" i="7"/>
  <c r="H70" i="7"/>
  <c r="H69" i="7"/>
  <c r="H68" i="7"/>
  <c r="I68" i="7" s="1"/>
  <c r="H67" i="7"/>
  <c r="I67" i="7" s="1"/>
  <c r="H66" i="7"/>
  <c r="I66" i="7" s="1"/>
  <c r="H65" i="7"/>
  <c r="I65" i="7" s="1"/>
  <c r="H64" i="7"/>
  <c r="H63" i="7"/>
  <c r="H62" i="7"/>
  <c r="H61" i="7"/>
  <c r="H42" i="7"/>
  <c r="H41" i="7"/>
  <c r="H40" i="7"/>
  <c r="H39" i="7"/>
  <c r="H38" i="7"/>
  <c r="I38" i="7" s="1"/>
  <c r="H37" i="7"/>
  <c r="I37" i="7" s="1"/>
  <c r="H36" i="7"/>
  <c r="I36" i="7" s="1"/>
  <c r="H35" i="7"/>
  <c r="I35" i="7" s="1"/>
  <c r="H34" i="7"/>
  <c r="I34" i="7" s="1"/>
  <c r="H33" i="7"/>
  <c r="H25" i="7"/>
  <c r="H24" i="7"/>
  <c r="H23" i="7"/>
  <c r="H22" i="7"/>
  <c r="I22" i="7" s="1"/>
  <c r="H21" i="7"/>
  <c r="H20" i="7"/>
  <c r="I20" i="7" s="1"/>
  <c r="H19" i="7"/>
  <c r="H18" i="7"/>
  <c r="H17" i="7"/>
  <c r="I17" i="7" s="1"/>
  <c r="H16" i="7"/>
  <c r="H15" i="7"/>
  <c r="I15" i="7" s="1"/>
  <c r="H142" i="12"/>
  <c r="I142" i="12" s="1"/>
  <c r="H141" i="12"/>
  <c r="H133" i="12"/>
  <c r="I133" i="12" s="1"/>
  <c r="H132" i="12"/>
  <c r="I132" i="12" s="1"/>
  <c r="H104" i="12"/>
  <c r="H103" i="12"/>
  <c r="I103" i="12" s="1"/>
  <c r="H95" i="12"/>
  <c r="H94" i="12"/>
  <c r="I94" i="12" s="1"/>
  <c r="H93" i="12"/>
  <c r="I93" i="12" s="1"/>
  <c r="H65" i="12"/>
  <c r="I65" i="12" s="1"/>
  <c r="H64" i="12"/>
  <c r="H56" i="12"/>
  <c r="H55" i="12"/>
  <c r="H29" i="12"/>
  <c r="H28" i="12"/>
  <c r="I28" i="12" s="1"/>
  <c r="H27" i="12"/>
  <c r="H19" i="12"/>
  <c r="I19" i="12" s="1"/>
  <c r="H18" i="12"/>
  <c r="H17" i="12"/>
  <c r="I17" i="12" s="1"/>
  <c r="H138" i="17"/>
  <c r="I138" i="17" s="1"/>
  <c r="H137" i="17"/>
  <c r="I137" i="17" s="1"/>
  <c r="H129" i="17"/>
  <c r="I129" i="17" s="1"/>
  <c r="H128" i="17"/>
  <c r="I128" i="17" s="1"/>
  <c r="H101" i="17"/>
  <c r="H100" i="17"/>
  <c r="H92" i="17"/>
  <c r="H91" i="17"/>
  <c r="I91" i="17" s="1"/>
  <c r="H90" i="17"/>
  <c r="I90" i="17" s="1"/>
  <c r="H63" i="17"/>
  <c r="I63" i="17" s="1"/>
  <c r="H62" i="17"/>
  <c r="I62" i="17" s="1"/>
  <c r="H54" i="17"/>
  <c r="H53" i="17"/>
  <c r="I53" i="17" s="1"/>
  <c r="H27" i="17"/>
  <c r="I27" i="17" s="1"/>
  <c r="H26" i="17"/>
  <c r="I26" i="17" s="1"/>
  <c r="H25" i="17"/>
  <c r="H17" i="17"/>
  <c r="H16" i="17"/>
  <c r="H15" i="17"/>
  <c r="I15" i="17" s="1"/>
  <c r="H171" i="6"/>
  <c r="H170" i="6"/>
  <c r="H169" i="6"/>
  <c r="I169" i="6" s="1"/>
  <c r="H168" i="6"/>
  <c r="H167" i="6"/>
  <c r="H166" i="6"/>
  <c r="I166" i="6" s="1"/>
  <c r="H165" i="6"/>
  <c r="I165" i="6" s="1"/>
  <c r="H164" i="6"/>
  <c r="I164" i="6" s="1"/>
  <c r="H163" i="6"/>
  <c r="H155" i="6"/>
  <c r="H154" i="6"/>
  <c r="I154" i="6" s="1"/>
  <c r="H153" i="6"/>
  <c r="H152" i="6"/>
  <c r="H151" i="6"/>
  <c r="H150" i="6"/>
  <c r="I150" i="6" s="1"/>
  <c r="H149" i="6"/>
  <c r="H148" i="6"/>
  <c r="H147" i="6"/>
  <c r="I147" i="6" s="1"/>
  <c r="H128" i="6"/>
  <c r="I128" i="6" s="1"/>
  <c r="H127" i="6"/>
  <c r="I127" i="6" s="1"/>
  <c r="H126" i="6"/>
  <c r="I126" i="6" s="1"/>
  <c r="H125" i="6"/>
  <c r="H124" i="6"/>
  <c r="H123" i="6"/>
  <c r="H122" i="6"/>
  <c r="H121" i="6"/>
  <c r="H120" i="6"/>
  <c r="H112" i="6"/>
  <c r="H111" i="6"/>
  <c r="H110" i="6"/>
  <c r="I110" i="6" s="1"/>
  <c r="H109" i="6"/>
  <c r="H108" i="6"/>
  <c r="I108" i="6" s="1"/>
  <c r="H107" i="6"/>
  <c r="I107" i="6" s="1"/>
  <c r="H106" i="6"/>
  <c r="H105" i="6"/>
  <c r="H104" i="6"/>
  <c r="H103" i="6"/>
  <c r="H84" i="6"/>
  <c r="H83" i="6"/>
  <c r="H82" i="6"/>
  <c r="I82" i="6" s="1"/>
  <c r="H81" i="6"/>
  <c r="I81" i="6" s="1"/>
  <c r="H80" i="6"/>
  <c r="I80" i="6" s="1"/>
  <c r="H79" i="6"/>
  <c r="H78" i="6"/>
  <c r="I78" i="6" s="1"/>
  <c r="H77" i="6"/>
  <c r="H76" i="6"/>
  <c r="H68" i="6"/>
  <c r="H67" i="6"/>
  <c r="H66" i="6"/>
  <c r="I66" i="6" s="1"/>
  <c r="H65" i="6"/>
  <c r="H64" i="6"/>
  <c r="H63" i="6"/>
  <c r="H62" i="6"/>
  <c r="H61" i="6"/>
  <c r="I61" i="6" s="1"/>
  <c r="H60" i="6"/>
  <c r="H41" i="6"/>
  <c r="I41" i="6" s="1"/>
  <c r="H40" i="6"/>
  <c r="I40" i="6" s="1"/>
  <c r="H39" i="6"/>
  <c r="H38" i="6"/>
  <c r="I38" i="6" s="1"/>
  <c r="H37" i="6"/>
  <c r="H36" i="6"/>
  <c r="H35" i="6"/>
  <c r="H34" i="6"/>
  <c r="I34" i="6" s="1"/>
  <c r="H33" i="6"/>
  <c r="I33" i="6" s="1"/>
  <c r="H32" i="6"/>
  <c r="I32" i="6" s="1"/>
  <c r="H24" i="6"/>
  <c r="I24" i="6" s="1"/>
  <c r="H23" i="6"/>
  <c r="I23" i="6" s="1"/>
  <c r="H22" i="6"/>
  <c r="I22" i="6" s="1"/>
  <c r="H21" i="6"/>
  <c r="I21" i="6" s="1"/>
  <c r="H20" i="6"/>
  <c r="H19" i="6"/>
  <c r="I19" i="6" s="1"/>
  <c r="H18" i="6"/>
  <c r="H17" i="6"/>
  <c r="H16" i="6"/>
  <c r="I16" i="6" s="1"/>
  <c r="H15" i="6"/>
  <c r="I15" i="6" s="1"/>
  <c r="G34" i="20"/>
  <c r="F34" i="20" s="1"/>
  <c r="G33" i="20"/>
  <c r="F33" i="20" s="1"/>
  <c r="G32" i="20"/>
  <c r="F32" i="20" s="1"/>
  <c r="G31" i="20"/>
  <c r="F31" i="20" s="1"/>
  <c r="G30" i="20"/>
  <c r="F30" i="20"/>
  <c r="G29" i="20"/>
  <c r="F29" i="20"/>
  <c r="G28" i="20"/>
  <c r="F28" i="20" s="1"/>
  <c r="G27" i="20"/>
  <c r="F27" i="20" s="1"/>
  <c r="G26" i="20"/>
  <c r="F26" i="20" s="1"/>
  <c r="G25" i="20"/>
  <c r="F25" i="20" s="1"/>
  <c r="G24" i="20"/>
  <c r="F24" i="20"/>
  <c r="G23" i="20"/>
  <c r="F23" i="20"/>
  <c r="G22" i="20"/>
  <c r="F22" i="20" s="1"/>
  <c r="G21" i="20"/>
  <c r="F21" i="20" s="1"/>
  <c r="G20" i="20"/>
  <c r="F20" i="20" s="1"/>
  <c r="G19" i="20"/>
  <c r="F19" i="20" s="1"/>
  <c r="G18" i="20"/>
  <c r="F18" i="20"/>
  <c r="G17" i="20"/>
  <c r="F17" i="20"/>
  <c r="G16" i="20"/>
  <c r="F16" i="20" s="1"/>
  <c r="G15" i="20"/>
  <c r="F15" i="20" s="1"/>
  <c r="G14" i="20"/>
  <c r="F14" i="20" s="1"/>
  <c r="G13" i="20"/>
  <c r="F13" i="20" s="1"/>
  <c r="G12" i="20"/>
  <c r="F12" i="20"/>
  <c r="G11" i="20"/>
  <c r="F11" i="20"/>
  <c r="G10" i="20"/>
  <c r="F10" i="20" s="1"/>
  <c r="G9" i="20"/>
  <c r="F9" i="20" s="1"/>
  <c r="G8" i="20"/>
  <c r="F8" i="20" s="1"/>
  <c r="G7" i="20"/>
  <c r="F7" i="20" s="1"/>
  <c r="F27" i="19"/>
  <c r="E27" i="19" s="1"/>
  <c r="F26" i="19"/>
  <c r="E26" i="19" s="1"/>
  <c r="F25" i="19"/>
  <c r="E25" i="19" s="1"/>
  <c r="F24" i="19"/>
  <c r="E24" i="19" s="1"/>
  <c r="F23" i="19"/>
  <c r="E23" i="19" s="1"/>
  <c r="F22" i="19"/>
  <c r="E22" i="19" s="1"/>
  <c r="F21" i="19"/>
  <c r="E21" i="19" s="1"/>
  <c r="F20" i="19"/>
  <c r="E20" i="19" s="1"/>
  <c r="F19" i="19"/>
  <c r="E19" i="19" s="1"/>
  <c r="F18" i="19"/>
  <c r="E18" i="19" s="1"/>
  <c r="F17" i="19"/>
  <c r="E17" i="19" s="1"/>
  <c r="F16" i="19"/>
  <c r="E16" i="19" s="1"/>
  <c r="F15" i="19"/>
  <c r="E15" i="19" s="1"/>
  <c r="F14" i="19"/>
  <c r="E14" i="19" s="1"/>
  <c r="F13" i="19"/>
  <c r="E13" i="19" s="1"/>
  <c r="F12" i="19"/>
  <c r="E12" i="19" s="1"/>
  <c r="F11" i="19"/>
  <c r="E11" i="19" s="1"/>
  <c r="F10" i="19"/>
  <c r="E10" i="19" s="1"/>
  <c r="F9" i="19"/>
  <c r="E9" i="19" s="1"/>
  <c r="F8" i="19"/>
  <c r="E8" i="19" s="1"/>
  <c r="F7" i="19"/>
  <c r="E7" i="19" s="1"/>
  <c r="G154" i="16"/>
  <c r="G111" i="16"/>
  <c r="I111" i="16"/>
  <c r="G68" i="16"/>
  <c r="G164" i="6"/>
  <c r="G165" i="6"/>
  <c r="G166" i="6"/>
  <c r="G167" i="6"/>
  <c r="I167" i="6"/>
  <c r="G168" i="6"/>
  <c r="G169" i="6"/>
  <c r="G170" i="6"/>
  <c r="G171" i="6"/>
  <c r="I171" i="6"/>
  <c r="G148" i="6"/>
  <c r="I148" i="6"/>
  <c r="G149" i="6"/>
  <c r="G150" i="6"/>
  <c r="G151" i="6"/>
  <c r="I151" i="6"/>
  <c r="G152" i="6"/>
  <c r="G153" i="6"/>
  <c r="I153" i="6"/>
  <c r="G154" i="6"/>
  <c r="G155" i="6"/>
  <c r="I155" i="6"/>
  <c r="G121" i="6"/>
  <c r="G122" i="6"/>
  <c r="G123" i="6"/>
  <c r="I123" i="6"/>
  <c r="G124" i="6"/>
  <c r="G125" i="6"/>
  <c r="I125" i="6"/>
  <c r="G126" i="6"/>
  <c r="G127" i="6"/>
  <c r="G128" i="6"/>
  <c r="G104" i="6"/>
  <c r="I104" i="6"/>
  <c r="G105" i="6"/>
  <c r="I105" i="6"/>
  <c r="G106" i="6"/>
  <c r="I106" i="6"/>
  <c r="G107" i="6"/>
  <c r="G108" i="6"/>
  <c r="G109" i="6"/>
  <c r="G110" i="6"/>
  <c r="G111" i="6"/>
  <c r="I111" i="6"/>
  <c r="G112" i="6"/>
  <c r="I112" i="6"/>
  <c r="G77" i="6"/>
  <c r="G78" i="6"/>
  <c r="G79" i="6"/>
  <c r="G80" i="6"/>
  <c r="G81" i="6"/>
  <c r="G82" i="6"/>
  <c r="G83" i="6"/>
  <c r="I83" i="6"/>
  <c r="G84" i="6"/>
  <c r="G61" i="6"/>
  <c r="G62" i="6"/>
  <c r="I62" i="6"/>
  <c r="G63" i="6"/>
  <c r="G64" i="6"/>
  <c r="G65" i="6"/>
  <c r="G66" i="6"/>
  <c r="G67" i="6"/>
  <c r="I67" i="6"/>
  <c r="G68" i="6"/>
  <c r="G33" i="6"/>
  <c r="G34" i="6"/>
  <c r="G35" i="6"/>
  <c r="I35" i="6"/>
  <c r="G36" i="6"/>
  <c r="I36" i="6"/>
  <c r="G37" i="6"/>
  <c r="I37" i="6"/>
  <c r="G38" i="6"/>
  <c r="G39" i="6"/>
  <c r="G40" i="6"/>
  <c r="G41" i="6"/>
  <c r="G16" i="6"/>
  <c r="G17" i="6"/>
  <c r="G18" i="6"/>
  <c r="I18" i="6"/>
  <c r="G19" i="6"/>
  <c r="G20" i="6"/>
  <c r="G21" i="6"/>
  <c r="G22" i="6"/>
  <c r="G23" i="6"/>
  <c r="G24" i="6"/>
  <c r="G137" i="17"/>
  <c r="G138" i="17"/>
  <c r="G128" i="17"/>
  <c r="G129" i="17"/>
  <c r="G100" i="17"/>
  <c r="G101" i="17"/>
  <c r="I101" i="17"/>
  <c r="G91" i="17"/>
  <c r="G92" i="17"/>
  <c r="I92" i="17"/>
  <c r="G90" i="17"/>
  <c r="G63" i="17"/>
  <c r="G62" i="17"/>
  <c r="G53" i="17"/>
  <c r="G54" i="17"/>
  <c r="I54" i="17"/>
  <c r="G25" i="17"/>
  <c r="I25" i="17"/>
  <c r="G26" i="17"/>
  <c r="G15" i="17"/>
  <c r="G16" i="17"/>
  <c r="I16" i="17"/>
  <c r="G142" i="12"/>
  <c r="G141" i="12"/>
  <c r="G132" i="12"/>
  <c r="G133" i="12"/>
  <c r="G103" i="12"/>
  <c r="G104" i="12"/>
  <c r="G93" i="12"/>
  <c r="G94" i="12"/>
  <c r="G65" i="12"/>
  <c r="G64" i="12"/>
  <c r="G55" i="12"/>
  <c r="G56" i="12"/>
  <c r="I56" i="12"/>
  <c r="I57" i="12" s="1"/>
  <c r="G27" i="12"/>
  <c r="I27" i="12"/>
  <c r="G28" i="12"/>
  <c r="G19" i="12"/>
  <c r="G17" i="12"/>
  <c r="G18" i="12"/>
  <c r="G168" i="7"/>
  <c r="I168" i="7"/>
  <c r="G169" i="7"/>
  <c r="I169" i="7"/>
  <c r="G170" i="7"/>
  <c r="G171" i="7"/>
  <c r="G172" i="7"/>
  <c r="I172" i="7"/>
  <c r="G173" i="7"/>
  <c r="G174" i="7"/>
  <c r="I174" i="7"/>
  <c r="G175" i="7"/>
  <c r="I175" i="7"/>
  <c r="G151" i="7"/>
  <c r="G152" i="7"/>
  <c r="G153" i="7"/>
  <c r="I153" i="7"/>
  <c r="G154" i="7"/>
  <c r="G155" i="7"/>
  <c r="G156" i="7"/>
  <c r="I156" i="7"/>
  <c r="G157" i="7"/>
  <c r="G158" i="7"/>
  <c r="I158" i="7"/>
  <c r="G159" i="7"/>
  <c r="G124" i="7"/>
  <c r="G125" i="7"/>
  <c r="I125" i="7"/>
  <c r="G126" i="7"/>
  <c r="I126" i="7"/>
  <c r="G127" i="7"/>
  <c r="G128" i="7"/>
  <c r="G129" i="7"/>
  <c r="I129" i="7"/>
  <c r="G130" i="7"/>
  <c r="G131" i="7"/>
  <c r="G106" i="7"/>
  <c r="I106" i="7"/>
  <c r="G107" i="7"/>
  <c r="I107" i="7"/>
  <c r="G108" i="7"/>
  <c r="G109" i="7"/>
  <c r="G110" i="7"/>
  <c r="I110" i="7"/>
  <c r="G111" i="7"/>
  <c r="G112" i="7"/>
  <c r="I112" i="7"/>
  <c r="G113" i="7"/>
  <c r="I113" i="7"/>
  <c r="G114" i="7"/>
  <c r="G115" i="7"/>
  <c r="G105" i="7"/>
  <c r="G79" i="7"/>
  <c r="I79" i="7"/>
  <c r="G80" i="7"/>
  <c r="I80" i="7"/>
  <c r="G81" i="7"/>
  <c r="I81" i="7"/>
  <c r="G82" i="7"/>
  <c r="I82" i="7"/>
  <c r="G83" i="7"/>
  <c r="I83" i="7"/>
  <c r="G84" i="7"/>
  <c r="G85" i="7"/>
  <c r="G86" i="7"/>
  <c r="G62" i="7"/>
  <c r="I62" i="7"/>
  <c r="G63" i="7"/>
  <c r="I63" i="7"/>
  <c r="G64" i="7"/>
  <c r="I64" i="7"/>
  <c r="G65" i="7"/>
  <c r="G66" i="7"/>
  <c r="G67" i="7"/>
  <c r="G68" i="7"/>
  <c r="G69" i="7"/>
  <c r="I69" i="7"/>
  <c r="G70" i="7"/>
  <c r="I70" i="7"/>
  <c r="G61" i="7"/>
  <c r="I61" i="7"/>
  <c r="G34" i="7"/>
  <c r="G35" i="7"/>
  <c r="G36" i="7"/>
  <c r="G37" i="7"/>
  <c r="G38" i="7"/>
  <c r="G39" i="7"/>
  <c r="I39" i="7"/>
  <c r="G40" i="7"/>
  <c r="I40" i="7"/>
  <c r="G41" i="7"/>
  <c r="I41" i="7"/>
  <c r="G42" i="7"/>
  <c r="I42" i="7"/>
  <c r="G16" i="7"/>
  <c r="G17" i="7"/>
  <c r="G18" i="7"/>
  <c r="I18" i="7"/>
  <c r="G19" i="7"/>
  <c r="I19" i="7"/>
  <c r="G20" i="7"/>
  <c r="G21" i="7"/>
  <c r="I21" i="7"/>
  <c r="G22" i="7"/>
  <c r="G23" i="7"/>
  <c r="G24" i="7"/>
  <c r="G25" i="7"/>
  <c r="I25" i="7"/>
  <c r="G155" i="14"/>
  <c r="G165" i="4"/>
  <c r="G150" i="14"/>
  <c r="G151" i="14"/>
  <c r="G152" i="14"/>
  <c r="G153" i="14"/>
  <c r="G154" i="14"/>
  <c r="G136" i="14"/>
  <c r="G137" i="14"/>
  <c r="I137" i="14"/>
  <c r="G138" i="14"/>
  <c r="G139" i="14"/>
  <c r="G140" i="14"/>
  <c r="I140" i="14"/>
  <c r="G141" i="14"/>
  <c r="I141" i="14"/>
  <c r="G149" i="4"/>
  <c r="I149" i="4"/>
  <c r="G143" i="4"/>
  <c r="I143" i="4"/>
  <c r="G144" i="4"/>
  <c r="I144" i="4"/>
  <c r="G145" i="4"/>
  <c r="G146" i="4"/>
  <c r="G147" i="4"/>
  <c r="I147" i="4"/>
  <c r="G148" i="4"/>
  <c r="G150" i="4"/>
  <c r="I150" i="4"/>
  <c r="G15" i="7"/>
  <c r="G111" i="14"/>
  <c r="I111" i="14"/>
  <c r="G112" i="14"/>
  <c r="G113" i="14"/>
  <c r="I113" i="14"/>
  <c r="G114" i="14"/>
  <c r="G115" i="14"/>
  <c r="G116" i="14"/>
  <c r="G96" i="14"/>
  <c r="G97" i="14"/>
  <c r="G98" i="14"/>
  <c r="G99" i="14"/>
  <c r="I99" i="14"/>
  <c r="G100" i="14"/>
  <c r="G101" i="14"/>
  <c r="I101" i="14"/>
  <c r="G102" i="14"/>
  <c r="I102" i="14"/>
  <c r="G71" i="14"/>
  <c r="G72" i="14"/>
  <c r="I72" i="14"/>
  <c r="G73" i="14"/>
  <c r="I73" i="14"/>
  <c r="G74" i="14"/>
  <c r="G75" i="14"/>
  <c r="G76" i="14"/>
  <c r="G57" i="14"/>
  <c r="I57" i="14"/>
  <c r="G58" i="14"/>
  <c r="G59" i="14"/>
  <c r="G60" i="14"/>
  <c r="G61" i="14"/>
  <c r="G62" i="14"/>
  <c r="G31" i="14"/>
  <c r="G32" i="14"/>
  <c r="I32" i="14"/>
  <c r="G33" i="14"/>
  <c r="G34" i="14"/>
  <c r="I34" i="14"/>
  <c r="G35" i="14"/>
  <c r="I35" i="14"/>
  <c r="G36" i="14"/>
  <c r="I36" i="14"/>
  <c r="G37" i="14"/>
  <c r="I37" i="14"/>
  <c r="G16" i="14"/>
  <c r="I16" i="14"/>
  <c r="G17" i="14"/>
  <c r="G18" i="14"/>
  <c r="I18" i="14"/>
  <c r="G19" i="14"/>
  <c r="G20" i="14"/>
  <c r="G21" i="14"/>
  <c r="G22" i="14"/>
  <c r="G159" i="4"/>
  <c r="I159" i="4"/>
  <c r="G160" i="4"/>
  <c r="I160" i="4"/>
  <c r="G161" i="4"/>
  <c r="I161" i="4"/>
  <c r="G162" i="4"/>
  <c r="I162" i="4"/>
  <c r="G163" i="4"/>
  <c r="I163" i="4"/>
  <c r="G164" i="4"/>
  <c r="G123" i="4"/>
  <c r="I123" i="4"/>
  <c r="G117" i="4"/>
  <c r="G118" i="4"/>
  <c r="G119" i="4"/>
  <c r="I119" i="4"/>
  <c r="G120" i="4"/>
  <c r="I120" i="4"/>
  <c r="G121" i="4"/>
  <c r="I121" i="4"/>
  <c r="G122" i="4"/>
  <c r="I122" i="4"/>
  <c r="G101" i="4"/>
  <c r="G102" i="4"/>
  <c r="I102" i="4"/>
  <c r="G103" i="4"/>
  <c r="I103" i="4"/>
  <c r="G104" i="4"/>
  <c r="I104" i="4"/>
  <c r="G105" i="4"/>
  <c r="I105" i="4"/>
  <c r="G106" i="4"/>
  <c r="I106" i="4"/>
  <c r="G107" i="4"/>
  <c r="I107" i="4"/>
  <c r="G108" i="4"/>
  <c r="G75" i="4"/>
  <c r="I75" i="4"/>
  <c r="G76" i="4"/>
  <c r="I76" i="4"/>
  <c r="G77" i="4"/>
  <c r="I77" i="4"/>
  <c r="G78" i="4"/>
  <c r="G79" i="4"/>
  <c r="G80" i="4"/>
  <c r="G81" i="4"/>
  <c r="G66" i="4"/>
  <c r="I66" i="4"/>
  <c r="G59" i="4"/>
  <c r="I59" i="4"/>
  <c r="G60" i="4"/>
  <c r="G61" i="4"/>
  <c r="I61" i="4"/>
  <c r="G62" i="4"/>
  <c r="G63" i="4"/>
  <c r="I63" i="4"/>
  <c r="G64" i="4"/>
  <c r="I64" i="4"/>
  <c r="G65" i="4"/>
  <c r="I65" i="4"/>
  <c r="G33" i="4"/>
  <c r="G34" i="4"/>
  <c r="I34" i="4"/>
  <c r="G35" i="4"/>
  <c r="I35" i="4"/>
  <c r="G36" i="4"/>
  <c r="I36" i="4"/>
  <c r="G37" i="4"/>
  <c r="I37" i="4"/>
  <c r="G38" i="4"/>
  <c r="I38" i="4"/>
  <c r="G39" i="4"/>
  <c r="I39" i="4"/>
  <c r="G16" i="4"/>
  <c r="I16" i="4"/>
  <c r="G17" i="4"/>
  <c r="I17" i="4"/>
  <c r="G18" i="4"/>
  <c r="I18" i="4"/>
  <c r="G19" i="4"/>
  <c r="I19" i="4"/>
  <c r="G20" i="4"/>
  <c r="I20" i="4"/>
  <c r="G21" i="4"/>
  <c r="I21" i="4"/>
  <c r="G22" i="4"/>
  <c r="G23" i="4"/>
  <c r="G24" i="4"/>
  <c r="G163" i="16"/>
  <c r="G164" i="16"/>
  <c r="I164" i="16"/>
  <c r="G165" i="16"/>
  <c r="I165" i="16"/>
  <c r="G166" i="16"/>
  <c r="I166" i="16"/>
  <c r="G167" i="16"/>
  <c r="I167" i="16"/>
  <c r="G168" i="16"/>
  <c r="I168" i="16"/>
  <c r="G169" i="16"/>
  <c r="I169" i="16"/>
  <c r="G147" i="16"/>
  <c r="I147" i="16"/>
  <c r="G148" i="16"/>
  <c r="I148" i="16"/>
  <c r="G149" i="16"/>
  <c r="I149" i="16"/>
  <c r="G150" i="16"/>
  <c r="I150" i="16"/>
  <c r="G151" i="16"/>
  <c r="I151" i="16"/>
  <c r="G152" i="16"/>
  <c r="G153" i="16"/>
  <c r="G126" i="16"/>
  <c r="I126" i="16"/>
  <c r="G120" i="16"/>
  <c r="I120" i="16"/>
  <c r="G121" i="16"/>
  <c r="G122" i="16"/>
  <c r="G123" i="16"/>
  <c r="G124" i="16"/>
  <c r="G125" i="16"/>
  <c r="I125" i="16"/>
  <c r="G110" i="16"/>
  <c r="I110" i="16"/>
  <c r="G104" i="16"/>
  <c r="G105" i="16"/>
  <c r="G106" i="16"/>
  <c r="I106" i="16"/>
  <c r="G107" i="16"/>
  <c r="I107" i="16"/>
  <c r="G108" i="16"/>
  <c r="G109" i="16"/>
  <c r="I109" i="16"/>
  <c r="G77" i="16"/>
  <c r="I77" i="16"/>
  <c r="G78" i="16"/>
  <c r="I78" i="16"/>
  <c r="G79" i="16"/>
  <c r="G80" i="16"/>
  <c r="I80" i="16"/>
  <c r="G81" i="16"/>
  <c r="I81" i="16"/>
  <c r="G82" i="16"/>
  <c r="I82" i="16"/>
  <c r="G83" i="16"/>
  <c r="G67" i="16"/>
  <c r="G61" i="16"/>
  <c r="I61" i="16"/>
  <c r="G62" i="16"/>
  <c r="I62" i="16"/>
  <c r="G63" i="16"/>
  <c r="I63" i="16"/>
  <c r="G64" i="16"/>
  <c r="I64" i="16"/>
  <c r="G65" i="16"/>
  <c r="G66" i="16"/>
  <c r="I66" i="16"/>
  <c r="G33" i="16"/>
  <c r="I33" i="16"/>
  <c r="G34" i="16"/>
  <c r="G35" i="16"/>
  <c r="I35" i="16"/>
  <c r="G36" i="16"/>
  <c r="G37" i="16"/>
  <c r="G38" i="16"/>
  <c r="I38" i="16"/>
  <c r="G39" i="16"/>
  <c r="I39" i="16"/>
  <c r="G40" i="16"/>
  <c r="I40" i="16"/>
  <c r="G17" i="16"/>
  <c r="G18" i="16"/>
  <c r="I18" i="16"/>
  <c r="G19" i="16"/>
  <c r="I19" i="16"/>
  <c r="G20" i="16"/>
  <c r="G21" i="16"/>
  <c r="I21" i="16"/>
  <c r="G22" i="16"/>
  <c r="I22" i="16"/>
  <c r="G23" i="16"/>
  <c r="I23" i="16"/>
  <c r="G24" i="16"/>
  <c r="I24" i="16"/>
  <c r="G25" i="16"/>
  <c r="I25" i="16"/>
  <c r="G21" i="18"/>
  <c r="G30" i="18"/>
  <c r="G31" i="18"/>
  <c r="I31" i="18"/>
  <c r="G32" i="18"/>
  <c r="G33" i="18"/>
  <c r="G35" i="18"/>
  <c r="G55" i="18"/>
  <c r="G56" i="18"/>
  <c r="G57" i="18"/>
  <c r="G58" i="18"/>
  <c r="G60" i="18"/>
  <c r="G73" i="18"/>
  <c r="G17" i="18"/>
  <c r="G18" i="18"/>
  <c r="G19" i="18"/>
  <c r="I19" i="18"/>
  <c r="G145" i="18"/>
  <c r="G146" i="18"/>
  <c r="G147" i="18"/>
  <c r="G148" i="18"/>
  <c r="I148" i="18"/>
  <c r="G149" i="18"/>
  <c r="G136" i="18"/>
  <c r="G132" i="18"/>
  <c r="G133" i="18"/>
  <c r="G134" i="18"/>
  <c r="G135" i="18"/>
  <c r="G107" i="18"/>
  <c r="I107" i="18"/>
  <c r="G108" i="18"/>
  <c r="G109" i="18"/>
  <c r="G110" i="18"/>
  <c r="G111" i="18"/>
  <c r="G94" i="18"/>
  <c r="G95" i="18"/>
  <c r="G96" i="18"/>
  <c r="G97" i="18"/>
  <c r="G98" i="18"/>
  <c r="I98" i="18"/>
  <c r="G71" i="18"/>
  <c r="G16" i="18"/>
  <c r="G116" i="4"/>
  <c r="I116" i="4"/>
  <c r="G32" i="4"/>
  <c r="G110" i="14"/>
  <c r="I110" i="14"/>
  <c r="G150" i="7"/>
  <c r="G123" i="7"/>
  <c r="I123" i="7"/>
  <c r="I155" i="14"/>
  <c r="I116" i="14"/>
  <c r="I100" i="14"/>
  <c r="I20" i="14"/>
  <c r="I111" i="7"/>
  <c r="I149" i="18"/>
  <c r="I136" i="18"/>
  <c r="I111" i="18"/>
  <c r="I73" i="18"/>
  <c r="I35" i="18"/>
  <c r="I21" i="18"/>
  <c r="I170" i="6"/>
  <c r="I109" i="6"/>
  <c r="I39" i="6"/>
  <c r="I147" i="18"/>
  <c r="I146" i="18"/>
  <c r="I145" i="18"/>
  <c r="G144" i="18"/>
  <c r="I144" i="18"/>
  <c r="I110" i="18"/>
  <c r="I109" i="18"/>
  <c r="I108" i="18"/>
  <c r="G106" i="18"/>
  <c r="I106" i="18"/>
  <c r="G72" i="18"/>
  <c r="I72" i="18"/>
  <c r="I71" i="18"/>
  <c r="G70" i="18"/>
  <c r="I70" i="18"/>
  <c r="G69" i="18"/>
  <c r="I69" i="18"/>
  <c r="G68" i="18"/>
  <c r="I68" i="18"/>
  <c r="I133" i="18"/>
  <c r="G131" i="18"/>
  <c r="I131" i="18"/>
  <c r="I97" i="18"/>
  <c r="I95" i="18"/>
  <c r="G93" i="18"/>
  <c r="I93" i="18"/>
  <c r="G59" i="18"/>
  <c r="I57" i="18"/>
  <c r="G162" i="16"/>
  <c r="G119" i="16"/>
  <c r="G76" i="16"/>
  <c r="I76" i="16"/>
  <c r="G146" i="16"/>
  <c r="I146" i="16"/>
  <c r="G103" i="16"/>
  <c r="I103" i="16"/>
  <c r="G60" i="16"/>
  <c r="I60" i="16"/>
  <c r="G158" i="4"/>
  <c r="I158" i="4"/>
  <c r="G74" i="4"/>
  <c r="I74" i="4"/>
  <c r="G142" i="4"/>
  <c r="G100" i="4"/>
  <c r="G58" i="4"/>
  <c r="G149" i="14"/>
  <c r="I149" i="14"/>
  <c r="I112" i="14"/>
  <c r="I75" i="14"/>
  <c r="I74" i="14"/>
  <c r="I71" i="14"/>
  <c r="G70" i="14"/>
  <c r="I70" i="14"/>
  <c r="I138" i="14"/>
  <c r="G135" i="14"/>
  <c r="G95" i="14"/>
  <c r="I95" i="14"/>
  <c r="I62" i="14"/>
  <c r="I60" i="14"/>
  <c r="G56" i="14"/>
  <c r="G30" i="14"/>
  <c r="I30" i="14"/>
  <c r="I17" i="14"/>
  <c r="I149" i="6"/>
  <c r="I122" i="6"/>
  <c r="I17" i="6"/>
  <c r="G167" i="7"/>
  <c r="I167" i="7"/>
  <c r="I127" i="7"/>
  <c r="G78" i="7"/>
  <c r="I78" i="7"/>
  <c r="I159" i="7"/>
  <c r="I157" i="7"/>
  <c r="I151" i="7"/>
  <c r="I150" i="7"/>
  <c r="I108" i="7"/>
  <c r="I141" i="12"/>
  <c r="I104" i="12"/>
  <c r="I64" i="12"/>
  <c r="G95" i="12"/>
  <c r="I95" i="12"/>
  <c r="I55" i="12"/>
  <c r="I100" i="17"/>
  <c r="I102" i="17" s="1"/>
  <c r="H11" i="21" s="1"/>
  <c r="I168" i="6"/>
  <c r="G163" i="6"/>
  <c r="I163" i="6"/>
  <c r="I124" i="6"/>
  <c r="I121" i="6"/>
  <c r="G120" i="6"/>
  <c r="I120" i="6"/>
  <c r="I84" i="6"/>
  <c r="I79" i="6"/>
  <c r="I77" i="6"/>
  <c r="G76" i="6"/>
  <c r="I76" i="6"/>
  <c r="I152" i="6"/>
  <c r="G147" i="6"/>
  <c r="G103" i="6"/>
  <c r="I103" i="6"/>
  <c r="I68" i="6"/>
  <c r="I65" i="6"/>
  <c r="I64" i="6"/>
  <c r="I63" i="6"/>
  <c r="G60" i="6"/>
  <c r="I60" i="6"/>
  <c r="G22" i="18"/>
  <c r="G20" i="18"/>
  <c r="G16" i="16"/>
  <c r="I16" i="16"/>
  <c r="G15" i="4"/>
  <c r="G15" i="14"/>
  <c r="I15" i="14"/>
  <c r="I24" i="7"/>
  <c r="I23" i="7"/>
  <c r="I16" i="7"/>
  <c r="I18" i="12"/>
  <c r="G17" i="17"/>
  <c r="I17" i="17"/>
  <c r="I20" i="6"/>
  <c r="G15" i="6"/>
  <c r="G29" i="12"/>
  <c r="I29" i="12"/>
  <c r="G27" i="17"/>
  <c r="I30" i="18"/>
  <c r="G34" i="18"/>
  <c r="I34" i="18"/>
  <c r="G33" i="7"/>
  <c r="I33" i="7"/>
  <c r="G32" i="6"/>
  <c r="I33" i="14"/>
  <c r="I33" i="18"/>
  <c r="I22" i="18"/>
  <c r="I32" i="18"/>
  <c r="I17" i="18"/>
  <c r="I99" i="18" l="1"/>
  <c r="G40" i="21" s="1"/>
  <c r="I36" i="18"/>
  <c r="D40" i="21" s="1"/>
  <c r="I96" i="12"/>
  <c r="I64" i="17"/>
  <c r="I65" i="17" s="1"/>
  <c r="I66" i="17" s="1"/>
  <c r="I28" i="17"/>
  <c r="D11" i="21" s="1"/>
  <c r="I66" i="12"/>
  <c r="F12" i="21" s="1"/>
  <c r="I97" i="12"/>
  <c r="G12" i="21"/>
  <c r="F11" i="21"/>
  <c r="I30" i="12"/>
  <c r="I143" i="12"/>
  <c r="J12" i="21" s="1"/>
  <c r="I58" i="12"/>
  <c r="I59" i="12" s="1"/>
  <c r="E12" i="21"/>
  <c r="I87" i="7"/>
  <c r="I150" i="18"/>
  <c r="I137" i="18"/>
  <c r="I112" i="18"/>
  <c r="H40" i="21" s="1"/>
  <c r="I100" i="18"/>
  <c r="I101" i="18" s="1"/>
  <c r="I74" i="18"/>
  <c r="F40" i="21" s="1"/>
  <c r="I61" i="18"/>
  <c r="E40" i="21" s="1"/>
  <c r="I23" i="18"/>
  <c r="I170" i="16"/>
  <c r="I155" i="16"/>
  <c r="I127" i="16"/>
  <c r="H32" i="21" s="1"/>
  <c r="I112" i="16"/>
  <c r="I84" i="16"/>
  <c r="I69" i="16"/>
  <c r="E32" i="21" s="1"/>
  <c r="I41" i="16"/>
  <c r="D32" i="21" s="1"/>
  <c r="I26" i="16"/>
  <c r="I166" i="4"/>
  <c r="I151" i="4"/>
  <c r="I124" i="4"/>
  <c r="H29" i="21" s="1"/>
  <c r="I109" i="4"/>
  <c r="G29" i="21" s="1"/>
  <c r="I82" i="4"/>
  <c r="F29" i="21" s="1"/>
  <c r="I67" i="4"/>
  <c r="I40" i="4"/>
  <c r="D29" i="21" s="1"/>
  <c r="I25" i="4"/>
  <c r="I156" i="14"/>
  <c r="I142" i="14"/>
  <c r="I26" i="21" s="1"/>
  <c r="I117" i="14"/>
  <c r="H26" i="21" s="1"/>
  <c r="I103" i="14"/>
  <c r="G26" i="21" s="1"/>
  <c r="I77" i="14"/>
  <c r="I63" i="14"/>
  <c r="I38" i="14"/>
  <c r="D26" i="21" s="1"/>
  <c r="I23" i="14"/>
  <c r="C26" i="21" s="1"/>
  <c r="I176" i="7"/>
  <c r="I160" i="7"/>
  <c r="I132" i="7"/>
  <c r="I116" i="7"/>
  <c r="I71" i="7"/>
  <c r="I43" i="7"/>
  <c r="I26" i="7"/>
  <c r="I134" i="12"/>
  <c r="I12" i="21" s="1"/>
  <c r="I105" i="12"/>
  <c r="H12" i="21" s="1"/>
  <c r="I98" i="12"/>
  <c r="I67" i="12"/>
  <c r="I68" i="12" s="1"/>
  <c r="I20" i="12"/>
  <c r="C12" i="21" s="1"/>
  <c r="I139" i="17"/>
  <c r="J11" i="21" s="1"/>
  <c r="I130" i="17"/>
  <c r="I11" i="21" s="1"/>
  <c r="I103" i="17"/>
  <c r="I104" i="17" s="1"/>
  <c r="I93" i="17"/>
  <c r="I55" i="17"/>
  <c r="E11" i="21" s="1"/>
  <c r="I29" i="17"/>
  <c r="I30" i="17" s="1"/>
  <c r="I18" i="17"/>
  <c r="C11" i="21" s="1"/>
  <c r="I172" i="6"/>
  <c r="I156" i="6"/>
  <c r="I129" i="6"/>
  <c r="I113" i="6"/>
  <c r="I85" i="6"/>
  <c r="I69" i="6"/>
  <c r="I42" i="6"/>
  <c r="I25" i="6"/>
  <c r="I106" i="12" l="1"/>
  <c r="I107" i="12" s="1"/>
  <c r="I144" i="12"/>
  <c r="I145" i="12" s="1"/>
  <c r="I131" i="17"/>
  <c r="I132" i="17" s="1"/>
  <c r="I140" i="17"/>
  <c r="I141" i="17" s="1"/>
  <c r="I24" i="18"/>
  <c r="I25" i="18" s="1"/>
  <c r="C40" i="21"/>
  <c r="I37" i="18"/>
  <c r="I38" i="18" s="1"/>
  <c r="I118" i="14"/>
  <c r="I119" i="14" s="1"/>
  <c r="I24" i="14"/>
  <c r="I25" i="14" s="1"/>
  <c r="I125" i="4"/>
  <c r="I126" i="4" s="1"/>
  <c r="I42" i="16"/>
  <c r="I43" i="16" s="1"/>
  <c r="I135" i="12"/>
  <c r="I136" i="12" s="1"/>
  <c r="I39" i="14"/>
  <c r="I40" i="14" s="1"/>
  <c r="I83" i="4"/>
  <c r="I84" i="4" s="1"/>
  <c r="I19" i="17"/>
  <c r="I20" i="17" s="1"/>
  <c r="I21" i="12"/>
  <c r="I22" i="12" s="1"/>
  <c r="I104" i="14"/>
  <c r="I105" i="14" s="1"/>
  <c r="I56" i="17"/>
  <c r="I57" i="17" s="1"/>
  <c r="I62" i="18"/>
  <c r="I63" i="18" s="1"/>
  <c r="I31" i="12"/>
  <c r="I32" i="12" s="1"/>
  <c r="D12" i="21"/>
  <c r="K12" i="21" s="1"/>
  <c r="I94" i="17"/>
  <c r="I95" i="17" s="1"/>
  <c r="G11" i="21"/>
  <c r="K11" i="21" s="1"/>
  <c r="I41" i="4"/>
  <c r="I42" i="4" s="1"/>
  <c r="I75" i="18"/>
  <c r="I76" i="18" s="1"/>
  <c r="I64" i="14"/>
  <c r="I65" i="14" s="1"/>
  <c r="E26" i="21"/>
  <c r="I70" i="16"/>
  <c r="I71" i="16" s="1"/>
  <c r="I44" i="7"/>
  <c r="I45" i="7" s="1"/>
  <c r="D23" i="21"/>
  <c r="I78" i="14"/>
  <c r="I79" i="14" s="1"/>
  <c r="F26" i="21"/>
  <c r="I85" i="16"/>
  <c r="I86" i="16" s="1"/>
  <c r="F32" i="21"/>
  <c r="I157" i="6"/>
  <c r="I158" i="6" s="1"/>
  <c r="I7" i="21"/>
  <c r="I68" i="4"/>
  <c r="I69" i="4" s="1"/>
  <c r="E29" i="21"/>
  <c r="I72" i="7"/>
  <c r="I73" i="7" s="1"/>
  <c r="E23" i="21"/>
  <c r="I110" i="4"/>
  <c r="I111" i="4" s="1"/>
  <c r="I113" i="16"/>
  <c r="I114" i="16" s="1"/>
  <c r="G32" i="21"/>
  <c r="I130" i="6"/>
  <c r="I131" i="6" s="1"/>
  <c r="H7" i="21"/>
  <c r="I27" i="7"/>
  <c r="I28" i="7" s="1"/>
  <c r="C23" i="21"/>
  <c r="I117" i="7"/>
  <c r="I118" i="7" s="1"/>
  <c r="G23" i="21"/>
  <c r="I128" i="16"/>
  <c r="I129" i="16" s="1"/>
  <c r="I113" i="18"/>
  <c r="I114" i="18" s="1"/>
  <c r="I133" i="7"/>
  <c r="I134" i="7" s="1"/>
  <c r="H23" i="21"/>
  <c r="I173" i="6"/>
  <c r="I174" i="6" s="1"/>
  <c r="J7" i="21"/>
  <c r="I26" i="6"/>
  <c r="I27" i="6" s="1"/>
  <c r="C7" i="21"/>
  <c r="I43" i="6"/>
  <c r="I44" i="6" s="1"/>
  <c r="D7" i="21"/>
  <c r="I161" i="7"/>
  <c r="I162" i="7" s="1"/>
  <c r="I23" i="21"/>
  <c r="I143" i="14"/>
  <c r="I144" i="14" s="1"/>
  <c r="I156" i="16"/>
  <c r="I157" i="16" s="1"/>
  <c r="I32" i="21"/>
  <c r="I138" i="18"/>
  <c r="I139" i="18" s="1"/>
  <c r="I40" i="21"/>
  <c r="I151" i="18"/>
  <c r="I152" i="18" s="1"/>
  <c r="J40" i="21"/>
  <c r="I152" i="4"/>
  <c r="I153" i="4" s="1"/>
  <c r="I29" i="21"/>
  <c r="I171" i="16"/>
  <c r="I172" i="16" s="1"/>
  <c r="J32" i="21"/>
  <c r="I86" i="6"/>
  <c r="I87" i="6" s="1"/>
  <c r="F7" i="21"/>
  <c r="I157" i="14"/>
  <c r="I158" i="14" s="1"/>
  <c r="J26" i="21"/>
  <c r="I167" i="4"/>
  <c r="I168" i="4" s="1"/>
  <c r="J29" i="21"/>
  <c r="I70" i="6"/>
  <c r="I71" i="6" s="1"/>
  <c r="E7" i="21"/>
  <c r="I177" i="7"/>
  <c r="I178" i="7" s="1"/>
  <c r="J23" i="21"/>
  <c r="I114" i="6"/>
  <c r="I115" i="6" s="1"/>
  <c r="G7" i="21"/>
  <c r="I26" i="4"/>
  <c r="I27" i="4" s="1"/>
  <c r="C29" i="21"/>
  <c r="I27" i="16"/>
  <c r="I28" i="16" s="1"/>
  <c r="C32" i="21"/>
  <c r="I88" i="7"/>
  <c r="I89" i="7" s="1"/>
  <c r="F23" i="21"/>
  <c r="K26" i="21" l="1"/>
  <c r="D45" i="21"/>
  <c r="D46" i="21" s="1"/>
  <c r="H45" i="21"/>
  <c r="H46" i="21" s="1"/>
  <c r="E45" i="21"/>
  <c r="E46" i="21" s="1"/>
  <c r="G45" i="21"/>
  <c r="G46" i="21" s="1"/>
  <c r="K7" i="21"/>
  <c r="C45" i="21"/>
  <c r="C46" i="21" s="1"/>
  <c r="K23" i="21"/>
  <c r="J45" i="21"/>
  <c r="J46" i="21" s="1"/>
  <c r="K32" i="21"/>
  <c r="I45" i="21"/>
  <c r="I46" i="21" s="1"/>
  <c r="K40" i="21"/>
  <c r="K29" i="21"/>
  <c r="F45" i="21"/>
  <c r="F46" i="21" s="1"/>
  <c r="K45" i="21" l="1"/>
  <c r="K46" i="21" s="1"/>
</calcChain>
</file>

<file path=xl/sharedStrings.xml><?xml version="1.0" encoding="utf-8"?>
<sst xmlns="http://schemas.openxmlformats.org/spreadsheetml/2006/main" count="2420" uniqueCount="265">
  <si>
    <t>množství</t>
  </si>
  <si>
    <t>Kč celkem</t>
  </si>
  <si>
    <t>hod</t>
  </si>
  <si>
    <t>vedení provozního deníku</t>
  </si>
  <si>
    <t>DPH 21%</t>
  </si>
  <si>
    <t>Činnost</t>
  </si>
  <si>
    <t>měrná jedn.</t>
  </si>
  <si>
    <t>Kč/jed.</t>
  </si>
  <si>
    <t>Cena  celkem bez DPH</t>
  </si>
  <si>
    <t xml:space="preserve">kontrola a zajištění provozu odběrného místa elektrické energie </t>
  </si>
  <si>
    <t xml:space="preserve"> </t>
  </si>
  <si>
    <t xml:space="preserve">servis pohyblivých mechanismů                             </t>
  </si>
  <si>
    <t>ceník číslo</t>
  </si>
  <si>
    <t>Název:</t>
  </si>
  <si>
    <t>Katastrální území:</t>
  </si>
  <si>
    <t>ID:</t>
  </si>
  <si>
    <t>Pracoviště SPÚ:</t>
  </si>
  <si>
    <t>Brno</t>
  </si>
  <si>
    <t>Doba trvání smlouvy:</t>
  </si>
  <si>
    <t>četnost v období</t>
  </si>
  <si>
    <t xml:space="preserve">servis pohyblivých mechanismů                                  </t>
  </si>
  <si>
    <t>hod.</t>
  </si>
  <si>
    <t>ČS Božice</t>
  </si>
  <si>
    <t>5150000211-11201000, 5150000212-11201000, 5150000213-11201000, 5150000214-11201000</t>
  </si>
  <si>
    <t xml:space="preserve">5150000216-11201000, 5150000217-11201000, 5150000218-11201000, </t>
  </si>
  <si>
    <t>ČS Valtrovice</t>
  </si>
  <si>
    <t xml:space="preserve">5150000208-11201000, 5150000209-11201000, 5150000210-11201000 </t>
  </si>
  <si>
    <t>Kanál N2</t>
  </si>
  <si>
    <t>5150000205-11201000, 5150000206-11201000, 5150000207-11201000,</t>
  </si>
  <si>
    <t>Kanál N 1</t>
  </si>
  <si>
    <t>5150000202-11201000, 5150000203-11201000, 5150000204-11201000,</t>
  </si>
  <si>
    <t>5150000186-11201000, 5150000187-11201000, 5150000188-11201000, 5150000189-11201000, 5150000190-11201000</t>
  </si>
  <si>
    <t>5150000191-11201000, 5150000192-11201000, 5150000193-11201000, 5150000194-11201000, 5150000195-11201000</t>
  </si>
  <si>
    <t>5150000196-11201000</t>
  </si>
  <si>
    <t>Přepady "A" - "J" KANÁLU K-H</t>
  </si>
  <si>
    <t>5150000201-11201000</t>
  </si>
  <si>
    <t>PŘEPAD "O1" Z KAN. K-H V 15,00</t>
  </si>
  <si>
    <t>KANÁL K-H KM 0,000- 15,000, VZDOUVACÍ OBJEKT, PŘELIV K-H</t>
  </si>
  <si>
    <t>5150000197-11201000, 5150000198-11201000, 5150000199-112010005150000200-11201000</t>
  </si>
  <si>
    <t>VN Božice</t>
  </si>
  <si>
    <t>5150000219-11201000, 5150000220-11201000, 5150000221-11201000, 5150000222-11201000</t>
  </si>
  <si>
    <t xml:space="preserve">5150000223-11201000,  </t>
  </si>
  <si>
    <t>Valtrovice, Křídlůvky</t>
  </si>
  <si>
    <t>Křídlůvky, České Křídlovice</t>
  </si>
  <si>
    <t>České Křídlůvky</t>
  </si>
  <si>
    <t>nátěry kovových konstrukcí</t>
  </si>
  <si>
    <t>kontrola a zajištění odběrného místa elektrické energie</t>
  </si>
  <si>
    <t>zprovoznění technologie</t>
  </si>
  <si>
    <t>zazimování technologie</t>
  </si>
  <si>
    <t>sečení závlahového kanálu</t>
  </si>
  <si>
    <t>ha</t>
  </si>
  <si>
    <t xml:space="preserve">zprovoznění objektů ZK </t>
  </si>
  <si>
    <t>technickobezpečnostní prohlídky (TBP IV. kategorie)</t>
  </si>
  <si>
    <t>kontrolní prohlídky a zajištění řádného stavu bezpečnostních přelivů</t>
  </si>
  <si>
    <t>odstranění náletových křovin</t>
  </si>
  <si>
    <t>kontrolní prohlídky a zajištění řádného stavu akvaduktů</t>
  </si>
  <si>
    <t>zprovoznění vtokových, výpustných objektů</t>
  </si>
  <si>
    <t xml:space="preserve">Katastrální území: </t>
  </si>
  <si>
    <t>Dyjákovice, Hevlín</t>
  </si>
  <si>
    <t>Dyjákovice, Hevlín, Hrabětice, Hrádek u Znojma, Krhovice, Křídlůvky, Strachotice, Valtrovice</t>
  </si>
  <si>
    <t>Dyjákovice, Hevlín, Hrabětice</t>
  </si>
  <si>
    <t>Hrádek u Znojma, Křídlůvky</t>
  </si>
  <si>
    <t>Dyjákovice, Hrádek u Znojma, Krhovice, Křídlůvky, Strachotice, Valtrovice</t>
  </si>
  <si>
    <t>Příloha č.6</t>
  </si>
  <si>
    <t xml:space="preserve">Rozpis činností služeb provozu a údržby staveb k závlaze pozemků </t>
  </si>
  <si>
    <t>Stavba k závlaze pozemků Kanál Krhovice - Hevlín</t>
  </si>
  <si>
    <t>kontrolní prohlídky a zajištění funkčnosti a řádného stavu stavebních objektů a zařízení HZZ</t>
  </si>
  <si>
    <t>sečení povrchových ploch</t>
  </si>
  <si>
    <t>zajištění provozu zařízení k měření průtoků a údržba měrného profilu</t>
  </si>
  <si>
    <t>odstranění nánosů sedimentů z akumulačních nádrží</t>
  </si>
  <si>
    <t>zazimování objektů ZK</t>
  </si>
  <si>
    <t>zazimování vtokových, výpustných objektů</t>
  </si>
  <si>
    <t xml:space="preserve">zprovoznění vtokových, výpustných objektů </t>
  </si>
  <si>
    <t>Období 01.01. - 30.06.2026</t>
  </si>
  <si>
    <t>Období 01.07. - 31.12.2026</t>
  </si>
  <si>
    <t>Období 01.01. - 30.06.2027</t>
  </si>
  <si>
    <t>Období 01.07. - 31.12.2027</t>
  </si>
  <si>
    <t>Období 01.01. - 30.06.2028</t>
  </si>
  <si>
    <t>Období 01.07. - 31.12.2028</t>
  </si>
  <si>
    <t>Období 01.01. - 30.06.2029</t>
  </si>
  <si>
    <t>Období 01.07. - 31.12.2029</t>
  </si>
  <si>
    <t>Cena celkem v období 01.07. - 31.12.2026 s DPH</t>
  </si>
  <si>
    <t>Cena celkem v období 01.01. - 30.06.2026 s DPH</t>
  </si>
  <si>
    <t>Cena celkem v období 01.01. - 30.06.2027 s DPH</t>
  </si>
  <si>
    <t>Cena celkem v období 01.07. - 31.12.2027 s DPH</t>
  </si>
  <si>
    <t>Cena celkem v období 01.01. - 30.06.2028 s DPH</t>
  </si>
  <si>
    <t>Cena celkem v období 01.07. - 31.12.2028 s DPH</t>
  </si>
  <si>
    <t>Cena celkem v období 01.01. - 30.06.2029 s DPH</t>
  </si>
  <si>
    <t>Cena celkem v období 01.07. - 31.12.2029 s DPH</t>
  </si>
  <si>
    <t>01.01.2026 - 31.12.2029</t>
  </si>
  <si>
    <t>odstranění nánosů v otevřeném závlahovém kanále (nad 10 cm)</t>
  </si>
  <si>
    <t>kontrola ucpávek a provozních kapalin, vč. doplňování kapalin</t>
  </si>
  <si>
    <t>Smlouva o poskytování služeb k zajištění provozu a údržby staveb k závlaze pozemků -  Příloha č. 5a</t>
  </si>
  <si>
    <t>CENÍK SLUŽEB PROVOZU A ÚDRŽBY</t>
  </si>
  <si>
    <t>pro závlahovou stavbu Kanál Krhovice - Hevlín pro rok 2026 – 2029</t>
  </si>
  <si>
    <t>p.č.</t>
  </si>
  <si>
    <t>Služba</t>
  </si>
  <si>
    <t>Jednotka</t>
  </si>
  <si>
    <t>Nabídková cena v Kč bez DPH</t>
  </si>
  <si>
    <t>Sazba DPH</t>
  </si>
  <si>
    <t>Cena v Kč vč. DPH</t>
  </si>
  <si>
    <t>1.</t>
  </si>
  <si>
    <t>servis pohyblivých mechanismů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</si>
  <si>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</si>
  <si>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</si>
  <si>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</si>
  <si>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</si>
  <si>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</si>
  <si>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</si>
  <si>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</si>
  <si>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</si>
  <si>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</si>
  <si>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</si>
  <si>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</si>
  <si>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zprovoznění objektů ZK</t>
  </si>
  <si>
    <t>14.</t>
  </si>
  <si>
    <t xml:space="preserve">16. </t>
  </si>
  <si>
    <t>17.</t>
  </si>
  <si>
    <t xml:space="preserve">18. </t>
  </si>
  <si>
    <t xml:space="preserve">19. </t>
  </si>
  <si>
    <t xml:space="preserve">20. </t>
  </si>
  <si>
    <t>odstranění nánosů v otevřeném ZK (nad 10cm)</t>
  </si>
  <si>
    <t xml:space="preserve">21. </t>
  </si>
  <si>
    <t xml:space="preserve">22. </t>
  </si>
  <si>
    <t xml:space="preserve">23. </t>
  </si>
  <si>
    <t>Pozn. Zadavatel informuje, že vynechání některých čísel v číselné řadě položek je záměrné a nejedná se o chybu</t>
  </si>
  <si>
    <t>Smlouva o poskytování služeb k zajištění provozu a údržby staveb k závlaze pozemků -  Příloha č. 5b</t>
  </si>
  <si>
    <t xml:space="preserve">CENÍK SLUŽEB AD HOC </t>
  </si>
  <si>
    <t>Limitní cena v Kč bez DPH</t>
  </si>
  <si>
    <t xml:space="preserve">	Výměna oplocení přes výšku 180 cm do 220 cm, materiál strojové pletivo Zn/PVC s napínacími dráty, s ostnatým drátem   </t>
  </si>
  <si>
    <t>bm</t>
  </si>
  <si>
    <t xml:space="preserve">Součástí jednotkové ceny položky není cena pletiva, napínacích a ostnatých drátů, jejíž  pořízení bude realizováno jako dodávka Produktu ve smyslu VOP.    </t>
  </si>
  <si>
    <t xml:space="preserve">Výměna plotových sloupků do 250 cm  </t>
  </si>
  <si>
    <t>ks</t>
  </si>
  <si>
    <t>Součástí jednotkové ceny položky není cena materiálu (sloupků průběžných, rohových, vzpěr bez rozlišení materiálu - ocel, beton). Pořízení materiálu souvisejícího s výměnou bude realizováno jako dodávka Produktu ve smyslu VOP.</t>
  </si>
  <si>
    <t>Diagnostika závady čerpadla v čerpací jímce</t>
  </si>
  <si>
    <t>4.</t>
  </si>
  <si>
    <t>Pronájem čerpadla</t>
  </si>
  <si>
    <t>den</t>
  </si>
  <si>
    <t xml:space="preserve">Sečení ve vegetačním období mimo pravidelně prováděné provozní a údržbové činnosti, v rovině nebo svahu do sklonu 1 : 2 </t>
  </si>
  <si>
    <t xml:space="preserve">Odstranění náletových křovin mimo pravidelně prováděné provozní a údržbové činnosti </t>
  </si>
  <si>
    <t xml:space="preserve">Zpracování dřevní hmoty (spadlé stromy, větve) </t>
  </si>
  <si>
    <t xml:space="preserve">Ekologická likvidace neupotřebitelné dřevní hmoty </t>
  </si>
  <si>
    <t>Nátěry kovových konstrukcí v rámci oprav</t>
  </si>
  <si>
    <t>Součástí jednotkové ceny položky není cena barev a ředidel, jejichž pořízení bude realizováno jako dodávka Produktu ve smyslu VOP.</t>
  </si>
  <si>
    <t>Jiné mimořádné zemní práce související s provozem HZZ a ostatních objektů-otevřené</t>
  </si>
  <si>
    <t>Jiné mimořádné zemní práce související s provozem HZZ a ostatních objektů-uzavřené</t>
  </si>
  <si>
    <t>Oprava opevnění koryta - betonové + akvadukty</t>
  </si>
  <si>
    <t>Součástí jednotkové ceny položky není cena za dodávku betonu, izolace, podsypového materiálu a materiálu k utěsnění dilatační spáry, poplatek za uložení suti na skládce, cena bude stanovena jako dodávka Produktu ve smyslu VOP.</t>
  </si>
  <si>
    <t>Oprava opevnění koryta - kamenná dlažba</t>
  </si>
  <si>
    <t>Součástí jednotkové ceny položky není cena kamene a cementové malty, poplatek za uložení suti na skládce, bude realizováno jako dodávka Produktu ve smyslu VOP.</t>
  </si>
  <si>
    <t>Sanace kaverny, průsaku v zemní hrázi</t>
  </si>
  <si>
    <t>15.</t>
  </si>
  <si>
    <t>Zámečnické práce</t>
  </si>
  <si>
    <t>Součástí jednotkové ceny položky není cena železářského materiálu, jehož pořízení bude realizováno jako dodávka Produktu ve smyslu VOP.</t>
  </si>
  <si>
    <t>16.</t>
  </si>
  <si>
    <t>Zednické práce</t>
  </si>
  <si>
    <t>Součástí jednotkové ceny položky není cena stavebního materiálu, jehož pořízení bude realizováno jako dodávka Produktu ve smyslu VOP.</t>
  </si>
  <si>
    <t>Elektrikářské práce</t>
  </si>
  <si>
    <t>Součástí jednotkové ceny položky není cena nového  elektromateriálu, jehož pořízení bude realizováno jako dodávka Produktu ve smyslu VOP.</t>
  </si>
  <si>
    <t>18.</t>
  </si>
  <si>
    <t>Klempířské práce</t>
  </si>
  <si>
    <t>Součástí jednotkové ceny položky není cena nových klempířských výrobků, jejichž pořízení bude realizováno jako dodávka Produktu ve smyslu VOP.</t>
  </si>
  <si>
    <t>19.</t>
  </si>
  <si>
    <t>Pokrývačské  práce</t>
  </si>
  <si>
    <t>Součástí jednotkové ceny položky není cena odpovídající střešní krytiny, jejíž pořízení bude realizováno jako dodávka Produktu ve smyslu VOP.</t>
  </si>
  <si>
    <t>20.</t>
  </si>
  <si>
    <t>Truhlářské práce</t>
  </si>
  <si>
    <t>Součástí jednotkové ceny položky není cena dřevěného materiálu, jejíž pořízení bude realizováno jako dodávka Produktu ve smyslu VOP.</t>
  </si>
  <si>
    <t>21.</t>
  </si>
  <si>
    <t>Svářečské práce</t>
  </si>
  <si>
    <t>Součástí jednotkové ceny položky není cena svářečského  materiálu, jehož pořízení bude realizováno jako dodávka Produktu ve smyslu VOP.</t>
  </si>
  <si>
    <t>22.</t>
  </si>
  <si>
    <t>23.</t>
  </si>
  <si>
    <t>Poskytnutí součinnosti objednateli nebo jím určeným třetím osobám nad rámec součinnosti poskytované v rámci služeb Provozu HZZ</t>
  </si>
  <si>
    <t>24.</t>
  </si>
  <si>
    <t xml:space="preserve">Silniční doprava nákladu vozidlem do 3,5 t </t>
  </si>
  <si>
    <t>km</t>
  </si>
  <si>
    <t>cena nezahrnuje hodinovou sazbu řidiče a přepravovaných osob</t>
  </si>
  <si>
    <t>25.</t>
  </si>
  <si>
    <t>Silniční doprava  nákladu vozidlem nad 3,5 t</t>
  </si>
  <si>
    <t>26.</t>
  </si>
  <si>
    <t>Pronájem manipulační techniky</t>
  </si>
  <si>
    <t>27.</t>
  </si>
  <si>
    <t>Pronájem elektrocentrály 4-6 kVA</t>
  </si>
  <si>
    <t>28.</t>
  </si>
  <si>
    <t xml:space="preserve">Pronájem výkonného čerpadla - 20 l/s se spalovacím motorem </t>
  </si>
  <si>
    <r>
      <t>m</t>
    </r>
    <r>
      <rPr>
        <vertAlign val="superscript"/>
        <sz val="11"/>
        <rFont val="Arial"/>
        <family val="2"/>
        <charset val="238"/>
      </rPr>
      <t>2</t>
    </r>
  </si>
  <si>
    <r>
      <t>m</t>
    </r>
    <r>
      <rPr>
        <vertAlign val="superscript"/>
        <sz val="11"/>
        <rFont val="Arial"/>
        <family val="2"/>
        <charset val="238"/>
      </rPr>
      <t>3</t>
    </r>
  </si>
  <si>
    <r>
      <rPr>
        <b/>
        <sz val="12"/>
        <rFont val="Arial"/>
        <family val="2"/>
        <charset val="238"/>
      </rPr>
      <t>pro závlahovou stavbu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Kanál Krhovice - Hevlín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pro rok 2026 – 2029</t>
    </r>
  </si>
  <si>
    <r>
      <t>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</si>
  <si>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m</t>
    </r>
    <r>
      <rPr>
        <b/>
        <vertAlign val="superscript"/>
        <sz val="10"/>
        <color theme="1"/>
        <rFont val="Arial"/>
        <family val="2"/>
        <charset val="238"/>
      </rPr>
      <t>3</t>
    </r>
  </si>
  <si>
    <r>
      <t>Nekvalifikované, výše neuvedené pomocné a</t>
    </r>
    <r>
      <rPr>
        <sz val="10"/>
        <rFont val="Arial"/>
        <family val="2"/>
        <charset val="238"/>
      </rPr>
      <t xml:space="preserve"> údržbářské </t>
    </r>
    <r>
      <rPr>
        <sz val="10"/>
        <color theme="1"/>
        <rFont val="Arial"/>
        <family val="2"/>
        <charset val="238"/>
      </rPr>
      <t>práce</t>
    </r>
  </si>
  <si>
    <t>Poznámka (Pořízení nenaceněných částí položek bude realizováno jako dodávka Produktu ve smyslu VOP - viz Příloha 3b)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</si>
  <si>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</si>
  <si>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</si>
  <si>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t>Smlouva o poskytování služeb k zajištění provozu a údržby staveb k závlaze pozemků - Příloha č.7</t>
  </si>
  <si>
    <t>Souhrn rozpisu činností služeb provozu a údržby pro závlahovou stavbu "Kanál Krhovice-Hevlín"   r. 2026 - 2029</t>
  </si>
  <si>
    <t>objekty</t>
  </si>
  <si>
    <t>2026</t>
  </si>
  <si>
    <t>2027</t>
  </si>
  <si>
    <t>2028</t>
  </si>
  <si>
    <t>2029</t>
  </si>
  <si>
    <t>CELKEM</t>
  </si>
  <si>
    <t>01.01. - 30.06.</t>
  </si>
  <si>
    <t>01.07. - 31.12.</t>
  </si>
  <si>
    <t>01.01.- 30.06.</t>
  </si>
  <si>
    <t>2026 - 2029</t>
  </si>
  <si>
    <t>Stavba k závlaze pozemků Krhovice Hevlín, vč. kanálu N1, N2, ČS Valtrovice, ČS Božice a VN Božice</t>
  </si>
  <si>
    <t>KANAL K-H KM 0.00 - 12.20</t>
  </si>
  <si>
    <t>5150000197-11201000</t>
  </si>
  <si>
    <t>VZDOUVACI OBJEKT</t>
  </si>
  <si>
    <t>5150000198-11201000</t>
  </si>
  <si>
    <t>KANAL K-H KM 12.20 - 15.00</t>
  </si>
  <si>
    <t>5150000199-11201000</t>
  </si>
  <si>
    <t>PRELIV K-H</t>
  </si>
  <si>
    <t>5150000200-11201000</t>
  </si>
  <si>
    <t>PREPAD "O1" Z KAN. K-H V 15,00</t>
  </si>
  <si>
    <t>PREPAD "A" Z KANALU K-H</t>
  </si>
  <si>
    <t>5150000186-11201000</t>
  </si>
  <si>
    <t>PREPAD "B" Z KANALU K-H</t>
  </si>
  <si>
    <t>5150000187-11201000</t>
  </si>
  <si>
    <t>PREPAD "C" Z KANALU K-H</t>
  </si>
  <si>
    <t>5150000188-11201000</t>
  </si>
  <si>
    <t>PREPAD "D" Z KANALU K-H</t>
  </si>
  <si>
    <t>5150000189-11201000</t>
  </si>
  <si>
    <t>PREPAD "E" Z KANALU K-H</t>
  </si>
  <si>
    <t>5150000190-11201000</t>
  </si>
  <si>
    <t>PREPAD "E1" Z KANALU K-H</t>
  </si>
  <si>
    <t>5150000191-11201000</t>
  </si>
  <si>
    <t>PREPAD "G" Z KANALU K-H</t>
  </si>
  <si>
    <t>5150000192-11201000</t>
  </si>
  <si>
    <t>PREPAD "H" Z KANALU K-H</t>
  </si>
  <si>
    <t>5150000193-11201000</t>
  </si>
  <si>
    <t>PREPAD "CH" Z KANALU K-H</t>
  </si>
  <si>
    <t>5150000194-11201000</t>
  </si>
  <si>
    <t>PŘEPAD "F" Z KANALU K-H</t>
  </si>
  <si>
    <t>5150000195-11201000</t>
  </si>
  <si>
    <t>PREPAD "J" Z KANALU K-H</t>
  </si>
  <si>
    <t>Kanál N1</t>
  </si>
  <si>
    <t>5150000202-11201000</t>
  </si>
  <si>
    <t>5150000203-11201000</t>
  </si>
  <si>
    <t>5150000204-11201000</t>
  </si>
  <si>
    <t>5150000205-11201000</t>
  </si>
  <si>
    <t>5150000206-11201000</t>
  </si>
  <si>
    <t>5150000207-11201000</t>
  </si>
  <si>
    <t>5150000208-11201000</t>
  </si>
  <si>
    <t>5150000209-11201000</t>
  </si>
  <si>
    <t>5150000210-11201000</t>
  </si>
  <si>
    <t>5150000211-11201000</t>
  </si>
  <si>
    <t>5150000212-11201000</t>
  </si>
  <si>
    <t>5150000213-11201000</t>
  </si>
  <si>
    <t>5150000214-11201000</t>
  </si>
  <si>
    <t>5150000215-11201000</t>
  </si>
  <si>
    <t>5150000216-11201000</t>
  </si>
  <si>
    <t>5150000217-11201000</t>
  </si>
  <si>
    <t>5150000218-11201000</t>
  </si>
  <si>
    <t>5150000219-11201000</t>
  </si>
  <si>
    <t>5150000220-11201000</t>
  </si>
  <si>
    <t>5150000221-11201000</t>
  </si>
  <si>
    <t>5150000222-11201000</t>
  </si>
  <si>
    <t>5150000223-11201000</t>
  </si>
  <si>
    <t>K-H celkem</t>
  </si>
  <si>
    <t>bez DPH</t>
  </si>
  <si>
    <t>s DPH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</si>
</sst>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"/>
  </numFmts>
  <fonts count="39" x14ac:knownFonts="1">
    <font>
      <sz val="10"/>
      <name val="Arial CE"/>
      <family val="2"/>
      <charset val="238"/>
    </font>
    <font>
      <sz val="10"/>
      <name val="Arial"/>
      <charset val="238"/>
    </font>
    <font>
      <b/>
      <sz val="11"/>
      <name val="Arial CE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216">
    <xf numFmtId="0" fontId="0" fillId="0" borderId="0" xfId="0"/>
    <xf numFmtId="0" fontId="3" fillId="0" borderId="0" xfId="0" applyFont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right" indent="1"/>
    </xf>
    <xf numFmtId="0" fontId="9" fillId="0" borderId="0" xfId="0" applyFont="1" applyFill="1" applyAlignment="1">
      <alignment horizontal="right" indent="1"/>
    </xf>
    <xf numFmtId="2" fontId="9" fillId="0" borderId="0" xfId="0" applyNumberFormat="1" applyFont="1" applyFill="1" applyAlignment="1">
      <alignment horizontal="right" inden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horizontal="center"/>
    </xf>
    <xf numFmtId="2" fontId="11" fillId="0" borderId="0" xfId="0" applyNumberFormat="1" applyFont="1" applyFill="1" applyAlignment="1">
      <alignment horizontal="right" indent="1"/>
    </xf>
    <xf numFmtId="0" fontId="11" fillId="0" borderId="0" xfId="0" applyFont="1" applyFill="1" applyAlignment="1">
      <alignment horizontal="right" indent="1"/>
    </xf>
    <xf numFmtId="0" fontId="13" fillId="0" borderId="0" xfId="0" applyFont="1" applyFill="1"/>
    <xf numFmtId="0" fontId="14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right" indent="1"/>
    </xf>
    <xf numFmtId="4" fontId="7" fillId="0" borderId="0" xfId="0" applyNumberFormat="1" applyFont="1" applyFill="1" applyAlignment="1">
      <alignment horizontal="right" inden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Border="1"/>
    <xf numFmtId="4" fontId="9" fillId="0" borderId="0" xfId="0" applyNumberFormat="1" applyFont="1" applyFill="1" applyAlignment="1">
      <alignment horizontal="right" indent="1"/>
    </xf>
    <xf numFmtId="0" fontId="16" fillId="0" borderId="0" xfId="0" applyFont="1" applyFill="1" applyBorder="1"/>
    <xf numFmtId="0" fontId="17" fillId="0" borderId="0" xfId="0" applyFont="1" applyFill="1" applyAlignment="1">
      <alignment horizontal="left"/>
    </xf>
    <xf numFmtId="1" fontId="1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>
      <alignment horizontal="right" indent="1"/>
    </xf>
    <xf numFmtId="0" fontId="18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4" fontId="11" fillId="0" borderId="0" xfId="0" applyNumberFormat="1" applyFont="1" applyFill="1" applyAlignment="1">
      <alignment horizontal="right" indent="1"/>
    </xf>
    <xf numFmtId="0" fontId="11" fillId="0" borderId="1" xfId="0" applyFont="1" applyFill="1" applyBorder="1"/>
    <xf numFmtId="0" fontId="10" fillId="0" borderId="2" xfId="0" applyFont="1" applyFill="1" applyBorder="1"/>
    <xf numFmtId="0" fontId="9" fillId="0" borderId="3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right" indent="1"/>
    </xf>
    <xf numFmtId="4" fontId="11" fillId="0" borderId="1" xfId="0" applyNumberFormat="1" applyFont="1" applyFill="1" applyBorder="1" applyAlignment="1">
      <alignment horizontal="right" indent="1"/>
    </xf>
    <xf numFmtId="0" fontId="9" fillId="0" borderId="0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4" fontId="9" fillId="0" borderId="1" xfId="0" applyNumberFormat="1" applyFont="1" applyFill="1" applyBorder="1" applyAlignment="1"/>
    <xf numFmtId="0" fontId="9" fillId="2" borderId="0" xfId="0" applyFont="1" applyFill="1"/>
    <xf numFmtId="0" fontId="18" fillId="0" borderId="0" xfId="0" applyFont="1" applyFill="1" applyBorder="1" applyAlignment="1">
      <alignment horizontal="center"/>
    </xf>
    <xf numFmtId="2" fontId="18" fillId="0" borderId="0" xfId="0" applyNumberFormat="1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center"/>
    </xf>
    <xf numFmtId="4" fontId="18" fillId="0" borderId="1" xfId="0" applyNumberFormat="1" applyFont="1" applyFill="1" applyBorder="1" applyAlignment="1"/>
    <xf numFmtId="4" fontId="18" fillId="0" borderId="0" xfId="0" applyNumberFormat="1" applyFont="1" applyFill="1" applyBorder="1" applyAlignment="1"/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right" indent="1"/>
    </xf>
    <xf numFmtId="0" fontId="11" fillId="0" borderId="0" xfId="0" applyFont="1" applyFill="1" applyBorder="1" applyAlignment="1">
      <alignment horizontal="right" indent="1"/>
    </xf>
    <xf numFmtId="0" fontId="19" fillId="0" borderId="0" xfId="0" applyFont="1" applyAlignment="1">
      <alignment vertical="center"/>
    </xf>
    <xf numFmtId="0" fontId="9" fillId="0" borderId="0" xfId="0" applyFont="1"/>
    <xf numFmtId="2" fontId="9" fillId="4" borderId="0" xfId="0" applyNumberFormat="1" applyFont="1" applyFill="1"/>
    <xf numFmtId="0" fontId="9" fillId="4" borderId="0" xfId="0" applyFont="1" applyFill="1"/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vertical="center" wrapText="1"/>
    </xf>
    <xf numFmtId="0" fontId="22" fillId="3" borderId="10" xfId="0" applyFont="1" applyFill="1" applyBorder="1" applyAlignment="1">
      <alignment vertical="center" wrapText="1"/>
    </xf>
    <xf numFmtId="0" fontId="22" fillId="4" borderId="0" xfId="0" applyFont="1" applyFill="1" applyAlignment="1">
      <alignment horizontal="center" vertical="center" wrapText="1"/>
    </xf>
    <xf numFmtId="4" fontId="18" fillId="4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4" fontId="18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3" fillId="4" borderId="0" xfId="0" applyFont="1" applyFill="1" applyAlignment="1">
      <alignment horizontal="left" vertical="center"/>
    </xf>
    <xf numFmtId="0" fontId="9" fillId="0" borderId="8" xfId="0" applyFont="1" applyBorder="1" applyAlignment="1">
      <alignment wrapText="1"/>
    </xf>
    <xf numFmtId="0" fontId="9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wrapText="1"/>
    </xf>
    <xf numFmtId="0" fontId="9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wrapText="1"/>
    </xf>
    <xf numFmtId="44" fontId="9" fillId="0" borderId="0" xfId="1" applyFont="1" applyFill="1"/>
    <xf numFmtId="4" fontId="18" fillId="4" borderId="8" xfId="1" applyNumberFormat="1" applyFont="1" applyFill="1" applyBorder="1" applyAlignment="1">
      <alignment horizontal="center" vertical="center"/>
    </xf>
    <xf numFmtId="44" fontId="9" fillId="0" borderId="8" xfId="1" applyFont="1" applyFill="1" applyBorder="1" applyAlignment="1">
      <alignment horizontal="left" vertical="center" wrapText="1"/>
    </xf>
    <xf numFmtId="44" fontId="9" fillId="4" borderId="0" xfId="1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vertical="center" wrapText="1"/>
    </xf>
    <xf numFmtId="0" fontId="23" fillId="4" borderId="0" xfId="0" applyFont="1" applyFill="1" applyAlignment="1">
      <alignment horizontal="left" vertical="center" wrapText="1"/>
    </xf>
    <xf numFmtId="4" fontId="18" fillId="4" borderId="10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wrapText="1"/>
    </xf>
    <xf numFmtId="0" fontId="25" fillId="0" borderId="8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4" borderId="12" xfId="0" applyFont="1" applyFill="1" applyBorder="1" applyAlignment="1">
      <alignment vertical="center" wrapText="1"/>
    </xf>
    <xf numFmtId="0" fontId="25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9" fillId="4" borderId="12" xfId="0" applyFont="1" applyFill="1" applyBorder="1" applyAlignment="1">
      <alignment vertical="center" wrapText="1"/>
    </xf>
    <xf numFmtId="0" fontId="28" fillId="0" borderId="13" xfId="0" applyFont="1" applyBorder="1" applyAlignment="1">
      <alignment horizontal="left" wrapText="1"/>
    </xf>
    <xf numFmtId="0" fontId="25" fillId="4" borderId="12" xfId="1" applyNumberFormat="1" applyFont="1" applyFill="1" applyBorder="1" applyAlignment="1">
      <alignment horizontal="left" vertical="center" wrapText="1"/>
    </xf>
    <xf numFmtId="44" fontId="25" fillId="0" borderId="12" xfId="1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9" fillId="4" borderId="8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left" vertical="center"/>
    </xf>
    <xf numFmtId="0" fontId="25" fillId="4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25" fillId="0" borderId="8" xfId="0" applyFont="1" applyBorder="1" applyAlignment="1">
      <alignment vertical="center" wrapText="1"/>
    </xf>
    <xf numFmtId="4" fontId="18" fillId="2" borderId="8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Border="1" applyAlignment="1">
      <alignment horizontal="center" vertical="center" wrapText="1"/>
    </xf>
    <xf numFmtId="4" fontId="29" fillId="0" borderId="8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vertical="center" wrapText="1"/>
    </xf>
    <xf numFmtId="1" fontId="11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Border="1"/>
    <xf numFmtId="1" fontId="9" fillId="0" borderId="0" xfId="0" applyNumberFormat="1" applyFont="1" applyFill="1" applyAlignment="1">
      <alignment horizontal="center"/>
    </xf>
    <xf numFmtId="1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>
      <alignment horizontal="right" indent="1"/>
    </xf>
    <xf numFmtId="1" fontId="11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right" indent="1"/>
    </xf>
    <xf numFmtId="2" fontId="9" fillId="0" borderId="1" xfId="0" applyNumberFormat="1" applyFont="1" applyFill="1" applyBorder="1" applyAlignment="1">
      <alignment horizontal="center"/>
    </xf>
    <xf numFmtId="0" fontId="9" fillId="0" borderId="2" xfId="0" applyFont="1" applyFill="1" applyBorder="1"/>
    <xf numFmtId="0" fontId="9" fillId="0" borderId="3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right"/>
    </xf>
    <xf numFmtId="0" fontId="3" fillId="0" borderId="0" xfId="0" applyFont="1"/>
    <xf numFmtId="0" fontId="32" fillId="0" borderId="0" xfId="0" applyFont="1"/>
    <xf numFmtId="4" fontId="33" fillId="0" borderId="0" xfId="0" applyNumberFormat="1" applyFont="1" applyAlignment="1">
      <alignment horizontal="right" indent="3"/>
    </xf>
    <xf numFmtId="0" fontId="33" fillId="0" borderId="0" xfId="0" applyFont="1"/>
    <xf numFmtId="0" fontId="33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right" indent="1"/>
    </xf>
    <xf numFmtId="4" fontId="34" fillId="0" borderId="0" xfId="0" applyNumberFormat="1" applyFont="1" applyAlignment="1">
      <alignment horizontal="right" indent="1"/>
    </xf>
    <xf numFmtId="0" fontId="2" fillId="0" borderId="0" xfId="0" applyFont="1"/>
    <xf numFmtId="4" fontId="0" fillId="0" borderId="0" xfId="0" applyNumberFormat="1" applyAlignment="1">
      <alignment horizontal="right" indent="3"/>
    </xf>
    <xf numFmtId="4" fontId="35" fillId="0" borderId="0" xfId="0" applyNumberFormat="1" applyFont="1" applyAlignment="1">
      <alignment horizontal="right" indent="3"/>
    </xf>
    <xf numFmtId="0" fontId="35" fillId="0" borderId="0" xfId="0" applyFont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4" fontId="30" fillId="0" borderId="17" xfId="0" applyNumberFormat="1" applyFont="1" applyBorder="1" applyAlignment="1">
      <alignment horizontal="right"/>
    </xf>
    <xf numFmtId="49" fontId="30" fillId="0" borderId="9" xfId="0" applyNumberFormat="1" applyFont="1" applyBorder="1" applyAlignment="1">
      <alignment horizontal="left"/>
    </xf>
    <xf numFmtId="4" fontId="30" fillId="0" borderId="18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4" fontId="0" fillId="0" borderId="21" xfId="0" applyNumberFormat="1" applyBorder="1" applyAlignment="1">
      <alignment horizontal="center" wrapText="1"/>
    </xf>
    <xf numFmtId="4" fontId="30" fillId="0" borderId="12" xfId="0" applyNumberFormat="1" applyFont="1" applyBorder="1" applyAlignment="1">
      <alignment horizontal="center"/>
    </xf>
    <xf numFmtId="0" fontId="32" fillId="0" borderId="19" xfId="0" applyFont="1" applyBorder="1"/>
    <xf numFmtId="0" fontId="32" fillId="0" borderId="20" xfId="0" applyFont="1" applyBorder="1"/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right" indent="3"/>
    </xf>
    <xf numFmtId="0" fontId="0" fillId="0" borderId="22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4" fontId="36" fillId="0" borderId="37" xfId="0" applyNumberFormat="1" applyFont="1" applyBorder="1" applyAlignment="1">
      <alignment horizontal="center"/>
    </xf>
    <xf numFmtId="4" fontId="0" fillId="0" borderId="38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28" xfId="0" applyBorder="1"/>
    <xf numFmtId="0" fontId="30" fillId="0" borderId="47" xfId="0" applyFont="1" applyBorder="1"/>
    <xf numFmtId="0" fontId="30" fillId="0" borderId="48" xfId="0" applyFont="1" applyBorder="1"/>
    <xf numFmtId="4" fontId="30" fillId="0" borderId="8" xfId="0" applyNumberFormat="1" applyFont="1" applyBorder="1" applyAlignment="1">
      <alignment horizontal="center"/>
    </xf>
    <xf numFmtId="0" fontId="30" fillId="0" borderId="8" xfId="0" applyFont="1" applyBorder="1"/>
    <xf numFmtId="0" fontId="37" fillId="0" borderId="0" xfId="0" applyFont="1"/>
    <xf numFmtId="3" fontId="38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4" fontId="0" fillId="0" borderId="44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0" fillId="0" borderId="36" xfId="0" applyNumberForma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45" xfId="0" applyNumberFormat="1" applyBorder="1" applyAlignment="1">
      <alignment horizontal="center" vertical="center"/>
    </xf>
    <xf numFmtId="4" fontId="0" fillId="0" borderId="46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36" fillId="0" borderId="24" xfId="0" applyNumberFormat="1" applyFont="1" applyBorder="1" applyAlignment="1">
      <alignment horizontal="center" vertical="center"/>
    </xf>
    <xf numFmtId="4" fontId="36" fillId="0" borderId="28" xfId="0" applyNumberFormat="1" applyFont="1" applyBorder="1" applyAlignment="1">
      <alignment horizontal="center" vertical="center"/>
    </xf>
    <xf numFmtId="4" fontId="36" fillId="0" borderId="34" xfId="0" applyNumberFormat="1" applyFon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6164-AF19-4006-A276-CE8044B03B4C}">
  <sheetPr>
    <tabColor rgb="FFFFFF00"/>
    <pageSetUpPr fitToPage="1"/>
  </sheetPr>
  <dimension ref="A2:F29"/>
  <sheetViews>
    <sheetView tabSelected="1" topLeftCell="A5" zoomScaleNormal="100" workbookViewId="0">
      <selection activeCell="I14" sqref="I14"/>
    </sheetView>
  </sheetViews>
  <sheetFormatPr defaultRowHeight="13.2" x14ac:dyDescent="0.25"/>
  <cols>
    <col min="1" max="1" width="5.33203125" customWidth="1"/>
    <col min="2" max="2" width="47.33203125" customWidth="1"/>
    <col min="3" max="3" width="9.88671875" customWidth="1"/>
    <col min="4" max="4" width="12.33203125" customWidth="1"/>
    <col min="5" max="5" width="10.6640625" customWidth="1"/>
    <col min="6" max="6" width="13.6640625" customWidth="1"/>
  </cols>
  <sheetData>
    <row r="2" spans="1:6" x14ac:dyDescent="0.25">
      <c r="A2" s="1" t="s">
        <v>92</v>
      </c>
    </row>
    <row r="3" spans="1:6" ht="25.8" x14ac:dyDescent="0.25">
      <c r="A3" s="187" t="s">
        <v>93</v>
      </c>
      <c r="B3" s="187"/>
      <c r="C3" s="187"/>
      <c r="D3" s="187"/>
      <c r="E3" s="187"/>
      <c r="F3" s="187"/>
    </row>
    <row r="4" spans="1:6" ht="15.6" x14ac:dyDescent="0.25">
      <c r="A4" s="188" t="s">
        <v>94</v>
      </c>
      <c r="B4" s="188"/>
      <c r="C4" s="188"/>
      <c r="D4" s="188"/>
      <c r="E4" s="188"/>
      <c r="F4" s="188"/>
    </row>
    <row r="5" spans="1:6" ht="13.8" thickBot="1" x14ac:dyDescent="0.3"/>
    <row r="6" spans="1:6" ht="43.8" thickBot="1" x14ac:dyDescent="0.3">
      <c r="A6" s="2" t="s">
        <v>95</v>
      </c>
      <c r="B6" s="3" t="s">
        <v>96</v>
      </c>
      <c r="C6" s="3" t="s">
        <v>97</v>
      </c>
      <c r="D6" s="4" t="s">
        <v>98</v>
      </c>
      <c r="E6" s="4" t="s">
        <v>99</v>
      </c>
      <c r="F6" s="5" t="s">
        <v>100</v>
      </c>
    </row>
    <row r="7" spans="1:6" ht="13.8" thickBot="1" x14ac:dyDescent="0.3">
      <c r="A7" s="94" t="s">
        <v>101</v>
      </c>
      <c r="B7" s="119" t="s">
        <v>102</v>
      </c>
      <c r="C7" s="96" t="s">
        <v>2</v>
      </c>
      <c r="D7" s="120"/>
      <c r="E7" s="121">
        <f>F7-D7</f>
        <v>0</v>
      </c>
      <c r="F7" s="122">
        <f>D7*1.21</f>
        <v>0</v>
      </c>
    </row>
    <row r="8" spans="1:6" ht="27" thickBot="1" x14ac:dyDescent="0.3">
      <c r="A8" s="99" t="s">
        <v>103</v>
      </c>
      <c r="B8" s="119" t="s">
        <v>66</v>
      </c>
      <c r="C8" s="96" t="s">
        <v>2</v>
      </c>
      <c r="D8" s="120"/>
      <c r="E8" s="121">
        <f t="shared" ref="E8:E27" si="0">F8-D8</f>
        <v>0</v>
      </c>
      <c r="F8" s="122">
        <f t="shared" ref="F8:F27" si="1">D8*1.21</f>
        <v>0</v>
      </c>
    </row>
    <row r="9" spans="1:6" ht="27" thickBot="1" x14ac:dyDescent="0.3">
      <c r="A9" s="94" t="s">
        <v>104</v>
      </c>
      <c r="B9" s="123" t="s">
        <v>68</v>
      </c>
      <c r="C9" s="96" t="s">
        <v>2</v>
      </c>
      <c r="D9" s="120"/>
      <c r="E9" s="121">
        <f t="shared" si="0"/>
        <v>0</v>
      </c>
      <c r="F9" s="122">
        <f t="shared" si="1"/>
        <v>0</v>
      </c>
    </row>
    <row r="10" spans="1:6" ht="13.8" thickBot="1" x14ac:dyDescent="0.3">
      <c r="A10" s="99" t="s">
        <v>105</v>
      </c>
      <c r="B10" s="123" t="s">
        <v>3</v>
      </c>
      <c r="C10" s="96" t="s">
        <v>2</v>
      </c>
      <c r="D10" s="120"/>
      <c r="E10" s="121">
        <f t="shared" si="0"/>
        <v>0</v>
      </c>
      <c r="F10" s="122">
        <f t="shared" si="1"/>
        <v>0</v>
      </c>
    </row>
    <row r="11" spans="1:6" ht="27" thickBot="1" x14ac:dyDescent="0.3">
      <c r="A11" s="99" t="s">
        <v>106</v>
      </c>
      <c r="B11" s="123" t="s">
        <v>91</v>
      </c>
      <c r="C11" s="96" t="s">
        <v>2</v>
      </c>
      <c r="D11" s="120"/>
      <c r="E11" s="121">
        <f t="shared" si="0"/>
        <v>0</v>
      </c>
      <c r="F11" s="122">
        <f t="shared" si="1"/>
        <v>0</v>
      </c>
    </row>
    <row r="12" spans="1:6" ht="13.8" thickBot="1" x14ac:dyDescent="0.3">
      <c r="A12" s="99" t="s">
        <v>107</v>
      </c>
      <c r="B12" s="119" t="s">
        <v>46</v>
      </c>
      <c r="C12" s="96" t="s">
        <v>2</v>
      </c>
      <c r="D12" s="120"/>
      <c r="E12" s="121">
        <f t="shared" si="0"/>
        <v>0</v>
      </c>
      <c r="F12" s="122">
        <f t="shared" si="1"/>
        <v>0</v>
      </c>
    </row>
    <row r="13" spans="1:6" ht="13.8" thickBot="1" x14ac:dyDescent="0.3">
      <c r="A13" s="99" t="s">
        <v>108</v>
      </c>
      <c r="B13" s="123" t="s">
        <v>71</v>
      </c>
      <c r="C13" s="96" t="s">
        <v>2</v>
      </c>
      <c r="D13" s="120"/>
      <c r="E13" s="121">
        <f t="shared" si="0"/>
        <v>0</v>
      </c>
      <c r="F13" s="122">
        <f t="shared" si="1"/>
        <v>0</v>
      </c>
    </row>
    <row r="14" spans="1:6" ht="13.8" thickBot="1" x14ac:dyDescent="0.3">
      <c r="A14" s="99" t="s">
        <v>109</v>
      </c>
      <c r="B14" s="123" t="s">
        <v>48</v>
      </c>
      <c r="C14" s="96" t="s">
        <v>2</v>
      </c>
      <c r="D14" s="120"/>
      <c r="E14" s="121">
        <f t="shared" si="0"/>
        <v>0</v>
      </c>
      <c r="F14" s="122">
        <f t="shared" si="1"/>
        <v>0</v>
      </c>
    </row>
    <row r="15" spans="1:6" ht="13.8" thickBot="1" x14ac:dyDescent="0.3">
      <c r="A15" s="99" t="s">
        <v>110</v>
      </c>
      <c r="B15" s="123" t="s">
        <v>70</v>
      </c>
      <c r="C15" s="96" t="s">
        <v>2</v>
      </c>
      <c r="D15" s="120"/>
      <c r="E15" s="121">
        <f t="shared" si="0"/>
        <v>0</v>
      </c>
      <c r="F15" s="122">
        <f t="shared" si="1"/>
        <v>0</v>
      </c>
    </row>
    <row r="16" spans="1:6" ht="13.8" thickBot="1" x14ac:dyDescent="0.3">
      <c r="A16" s="99" t="s">
        <v>111</v>
      </c>
      <c r="B16" s="117" t="s">
        <v>56</v>
      </c>
      <c r="C16" s="96" t="s">
        <v>2</v>
      </c>
      <c r="D16" s="120"/>
      <c r="E16" s="121">
        <f t="shared" si="0"/>
        <v>0</v>
      </c>
      <c r="F16" s="122">
        <f t="shared" si="1"/>
        <v>0</v>
      </c>
    </row>
    <row r="17" spans="1:6" ht="13.8" thickBot="1" x14ac:dyDescent="0.3">
      <c r="A17" s="99" t="s">
        <v>112</v>
      </c>
      <c r="B17" s="123" t="s">
        <v>47</v>
      </c>
      <c r="C17" s="96" t="s">
        <v>2</v>
      </c>
      <c r="D17" s="120"/>
      <c r="E17" s="121">
        <f t="shared" si="0"/>
        <v>0</v>
      </c>
      <c r="F17" s="122">
        <f t="shared" si="1"/>
        <v>0</v>
      </c>
    </row>
    <row r="18" spans="1:6" ht="13.8" thickBot="1" x14ac:dyDescent="0.3">
      <c r="A18" s="99" t="s">
        <v>113</v>
      </c>
      <c r="B18" s="123" t="s">
        <v>114</v>
      </c>
      <c r="C18" s="96" t="s">
        <v>2</v>
      </c>
      <c r="D18" s="120"/>
      <c r="E18" s="121">
        <f t="shared" si="0"/>
        <v>0</v>
      </c>
      <c r="F18" s="122">
        <f t="shared" si="1"/>
        <v>0</v>
      </c>
    </row>
    <row r="19" spans="1:6" ht="13.8" thickBot="1" x14ac:dyDescent="0.3">
      <c r="A19" s="99" t="s">
        <v>115</v>
      </c>
      <c r="B19" s="123" t="s">
        <v>52</v>
      </c>
      <c r="C19" s="96" t="s">
        <v>2</v>
      </c>
      <c r="D19" s="120"/>
      <c r="E19" s="121">
        <f t="shared" si="0"/>
        <v>0</v>
      </c>
      <c r="F19" s="122">
        <f t="shared" si="1"/>
        <v>0</v>
      </c>
    </row>
    <row r="20" spans="1:6" ht="13.8" thickBot="1" x14ac:dyDescent="0.3">
      <c r="A20" s="99" t="s">
        <v>116</v>
      </c>
      <c r="B20" s="123" t="s">
        <v>49</v>
      </c>
      <c r="C20" s="96" t="s">
        <v>50</v>
      </c>
      <c r="D20" s="120"/>
      <c r="E20" s="121">
        <f t="shared" si="0"/>
        <v>0</v>
      </c>
      <c r="F20" s="122">
        <f t="shared" si="1"/>
        <v>0</v>
      </c>
    </row>
    <row r="21" spans="1:6" ht="13.8" thickBot="1" x14ac:dyDescent="0.3">
      <c r="A21" s="99" t="s">
        <v>117</v>
      </c>
      <c r="B21" s="119" t="s">
        <v>67</v>
      </c>
      <c r="C21" s="100" t="s">
        <v>50</v>
      </c>
      <c r="D21" s="120"/>
      <c r="E21" s="121">
        <f t="shared" si="0"/>
        <v>0</v>
      </c>
      <c r="F21" s="122">
        <f t="shared" si="1"/>
        <v>0</v>
      </c>
    </row>
    <row r="22" spans="1:6" ht="16.2" thickBot="1" x14ac:dyDescent="0.3">
      <c r="A22" s="99" t="s">
        <v>118</v>
      </c>
      <c r="B22" s="123" t="s">
        <v>54</v>
      </c>
      <c r="C22" s="96" t="s">
        <v>190</v>
      </c>
      <c r="D22" s="120"/>
      <c r="E22" s="121">
        <f t="shared" si="0"/>
        <v>0</v>
      </c>
      <c r="F22" s="122">
        <f t="shared" si="1"/>
        <v>0</v>
      </c>
    </row>
    <row r="23" spans="1:6" ht="16.2" thickBot="1" x14ac:dyDescent="0.3">
      <c r="A23" s="99" t="s">
        <v>119</v>
      </c>
      <c r="B23" s="123" t="s">
        <v>45</v>
      </c>
      <c r="C23" s="96" t="s">
        <v>190</v>
      </c>
      <c r="D23" s="120"/>
      <c r="E23" s="121">
        <f t="shared" si="0"/>
        <v>0</v>
      </c>
      <c r="F23" s="122">
        <f t="shared" si="1"/>
        <v>0</v>
      </c>
    </row>
    <row r="24" spans="1:6" ht="16.2" thickBot="1" x14ac:dyDescent="0.3">
      <c r="A24" s="99" t="s">
        <v>120</v>
      </c>
      <c r="B24" s="123" t="s">
        <v>121</v>
      </c>
      <c r="C24" s="96" t="s">
        <v>191</v>
      </c>
      <c r="D24" s="120"/>
      <c r="E24" s="121">
        <f t="shared" si="0"/>
        <v>0</v>
      </c>
      <c r="F24" s="122">
        <f t="shared" si="1"/>
        <v>0</v>
      </c>
    </row>
    <row r="25" spans="1:6" ht="16.2" thickBot="1" x14ac:dyDescent="0.3">
      <c r="A25" s="99" t="s">
        <v>122</v>
      </c>
      <c r="B25" s="123" t="s">
        <v>69</v>
      </c>
      <c r="C25" s="96" t="s">
        <v>191</v>
      </c>
      <c r="D25" s="120"/>
      <c r="E25" s="121">
        <f t="shared" si="0"/>
        <v>0</v>
      </c>
      <c r="F25" s="122">
        <f t="shared" si="1"/>
        <v>0</v>
      </c>
    </row>
    <row r="26" spans="1:6" ht="27" thickBot="1" x14ac:dyDescent="0.3">
      <c r="A26" s="99" t="s">
        <v>123</v>
      </c>
      <c r="B26" s="123" t="s">
        <v>53</v>
      </c>
      <c r="C26" s="113" t="s">
        <v>2</v>
      </c>
      <c r="D26" s="120"/>
      <c r="E26" s="121">
        <f t="shared" si="0"/>
        <v>0</v>
      </c>
      <c r="F26" s="122">
        <f t="shared" si="1"/>
        <v>0</v>
      </c>
    </row>
    <row r="27" spans="1:6" ht="13.8" thickBot="1" x14ac:dyDescent="0.3">
      <c r="A27" s="99" t="s">
        <v>124</v>
      </c>
      <c r="B27" s="123" t="s">
        <v>55</v>
      </c>
      <c r="C27" s="113" t="s">
        <v>2</v>
      </c>
      <c r="D27" s="120"/>
      <c r="E27" s="121">
        <f t="shared" si="0"/>
        <v>0</v>
      </c>
      <c r="F27" s="122">
        <f t="shared" si="1"/>
        <v>0</v>
      </c>
    </row>
    <row r="28" spans="1:6" x14ac:dyDescent="0.25">
      <c r="A28" s="118" t="s">
        <v>125</v>
      </c>
      <c r="B28" s="63"/>
      <c r="C28" s="63"/>
      <c r="D28" s="63"/>
      <c r="E28" s="63"/>
      <c r="F28" s="63"/>
    </row>
    <row r="29" spans="1:6" x14ac:dyDescent="0.25">
      <c r="A29" s="6"/>
    </row>
  </sheetData>
  <mergeCells count="2">
    <mergeCell ref="A3:F3"/>
    <mergeCell ref="A4:F4"/>
  </mergeCells>
  <pageMargins left="0.7" right="0.7" top="0.78740157499999996" bottom="0.78740157499999996" header="0.3" footer="0.3"/>
  <pageSetup paperSize="9" scale="9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8C5B-0C4E-48C2-842D-15525C161C89}">
  <dimension ref="A1:J152"/>
  <sheetViews>
    <sheetView view="pageBreakPreview" zoomScaleNormal="100" zoomScaleSheetLayoutView="100" workbookViewId="0">
      <selection activeCell="H150" sqref="H150"/>
    </sheetView>
  </sheetViews>
  <sheetFormatPr defaultColWidth="9.109375" defaultRowHeight="13.2" x14ac:dyDescent="0.25"/>
  <cols>
    <col min="1" max="1" width="8.88671875" style="8" customWidth="1"/>
    <col min="2" max="2" width="17.6640625" style="8" customWidth="1"/>
    <col min="3" max="3" width="40.6640625" style="8" customWidth="1"/>
    <col min="4" max="4" width="8.6640625" style="10" customWidth="1"/>
    <col min="5" max="5" width="10.88671875" style="10" customWidth="1"/>
    <col min="6" max="6" width="12.88671875" style="10" customWidth="1"/>
    <col min="7" max="7" width="10.33203125" style="127" customWidth="1"/>
    <col min="8" max="8" width="13.44140625" style="13" customWidth="1"/>
    <col min="9" max="9" width="12.6640625" style="28" customWidth="1"/>
    <col min="10" max="16384" width="9.109375" style="8"/>
  </cols>
  <sheetData>
    <row r="1" spans="1:10" ht="15.6" x14ac:dyDescent="0.3">
      <c r="B1" s="9"/>
      <c r="G1" s="10"/>
      <c r="H1" s="11" t="s">
        <v>63</v>
      </c>
      <c r="I1" s="12"/>
    </row>
    <row r="2" spans="1:10" ht="15.6" x14ac:dyDescent="0.3">
      <c r="B2" s="9" t="s">
        <v>65</v>
      </c>
      <c r="G2" s="10"/>
      <c r="I2" s="12"/>
    </row>
    <row r="3" spans="1:10" s="14" customFormat="1" ht="10.199999999999999" x14ac:dyDescent="0.2">
      <c r="B3" s="15"/>
      <c r="D3" s="16"/>
      <c r="E3" s="16"/>
      <c r="F3" s="16"/>
      <c r="G3" s="16"/>
      <c r="H3" s="17"/>
      <c r="I3" s="18"/>
    </row>
    <row r="4" spans="1:10" s="19" customFormat="1" ht="15.6" x14ac:dyDescent="0.3">
      <c r="B4" s="9" t="s">
        <v>64</v>
      </c>
    </row>
    <row r="5" spans="1:10" s="14" customFormat="1" ht="10.199999999999999" x14ac:dyDescent="0.2">
      <c r="D5" s="16"/>
      <c r="E5" s="16"/>
      <c r="F5" s="16"/>
      <c r="G5" s="124"/>
      <c r="H5" s="17"/>
      <c r="I5" s="35"/>
    </row>
    <row r="6" spans="1:10" x14ac:dyDescent="0.25">
      <c r="A6" s="26"/>
      <c r="B6" s="8" t="s">
        <v>13</v>
      </c>
      <c r="C6" s="27" t="s">
        <v>39</v>
      </c>
    </row>
    <row r="7" spans="1:10" ht="12.75" customHeight="1" x14ac:dyDescent="0.25">
      <c r="B7" s="8" t="s">
        <v>14</v>
      </c>
      <c r="C7" s="29" t="s">
        <v>44</v>
      </c>
      <c r="F7" s="30"/>
      <c r="G7" s="31"/>
      <c r="H7" s="32"/>
    </row>
    <row r="8" spans="1:10" x14ac:dyDescent="0.25">
      <c r="B8" s="8" t="s">
        <v>16</v>
      </c>
      <c r="C8" s="29" t="s">
        <v>17</v>
      </c>
    </row>
    <row r="9" spans="1:10" x14ac:dyDescent="0.25">
      <c r="B9" s="8" t="s">
        <v>15</v>
      </c>
      <c r="C9" s="29" t="s">
        <v>40</v>
      </c>
    </row>
    <row r="10" spans="1:10" x14ac:dyDescent="0.25">
      <c r="C10" s="29" t="s">
        <v>41</v>
      </c>
    </row>
    <row r="11" spans="1:10" x14ac:dyDescent="0.25">
      <c r="B11" s="8" t="s">
        <v>18</v>
      </c>
      <c r="C11" s="33" t="s">
        <v>89</v>
      </c>
    </row>
    <row r="12" spans="1:10" s="14" customFormat="1" ht="10.199999999999999" x14ac:dyDescent="0.2">
      <c r="C12" s="34"/>
      <c r="D12" s="16"/>
      <c r="E12" s="16"/>
      <c r="F12" s="16"/>
      <c r="G12" s="124"/>
      <c r="H12" s="17"/>
      <c r="I12" s="35"/>
    </row>
    <row r="13" spans="1:10" ht="15.6" x14ac:dyDescent="0.3">
      <c r="B13" s="9" t="s">
        <v>73</v>
      </c>
    </row>
    <row r="14" spans="1:10" s="14" customFormat="1" ht="10.199999999999999" x14ac:dyDescent="0.2">
      <c r="D14" s="16"/>
      <c r="E14" s="16"/>
      <c r="F14" s="16"/>
      <c r="G14" s="124"/>
      <c r="H14" s="17"/>
      <c r="I14" s="35"/>
    </row>
    <row r="15" spans="1:10" ht="15.9" customHeight="1" x14ac:dyDescent="0.3">
      <c r="A15" s="36" t="s">
        <v>12</v>
      </c>
      <c r="B15" s="37" t="s">
        <v>5</v>
      </c>
      <c r="C15" s="38"/>
      <c r="D15" s="39" t="s">
        <v>6</v>
      </c>
      <c r="E15" s="39" t="s">
        <v>0</v>
      </c>
      <c r="F15" s="39" t="s">
        <v>19</v>
      </c>
      <c r="G15" s="130" t="s">
        <v>0</v>
      </c>
      <c r="H15" s="41" t="s">
        <v>7</v>
      </c>
      <c r="I15" s="42" t="s">
        <v>1</v>
      </c>
      <c r="J15" s="43"/>
    </row>
    <row r="16" spans="1:10" x14ac:dyDescent="0.25">
      <c r="A16" s="44">
        <v>1</v>
      </c>
      <c r="B16" s="191" t="s">
        <v>11</v>
      </c>
      <c r="C16" s="192"/>
      <c r="D16" s="45" t="s">
        <v>2</v>
      </c>
      <c r="E16" s="45">
        <v>5</v>
      </c>
      <c r="F16" s="45">
        <v>4</v>
      </c>
      <c r="G16" s="131">
        <f t="shared" ref="G16:G22" si="0">PRODUCT(E16,F16)</f>
        <v>20</v>
      </c>
      <c r="H16" s="46">
        <f>'Př. 5a - Ceník služeb provozu '!D7</f>
        <v>0</v>
      </c>
      <c r="I16" s="47">
        <f t="shared" ref="I16:I22" si="1">G16*H16</f>
        <v>0</v>
      </c>
    </row>
    <row r="17" spans="1:9" ht="25.5" customHeight="1" x14ac:dyDescent="0.25">
      <c r="A17" s="44">
        <v>2</v>
      </c>
      <c r="B17" s="193" t="s">
        <v>66</v>
      </c>
      <c r="C17" s="194"/>
      <c r="D17" s="45" t="s">
        <v>2</v>
      </c>
      <c r="E17" s="45">
        <v>8</v>
      </c>
      <c r="F17" s="45">
        <v>4</v>
      </c>
      <c r="G17" s="131">
        <f t="shared" si="0"/>
        <v>32</v>
      </c>
      <c r="H17" s="46">
        <f>'Př. 5a - Ceník služeb provozu '!D8</f>
        <v>0</v>
      </c>
      <c r="I17" s="47">
        <f t="shared" si="1"/>
        <v>0</v>
      </c>
    </row>
    <row r="18" spans="1:9" x14ac:dyDescent="0.25">
      <c r="A18" s="44">
        <v>5</v>
      </c>
      <c r="B18" s="54" t="s">
        <v>3</v>
      </c>
      <c r="C18" s="55"/>
      <c r="D18" s="45" t="s">
        <v>2</v>
      </c>
      <c r="E18" s="45">
        <v>1</v>
      </c>
      <c r="F18" s="45">
        <v>12</v>
      </c>
      <c r="G18" s="131">
        <f t="shared" si="0"/>
        <v>12</v>
      </c>
      <c r="H18" s="46">
        <f>'Př. 5a - Ceník služeb provozu '!D10</f>
        <v>0</v>
      </c>
      <c r="I18" s="47">
        <f t="shared" si="1"/>
        <v>0</v>
      </c>
    </row>
    <row r="19" spans="1:9" x14ac:dyDescent="0.25">
      <c r="A19" s="44">
        <v>11</v>
      </c>
      <c r="B19" s="196" t="s">
        <v>72</v>
      </c>
      <c r="C19" s="197"/>
      <c r="D19" s="45" t="s">
        <v>2</v>
      </c>
      <c r="E19" s="45">
        <v>8</v>
      </c>
      <c r="F19" s="45">
        <v>1</v>
      </c>
      <c r="G19" s="131">
        <f t="shared" si="0"/>
        <v>8</v>
      </c>
      <c r="H19" s="46">
        <f>'Př. 5a - Ceník služeb provozu '!D16</f>
        <v>0</v>
      </c>
      <c r="I19" s="47">
        <f t="shared" si="1"/>
        <v>0</v>
      </c>
    </row>
    <row r="20" spans="1:9" x14ac:dyDescent="0.25">
      <c r="A20" s="44">
        <v>14</v>
      </c>
      <c r="B20" s="136" t="s">
        <v>52</v>
      </c>
      <c r="C20" s="38"/>
      <c r="D20" s="137" t="s">
        <v>2</v>
      </c>
      <c r="E20" s="45">
        <v>3</v>
      </c>
      <c r="F20" s="45">
        <v>6</v>
      </c>
      <c r="G20" s="45">
        <f t="shared" si="0"/>
        <v>18</v>
      </c>
      <c r="H20" s="46">
        <f>'Př. 5a - Ceník služeb provozu '!D19</f>
        <v>0</v>
      </c>
      <c r="I20" s="47">
        <f t="shared" si="1"/>
        <v>0</v>
      </c>
    </row>
    <row r="21" spans="1:9" x14ac:dyDescent="0.25">
      <c r="A21" s="44">
        <v>17</v>
      </c>
      <c r="B21" s="44" t="s">
        <v>67</v>
      </c>
      <c r="C21" s="44"/>
      <c r="D21" s="45" t="s">
        <v>50</v>
      </c>
      <c r="E21" s="45">
        <v>0.4</v>
      </c>
      <c r="F21" s="45">
        <v>1</v>
      </c>
      <c r="G21" s="45">
        <f t="shared" si="0"/>
        <v>0.4</v>
      </c>
      <c r="H21" s="46">
        <f>'Př. 5a - Ceník služeb provozu '!D21</f>
        <v>0</v>
      </c>
      <c r="I21" s="47">
        <f>G21*H21</f>
        <v>0</v>
      </c>
    </row>
    <row r="22" spans="1:9" ht="15.6" x14ac:dyDescent="0.25">
      <c r="A22" s="44">
        <v>19</v>
      </c>
      <c r="B22" s="198" t="s">
        <v>45</v>
      </c>
      <c r="C22" s="198"/>
      <c r="D22" s="45" t="s">
        <v>194</v>
      </c>
      <c r="E22" s="45">
        <v>100</v>
      </c>
      <c r="F22" s="45">
        <v>1</v>
      </c>
      <c r="G22" s="131">
        <f t="shared" si="0"/>
        <v>100</v>
      </c>
      <c r="H22" s="46">
        <f>'Př. 5a - Ceník služeb provozu '!D23</f>
        <v>0</v>
      </c>
      <c r="I22" s="47">
        <f t="shared" si="1"/>
        <v>0</v>
      </c>
    </row>
    <row r="23" spans="1:9" x14ac:dyDescent="0.25">
      <c r="G23" s="133"/>
      <c r="H23" s="50" t="s">
        <v>8</v>
      </c>
      <c r="I23" s="47">
        <f>SUM(I16:I22)</f>
        <v>0</v>
      </c>
    </row>
    <row r="24" spans="1:9" ht="12.75" customHeight="1" x14ac:dyDescent="0.25">
      <c r="D24" s="138" t="s">
        <v>10</v>
      </c>
      <c r="E24" s="138"/>
      <c r="G24" s="133"/>
      <c r="H24" s="50" t="s">
        <v>4</v>
      </c>
      <c r="I24" s="47">
        <f>PRODUCT(I23,0.21)</f>
        <v>0</v>
      </c>
    </row>
    <row r="25" spans="1:9" x14ac:dyDescent="0.25">
      <c r="G25" s="133"/>
      <c r="H25" s="50" t="s">
        <v>82</v>
      </c>
      <c r="I25" s="52">
        <f>SUM(I23:I24)</f>
        <v>0</v>
      </c>
    </row>
    <row r="26" spans="1:9" x14ac:dyDescent="0.25">
      <c r="G26" s="133"/>
      <c r="H26" s="50"/>
      <c r="I26" s="134"/>
    </row>
    <row r="27" spans="1:9" ht="15.6" x14ac:dyDescent="0.3">
      <c r="B27" s="9" t="s">
        <v>74</v>
      </c>
    </row>
    <row r="28" spans="1:9" x14ac:dyDescent="0.25">
      <c r="A28" s="14"/>
      <c r="B28" s="14"/>
      <c r="C28" s="14"/>
      <c r="D28" s="16"/>
      <c r="E28" s="16"/>
      <c r="F28" s="16"/>
      <c r="G28" s="124"/>
      <c r="H28" s="17"/>
      <c r="I28" s="35"/>
    </row>
    <row r="29" spans="1:9" ht="15.6" x14ac:dyDescent="0.3">
      <c r="A29" s="36" t="s">
        <v>12</v>
      </c>
      <c r="B29" s="37" t="s">
        <v>5</v>
      </c>
      <c r="C29" s="38"/>
      <c r="D29" s="39" t="s">
        <v>6</v>
      </c>
      <c r="E29" s="39" t="s">
        <v>0</v>
      </c>
      <c r="F29" s="39" t="s">
        <v>19</v>
      </c>
      <c r="G29" s="130" t="s">
        <v>0</v>
      </c>
      <c r="H29" s="41" t="s">
        <v>7</v>
      </c>
      <c r="I29" s="42" t="s">
        <v>1</v>
      </c>
    </row>
    <row r="30" spans="1:9" x14ac:dyDescent="0.25">
      <c r="A30" s="44">
        <v>1</v>
      </c>
      <c r="B30" s="54" t="s">
        <v>20</v>
      </c>
      <c r="C30" s="55"/>
      <c r="D30" s="45" t="s">
        <v>2</v>
      </c>
      <c r="E30" s="45">
        <v>5</v>
      </c>
      <c r="F30" s="45">
        <v>4</v>
      </c>
      <c r="G30" s="45">
        <f t="shared" ref="G30:G35" si="2">PRODUCT(E30,F30)</f>
        <v>20</v>
      </c>
      <c r="H30" s="46">
        <f>'Př. 5a - Ceník služeb provozu '!D7</f>
        <v>0</v>
      </c>
      <c r="I30" s="47">
        <f t="shared" ref="I30:I35" si="3">G30*H30</f>
        <v>0</v>
      </c>
    </row>
    <row r="31" spans="1:9" ht="25.5" customHeight="1" x14ac:dyDescent="0.25">
      <c r="A31" s="44">
        <v>2</v>
      </c>
      <c r="B31" s="193" t="s">
        <v>66</v>
      </c>
      <c r="C31" s="194"/>
      <c r="D31" s="45" t="s">
        <v>2</v>
      </c>
      <c r="E31" s="45">
        <v>8</v>
      </c>
      <c r="F31" s="45">
        <v>4</v>
      </c>
      <c r="G31" s="45">
        <f t="shared" si="2"/>
        <v>32</v>
      </c>
      <c r="H31" s="46">
        <f>'Př. 5a - Ceník služeb provozu '!D8</f>
        <v>0</v>
      </c>
      <c r="I31" s="47">
        <f t="shared" si="3"/>
        <v>0</v>
      </c>
    </row>
    <row r="32" spans="1:9" x14ac:dyDescent="0.25">
      <c r="A32" s="44">
        <v>5</v>
      </c>
      <c r="B32" s="191" t="s">
        <v>3</v>
      </c>
      <c r="C32" s="192"/>
      <c r="D32" s="45" t="s">
        <v>2</v>
      </c>
      <c r="E32" s="45">
        <v>1</v>
      </c>
      <c r="F32" s="45">
        <v>12</v>
      </c>
      <c r="G32" s="45">
        <f t="shared" si="2"/>
        <v>12</v>
      </c>
      <c r="H32" s="46">
        <f>'Př. 5a - Ceník služeb provozu '!D10</f>
        <v>0</v>
      </c>
      <c r="I32" s="47">
        <f t="shared" si="3"/>
        <v>0</v>
      </c>
    </row>
    <row r="33" spans="1:9" x14ac:dyDescent="0.25">
      <c r="A33" s="44">
        <v>8</v>
      </c>
      <c r="B33" s="191" t="s">
        <v>71</v>
      </c>
      <c r="C33" s="192"/>
      <c r="D33" s="45" t="s">
        <v>2</v>
      </c>
      <c r="E33" s="45">
        <v>8</v>
      </c>
      <c r="F33" s="45">
        <v>1</v>
      </c>
      <c r="G33" s="45">
        <f t="shared" si="2"/>
        <v>8</v>
      </c>
      <c r="H33" s="46">
        <f>'Př. 5a - Ceník služeb provozu '!D13</f>
        <v>0</v>
      </c>
      <c r="I33" s="47">
        <f t="shared" si="3"/>
        <v>0</v>
      </c>
    </row>
    <row r="34" spans="1:9" x14ac:dyDescent="0.25">
      <c r="A34" s="136">
        <v>14</v>
      </c>
      <c r="B34" s="136" t="s">
        <v>52</v>
      </c>
      <c r="C34" s="38"/>
      <c r="D34" s="137" t="s">
        <v>2</v>
      </c>
      <c r="E34" s="45">
        <v>3</v>
      </c>
      <c r="F34" s="45">
        <v>6</v>
      </c>
      <c r="G34" s="45">
        <f t="shared" si="2"/>
        <v>18</v>
      </c>
      <c r="H34" s="46">
        <f>'Př. 5a - Ceník služeb provozu '!D19</f>
        <v>0</v>
      </c>
      <c r="I34" s="47">
        <f t="shared" si="3"/>
        <v>0</v>
      </c>
    </row>
    <row r="35" spans="1:9" x14ac:dyDescent="0.25">
      <c r="A35" s="44">
        <v>17</v>
      </c>
      <c r="B35" s="44" t="s">
        <v>67</v>
      </c>
      <c r="C35" s="44"/>
      <c r="D35" s="45" t="s">
        <v>50</v>
      </c>
      <c r="E35" s="45">
        <v>0.4</v>
      </c>
      <c r="F35" s="45">
        <v>1</v>
      </c>
      <c r="G35" s="45">
        <f t="shared" si="2"/>
        <v>0.4</v>
      </c>
      <c r="H35" s="46">
        <f>'Př. 5a - Ceník služeb provozu '!D21</f>
        <v>0</v>
      </c>
      <c r="I35" s="47">
        <f t="shared" si="3"/>
        <v>0</v>
      </c>
    </row>
    <row r="36" spans="1:9" x14ac:dyDescent="0.25">
      <c r="G36" s="133"/>
      <c r="H36" s="50" t="s">
        <v>8</v>
      </c>
      <c r="I36" s="47">
        <f>SUM(I30:I35)</f>
        <v>0</v>
      </c>
    </row>
    <row r="37" spans="1:9" x14ac:dyDescent="0.25">
      <c r="D37" s="138" t="s">
        <v>10</v>
      </c>
      <c r="E37" s="138"/>
      <c r="G37" s="133"/>
      <c r="H37" s="50" t="s">
        <v>4</v>
      </c>
      <c r="I37" s="47">
        <f>PRODUCT(I36,0.21)</f>
        <v>0</v>
      </c>
    </row>
    <row r="38" spans="1:9" x14ac:dyDescent="0.25">
      <c r="G38" s="133"/>
      <c r="H38" s="50" t="s">
        <v>81</v>
      </c>
      <c r="I38" s="52">
        <f>SUM(I36:I37)</f>
        <v>0</v>
      </c>
    </row>
    <row r="39" spans="1:9" x14ac:dyDescent="0.25">
      <c r="G39" s="133"/>
      <c r="H39" s="50"/>
      <c r="I39" s="134"/>
    </row>
    <row r="40" spans="1:9" x14ac:dyDescent="0.25">
      <c r="G40" s="133"/>
      <c r="H40" s="50"/>
      <c r="I40" s="134"/>
    </row>
    <row r="41" spans="1:9" ht="15.6" x14ac:dyDescent="0.3">
      <c r="B41" s="9" t="s">
        <v>65</v>
      </c>
      <c r="G41" s="10"/>
      <c r="I41" s="134"/>
    </row>
    <row r="42" spans="1:9" x14ac:dyDescent="0.25">
      <c r="A42" s="14"/>
      <c r="B42" s="15"/>
      <c r="C42" s="14"/>
      <c r="D42" s="16"/>
      <c r="E42" s="16"/>
      <c r="F42" s="16"/>
      <c r="G42" s="16"/>
      <c r="H42" s="17"/>
      <c r="I42" s="134"/>
    </row>
    <row r="43" spans="1:9" ht="15.6" x14ac:dyDescent="0.3">
      <c r="A43" s="19"/>
      <c r="B43" s="9" t="s">
        <v>64</v>
      </c>
      <c r="C43" s="19"/>
      <c r="D43" s="19"/>
      <c r="E43" s="19"/>
      <c r="F43" s="19"/>
      <c r="G43" s="19"/>
      <c r="H43" s="19"/>
      <c r="I43" s="134"/>
    </row>
    <row r="44" spans="1:9" x14ac:dyDescent="0.25">
      <c r="A44" s="14"/>
      <c r="B44" s="14"/>
      <c r="C44" s="14"/>
      <c r="D44" s="16"/>
      <c r="E44" s="16"/>
      <c r="F44" s="16"/>
      <c r="G44" s="124"/>
      <c r="H44" s="17"/>
      <c r="I44" s="134"/>
    </row>
    <row r="45" spans="1:9" x14ac:dyDescent="0.25">
      <c r="A45" s="26"/>
      <c r="B45" s="8" t="s">
        <v>13</v>
      </c>
      <c r="C45" s="27" t="s">
        <v>39</v>
      </c>
      <c r="I45" s="134"/>
    </row>
    <row r="46" spans="1:9" x14ac:dyDescent="0.25">
      <c r="B46" s="8" t="s">
        <v>14</v>
      </c>
      <c r="C46" s="29" t="s">
        <v>44</v>
      </c>
      <c r="F46" s="30"/>
      <c r="G46" s="31"/>
      <c r="H46" s="32"/>
      <c r="I46" s="134"/>
    </row>
    <row r="47" spans="1:9" x14ac:dyDescent="0.25">
      <c r="B47" s="8" t="s">
        <v>16</v>
      </c>
      <c r="C47" s="29" t="s">
        <v>17</v>
      </c>
      <c r="I47" s="134"/>
    </row>
    <row r="48" spans="1:9" x14ac:dyDescent="0.25">
      <c r="B48" s="8" t="s">
        <v>15</v>
      </c>
      <c r="C48" s="29" t="s">
        <v>40</v>
      </c>
      <c r="I48" s="134"/>
    </row>
    <row r="49" spans="1:9" x14ac:dyDescent="0.25">
      <c r="C49" s="29" t="s">
        <v>41</v>
      </c>
      <c r="I49" s="134"/>
    </row>
    <row r="50" spans="1:9" x14ac:dyDescent="0.25">
      <c r="B50" s="8" t="s">
        <v>18</v>
      </c>
      <c r="C50" s="33" t="s">
        <v>89</v>
      </c>
      <c r="I50" s="134"/>
    </row>
    <row r="51" spans="1:9" x14ac:dyDescent="0.25">
      <c r="G51" s="133"/>
      <c r="H51" s="50"/>
      <c r="I51" s="134"/>
    </row>
    <row r="52" spans="1:9" ht="15.6" x14ac:dyDescent="0.3">
      <c r="B52" s="9" t="s">
        <v>75</v>
      </c>
    </row>
    <row r="53" spans="1:9" x14ac:dyDescent="0.25">
      <c r="A53" s="14"/>
      <c r="B53" s="14"/>
      <c r="C53" s="14"/>
      <c r="D53" s="16"/>
      <c r="E53" s="16"/>
      <c r="F53" s="16"/>
      <c r="G53" s="124"/>
      <c r="H53" s="17"/>
      <c r="I53" s="35"/>
    </row>
    <row r="54" spans="1:9" ht="15.6" x14ac:dyDescent="0.3">
      <c r="A54" s="36" t="s">
        <v>12</v>
      </c>
      <c r="B54" s="37" t="s">
        <v>5</v>
      </c>
      <c r="C54" s="38"/>
      <c r="D54" s="39" t="s">
        <v>6</v>
      </c>
      <c r="E54" s="39" t="s">
        <v>0</v>
      </c>
      <c r="F54" s="39" t="s">
        <v>19</v>
      </c>
      <c r="G54" s="130" t="s">
        <v>0</v>
      </c>
      <c r="H54" s="41" t="s">
        <v>7</v>
      </c>
      <c r="I54" s="42" t="s">
        <v>1</v>
      </c>
    </row>
    <row r="55" spans="1:9" x14ac:dyDescent="0.25">
      <c r="A55" s="44">
        <v>1</v>
      </c>
      <c r="B55" s="191" t="s">
        <v>11</v>
      </c>
      <c r="C55" s="192"/>
      <c r="D55" s="45" t="s">
        <v>2</v>
      </c>
      <c r="E55" s="45">
        <v>5</v>
      </c>
      <c r="F55" s="45">
        <v>4</v>
      </c>
      <c r="G55" s="45">
        <f t="shared" ref="G55:G60" si="4">PRODUCT(E55,F55)</f>
        <v>20</v>
      </c>
      <c r="H55" s="46">
        <f>'Př. 5a - Ceník služeb provozu '!D7</f>
        <v>0</v>
      </c>
      <c r="I55" s="47">
        <f t="shared" ref="I55:I60" si="5">G55*H55</f>
        <v>0</v>
      </c>
    </row>
    <row r="56" spans="1:9" ht="25.5" customHeight="1" x14ac:dyDescent="0.25">
      <c r="A56" s="44">
        <v>2</v>
      </c>
      <c r="B56" s="193" t="s">
        <v>66</v>
      </c>
      <c r="C56" s="194"/>
      <c r="D56" s="45" t="s">
        <v>2</v>
      </c>
      <c r="E56" s="45">
        <v>8</v>
      </c>
      <c r="F56" s="45">
        <v>4</v>
      </c>
      <c r="G56" s="45">
        <f t="shared" si="4"/>
        <v>32</v>
      </c>
      <c r="H56" s="46">
        <f>'Př. 5a - Ceník služeb provozu '!D8</f>
        <v>0</v>
      </c>
      <c r="I56" s="47">
        <f t="shared" si="5"/>
        <v>0</v>
      </c>
    </row>
    <row r="57" spans="1:9" x14ac:dyDescent="0.25">
      <c r="A57" s="44">
        <v>5</v>
      </c>
      <c r="B57" s="54" t="s">
        <v>3</v>
      </c>
      <c r="C57" s="55"/>
      <c r="D57" s="45" t="s">
        <v>2</v>
      </c>
      <c r="E57" s="45">
        <v>1</v>
      </c>
      <c r="F57" s="45">
        <v>12</v>
      </c>
      <c r="G57" s="45">
        <f t="shared" si="4"/>
        <v>12</v>
      </c>
      <c r="H57" s="46">
        <f>'Př. 5a - Ceník služeb provozu '!D10</f>
        <v>0</v>
      </c>
      <c r="I57" s="47">
        <f t="shared" si="5"/>
        <v>0</v>
      </c>
    </row>
    <row r="58" spans="1:9" x14ac:dyDescent="0.25">
      <c r="A58" s="44">
        <v>11</v>
      </c>
      <c r="B58" s="196" t="s">
        <v>72</v>
      </c>
      <c r="C58" s="197"/>
      <c r="D58" s="45" t="s">
        <v>2</v>
      </c>
      <c r="E58" s="45">
        <v>8</v>
      </c>
      <c r="F58" s="45">
        <v>1</v>
      </c>
      <c r="G58" s="45">
        <f t="shared" si="4"/>
        <v>8</v>
      </c>
      <c r="H58" s="46">
        <f>'Př. 5a - Ceník služeb provozu '!D16</f>
        <v>0</v>
      </c>
      <c r="I58" s="47">
        <f t="shared" si="5"/>
        <v>0</v>
      </c>
    </row>
    <row r="59" spans="1:9" x14ac:dyDescent="0.25">
      <c r="A59" s="44">
        <v>14</v>
      </c>
      <c r="B59" s="136" t="s">
        <v>52</v>
      </c>
      <c r="C59" s="38"/>
      <c r="D59" s="137" t="s">
        <v>2</v>
      </c>
      <c r="E59" s="45">
        <v>3</v>
      </c>
      <c r="F59" s="45">
        <v>6</v>
      </c>
      <c r="G59" s="45">
        <f t="shared" si="4"/>
        <v>18</v>
      </c>
      <c r="H59" s="46">
        <f>'Př. 5a - Ceník služeb provozu '!D19</f>
        <v>0</v>
      </c>
      <c r="I59" s="47">
        <f t="shared" si="5"/>
        <v>0</v>
      </c>
    </row>
    <row r="60" spans="1:9" x14ac:dyDescent="0.25">
      <c r="A60" s="44">
        <v>17</v>
      </c>
      <c r="B60" s="44" t="s">
        <v>67</v>
      </c>
      <c r="C60" s="44"/>
      <c r="D60" s="45" t="s">
        <v>50</v>
      </c>
      <c r="E60" s="45">
        <v>0.4</v>
      </c>
      <c r="F60" s="45">
        <v>1</v>
      </c>
      <c r="G60" s="45">
        <f t="shared" si="4"/>
        <v>0.4</v>
      </c>
      <c r="H60" s="46">
        <f>'Př. 5a - Ceník služeb provozu '!D21</f>
        <v>0</v>
      </c>
      <c r="I60" s="47">
        <f t="shared" si="5"/>
        <v>0</v>
      </c>
    </row>
    <row r="61" spans="1:9" x14ac:dyDescent="0.25">
      <c r="G61" s="133"/>
      <c r="H61" s="50" t="s">
        <v>8</v>
      </c>
      <c r="I61" s="47">
        <f>SUM(I55:I60)</f>
        <v>0</v>
      </c>
    </row>
    <row r="62" spans="1:9" x14ac:dyDescent="0.25">
      <c r="D62" s="138" t="s">
        <v>10</v>
      </c>
      <c r="E62" s="138"/>
      <c r="G62" s="133"/>
      <c r="H62" s="50" t="s">
        <v>4</v>
      </c>
      <c r="I62" s="47">
        <f>PRODUCT(I61,0.21)</f>
        <v>0</v>
      </c>
    </row>
    <row r="63" spans="1:9" x14ac:dyDescent="0.25">
      <c r="G63" s="133"/>
      <c r="H63" s="50" t="s">
        <v>83</v>
      </c>
      <c r="I63" s="52">
        <f>SUM(I61:I62)</f>
        <v>0</v>
      </c>
    </row>
    <row r="64" spans="1:9" x14ac:dyDescent="0.25">
      <c r="G64" s="133"/>
      <c r="H64" s="50"/>
      <c r="I64" s="134"/>
    </row>
    <row r="65" spans="1:9" ht="15.6" x14ac:dyDescent="0.3">
      <c r="B65" s="9" t="s">
        <v>76</v>
      </c>
    </row>
    <row r="66" spans="1:9" x14ac:dyDescent="0.25">
      <c r="A66" s="14"/>
      <c r="B66" s="14"/>
      <c r="C66" s="14"/>
      <c r="D66" s="16"/>
      <c r="E66" s="16"/>
      <c r="F66" s="16"/>
      <c r="G66" s="124"/>
      <c r="H66" s="17"/>
      <c r="I66" s="35"/>
    </row>
    <row r="67" spans="1:9" ht="15.6" x14ac:dyDescent="0.3">
      <c r="A67" s="36" t="s">
        <v>12</v>
      </c>
      <c r="B67" s="37" t="s">
        <v>5</v>
      </c>
      <c r="C67" s="38"/>
      <c r="D67" s="39" t="s">
        <v>6</v>
      </c>
      <c r="E67" s="39" t="s">
        <v>0</v>
      </c>
      <c r="F67" s="39" t="s">
        <v>19</v>
      </c>
      <c r="G67" s="130" t="s">
        <v>0</v>
      </c>
      <c r="H67" s="41" t="s">
        <v>7</v>
      </c>
      <c r="I67" s="42" t="s">
        <v>1</v>
      </c>
    </row>
    <row r="68" spans="1:9" x14ac:dyDescent="0.25">
      <c r="A68" s="44">
        <v>1</v>
      </c>
      <c r="B68" s="54" t="s">
        <v>20</v>
      </c>
      <c r="C68" s="55"/>
      <c r="D68" s="45" t="s">
        <v>2</v>
      </c>
      <c r="E68" s="45">
        <v>5</v>
      </c>
      <c r="F68" s="45">
        <v>4</v>
      </c>
      <c r="G68" s="131">
        <f t="shared" ref="G68:G73" si="6">PRODUCT(E68,F68)</f>
        <v>20</v>
      </c>
      <c r="H68" s="46">
        <f>'Př. 5a - Ceník služeb provozu '!D7</f>
        <v>0</v>
      </c>
      <c r="I68" s="47">
        <f t="shared" ref="I68:I73" si="7">G68*H68</f>
        <v>0</v>
      </c>
    </row>
    <row r="69" spans="1:9" ht="25.5" customHeight="1" x14ac:dyDescent="0.25">
      <c r="A69" s="44">
        <v>2</v>
      </c>
      <c r="B69" s="193" t="s">
        <v>66</v>
      </c>
      <c r="C69" s="194"/>
      <c r="D69" s="45" t="s">
        <v>2</v>
      </c>
      <c r="E69" s="45">
        <v>8</v>
      </c>
      <c r="F69" s="45">
        <v>4</v>
      </c>
      <c r="G69" s="131">
        <f t="shared" si="6"/>
        <v>32</v>
      </c>
      <c r="H69" s="46">
        <f>'Př. 5a - Ceník služeb provozu '!D8</f>
        <v>0</v>
      </c>
      <c r="I69" s="47">
        <f t="shared" si="7"/>
        <v>0</v>
      </c>
    </row>
    <row r="70" spans="1:9" x14ac:dyDescent="0.25">
      <c r="A70" s="44">
        <v>5</v>
      </c>
      <c r="B70" s="191" t="s">
        <v>3</v>
      </c>
      <c r="C70" s="192"/>
      <c r="D70" s="45" t="s">
        <v>2</v>
      </c>
      <c r="E70" s="45">
        <v>1</v>
      </c>
      <c r="F70" s="45">
        <v>12</v>
      </c>
      <c r="G70" s="131">
        <f t="shared" si="6"/>
        <v>12</v>
      </c>
      <c r="H70" s="46">
        <f>'Př. 5a - Ceník služeb provozu '!D10</f>
        <v>0</v>
      </c>
      <c r="I70" s="47">
        <f t="shared" si="7"/>
        <v>0</v>
      </c>
    </row>
    <row r="71" spans="1:9" x14ac:dyDescent="0.25">
      <c r="A71" s="44">
        <v>8</v>
      </c>
      <c r="B71" s="191" t="s">
        <v>71</v>
      </c>
      <c r="C71" s="192"/>
      <c r="D71" s="45" t="s">
        <v>2</v>
      </c>
      <c r="E71" s="45">
        <v>8</v>
      </c>
      <c r="F71" s="45">
        <v>1</v>
      </c>
      <c r="G71" s="131">
        <f t="shared" si="6"/>
        <v>8</v>
      </c>
      <c r="H71" s="46">
        <f>'Př. 5a - Ceník služeb provozu '!D13</f>
        <v>0</v>
      </c>
      <c r="I71" s="47">
        <f t="shared" si="7"/>
        <v>0</v>
      </c>
    </row>
    <row r="72" spans="1:9" x14ac:dyDescent="0.25">
      <c r="A72" s="136">
        <v>14</v>
      </c>
      <c r="B72" s="136" t="s">
        <v>52</v>
      </c>
      <c r="C72" s="38"/>
      <c r="D72" s="137" t="s">
        <v>2</v>
      </c>
      <c r="E72" s="45">
        <v>3</v>
      </c>
      <c r="F72" s="45">
        <v>6</v>
      </c>
      <c r="G72" s="45">
        <f t="shared" si="6"/>
        <v>18</v>
      </c>
      <c r="H72" s="46">
        <f>'Př. 5a - Ceník služeb provozu '!D19</f>
        <v>0</v>
      </c>
      <c r="I72" s="47">
        <f t="shared" si="7"/>
        <v>0</v>
      </c>
    </row>
    <row r="73" spans="1:9" x14ac:dyDescent="0.25">
      <c r="A73" s="44">
        <v>17</v>
      </c>
      <c r="B73" s="44" t="s">
        <v>67</v>
      </c>
      <c r="C73" s="44"/>
      <c r="D73" s="45" t="s">
        <v>50</v>
      </c>
      <c r="E73" s="45">
        <v>0.4</v>
      </c>
      <c r="F73" s="45">
        <v>1</v>
      </c>
      <c r="G73" s="45">
        <f t="shared" si="6"/>
        <v>0.4</v>
      </c>
      <c r="H73" s="46">
        <f>'Př. 5a - Ceník služeb provozu '!D21</f>
        <v>0</v>
      </c>
      <c r="I73" s="47">
        <f t="shared" si="7"/>
        <v>0</v>
      </c>
    </row>
    <row r="74" spans="1:9" x14ac:dyDescent="0.25">
      <c r="G74" s="133"/>
      <c r="H74" s="50" t="s">
        <v>8</v>
      </c>
      <c r="I74" s="47">
        <f>SUM(I68:I73)</f>
        <v>0</v>
      </c>
    </row>
    <row r="75" spans="1:9" x14ac:dyDescent="0.25">
      <c r="D75" s="138" t="s">
        <v>10</v>
      </c>
      <c r="E75" s="138"/>
      <c r="G75" s="133"/>
      <c r="H75" s="50" t="s">
        <v>4</v>
      </c>
      <c r="I75" s="47">
        <f>PRODUCT(I74,0.21)</f>
        <v>0</v>
      </c>
    </row>
    <row r="76" spans="1:9" x14ac:dyDescent="0.25">
      <c r="G76" s="133"/>
      <c r="H76" s="50" t="s">
        <v>84</v>
      </c>
      <c r="I76" s="52">
        <f>SUM(I74:I75)</f>
        <v>0</v>
      </c>
    </row>
    <row r="77" spans="1:9" x14ac:dyDescent="0.25">
      <c r="G77" s="133"/>
      <c r="H77" s="50"/>
      <c r="I77" s="134"/>
    </row>
    <row r="78" spans="1:9" x14ac:dyDescent="0.25">
      <c r="G78" s="133"/>
      <c r="H78" s="50"/>
      <c r="I78" s="134"/>
    </row>
    <row r="79" spans="1:9" ht="15.6" x14ac:dyDescent="0.3">
      <c r="B79" s="9" t="s">
        <v>65</v>
      </c>
      <c r="G79" s="10"/>
      <c r="I79" s="134"/>
    </row>
    <row r="80" spans="1:9" x14ac:dyDescent="0.25">
      <c r="A80" s="14"/>
      <c r="B80" s="15"/>
      <c r="C80" s="14"/>
      <c r="D80" s="16"/>
      <c r="E80" s="16"/>
      <c r="F80" s="16"/>
      <c r="G80" s="16"/>
      <c r="H80" s="17"/>
      <c r="I80" s="134"/>
    </row>
    <row r="81" spans="1:9" ht="15.6" x14ac:dyDescent="0.3">
      <c r="A81" s="19"/>
      <c r="B81" s="9" t="s">
        <v>64</v>
      </c>
      <c r="C81" s="19"/>
      <c r="D81" s="19"/>
      <c r="E81" s="19"/>
      <c r="F81" s="19"/>
      <c r="G81" s="19"/>
      <c r="H81" s="19"/>
      <c r="I81" s="134"/>
    </row>
    <row r="82" spans="1:9" x14ac:dyDescent="0.25">
      <c r="A82" s="14"/>
      <c r="B82" s="14"/>
      <c r="C82" s="14"/>
      <c r="D82" s="16"/>
      <c r="E82" s="16"/>
      <c r="F82" s="16"/>
      <c r="G82" s="124"/>
      <c r="H82" s="17"/>
      <c r="I82" s="134"/>
    </row>
    <row r="83" spans="1:9" x14ac:dyDescent="0.25">
      <c r="A83" s="26"/>
      <c r="B83" s="8" t="s">
        <v>13</v>
      </c>
      <c r="C83" s="27" t="s">
        <v>39</v>
      </c>
      <c r="I83" s="134"/>
    </row>
    <row r="84" spans="1:9" x14ac:dyDescent="0.25">
      <c r="B84" s="8" t="s">
        <v>14</v>
      </c>
      <c r="C84" s="29" t="s">
        <v>44</v>
      </c>
      <c r="F84" s="30"/>
      <c r="G84" s="31"/>
      <c r="H84" s="32"/>
      <c r="I84" s="134"/>
    </row>
    <row r="85" spans="1:9" x14ac:dyDescent="0.25">
      <c r="B85" s="8" t="s">
        <v>16</v>
      </c>
      <c r="C85" s="29" t="s">
        <v>17</v>
      </c>
      <c r="I85" s="134"/>
    </row>
    <row r="86" spans="1:9" x14ac:dyDescent="0.25">
      <c r="B86" s="8" t="s">
        <v>15</v>
      </c>
      <c r="C86" s="29" t="s">
        <v>40</v>
      </c>
      <c r="I86" s="134"/>
    </row>
    <row r="87" spans="1:9" x14ac:dyDescent="0.25">
      <c r="C87" s="29" t="s">
        <v>41</v>
      </c>
      <c r="I87" s="134"/>
    </row>
    <row r="88" spans="1:9" x14ac:dyDescent="0.25">
      <c r="B88" s="8" t="s">
        <v>18</v>
      </c>
      <c r="C88" s="33" t="s">
        <v>89</v>
      </c>
      <c r="I88" s="134"/>
    </row>
    <row r="89" spans="1:9" x14ac:dyDescent="0.25">
      <c r="G89" s="133"/>
      <c r="H89" s="50"/>
      <c r="I89" s="134"/>
    </row>
    <row r="90" spans="1:9" ht="15.6" x14ac:dyDescent="0.3">
      <c r="B90" s="9" t="s">
        <v>77</v>
      </c>
    </row>
    <row r="91" spans="1:9" x14ac:dyDescent="0.25">
      <c r="A91" s="14"/>
      <c r="B91" s="14"/>
      <c r="C91" s="14"/>
      <c r="D91" s="16"/>
      <c r="E91" s="16"/>
      <c r="F91" s="16"/>
      <c r="G91" s="124"/>
      <c r="H91" s="17"/>
      <c r="I91" s="35"/>
    </row>
    <row r="92" spans="1:9" ht="15.6" x14ac:dyDescent="0.3">
      <c r="A92" s="36" t="s">
        <v>12</v>
      </c>
      <c r="B92" s="37" t="s">
        <v>5</v>
      </c>
      <c r="C92" s="38"/>
      <c r="D92" s="39" t="s">
        <v>6</v>
      </c>
      <c r="E92" s="39" t="s">
        <v>0</v>
      </c>
      <c r="F92" s="39" t="s">
        <v>19</v>
      </c>
      <c r="G92" s="130" t="s">
        <v>0</v>
      </c>
      <c r="H92" s="41" t="s">
        <v>7</v>
      </c>
      <c r="I92" s="42" t="s">
        <v>1</v>
      </c>
    </row>
    <row r="93" spans="1:9" x14ac:dyDescent="0.25">
      <c r="A93" s="44">
        <v>1</v>
      </c>
      <c r="B93" s="191" t="s">
        <v>11</v>
      </c>
      <c r="C93" s="192"/>
      <c r="D93" s="45" t="s">
        <v>2</v>
      </c>
      <c r="E93" s="45">
        <v>5</v>
      </c>
      <c r="F93" s="45">
        <v>4</v>
      </c>
      <c r="G93" s="131">
        <f t="shared" ref="G93:G98" si="8">PRODUCT(E93,F93)</f>
        <v>20</v>
      </c>
      <c r="H93" s="46">
        <f>'Př. 5a - Ceník služeb provozu '!D7</f>
        <v>0</v>
      </c>
      <c r="I93" s="47">
        <f t="shared" ref="I93:I98" si="9">G93*H93</f>
        <v>0</v>
      </c>
    </row>
    <row r="94" spans="1:9" ht="25.5" customHeight="1" x14ac:dyDescent="0.25">
      <c r="A94" s="44">
        <v>2</v>
      </c>
      <c r="B94" s="193" t="s">
        <v>66</v>
      </c>
      <c r="C94" s="194"/>
      <c r="D94" s="45" t="s">
        <v>2</v>
      </c>
      <c r="E94" s="45">
        <v>8</v>
      </c>
      <c r="F94" s="45">
        <v>4</v>
      </c>
      <c r="G94" s="131">
        <f t="shared" si="8"/>
        <v>32</v>
      </c>
      <c r="H94" s="46">
        <f>'Př. 5a - Ceník služeb provozu '!D8</f>
        <v>0</v>
      </c>
      <c r="I94" s="47">
        <f t="shared" si="9"/>
        <v>0</v>
      </c>
    </row>
    <row r="95" spans="1:9" x14ac:dyDescent="0.25">
      <c r="A95" s="44">
        <v>5</v>
      </c>
      <c r="B95" s="54" t="s">
        <v>3</v>
      </c>
      <c r="C95" s="55"/>
      <c r="D95" s="45" t="s">
        <v>2</v>
      </c>
      <c r="E95" s="45">
        <v>1</v>
      </c>
      <c r="F95" s="45">
        <v>12</v>
      </c>
      <c r="G95" s="131">
        <f t="shared" si="8"/>
        <v>12</v>
      </c>
      <c r="H95" s="46">
        <f>'Př. 5a - Ceník služeb provozu '!D10</f>
        <v>0</v>
      </c>
      <c r="I95" s="47">
        <f t="shared" si="9"/>
        <v>0</v>
      </c>
    </row>
    <row r="96" spans="1:9" x14ac:dyDescent="0.25">
      <c r="A96" s="44">
        <v>11</v>
      </c>
      <c r="B96" s="196" t="s">
        <v>72</v>
      </c>
      <c r="C96" s="197"/>
      <c r="D96" s="45" t="s">
        <v>2</v>
      </c>
      <c r="E96" s="45">
        <v>8</v>
      </c>
      <c r="F96" s="45">
        <v>1</v>
      </c>
      <c r="G96" s="131">
        <f t="shared" si="8"/>
        <v>8</v>
      </c>
      <c r="H96" s="46">
        <f>'Př. 5a - Ceník služeb provozu '!D16</f>
        <v>0</v>
      </c>
      <c r="I96" s="47">
        <f t="shared" si="9"/>
        <v>0</v>
      </c>
    </row>
    <row r="97" spans="1:9" x14ac:dyDescent="0.25">
      <c r="A97" s="44">
        <v>14</v>
      </c>
      <c r="B97" s="136" t="s">
        <v>52</v>
      </c>
      <c r="C97" s="38"/>
      <c r="D97" s="137" t="s">
        <v>2</v>
      </c>
      <c r="E97" s="45">
        <v>3</v>
      </c>
      <c r="F97" s="45">
        <v>6</v>
      </c>
      <c r="G97" s="131">
        <f t="shared" si="8"/>
        <v>18</v>
      </c>
      <c r="H97" s="46">
        <f>'Př. 5a - Ceník služeb provozu '!D19</f>
        <v>0</v>
      </c>
      <c r="I97" s="47">
        <f t="shared" si="9"/>
        <v>0</v>
      </c>
    </row>
    <row r="98" spans="1:9" x14ac:dyDescent="0.25">
      <c r="A98" s="44">
        <v>17</v>
      </c>
      <c r="B98" s="44" t="s">
        <v>67</v>
      </c>
      <c r="C98" s="44"/>
      <c r="D98" s="45" t="s">
        <v>50</v>
      </c>
      <c r="E98" s="45">
        <v>0.4</v>
      </c>
      <c r="F98" s="45">
        <v>1</v>
      </c>
      <c r="G98" s="132">
        <f t="shared" si="8"/>
        <v>0.4</v>
      </c>
      <c r="H98" s="46">
        <f>'Př. 5a - Ceník služeb provozu '!D21</f>
        <v>0</v>
      </c>
      <c r="I98" s="47">
        <f t="shared" si="9"/>
        <v>0</v>
      </c>
    </row>
    <row r="99" spans="1:9" x14ac:dyDescent="0.25">
      <c r="G99" s="133"/>
      <c r="H99" s="50" t="s">
        <v>8</v>
      </c>
      <c r="I99" s="47">
        <f>SUM(I93:I98)</f>
        <v>0</v>
      </c>
    </row>
    <row r="100" spans="1:9" x14ac:dyDescent="0.25">
      <c r="D100" s="138" t="s">
        <v>10</v>
      </c>
      <c r="E100" s="138"/>
      <c r="G100" s="133"/>
      <c r="H100" s="50" t="s">
        <v>4</v>
      </c>
      <c r="I100" s="47">
        <f>PRODUCT(I99,0.21)</f>
        <v>0</v>
      </c>
    </row>
    <row r="101" spans="1:9" x14ac:dyDescent="0.25">
      <c r="G101" s="133"/>
      <c r="H101" s="50" t="s">
        <v>85</v>
      </c>
      <c r="I101" s="52">
        <f>SUM(I99:I100)</f>
        <v>0</v>
      </c>
    </row>
    <row r="102" spans="1:9" x14ac:dyDescent="0.25">
      <c r="G102" s="133"/>
      <c r="H102" s="50"/>
      <c r="I102" s="134"/>
    </row>
    <row r="103" spans="1:9" ht="15.6" x14ac:dyDescent="0.3">
      <c r="B103" s="9" t="s">
        <v>78</v>
      </c>
    </row>
    <row r="104" spans="1:9" x14ac:dyDescent="0.25">
      <c r="A104" s="14"/>
      <c r="B104" s="14"/>
      <c r="C104" s="14"/>
      <c r="D104" s="16"/>
      <c r="E104" s="16"/>
      <c r="F104" s="16"/>
      <c r="G104" s="124"/>
      <c r="H104" s="17"/>
      <c r="I104" s="35"/>
    </row>
    <row r="105" spans="1:9" ht="15.6" x14ac:dyDescent="0.3">
      <c r="A105" s="36" t="s">
        <v>12</v>
      </c>
      <c r="B105" s="37" t="s">
        <v>5</v>
      </c>
      <c r="C105" s="38"/>
      <c r="D105" s="39" t="s">
        <v>6</v>
      </c>
      <c r="E105" s="39" t="s">
        <v>0</v>
      </c>
      <c r="F105" s="39" t="s">
        <v>19</v>
      </c>
      <c r="G105" s="130" t="s">
        <v>0</v>
      </c>
      <c r="H105" s="41" t="s">
        <v>7</v>
      </c>
      <c r="I105" s="42" t="s">
        <v>1</v>
      </c>
    </row>
    <row r="106" spans="1:9" x14ac:dyDescent="0.25">
      <c r="A106" s="44">
        <v>1</v>
      </c>
      <c r="B106" s="54" t="s">
        <v>20</v>
      </c>
      <c r="C106" s="55"/>
      <c r="D106" s="45" t="s">
        <v>2</v>
      </c>
      <c r="E106" s="45">
        <v>5</v>
      </c>
      <c r="F106" s="45">
        <v>4</v>
      </c>
      <c r="G106" s="131">
        <f t="shared" ref="G106:G111" si="10">PRODUCT(E106,F106)</f>
        <v>20</v>
      </c>
      <c r="H106" s="46">
        <f>'Př. 5a - Ceník služeb provozu '!D7</f>
        <v>0</v>
      </c>
      <c r="I106" s="47">
        <f t="shared" ref="I106:I111" si="11">G106*H106</f>
        <v>0</v>
      </c>
    </row>
    <row r="107" spans="1:9" ht="25.5" customHeight="1" x14ac:dyDescent="0.25">
      <c r="A107" s="44">
        <v>2</v>
      </c>
      <c r="B107" s="193" t="s">
        <v>66</v>
      </c>
      <c r="C107" s="194"/>
      <c r="D107" s="45" t="s">
        <v>2</v>
      </c>
      <c r="E107" s="45">
        <v>8</v>
      </c>
      <c r="F107" s="45">
        <v>4</v>
      </c>
      <c r="G107" s="131">
        <f t="shared" si="10"/>
        <v>32</v>
      </c>
      <c r="H107" s="46">
        <f>'Př. 5a - Ceník služeb provozu '!D8</f>
        <v>0</v>
      </c>
      <c r="I107" s="47">
        <f t="shared" si="11"/>
        <v>0</v>
      </c>
    </row>
    <row r="108" spans="1:9" x14ac:dyDescent="0.25">
      <c r="A108" s="44">
        <v>5</v>
      </c>
      <c r="B108" s="191" t="s">
        <v>3</v>
      </c>
      <c r="C108" s="192"/>
      <c r="D108" s="45" t="s">
        <v>2</v>
      </c>
      <c r="E108" s="45">
        <v>1</v>
      </c>
      <c r="F108" s="45">
        <v>12</v>
      </c>
      <c r="G108" s="131">
        <f t="shared" si="10"/>
        <v>12</v>
      </c>
      <c r="H108" s="46">
        <f>'Př. 5a - Ceník služeb provozu '!D10</f>
        <v>0</v>
      </c>
      <c r="I108" s="47">
        <f t="shared" si="11"/>
        <v>0</v>
      </c>
    </row>
    <row r="109" spans="1:9" x14ac:dyDescent="0.25">
      <c r="A109" s="44">
        <v>8</v>
      </c>
      <c r="B109" s="191" t="s">
        <v>71</v>
      </c>
      <c r="C109" s="192"/>
      <c r="D109" s="45" t="s">
        <v>2</v>
      </c>
      <c r="E109" s="45">
        <v>8</v>
      </c>
      <c r="F109" s="45">
        <v>1</v>
      </c>
      <c r="G109" s="131">
        <f t="shared" si="10"/>
        <v>8</v>
      </c>
      <c r="H109" s="46">
        <f>'Př. 5a - Ceník služeb provozu '!D13</f>
        <v>0</v>
      </c>
      <c r="I109" s="47">
        <f t="shared" si="11"/>
        <v>0</v>
      </c>
    </row>
    <row r="110" spans="1:9" x14ac:dyDescent="0.25">
      <c r="A110" s="136">
        <v>14</v>
      </c>
      <c r="B110" s="136" t="s">
        <v>52</v>
      </c>
      <c r="C110" s="38"/>
      <c r="D110" s="137" t="s">
        <v>2</v>
      </c>
      <c r="E110" s="45">
        <v>3</v>
      </c>
      <c r="F110" s="45">
        <v>6</v>
      </c>
      <c r="G110" s="131">
        <f t="shared" si="10"/>
        <v>18</v>
      </c>
      <c r="H110" s="46">
        <f>'Př. 5a - Ceník služeb provozu '!D19</f>
        <v>0</v>
      </c>
      <c r="I110" s="47">
        <f t="shared" si="11"/>
        <v>0</v>
      </c>
    </row>
    <row r="111" spans="1:9" x14ac:dyDescent="0.25">
      <c r="A111" s="44">
        <v>17</v>
      </c>
      <c r="B111" s="44" t="s">
        <v>67</v>
      </c>
      <c r="C111" s="44"/>
      <c r="D111" s="45" t="s">
        <v>50</v>
      </c>
      <c r="E111" s="45">
        <v>0.4</v>
      </c>
      <c r="F111" s="45">
        <v>1</v>
      </c>
      <c r="G111" s="132">
        <f t="shared" si="10"/>
        <v>0.4</v>
      </c>
      <c r="H111" s="46">
        <f>'Př. 5a - Ceník služeb provozu '!D21</f>
        <v>0</v>
      </c>
      <c r="I111" s="47">
        <f t="shared" si="11"/>
        <v>0</v>
      </c>
    </row>
    <row r="112" spans="1:9" x14ac:dyDescent="0.25">
      <c r="G112" s="133"/>
      <c r="H112" s="50" t="s">
        <v>8</v>
      </c>
      <c r="I112" s="139">
        <f>SUM(I106:I111)</f>
        <v>0</v>
      </c>
    </row>
    <row r="113" spans="1:9" x14ac:dyDescent="0.25">
      <c r="D113" s="138" t="s">
        <v>10</v>
      </c>
      <c r="E113" s="138"/>
      <c r="G113" s="133"/>
      <c r="H113" s="50" t="s">
        <v>4</v>
      </c>
      <c r="I113" s="139">
        <f>PRODUCT(I112,0.21)</f>
        <v>0</v>
      </c>
    </row>
    <row r="114" spans="1:9" x14ac:dyDescent="0.25">
      <c r="G114" s="133"/>
      <c r="H114" s="50" t="s">
        <v>86</v>
      </c>
      <c r="I114" s="140">
        <f>SUM(I112:I113)</f>
        <v>0</v>
      </c>
    </row>
    <row r="115" spans="1:9" x14ac:dyDescent="0.25">
      <c r="G115" s="133"/>
      <c r="H115" s="50"/>
      <c r="I115" s="134"/>
    </row>
    <row r="116" spans="1:9" x14ac:dyDescent="0.25">
      <c r="G116" s="133"/>
      <c r="H116" s="50"/>
      <c r="I116" s="134"/>
    </row>
    <row r="117" spans="1:9" ht="15.6" x14ac:dyDescent="0.3">
      <c r="B117" s="9" t="s">
        <v>65</v>
      </c>
      <c r="G117" s="10"/>
      <c r="I117" s="134"/>
    </row>
    <row r="118" spans="1:9" x14ac:dyDescent="0.25">
      <c r="A118" s="14"/>
      <c r="B118" s="15"/>
      <c r="C118" s="14"/>
      <c r="D118" s="16"/>
      <c r="E118" s="16"/>
      <c r="F118" s="16"/>
      <c r="G118" s="16"/>
      <c r="H118" s="17"/>
      <c r="I118" s="134"/>
    </row>
    <row r="119" spans="1:9" ht="15.6" x14ac:dyDescent="0.3">
      <c r="A119" s="19"/>
      <c r="B119" s="9" t="s">
        <v>64</v>
      </c>
      <c r="C119" s="19"/>
      <c r="D119" s="19"/>
      <c r="E119" s="19"/>
      <c r="F119" s="19"/>
      <c r="G119" s="19"/>
      <c r="H119" s="19"/>
      <c r="I119" s="134"/>
    </row>
    <row r="120" spans="1:9" x14ac:dyDescent="0.25">
      <c r="A120" s="14"/>
      <c r="B120" s="14"/>
      <c r="C120" s="14"/>
      <c r="D120" s="16"/>
      <c r="E120" s="16"/>
      <c r="F120" s="16"/>
      <c r="G120" s="124"/>
      <c r="H120" s="17"/>
      <c r="I120" s="134"/>
    </row>
    <row r="121" spans="1:9" x14ac:dyDescent="0.25">
      <c r="A121" s="26"/>
      <c r="B121" s="8" t="s">
        <v>13</v>
      </c>
      <c r="C121" s="27" t="s">
        <v>39</v>
      </c>
      <c r="I121" s="134"/>
    </row>
    <row r="122" spans="1:9" x14ac:dyDescent="0.25">
      <c r="B122" s="8" t="s">
        <v>14</v>
      </c>
      <c r="C122" s="29" t="s">
        <v>44</v>
      </c>
      <c r="F122" s="30"/>
      <c r="G122" s="31"/>
      <c r="H122" s="32"/>
      <c r="I122" s="134"/>
    </row>
    <row r="123" spans="1:9" x14ac:dyDescent="0.25">
      <c r="B123" s="8" t="s">
        <v>16</v>
      </c>
      <c r="C123" s="29" t="s">
        <v>17</v>
      </c>
      <c r="I123" s="134"/>
    </row>
    <row r="124" spans="1:9" x14ac:dyDescent="0.25">
      <c r="B124" s="8" t="s">
        <v>15</v>
      </c>
      <c r="C124" s="29" t="s">
        <v>40</v>
      </c>
      <c r="I124" s="134"/>
    </row>
    <row r="125" spans="1:9" x14ac:dyDescent="0.25">
      <c r="C125" s="29" t="s">
        <v>41</v>
      </c>
      <c r="I125" s="134"/>
    </row>
    <row r="126" spans="1:9" x14ac:dyDescent="0.25">
      <c r="B126" s="8" t="s">
        <v>18</v>
      </c>
      <c r="C126" s="33" t="s">
        <v>89</v>
      </c>
      <c r="I126" s="134"/>
    </row>
    <row r="127" spans="1:9" x14ac:dyDescent="0.25">
      <c r="G127" s="133"/>
      <c r="H127" s="50"/>
      <c r="I127" s="134"/>
    </row>
    <row r="128" spans="1:9" ht="15.6" x14ac:dyDescent="0.3">
      <c r="B128" s="9" t="s">
        <v>79</v>
      </c>
      <c r="F128" s="30"/>
      <c r="G128" s="31"/>
    </row>
    <row r="129" spans="1:9" x14ac:dyDescent="0.25">
      <c r="A129" s="14"/>
      <c r="B129" s="14"/>
      <c r="C129" s="14"/>
      <c r="D129" s="16"/>
      <c r="E129" s="16"/>
      <c r="F129" s="16"/>
      <c r="G129" s="124"/>
      <c r="H129" s="17"/>
      <c r="I129" s="35"/>
    </row>
    <row r="130" spans="1:9" ht="15.6" x14ac:dyDescent="0.3">
      <c r="A130" s="36" t="s">
        <v>12</v>
      </c>
      <c r="B130" s="37" t="s">
        <v>5</v>
      </c>
      <c r="C130" s="38"/>
      <c r="D130" s="39" t="s">
        <v>6</v>
      </c>
      <c r="E130" s="39" t="s">
        <v>0</v>
      </c>
      <c r="F130" s="39" t="s">
        <v>19</v>
      </c>
      <c r="G130" s="130" t="s">
        <v>0</v>
      </c>
      <c r="H130" s="41" t="s">
        <v>7</v>
      </c>
      <c r="I130" s="42" t="s">
        <v>1</v>
      </c>
    </row>
    <row r="131" spans="1:9" x14ac:dyDescent="0.25">
      <c r="A131" s="44">
        <v>1</v>
      </c>
      <c r="B131" s="191" t="s">
        <v>11</v>
      </c>
      <c r="C131" s="192"/>
      <c r="D131" s="45" t="s">
        <v>2</v>
      </c>
      <c r="E131" s="45">
        <v>5</v>
      </c>
      <c r="F131" s="45">
        <v>4</v>
      </c>
      <c r="G131" s="131">
        <f t="shared" ref="G131:G136" si="12">PRODUCT(E131,F131)</f>
        <v>20</v>
      </c>
      <c r="H131" s="46">
        <f>'Př. 5a - Ceník služeb provozu '!D7</f>
        <v>0</v>
      </c>
      <c r="I131" s="47">
        <f t="shared" ref="I131:I136" si="13">G131*H131</f>
        <v>0</v>
      </c>
    </row>
    <row r="132" spans="1:9" ht="25.5" customHeight="1" x14ac:dyDescent="0.25">
      <c r="A132" s="44">
        <v>2</v>
      </c>
      <c r="B132" s="193" t="s">
        <v>66</v>
      </c>
      <c r="C132" s="194"/>
      <c r="D132" s="45" t="s">
        <v>2</v>
      </c>
      <c r="E132" s="45">
        <v>8</v>
      </c>
      <c r="F132" s="45">
        <v>4</v>
      </c>
      <c r="G132" s="131">
        <f t="shared" si="12"/>
        <v>32</v>
      </c>
      <c r="H132" s="46">
        <f>'Př. 5a - Ceník služeb provozu '!D8</f>
        <v>0</v>
      </c>
      <c r="I132" s="47">
        <f t="shared" si="13"/>
        <v>0</v>
      </c>
    </row>
    <row r="133" spans="1:9" x14ac:dyDescent="0.25">
      <c r="A133" s="44">
        <v>5</v>
      </c>
      <c r="B133" s="54" t="s">
        <v>3</v>
      </c>
      <c r="C133" s="55"/>
      <c r="D133" s="45" t="s">
        <v>2</v>
      </c>
      <c r="E133" s="45">
        <v>1</v>
      </c>
      <c r="F133" s="45">
        <v>12</v>
      </c>
      <c r="G133" s="131">
        <f t="shared" si="12"/>
        <v>12</v>
      </c>
      <c r="H133" s="46">
        <f>'Př. 5a - Ceník služeb provozu '!D10</f>
        <v>0</v>
      </c>
      <c r="I133" s="47">
        <f t="shared" si="13"/>
        <v>0</v>
      </c>
    </row>
    <row r="134" spans="1:9" x14ac:dyDescent="0.25">
      <c r="A134" s="44">
        <v>11</v>
      </c>
      <c r="B134" s="196" t="s">
        <v>72</v>
      </c>
      <c r="C134" s="197"/>
      <c r="D134" s="45" t="s">
        <v>2</v>
      </c>
      <c r="E134" s="45">
        <v>8</v>
      </c>
      <c r="F134" s="45">
        <v>1</v>
      </c>
      <c r="G134" s="131">
        <f t="shared" si="12"/>
        <v>8</v>
      </c>
      <c r="H134" s="46">
        <f>'Př. 5a - Ceník služeb provozu '!D16</f>
        <v>0</v>
      </c>
      <c r="I134" s="47">
        <f t="shared" si="13"/>
        <v>0</v>
      </c>
    </row>
    <row r="135" spans="1:9" x14ac:dyDescent="0.25">
      <c r="A135" s="44">
        <v>14</v>
      </c>
      <c r="B135" s="136" t="s">
        <v>52</v>
      </c>
      <c r="C135" s="38"/>
      <c r="D135" s="137" t="s">
        <v>2</v>
      </c>
      <c r="E135" s="45">
        <v>3</v>
      </c>
      <c r="F135" s="45">
        <v>6</v>
      </c>
      <c r="G135" s="131">
        <f t="shared" si="12"/>
        <v>18</v>
      </c>
      <c r="H135" s="46">
        <f>'Př. 5a - Ceník služeb provozu '!D19</f>
        <v>0</v>
      </c>
      <c r="I135" s="47">
        <f t="shared" si="13"/>
        <v>0</v>
      </c>
    </row>
    <row r="136" spans="1:9" x14ac:dyDescent="0.25">
      <c r="A136" s="44">
        <v>17</v>
      </c>
      <c r="B136" s="44" t="s">
        <v>67</v>
      </c>
      <c r="C136" s="44"/>
      <c r="D136" s="45" t="s">
        <v>50</v>
      </c>
      <c r="E136" s="45">
        <v>0.4</v>
      </c>
      <c r="F136" s="45">
        <v>1</v>
      </c>
      <c r="G136" s="132">
        <f t="shared" si="12"/>
        <v>0.4</v>
      </c>
      <c r="H136" s="46">
        <f>'Př. 5a - Ceník služeb provozu '!D21</f>
        <v>0</v>
      </c>
      <c r="I136" s="47">
        <f t="shared" si="13"/>
        <v>0</v>
      </c>
    </row>
    <row r="137" spans="1:9" x14ac:dyDescent="0.25">
      <c r="G137" s="133"/>
      <c r="H137" s="50" t="s">
        <v>8</v>
      </c>
      <c r="I137" s="47">
        <f>SUM(I131:I136)</f>
        <v>0</v>
      </c>
    </row>
    <row r="138" spans="1:9" x14ac:dyDescent="0.25">
      <c r="D138" s="138" t="s">
        <v>10</v>
      </c>
      <c r="E138" s="138"/>
      <c r="G138" s="133"/>
      <c r="H138" s="50" t="s">
        <v>4</v>
      </c>
      <c r="I138" s="47">
        <f>PRODUCT(I137,0.21)</f>
        <v>0</v>
      </c>
    </row>
    <row r="139" spans="1:9" x14ac:dyDescent="0.25">
      <c r="G139" s="133"/>
      <c r="H139" s="50" t="s">
        <v>87</v>
      </c>
      <c r="I139" s="52">
        <f>SUM(I137:I138)</f>
        <v>0</v>
      </c>
    </row>
    <row r="140" spans="1:9" x14ac:dyDescent="0.25">
      <c r="G140" s="133"/>
      <c r="H140" s="50"/>
      <c r="I140" s="134"/>
    </row>
    <row r="141" spans="1:9" ht="15.6" x14ac:dyDescent="0.3">
      <c r="B141" s="9" t="s">
        <v>80</v>
      </c>
      <c r="F141" s="30"/>
      <c r="G141" s="31"/>
    </row>
    <row r="142" spans="1:9" x14ac:dyDescent="0.25">
      <c r="A142" s="14"/>
      <c r="B142" s="14"/>
      <c r="C142" s="14"/>
      <c r="D142" s="16"/>
      <c r="E142" s="16"/>
      <c r="F142" s="16"/>
      <c r="G142" s="124"/>
      <c r="H142" s="17"/>
      <c r="I142" s="35"/>
    </row>
    <row r="143" spans="1:9" ht="15.6" x14ac:dyDescent="0.3">
      <c r="A143" s="36" t="s">
        <v>12</v>
      </c>
      <c r="B143" s="37" t="s">
        <v>5</v>
      </c>
      <c r="C143" s="38"/>
      <c r="D143" s="39" t="s">
        <v>6</v>
      </c>
      <c r="E143" s="39" t="s">
        <v>0</v>
      </c>
      <c r="F143" s="39" t="s">
        <v>19</v>
      </c>
      <c r="G143" s="130" t="s">
        <v>0</v>
      </c>
      <c r="H143" s="41" t="s">
        <v>7</v>
      </c>
      <c r="I143" s="42" t="s">
        <v>1</v>
      </c>
    </row>
    <row r="144" spans="1:9" x14ac:dyDescent="0.25">
      <c r="A144" s="44">
        <v>1</v>
      </c>
      <c r="B144" s="54" t="s">
        <v>20</v>
      </c>
      <c r="C144" s="55"/>
      <c r="D144" s="45" t="s">
        <v>2</v>
      </c>
      <c r="E144" s="45">
        <v>5</v>
      </c>
      <c r="F144" s="45">
        <v>4</v>
      </c>
      <c r="G144" s="131">
        <f t="shared" ref="G144:G149" si="14">PRODUCT(E144,F144)</f>
        <v>20</v>
      </c>
      <c r="H144" s="46">
        <f>'Př. 5a - Ceník služeb provozu '!D7</f>
        <v>0</v>
      </c>
      <c r="I144" s="47">
        <f t="shared" ref="I144:I149" si="15">G144*H144</f>
        <v>0</v>
      </c>
    </row>
    <row r="145" spans="1:9" ht="25.5" customHeight="1" x14ac:dyDescent="0.25">
      <c r="A145" s="44">
        <v>2</v>
      </c>
      <c r="B145" s="193" t="s">
        <v>66</v>
      </c>
      <c r="C145" s="194"/>
      <c r="D145" s="45" t="s">
        <v>2</v>
      </c>
      <c r="E145" s="45">
        <v>8</v>
      </c>
      <c r="F145" s="45">
        <v>4</v>
      </c>
      <c r="G145" s="131">
        <f t="shared" si="14"/>
        <v>32</v>
      </c>
      <c r="H145" s="46">
        <f>'Př. 5a - Ceník služeb provozu '!D8</f>
        <v>0</v>
      </c>
      <c r="I145" s="47">
        <f t="shared" si="15"/>
        <v>0</v>
      </c>
    </row>
    <row r="146" spans="1:9" x14ac:dyDescent="0.25">
      <c r="A146" s="44">
        <v>5</v>
      </c>
      <c r="B146" s="191" t="s">
        <v>3</v>
      </c>
      <c r="C146" s="192"/>
      <c r="D146" s="45" t="s">
        <v>2</v>
      </c>
      <c r="E146" s="45">
        <v>1</v>
      </c>
      <c r="F146" s="45">
        <v>12</v>
      </c>
      <c r="G146" s="131">
        <f t="shared" si="14"/>
        <v>12</v>
      </c>
      <c r="H146" s="46">
        <f>'Př. 5a - Ceník služeb provozu '!D10</f>
        <v>0</v>
      </c>
      <c r="I146" s="47">
        <f t="shared" si="15"/>
        <v>0</v>
      </c>
    </row>
    <row r="147" spans="1:9" x14ac:dyDescent="0.25">
      <c r="A147" s="44">
        <v>8</v>
      </c>
      <c r="B147" s="191" t="s">
        <v>71</v>
      </c>
      <c r="C147" s="192"/>
      <c r="D147" s="45" t="s">
        <v>2</v>
      </c>
      <c r="E147" s="45">
        <v>8</v>
      </c>
      <c r="F147" s="45">
        <v>1</v>
      </c>
      <c r="G147" s="131">
        <f t="shared" si="14"/>
        <v>8</v>
      </c>
      <c r="H147" s="46">
        <f>'Př. 5a - Ceník služeb provozu '!D13</f>
        <v>0</v>
      </c>
      <c r="I147" s="47">
        <f t="shared" si="15"/>
        <v>0</v>
      </c>
    </row>
    <row r="148" spans="1:9" x14ac:dyDescent="0.25">
      <c r="A148" s="136">
        <v>14</v>
      </c>
      <c r="B148" s="136" t="s">
        <v>52</v>
      </c>
      <c r="C148" s="38"/>
      <c r="D148" s="137" t="s">
        <v>2</v>
      </c>
      <c r="E148" s="45">
        <v>3</v>
      </c>
      <c r="F148" s="45">
        <v>6</v>
      </c>
      <c r="G148" s="131">
        <f t="shared" si="14"/>
        <v>18</v>
      </c>
      <c r="H148" s="46">
        <f>'Př. 5a - Ceník služeb provozu '!D19</f>
        <v>0</v>
      </c>
      <c r="I148" s="47">
        <f t="shared" si="15"/>
        <v>0</v>
      </c>
    </row>
    <row r="149" spans="1:9" x14ac:dyDescent="0.25">
      <c r="A149" s="44">
        <v>17</v>
      </c>
      <c r="B149" s="44" t="s">
        <v>67</v>
      </c>
      <c r="C149" s="44"/>
      <c r="D149" s="45" t="s">
        <v>50</v>
      </c>
      <c r="E149" s="45">
        <v>0.4</v>
      </c>
      <c r="F149" s="45">
        <v>1</v>
      </c>
      <c r="G149" s="132">
        <f t="shared" si="14"/>
        <v>0.4</v>
      </c>
      <c r="H149" s="46">
        <f>'Př. 5a - Ceník služeb provozu '!D21</f>
        <v>0</v>
      </c>
      <c r="I149" s="47">
        <f t="shared" si="15"/>
        <v>0</v>
      </c>
    </row>
    <row r="150" spans="1:9" x14ac:dyDescent="0.25">
      <c r="G150" s="133"/>
      <c r="H150" s="50" t="s">
        <v>8</v>
      </c>
      <c r="I150" s="47">
        <f>SUM(I144:I149)</f>
        <v>0</v>
      </c>
    </row>
    <row r="151" spans="1:9" x14ac:dyDescent="0.25">
      <c r="D151" s="138" t="s">
        <v>10</v>
      </c>
      <c r="E151" s="138"/>
      <c r="G151" s="133"/>
      <c r="H151" s="50" t="s">
        <v>4</v>
      </c>
      <c r="I151" s="47">
        <f>PRODUCT(I150,0.21)</f>
        <v>0</v>
      </c>
    </row>
    <row r="152" spans="1:9" x14ac:dyDescent="0.25">
      <c r="G152" s="133"/>
      <c r="H152" s="50" t="s">
        <v>88</v>
      </c>
      <c r="I152" s="52">
        <f>SUM(I150:I151)</f>
        <v>0</v>
      </c>
    </row>
  </sheetData>
  <mergeCells count="25">
    <mergeCell ref="B107:C107"/>
    <mergeCell ref="B108:C108"/>
    <mergeCell ref="B134:C134"/>
    <mergeCell ref="B94:C94"/>
    <mergeCell ref="B147:C147"/>
    <mergeCell ref="B19:C19"/>
    <mergeCell ref="B33:C33"/>
    <mergeCell ref="B22:C22"/>
    <mergeCell ref="B32:C32"/>
    <mergeCell ref="B70:C70"/>
    <mergeCell ref="B131:C131"/>
    <mergeCell ref="B132:C132"/>
    <mergeCell ref="B31:C31"/>
    <mergeCell ref="B58:C58"/>
    <mergeCell ref="B96:C96"/>
    <mergeCell ref="B71:C71"/>
    <mergeCell ref="B69:C69"/>
    <mergeCell ref="B145:C145"/>
    <mergeCell ref="B146:C146"/>
    <mergeCell ref="B109:C109"/>
    <mergeCell ref="B16:C16"/>
    <mergeCell ref="B17:C17"/>
    <mergeCell ref="B55:C55"/>
    <mergeCell ref="B56:C56"/>
    <mergeCell ref="B93:C93"/>
  </mergeCells>
  <pageMargins left="0.23622047244094491" right="0.23622047244094491" top="0.74803149606299213" bottom="0.74803149606299213" header="0.31496062992125984" footer="0.31496062992125984"/>
  <pageSetup paperSize="9" scale="89" firstPageNumber="0" orientation="landscape" r:id="rId1"/>
  <headerFooter alignWithMargins="0"/>
  <rowBreaks count="3" manualBreakCount="3">
    <brk id="39" max="8" man="1"/>
    <brk id="77" max="8" man="1"/>
    <brk id="11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7A4C-4D2E-431D-9689-A660980D291D}">
  <sheetPr>
    <pageSetUpPr fitToPage="1"/>
  </sheetPr>
  <dimension ref="A1:O54"/>
  <sheetViews>
    <sheetView workbookViewId="0">
      <pane xSplit="2" ySplit="6" topLeftCell="C21" activePane="bottomRight" state="frozen"/>
      <selection pane="topRight" activeCell="C1" sqref="C1"/>
      <selection pane="bottomLeft" activeCell="A7" sqref="A7"/>
      <selection pane="bottomRight" activeCell="E12" sqref="E12:E22"/>
    </sheetView>
  </sheetViews>
  <sheetFormatPr defaultRowHeight="13.2" x14ac:dyDescent="0.25"/>
  <cols>
    <col min="1" max="1" width="35.33203125" customWidth="1"/>
    <col min="2" max="2" width="20.109375" customWidth="1"/>
    <col min="3" max="10" width="13.6640625" style="150" customWidth="1"/>
    <col min="11" max="11" width="14.33203125" style="150" customWidth="1"/>
    <col min="13" max="13" width="19.33203125" bestFit="1" customWidth="1"/>
    <col min="14" max="14" width="24.5546875" customWidth="1"/>
  </cols>
  <sheetData>
    <row r="1" spans="1:15" s="144" customFormat="1" ht="16.5" customHeight="1" x14ac:dyDescent="0.3">
      <c r="A1" s="141" t="s">
        <v>196</v>
      </c>
      <c r="B1" s="142"/>
      <c r="C1" s="143"/>
      <c r="K1" s="145"/>
      <c r="L1" s="145"/>
      <c r="M1" s="146"/>
      <c r="N1" s="147"/>
      <c r="O1" s="148"/>
    </row>
    <row r="2" spans="1:15" ht="14.4" x14ac:dyDescent="0.3">
      <c r="A2" s="149" t="s">
        <v>197</v>
      </c>
      <c r="B2" s="149"/>
      <c r="K2" s="151"/>
      <c r="L2" s="152"/>
    </row>
    <row r="3" spans="1:15" ht="13.8" thickBot="1" x14ac:dyDescent="0.3"/>
    <row r="4" spans="1:15" s="158" customFormat="1" ht="15" thickBot="1" x14ac:dyDescent="0.35">
      <c r="A4" s="153"/>
      <c r="B4" s="154"/>
      <c r="C4" s="155" t="s">
        <v>198</v>
      </c>
      <c r="D4" s="156" t="s">
        <v>199</v>
      </c>
      <c r="E4" s="155" t="s">
        <v>198</v>
      </c>
      <c r="F4" s="156" t="s">
        <v>200</v>
      </c>
      <c r="G4" s="155" t="s">
        <v>198</v>
      </c>
      <c r="H4" s="156" t="s">
        <v>201</v>
      </c>
      <c r="I4" s="155" t="s">
        <v>198</v>
      </c>
      <c r="J4" s="156" t="s">
        <v>202</v>
      </c>
      <c r="K4" s="157" t="s">
        <v>203</v>
      </c>
    </row>
    <row r="5" spans="1:15" s="158" customFormat="1" ht="29.4" customHeight="1" thickBot="1" x14ac:dyDescent="0.35">
      <c r="A5" s="159"/>
      <c r="B5" s="160"/>
      <c r="C5" s="161" t="s">
        <v>204</v>
      </c>
      <c r="D5" s="161" t="s">
        <v>205</v>
      </c>
      <c r="E5" s="161" t="s">
        <v>206</v>
      </c>
      <c r="F5" s="161" t="s">
        <v>205</v>
      </c>
      <c r="G5" s="161" t="s">
        <v>206</v>
      </c>
      <c r="H5" s="161" t="s">
        <v>205</v>
      </c>
      <c r="I5" s="161" t="s">
        <v>206</v>
      </c>
      <c r="J5" s="161" t="s">
        <v>205</v>
      </c>
      <c r="K5" s="162" t="s">
        <v>207</v>
      </c>
    </row>
    <row r="6" spans="1:15" ht="16.2" thickBot="1" x14ac:dyDescent="0.35">
      <c r="A6" s="163" t="s">
        <v>208</v>
      </c>
      <c r="B6" s="164"/>
      <c r="C6" s="165"/>
      <c r="D6" s="165"/>
      <c r="E6" s="165"/>
      <c r="F6" s="165"/>
      <c r="G6" s="165"/>
      <c r="H6" s="165"/>
      <c r="I6" s="165"/>
      <c r="J6" s="165"/>
      <c r="K6" s="166"/>
    </row>
    <row r="7" spans="1:15" x14ac:dyDescent="0.25">
      <c r="A7" s="167" t="s">
        <v>209</v>
      </c>
      <c r="B7" s="168" t="s">
        <v>210</v>
      </c>
      <c r="C7" s="211">
        <f>'Př. 6 - K-H 0-15'!I25</f>
        <v>0</v>
      </c>
      <c r="D7" s="214">
        <f>'Př. 6 - K-H 0-15'!I42</f>
        <v>0</v>
      </c>
      <c r="E7" s="211">
        <f>'Př. 6 - K-H 0-15'!I69</f>
        <v>0</v>
      </c>
      <c r="F7" s="214">
        <f>'Př. 6 - K-H 0-15'!I85</f>
        <v>0</v>
      </c>
      <c r="G7" s="211">
        <f>'Př. 6 - K-H 0-15'!I113</f>
        <v>0</v>
      </c>
      <c r="H7" s="214">
        <f>'Př. 6 - K-H 0-15'!I129</f>
        <v>0</v>
      </c>
      <c r="I7" s="211">
        <f>'Př. 6 - K-H 0-15'!I156</f>
        <v>0</v>
      </c>
      <c r="J7" s="214">
        <f>'Př. 6 - K-H 0-15'!I172</f>
        <v>0</v>
      </c>
      <c r="K7" s="215">
        <f>SUM(C7:J7)</f>
        <v>0</v>
      </c>
    </row>
    <row r="8" spans="1:15" x14ac:dyDescent="0.25">
      <c r="A8" s="169" t="s">
        <v>211</v>
      </c>
      <c r="B8" s="170" t="s">
        <v>212</v>
      </c>
      <c r="C8" s="212"/>
      <c r="D8" s="203"/>
      <c r="E8" s="212"/>
      <c r="F8" s="203"/>
      <c r="G8" s="212"/>
      <c r="H8" s="203"/>
      <c r="I8" s="212"/>
      <c r="J8" s="203"/>
      <c r="K8" s="200"/>
    </row>
    <row r="9" spans="1:15" x14ac:dyDescent="0.25">
      <c r="A9" s="171" t="s">
        <v>213</v>
      </c>
      <c r="B9" s="172" t="s">
        <v>214</v>
      </c>
      <c r="C9" s="212"/>
      <c r="D9" s="203"/>
      <c r="E9" s="212"/>
      <c r="F9" s="203"/>
      <c r="G9" s="212"/>
      <c r="H9" s="203"/>
      <c r="I9" s="212"/>
      <c r="J9" s="203"/>
      <c r="K9" s="200"/>
    </row>
    <row r="10" spans="1:15" x14ac:dyDescent="0.25">
      <c r="A10" s="173" t="s">
        <v>215</v>
      </c>
      <c r="B10" s="174" t="s">
        <v>216</v>
      </c>
      <c r="C10" s="213"/>
      <c r="D10" s="204"/>
      <c r="E10" s="213"/>
      <c r="F10" s="204"/>
      <c r="G10" s="213"/>
      <c r="H10" s="204"/>
      <c r="I10" s="213"/>
      <c r="J10" s="204"/>
      <c r="K10" s="205"/>
    </row>
    <row r="11" spans="1:15" ht="14.4" x14ac:dyDescent="0.3">
      <c r="A11" s="171" t="s">
        <v>217</v>
      </c>
      <c r="B11" s="172" t="s">
        <v>35</v>
      </c>
      <c r="C11" s="175">
        <f>'Př. 6 - Přepad O1'!I18</f>
        <v>0</v>
      </c>
      <c r="D11" s="176">
        <f>'Př. 6 - Přepad O1'!I28</f>
        <v>0</v>
      </c>
      <c r="E11" s="175">
        <f>'Př. 6 - Přepad O1'!I55</f>
        <v>0</v>
      </c>
      <c r="F11" s="176">
        <f>'Př. 6 - Přepad O1'!I64</f>
        <v>0</v>
      </c>
      <c r="G11" s="175">
        <f>'Př. 6 - Přepad O1'!I93</f>
        <v>0</v>
      </c>
      <c r="H11" s="176">
        <f>'Př. 6 - Přepad O1'!I102</f>
        <v>0</v>
      </c>
      <c r="I11" s="175">
        <f>'Př. 6 - Přepad O1'!I130</f>
        <v>0</v>
      </c>
      <c r="J11" s="176">
        <f>'Př. 6 - Přepad O1'!I139</f>
        <v>0</v>
      </c>
      <c r="K11" s="177">
        <f>SUM(C11:J11)</f>
        <v>0</v>
      </c>
    </row>
    <row r="12" spans="1:15" x14ac:dyDescent="0.25">
      <c r="A12" s="178" t="s">
        <v>218</v>
      </c>
      <c r="B12" s="179" t="s">
        <v>219</v>
      </c>
      <c r="C12" s="206">
        <f>'Př. 6 - Přepady A-J'!I20</f>
        <v>0</v>
      </c>
      <c r="D12" s="202">
        <f>'Př. 6 - Přepady A-J'!I30</f>
        <v>0</v>
      </c>
      <c r="E12" s="206">
        <f>'Př. 6 - Přepady A-J'!I57</f>
        <v>0</v>
      </c>
      <c r="F12" s="202">
        <f>'Př. 6 - Přepady A-J'!I66</f>
        <v>0</v>
      </c>
      <c r="G12" s="206">
        <f>'Př. 6 - Přepady A-J'!I96</f>
        <v>0</v>
      </c>
      <c r="H12" s="202">
        <f>'Př. 6 - Přepady A-J'!I105</f>
        <v>0</v>
      </c>
      <c r="I12" s="206">
        <f>'Př. 6 - Přepady A-J'!I134</f>
        <v>0</v>
      </c>
      <c r="J12" s="202">
        <f>'Př. 6 - Přepady A-J'!I143</f>
        <v>0</v>
      </c>
      <c r="K12" s="199">
        <f>SUM(C12:J12)</f>
        <v>0</v>
      </c>
    </row>
    <row r="13" spans="1:15" x14ac:dyDescent="0.25">
      <c r="A13" s="171" t="s">
        <v>220</v>
      </c>
      <c r="B13" s="172" t="s">
        <v>221</v>
      </c>
      <c r="C13" s="207"/>
      <c r="D13" s="203"/>
      <c r="E13" s="207"/>
      <c r="F13" s="203"/>
      <c r="G13" s="207"/>
      <c r="H13" s="203"/>
      <c r="I13" s="207"/>
      <c r="J13" s="203"/>
      <c r="K13" s="200"/>
    </row>
    <row r="14" spans="1:15" x14ac:dyDescent="0.25">
      <c r="A14" s="171" t="s">
        <v>222</v>
      </c>
      <c r="B14" s="172" t="s">
        <v>223</v>
      </c>
      <c r="C14" s="207"/>
      <c r="D14" s="203"/>
      <c r="E14" s="207"/>
      <c r="F14" s="203"/>
      <c r="G14" s="207"/>
      <c r="H14" s="203"/>
      <c r="I14" s="207"/>
      <c r="J14" s="203"/>
      <c r="K14" s="200"/>
    </row>
    <row r="15" spans="1:15" x14ac:dyDescent="0.25">
      <c r="A15" s="171" t="s">
        <v>224</v>
      </c>
      <c r="B15" s="172" t="s">
        <v>225</v>
      </c>
      <c r="C15" s="207"/>
      <c r="D15" s="203"/>
      <c r="E15" s="207"/>
      <c r="F15" s="203"/>
      <c r="G15" s="207"/>
      <c r="H15" s="203"/>
      <c r="I15" s="207"/>
      <c r="J15" s="203"/>
      <c r="K15" s="200"/>
    </row>
    <row r="16" spans="1:15" x14ac:dyDescent="0.25">
      <c r="A16" s="171" t="s">
        <v>226</v>
      </c>
      <c r="B16" s="172" t="s">
        <v>227</v>
      </c>
      <c r="C16" s="207"/>
      <c r="D16" s="203"/>
      <c r="E16" s="207"/>
      <c r="F16" s="203"/>
      <c r="G16" s="207"/>
      <c r="H16" s="203"/>
      <c r="I16" s="207"/>
      <c r="J16" s="203"/>
      <c r="K16" s="200"/>
    </row>
    <row r="17" spans="1:11" x14ac:dyDescent="0.25">
      <c r="A17" s="171" t="s">
        <v>228</v>
      </c>
      <c r="B17" s="172" t="s">
        <v>229</v>
      </c>
      <c r="C17" s="207"/>
      <c r="D17" s="203"/>
      <c r="E17" s="207"/>
      <c r="F17" s="203"/>
      <c r="G17" s="207"/>
      <c r="H17" s="203"/>
      <c r="I17" s="207"/>
      <c r="J17" s="203"/>
      <c r="K17" s="200"/>
    </row>
    <row r="18" spans="1:11" x14ac:dyDescent="0.25">
      <c r="A18" s="171" t="s">
        <v>230</v>
      </c>
      <c r="B18" s="172" t="s">
        <v>231</v>
      </c>
      <c r="C18" s="207"/>
      <c r="D18" s="203"/>
      <c r="E18" s="207"/>
      <c r="F18" s="203"/>
      <c r="G18" s="207"/>
      <c r="H18" s="203"/>
      <c r="I18" s="207"/>
      <c r="J18" s="203"/>
      <c r="K18" s="200"/>
    </row>
    <row r="19" spans="1:11" x14ac:dyDescent="0.25">
      <c r="A19" s="171" t="s">
        <v>232</v>
      </c>
      <c r="B19" s="172" t="s">
        <v>233</v>
      </c>
      <c r="C19" s="207"/>
      <c r="D19" s="203"/>
      <c r="E19" s="207"/>
      <c r="F19" s="203"/>
      <c r="G19" s="207"/>
      <c r="H19" s="203"/>
      <c r="I19" s="207"/>
      <c r="J19" s="203"/>
      <c r="K19" s="200"/>
    </row>
    <row r="20" spans="1:11" x14ac:dyDescent="0.25">
      <c r="A20" s="171" t="s">
        <v>234</v>
      </c>
      <c r="B20" s="172" t="s">
        <v>235</v>
      </c>
      <c r="C20" s="207"/>
      <c r="D20" s="203"/>
      <c r="E20" s="207"/>
      <c r="F20" s="203"/>
      <c r="G20" s="207"/>
      <c r="H20" s="203"/>
      <c r="I20" s="207"/>
      <c r="J20" s="203"/>
      <c r="K20" s="200"/>
    </row>
    <row r="21" spans="1:11" x14ac:dyDescent="0.25">
      <c r="A21" s="171" t="s">
        <v>236</v>
      </c>
      <c r="B21" s="172" t="s">
        <v>237</v>
      </c>
      <c r="C21" s="207"/>
      <c r="D21" s="203"/>
      <c r="E21" s="207"/>
      <c r="F21" s="203"/>
      <c r="G21" s="207"/>
      <c r="H21" s="203"/>
      <c r="I21" s="207"/>
      <c r="J21" s="203"/>
      <c r="K21" s="200"/>
    </row>
    <row r="22" spans="1:11" x14ac:dyDescent="0.25">
      <c r="A22" s="173" t="s">
        <v>238</v>
      </c>
      <c r="B22" s="174" t="s">
        <v>33</v>
      </c>
      <c r="C22" s="210"/>
      <c r="D22" s="204"/>
      <c r="E22" s="210"/>
      <c r="F22" s="204"/>
      <c r="G22" s="210"/>
      <c r="H22" s="204"/>
      <c r="I22" s="210"/>
      <c r="J22" s="204"/>
      <c r="K22" s="205"/>
    </row>
    <row r="23" spans="1:11" x14ac:dyDescent="0.25">
      <c r="A23" s="171" t="s">
        <v>239</v>
      </c>
      <c r="B23" s="172" t="s">
        <v>240</v>
      </c>
      <c r="C23" s="206">
        <f>'Př. 6 - N1'!I26</f>
        <v>0</v>
      </c>
      <c r="D23" s="202">
        <f>'Př. 6 - N1'!I43</f>
        <v>0</v>
      </c>
      <c r="E23" s="206">
        <f>'Př. 6 - N1'!I71</f>
        <v>0</v>
      </c>
      <c r="F23" s="202">
        <f>'Př. 6 - N1'!I87</f>
        <v>0</v>
      </c>
      <c r="G23" s="206">
        <f>'Př. 6 - N1'!I116</f>
        <v>0</v>
      </c>
      <c r="H23" s="202">
        <f>'Př. 6 - N1'!I132</f>
        <v>0</v>
      </c>
      <c r="I23" s="206">
        <f>'Př. 6 - N1'!I160</f>
        <v>0</v>
      </c>
      <c r="J23" s="202">
        <f>'Př. 6 - N1'!I176</f>
        <v>0</v>
      </c>
      <c r="K23" s="199">
        <f>SUM(C23:J23)</f>
        <v>0</v>
      </c>
    </row>
    <row r="24" spans="1:11" x14ac:dyDescent="0.25">
      <c r="A24" s="171"/>
      <c r="B24" s="172" t="s">
        <v>241</v>
      </c>
      <c r="C24" s="207"/>
      <c r="D24" s="203"/>
      <c r="E24" s="207"/>
      <c r="F24" s="203"/>
      <c r="G24" s="207"/>
      <c r="H24" s="203"/>
      <c r="I24" s="207"/>
      <c r="J24" s="203"/>
      <c r="K24" s="200"/>
    </row>
    <row r="25" spans="1:11" x14ac:dyDescent="0.25">
      <c r="A25" s="173"/>
      <c r="B25" s="174" t="s">
        <v>242</v>
      </c>
      <c r="C25" s="210"/>
      <c r="D25" s="204"/>
      <c r="E25" s="210"/>
      <c r="F25" s="204"/>
      <c r="G25" s="210"/>
      <c r="H25" s="204"/>
      <c r="I25" s="210"/>
      <c r="J25" s="204"/>
      <c r="K25" s="205"/>
    </row>
    <row r="26" spans="1:11" x14ac:dyDescent="0.25">
      <c r="A26" s="171" t="s">
        <v>27</v>
      </c>
      <c r="B26" s="172" t="s">
        <v>243</v>
      </c>
      <c r="C26" s="206">
        <f>'Př. 6 - N2 '!I23</f>
        <v>0</v>
      </c>
      <c r="D26" s="202">
        <f>'Př. 6 - N2 '!I38</f>
        <v>0</v>
      </c>
      <c r="E26" s="206">
        <f>'Př. 6 - N2 '!I63</f>
        <v>0</v>
      </c>
      <c r="F26" s="202">
        <f>'Př. 6 - N2 '!I77</f>
        <v>0</v>
      </c>
      <c r="G26" s="206">
        <f>'Př. 6 - N2 '!I103</f>
        <v>0</v>
      </c>
      <c r="H26" s="202">
        <f>'Př. 6 - N2 '!I117</f>
        <v>0</v>
      </c>
      <c r="I26" s="206">
        <f>'Př. 6 - N2 '!I142</f>
        <v>0</v>
      </c>
      <c r="J26" s="202">
        <f>'Př. 6 - N2 '!I156</f>
        <v>0</v>
      </c>
      <c r="K26" s="199">
        <f>SUM(C26:J26)</f>
        <v>0</v>
      </c>
    </row>
    <row r="27" spans="1:11" x14ac:dyDescent="0.25">
      <c r="A27" s="171"/>
      <c r="B27" s="172" t="s">
        <v>244</v>
      </c>
      <c r="C27" s="207"/>
      <c r="D27" s="203"/>
      <c r="E27" s="207"/>
      <c r="F27" s="203"/>
      <c r="G27" s="207"/>
      <c r="H27" s="203"/>
      <c r="I27" s="207"/>
      <c r="J27" s="203"/>
      <c r="K27" s="200"/>
    </row>
    <row r="28" spans="1:11" x14ac:dyDescent="0.25">
      <c r="A28" s="173"/>
      <c r="B28" s="174" t="s">
        <v>245</v>
      </c>
      <c r="C28" s="210"/>
      <c r="D28" s="204"/>
      <c r="E28" s="210"/>
      <c r="F28" s="204"/>
      <c r="G28" s="210"/>
      <c r="H28" s="204"/>
      <c r="I28" s="210"/>
      <c r="J28" s="204"/>
      <c r="K28" s="205"/>
    </row>
    <row r="29" spans="1:11" x14ac:dyDescent="0.25">
      <c r="A29" s="171" t="s">
        <v>25</v>
      </c>
      <c r="B29" s="172" t="s">
        <v>246</v>
      </c>
      <c r="C29" s="206">
        <f>'Př. 6 - ČS Valtrovice'!I25</f>
        <v>0</v>
      </c>
      <c r="D29" s="202">
        <f>'Př. 6 - ČS Valtrovice'!I40</f>
        <v>0</v>
      </c>
      <c r="E29" s="206">
        <f>'Př. 6 - ČS Valtrovice'!I67</f>
        <v>0</v>
      </c>
      <c r="F29" s="202">
        <f>'Př. 6 - ČS Valtrovice'!I82</f>
        <v>0</v>
      </c>
      <c r="G29" s="206">
        <f>'Př. 6 - ČS Valtrovice'!I109</f>
        <v>0</v>
      </c>
      <c r="H29" s="202">
        <f>'Př. 6 - ČS Valtrovice'!I124</f>
        <v>0</v>
      </c>
      <c r="I29" s="206">
        <f>'Př. 6 - ČS Valtrovice'!I151</f>
        <v>0</v>
      </c>
      <c r="J29" s="202">
        <f>'Př. 6 - ČS Valtrovice'!I166</f>
        <v>0</v>
      </c>
      <c r="K29" s="199">
        <f>SUM(C29:J29)</f>
        <v>0</v>
      </c>
    </row>
    <row r="30" spans="1:11" x14ac:dyDescent="0.25">
      <c r="A30" s="171"/>
      <c r="B30" s="172" t="s">
        <v>247</v>
      </c>
      <c r="C30" s="207"/>
      <c r="D30" s="203"/>
      <c r="E30" s="207"/>
      <c r="F30" s="203"/>
      <c r="G30" s="207"/>
      <c r="H30" s="203"/>
      <c r="I30" s="207"/>
      <c r="J30" s="203"/>
      <c r="K30" s="200"/>
    </row>
    <row r="31" spans="1:11" x14ac:dyDescent="0.25">
      <c r="A31" s="173"/>
      <c r="B31" s="174" t="s">
        <v>248</v>
      </c>
      <c r="C31" s="210"/>
      <c r="D31" s="204"/>
      <c r="E31" s="210"/>
      <c r="F31" s="204"/>
      <c r="G31" s="210"/>
      <c r="H31" s="204"/>
      <c r="I31" s="210"/>
      <c r="J31" s="204"/>
      <c r="K31" s="205"/>
    </row>
    <row r="32" spans="1:11" x14ac:dyDescent="0.25">
      <c r="A32" s="171" t="s">
        <v>22</v>
      </c>
      <c r="B32" s="172" t="s">
        <v>249</v>
      </c>
      <c r="C32" s="206">
        <f>'Př. 6 - ČS Božice '!I26</f>
        <v>0</v>
      </c>
      <c r="D32" s="202">
        <f>'Př. 6 - ČS Božice '!I41</f>
        <v>0</v>
      </c>
      <c r="E32" s="206">
        <f>'Př. 6 - ČS Božice '!I69</f>
        <v>0</v>
      </c>
      <c r="F32" s="202">
        <f>'Př. 6 - ČS Božice '!I84</f>
        <v>0</v>
      </c>
      <c r="G32" s="206">
        <f>'Př. 6 - ČS Božice '!I112</f>
        <v>0</v>
      </c>
      <c r="H32" s="202">
        <f>'Př. 6 - ČS Božice '!I127</f>
        <v>0</v>
      </c>
      <c r="I32" s="206">
        <f>'Př. 6 - ČS Božice '!I155</f>
        <v>0</v>
      </c>
      <c r="J32" s="202">
        <f>'Př. 6 - ČS Božice '!I170</f>
        <v>0</v>
      </c>
      <c r="K32" s="199">
        <f>SUM(C32:J32)</f>
        <v>0</v>
      </c>
    </row>
    <row r="33" spans="1:11" x14ac:dyDescent="0.25">
      <c r="A33" s="171"/>
      <c r="B33" s="172" t="s">
        <v>250</v>
      </c>
      <c r="C33" s="207"/>
      <c r="D33" s="203"/>
      <c r="E33" s="207"/>
      <c r="F33" s="203"/>
      <c r="G33" s="207"/>
      <c r="H33" s="203"/>
      <c r="I33" s="207"/>
      <c r="J33" s="203"/>
      <c r="K33" s="200"/>
    </row>
    <row r="34" spans="1:11" x14ac:dyDescent="0.25">
      <c r="A34" s="171"/>
      <c r="B34" s="172" t="s">
        <v>251</v>
      </c>
      <c r="C34" s="207"/>
      <c r="D34" s="203"/>
      <c r="E34" s="207"/>
      <c r="F34" s="203"/>
      <c r="G34" s="207"/>
      <c r="H34" s="203"/>
      <c r="I34" s="207"/>
      <c r="J34" s="203"/>
      <c r="K34" s="200"/>
    </row>
    <row r="35" spans="1:11" x14ac:dyDescent="0.25">
      <c r="A35" s="171"/>
      <c r="B35" s="172" t="s">
        <v>252</v>
      </c>
      <c r="C35" s="207"/>
      <c r="D35" s="203"/>
      <c r="E35" s="207"/>
      <c r="F35" s="203"/>
      <c r="G35" s="207"/>
      <c r="H35" s="203"/>
      <c r="I35" s="207"/>
      <c r="J35" s="203"/>
      <c r="K35" s="200"/>
    </row>
    <row r="36" spans="1:11" x14ac:dyDescent="0.25">
      <c r="A36" s="171"/>
      <c r="B36" s="172" t="s">
        <v>253</v>
      </c>
      <c r="C36" s="207"/>
      <c r="D36" s="203"/>
      <c r="E36" s="207"/>
      <c r="F36" s="203"/>
      <c r="G36" s="207"/>
      <c r="H36" s="203"/>
      <c r="I36" s="207"/>
      <c r="J36" s="203"/>
      <c r="K36" s="200"/>
    </row>
    <row r="37" spans="1:11" x14ac:dyDescent="0.25">
      <c r="A37" s="171"/>
      <c r="B37" s="172" t="s">
        <v>254</v>
      </c>
      <c r="C37" s="207"/>
      <c r="D37" s="203"/>
      <c r="E37" s="207"/>
      <c r="F37" s="203"/>
      <c r="G37" s="207"/>
      <c r="H37" s="203"/>
      <c r="I37" s="207"/>
      <c r="J37" s="203"/>
      <c r="K37" s="200"/>
    </row>
    <row r="38" spans="1:11" x14ac:dyDescent="0.25">
      <c r="A38" s="171"/>
      <c r="B38" s="172" t="s">
        <v>255</v>
      </c>
      <c r="C38" s="207"/>
      <c r="D38" s="203"/>
      <c r="E38" s="207"/>
      <c r="F38" s="203"/>
      <c r="G38" s="207"/>
      <c r="H38" s="203"/>
      <c r="I38" s="207"/>
      <c r="J38" s="203"/>
      <c r="K38" s="200"/>
    </row>
    <row r="39" spans="1:11" x14ac:dyDescent="0.25">
      <c r="A39" s="173"/>
      <c r="B39" s="174" t="s">
        <v>256</v>
      </c>
      <c r="C39" s="210"/>
      <c r="D39" s="204"/>
      <c r="E39" s="210"/>
      <c r="F39" s="204"/>
      <c r="G39" s="210"/>
      <c r="H39" s="204"/>
      <c r="I39" s="210"/>
      <c r="J39" s="204"/>
      <c r="K39" s="205"/>
    </row>
    <row r="40" spans="1:11" x14ac:dyDescent="0.25">
      <c r="A40" s="171" t="s">
        <v>39</v>
      </c>
      <c r="B40" s="172" t="s">
        <v>257</v>
      </c>
      <c r="C40" s="206">
        <f>'Př. 6 - VN Božice  '!I23</f>
        <v>0</v>
      </c>
      <c r="D40" s="202">
        <f>'Př. 6 - VN Božice  '!I36</f>
        <v>0</v>
      </c>
      <c r="E40" s="206">
        <f>'Př. 6 - VN Božice  '!I61</f>
        <v>0</v>
      </c>
      <c r="F40" s="202">
        <f>'Př. 6 - VN Božice  '!I74</f>
        <v>0</v>
      </c>
      <c r="G40" s="206">
        <f>'Př. 6 - VN Božice  '!I99</f>
        <v>0</v>
      </c>
      <c r="H40" s="202">
        <f>'Př. 6 - VN Božice  '!I112</f>
        <v>0</v>
      </c>
      <c r="I40" s="206">
        <f>'Př. 6 - VN Božice  '!I137</f>
        <v>0</v>
      </c>
      <c r="J40" s="202">
        <f>'Př. 6 - VN Božice  '!I150</f>
        <v>0</v>
      </c>
      <c r="K40" s="199">
        <f>SUM(C40:J40)</f>
        <v>0</v>
      </c>
    </row>
    <row r="41" spans="1:11" x14ac:dyDescent="0.25">
      <c r="A41" s="171"/>
      <c r="B41" s="172" t="s">
        <v>258</v>
      </c>
      <c r="C41" s="207"/>
      <c r="D41" s="203"/>
      <c r="E41" s="207"/>
      <c r="F41" s="203"/>
      <c r="G41" s="207"/>
      <c r="H41" s="203"/>
      <c r="I41" s="207"/>
      <c r="J41" s="203"/>
      <c r="K41" s="200"/>
    </row>
    <row r="42" spans="1:11" x14ac:dyDescent="0.25">
      <c r="A42" s="171"/>
      <c r="B42" s="172" t="s">
        <v>259</v>
      </c>
      <c r="C42" s="207"/>
      <c r="D42" s="203"/>
      <c r="E42" s="207"/>
      <c r="F42" s="203"/>
      <c r="G42" s="207"/>
      <c r="H42" s="203"/>
      <c r="I42" s="207"/>
      <c r="J42" s="203"/>
      <c r="K42" s="200"/>
    </row>
    <row r="43" spans="1:11" x14ac:dyDescent="0.25">
      <c r="A43" s="169"/>
      <c r="B43" s="170" t="s">
        <v>260</v>
      </c>
      <c r="C43" s="207"/>
      <c r="D43" s="203"/>
      <c r="E43" s="207"/>
      <c r="F43" s="203"/>
      <c r="G43" s="207"/>
      <c r="H43" s="203"/>
      <c r="I43" s="207"/>
      <c r="J43" s="203"/>
      <c r="K43" s="200"/>
    </row>
    <row r="44" spans="1:11" ht="13.8" thickBot="1" x14ac:dyDescent="0.3">
      <c r="A44" s="180"/>
      <c r="B44" t="s">
        <v>261</v>
      </c>
      <c r="C44" s="208"/>
      <c r="D44" s="209"/>
      <c r="E44" s="208"/>
      <c r="F44" s="209"/>
      <c r="G44" s="208"/>
      <c r="H44" s="209"/>
      <c r="I44" s="208"/>
      <c r="J44" s="209"/>
      <c r="K44" s="201"/>
    </row>
    <row r="45" spans="1:11" ht="15" thickBot="1" x14ac:dyDescent="0.35">
      <c r="A45" s="181" t="s">
        <v>262</v>
      </c>
      <c r="B45" s="182" t="s">
        <v>263</v>
      </c>
      <c r="C45" s="183">
        <f t="shared" ref="C45:K45" si="0">SUM(C7:C44)</f>
        <v>0</v>
      </c>
      <c r="D45" s="183">
        <f t="shared" si="0"/>
        <v>0</v>
      </c>
      <c r="E45" s="183">
        <f t="shared" si="0"/>
        <v>0</v>
      </c>
      <c r="F45" s="183">
        <f t="shared" si="0"/>
        <v>0</v>
      </c>
      <c r="G45" s="183">
        <f t="shared" si="0"/>
        <v>0</v>
      </c>
      <c r="H45" s="183">
        <f t="shared" si="0"/>
        <v>0</v>
      </c>
      <c r="I45" s="183">
        <f t="shared" si="0"/>
        <v>0</v>
      </c>
      <c r="J45" s="183">
        <f t="shared" si="0"/>
        <v>0</v>
      </c>
      <c r="K45" s="183">
        <f t="shared" si="0"/>
        <v>0</v>
      </c>
    </row>
    <row r="46" spans="1:11" ht="15" thickBot="1" x14ac:dyDescent="0.35">
      <c r="B46" s="184" t="s">
        <v>264</v>
      </c>
      <c r="C46" s="183">
        <f t="shared" ref="C46:K46" si="1">PRODUCT(C45,1.21)</f>
        <v>0</v>
      </c>
      <c r="D46" s="183">
        <f t="shared" si="1"/>
        <v>0</v>
      </c>
      <c r="E46" s="183">
        <f t="shared" si="1"/>
        <v>0</v>
      </c>
      <c r="F46" s="183">
        <f t="shared" si="1"/>
        <v>0</v>
      </c>
      <c r="G46" s="183">
        <f t="shared" si="1"/>
        <v>0</v>
      </c>
      <c r="H46" s="183">
        <f t="shared" si="1"/>
        <v>0</v>
      </c>
      <c r="I46" s="183">
        <f t="shared" si="1"/>
        <v>0</v>
      </c>
      <c r="J46" s="183">
        <f t="shared" si="1"/>
        <v>0</v>
      </c>
      <c r="K46" s="183">
        <f t="shared" si="1"/>
        <v>0</v>
      </c>
    </row>
    <row r="49" spans="1:14" x14ac:dyDescent="0.25">
      <c r="C49" s="165"/>
      <c r="D49" s="165"/>
      <c r="E49" s="165"/>
      <c r="F49" s="165"/>
      <c r="G49" s="165"/>
      <c r="H49" s="165"/>
      <c r="I49" s="165"/>
      <c r="J49" s="165"/>
      <c r="K49" s="165"/>
    </row>
    <row r="50" spans="1:14" ht="23.4" x14ac:dyDescent="0.45">
      <c r="A50" s="185"/>
      <c r="C50" s="165"/>
      <c r="D50" s="165"/>
      <c r="E50" s="165"/>
      <c r="F50" s="165"/>
      <c r="G50" s="165"/>
      <c r="H50" s="165"/>
      <c r="I50" s="165"/>
      <c r="J50" s="165"/>
      <c r="K50" s="165"/>
    </row>
    <row r="51" spans="1:14" ht="23.4" x14ac:dyDescent="0.45">
      <c r="N51" s="186"/>
    </row>
    <row r="52" spans="1:14" ht="23.4" x14ac:dyDescent="0.45">
      <c r="N52" s="186"/>
    </row>
    <row r="53" spans="1:14" x14ac:dyDescent="0.25">
      <c r="C53" s="165"/>
      <c r="D53" s="165"/>
      <c r="E53" s="165"/>
      <c r="F53" s="165"/>
      <c r="G53" s="165"/>
      <c r="H53" s="165"/>
      <c r="I53" s="165"/>
      <c r="J53" s="165"/>
      <c r="K53" s="165"/>
    </row>
    <row r="54" spans="1:14" ht="23.4" x14ac:dyDescent="0.45">
      <c r="A54" s="185"/>
      <c r="C54" s="165"/>
      <c r="D54" s="165"/>
      <c r="E54" s="165"/>
      <c r="F54" s="165"/>
      <c r="G54" s="165"/>
      <c r="H54" s="165"/>
      <c r="I54" s="165"/>
      <c r="J54" s="165"/>
      <c r="K54" s="165"/>
    </row>
  </sheetData>
  <mergeCells count="63">
    <mergeCell ref="I7:I10"/>
    <mergeCell ref="J7:J10"/>
    <mergeCell ref="K7:K10"/>
    <mergeCell ref="C12:C22"/>
    <mergeCell ref="D12:D22"/>
    <mergeCell ref="E12:E22"/>
    <mergeCell ref="F12:F22"/>
    <mergeCell ref="G12:G22"/>
    <mergeCell ref="H12:H22"/>
    <mergeCell ref="I12:I22"/>
    <mergeCell ref="C7:C10"/>
    <mergeCell ref="D7:D10"/>
    <mergeCell ref="E7:E10"/>
    <mergeCell ref="F7:F10"/>
    <mergeCell ref="G7:G10"/>
    <mergeCell ref="H7:H10"/>
    <mergeCell ref="J12:J22"/>
    <mergeCell ref="K12:K22"/>
    <mergeCell ref="C23:C25"/>
    <mergeCell ref="D23:D25"/>
    <mergeCell ref="E23:E25"/>
    <mergeCell ref="F23:F25"/>
    <mergeCell ref="G23:G25"/>
    <mergeCell ref="H23:H25"/>
    <mergeCell ref="I23:I25"/>
    <mergeCell ref="J23:J25"/>
    <mergeCell ref="K23:K25"/>
    <mergeCell ref="C26:C28"/>
    <mergeCell ref="D26:D28"/>
    <mergeCell ref="E26:E28"/>
    <mergeCell ref="F26:F28"/>
    <mergeCell ref="G26:G28"/>
    <mergeCell ref="H26:H28"/>
    <mergeCell ref="I26:I28"/>
    <mergeCell ref="J26:J28"/>
    <mergeCell ref="K26:K28"/>
    <mergeCell ref="I29:I31"/>
    <mergeCell ref="J29:J31"/>
    <mergeCell ref="K29:K31"/>
    <mergeCell ref="C32:C39"/>
    <mergeCell ref="D32:D39"/>
    <mergeCell ref="E32:E39"/>
    <mergeCell ref="F32:F39"/>
    <mergeCell ref="G32:G39"/>
    <mergeCell ref="H32:H39"/>
    <mergeCell ref="I32:I39"/>
    <mergeCell ref="C29:C31"/>
    <mergeCell ref="D29:D31"/>
    <mergeCell ref="E29:E31"/>
    <mergeCell ref="F29:F31"/>
    <mergeCell ref="G29:G31"/>
    <mergeCell ref="H29:H31"/>
    <mergeCell ref="K40:K44"/>
    <mergeCell ref="J32:J39"/>
    <mergeCell ref="K32:K39"/>
    <mergeCell ref="C40:C44"/>
    <mergeCell ref="D40:D44"/>
    <mergeCell ref="E40:E44"/>
    <mergeCell ref="F40:F44"/>
    <mergeCell ref="G40:G44"/>
    <mergeCell ref="H40:H44"/>
    <mergeCell ref="I40:I44"/>
    <mergeCell ref="J40:J44"/>
  </mergeCells>
  <pageMargins left="0.7" right="0.7" top="0.78740157499999996" bottom="0.78740157499999996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F953-C7CD-429B-8822-962479B09809}">
  <sheetPr>
    <tabColor rgb="FF92D050"/>
    <pageSetUpPr fitToPage="1"/>
  </sheetPr>
  <dimension ref="A2:K35"/>
  <sheetViews>
    <sheetView zoomScale="90" zoomScaleNormal="90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H7" sqref="H7"/>
    </sheetView>
  </sheetViews>
  <sheetFormatPr defaultRowHeight="13.2" x14ac:dyDescent="0.25"/>
  <cols>
    <col min="1" max="1" width="5.33203125" style="63" customWidth="1"/>
    <col min="2" max="2" width="36.5546875" style="63" customWidth="1"/>
    <col min="3" max="3" width="8.6640625" style="63" bestFit="1" customWidth="1"/>
    <col min="4" max="4" width="12.5546875" style="64" customWidth="1"/>
    <col min="5" max="5" width="11.44140625" style="63" customWidth="1"/>
    <col min="6" max="6" width="10.109375" style="63" customWidth="1"/>
    <col min="7" max="7" width="11.6640625" style="63" customWidth="1"/>
    <col min="8" max="8" width="57.21875" style="63" customWidth="1"/>
    <col min="9" max="9" width="3" style="65" customWidth="1"/>
    <col min="10" max="10" width="1" style="63" customWidth="1"/>
    <col min="11" max="11" width="8.88671875" style="63" hidden="1" customWidth="1"/>
    <col min="12" max="16384" width="8.88671875" style="63"/>
  </cols>
  <sheetData>
    <row r="2" spans="1:11" x14ac:dyDescent="0.25">
      <c r="A2" s="62" t="s">
        <v>126</v>
      </c>
    </row>
    <row r="3" spans="1:11" ht="24.6" x14ac:dyDescent="0.25">
      <c r="A3" s="189" t="s">
        <v>127</v>
      </c>
      <c r="B3" s="189"/>
      <c r="C3" s="189"/>
      <c r="D3" s="189"/>
      <c r="E3" s="189"/>
      <c r="F3" s="189"/>
      <c r="G3" s="189"/>
    </row>
    <row r="4" spans="1:11" ht="15.6" x14ac:dyDescent="0.25">
      <c r="A4" s="190" t="s">
        <v>189</v>
      </c>
      <c r="B4" s="190"/>
      <c r="C4" s="190"/>
      <c r="D4" s="190"/>
      <c r="E4" s="190"/>
      <c r="F4" s="190"/>
      <c r="G4" s="190"/>
    </row>
    <row r="5" spans="1:11" ht="13.8" thickBot="1" x14ac:dyDescent="0.3"/>
    <row r="6" spans="1:11" ht="42" thickBot="1" x14ac:dyDescent="0.3">
      <c r="A6" s="66" t="s">
        <v>95</v>
      </c>
      <c r="B6" s="67" t="s">
        <v>96</v>
      </c>
      <c r="C6" s="67" t="s">
        <v>97</v>
      </c>
      <c r="D6" s="68" t="s">
        <v>128</v>
      </c>
      <c r="E6" s="68" t="s">
        <v>98</v>
      </c>
      <c r="F6" s="68" t="s">
        <v>99</v>
      </c>
      <c r="G6" s="69" t="s">
        <v>100</v>
      </c>
      <c r="H6" s="66" t="s">
        <v>193</v>
      </c>
      <c r="I6" s="70"/>
    </row>
    <row r="7" spans="1:11" ht="40.200000000000003" thickBot="1" x14ac:dyDescent="0.3">
      <c r="A7" s="94" t="s">
        <v>101</v>
      </c>
      <c r="B7" s="95" t="s">
        <v>129</v>
      </c>
      <c r="C7" s="96" t="s">
        <v>130</v>
      </c>
      <c r="D7" s="71">
        <v>250</v>
      </c>
      <c r="E7" s="97"/>
      <c r="F7" s="98">
        <f>G7-E7</f>
        <v>0</v>
      </c>
      <c r="G7" s="98">
        <f>E7*1.21</f>
        <v>0</v>
      </c>
      <c r="H7" s="72" t="s">
        <v>131</v>
      </c>
      <c r="I7" s="73"/>
    </row>
    <row r="8" spans="1:11" ht="53.4" thickBot="1" x14ac:dyDescent="0.3">
      <c r="A8" s="99" t="s">
        <v>103</v>
      </c>
      <c r="B8" s="95" t="s">
        <v>132</v>
      </c>
      <c r="C8" s="100" t="s">
        <v>133</v>
      </c>
      <c r="D8" s="74">
        <v>2000</v>
      </c>
      <c r="E8" s="97"/>
      <c r="F8" s="98">
        <f t="shared" ref="F8:F34" si="0">G8-E8</f>
        <v>0</v>
      </c>
      <c r="G8" s="98">
        <f t="shared" ref="G8:G34" si="1">E8*1.21</f>
        <v>0</v>
      </c>
      <c r="H8" s="75" t="s">
        <v>134</v>
      </c>
      <c r="I8" s="76"/>
    </row>
    <row r="9" spans="1:11" ht="27" thickBot="1" x14ac:dyDescent="0.3">
      <c r="A9" s="94" t="s">
        <v>104</v>
      </c>
      <c r="B9" s="101" t="s">
        <v>135</v>
      </c>
      <c r="C9" s="96" t="s">
        <v>133</v>
      </c>
      <c r="D9" s="74">
        <v>15000</v>
      </c>
      <c r="E9" s="97"/>
      <c r="F9" s="98">
        <f t="shared" si="0"/>
        <v>0</v>
      </c>
      <c r="G9" s="98">
        <f t="shared" si="1"/>
        <v>0</v>
      </c>
      <c r="H9" s="77"/>
      <c r="I9" s="76"/>
    </row>
    <row r="10" spans="1:11" ht="13.8" thickBot="1" x14ac:dyDescent="0.3">
      <c r="A10" s="99" t="s">
        <v>136</v>
      </c>
      <c r="B10" s="101" t="s">
        <v>137</v>
      </c>
      <c r="C10" s="96" t="s">
        <v>138</v>
      </c>
      <c r="D10" s="71">
        <v>700</v>
      </c>
      <c r="E10" s="97"/>
      <c r="F10" s="98">
        <f t="shared" si="0"/>
        <v>0</v>
      </c>
      <c r="G10" s="98">
        <f t="shared" si="1"/>
        <v>0</v>
      </c>
      <c r="H10" s="72"/>
      <c r="I10" s="73"/>
    </row>
    <row r="11" spans="1:11" ht="53.4" thickBot="1" x14ac:dyDescent="0.3">
      <c r="A11" s="99" t="s">
        <v>105</v>
      </c>
      <c r="B11" s="95" t="s">
        <v>139</v>
      </c>
      <c r="C11" s="96" t="s">
        <v>190</v>
      </c>
      <c r="D11" s="74">
        <v>4</v>
      </c>
      <c r="E11" s="97"/>
      <c r="F11" s="98">
        <f t="shared" si="0"/>
        <v>0</v>
      </c>
      <c r="G11" s="98">
        <f t="shared" si="1"/>
        <v>0</v>
      </c>
      <c r="H11" s="102"/>
      <c r="I11" s="78"/>
    </row>
    <row r="12" spans="1:11" ht="48" customHeight="1" thickBot="1" x14ac:dyDescent="0.3">
      <c r="A12" s="99" t="s">
        <v>106</v>
      </c>
      <c r="B12" s="101" t="s">
        <v>140</v>
      </c>
      <c r="C12" s="96" t="s">
        <v>190</v>
      </c>
      <c r="D12" s="74">
        <v>100</v>
      </c>
      <c r="E12" s="97"/>
      <c r="F12" s="98">
        <f t="shared" si="0"/>
        <v>0</v>
      </c>
      <c r="G12" s="98">
        <f t="shared" si="1"/>
        <v>0</v>
      </c>
      <c r="H12" s="79"/>
      <c r="I12" s="80"/>
    </row>
    <row r="13" spans="1:11" ht="31.95" customHeight="1" thickBot="1" x14ac:dyDescent="0.3">
      <c r="A13" s="99" t="s">
        <v>107</v>
      </c>
      <c r="B13" s="101" t="s">
        <v>141</v>
      </c>
      <c r="C13" s="96" t="s">
        <v>2</v>
      </c>
      <c r="D13" s="74">
        <v>900</v>
      </c>
      <c r="E13" s="97"/>
      <c r="F13" s="98">
        <f t="shared" si="0"/>
        <v>0</v>
      </c>
      <c r="G13" s="98">
        <f t="shared" si="1"/>
        <v>0</v>
      </c>
      <c r="H13" s="103"/>
      <c r="I13" s="81"/>
    </row>
    <row r="14" spans="1:11" ht="27" thickBot="1" x14ac:dyDescent="0.3">
      <c r="A14" s="99" t="s">
        <v>108</v>
      </c>
      <c r="B14" s="104" t="s">
        <v>142</v>
      </c>
      <c r="C14" s="96" t="s">
        <v>190</v>
      </c>
      <c r="D14" s="71">
        <v>30</v>
      </c>
      <c r="E14" s="97"/>
      <c r="F14" s="98">
        <f t="shared" si="0"/>
        <v>0</v>
      </c>
      <c r="G14" s="98">
        <f t="shared" si="1"/>
        <v>0</v>
      </c>
      <c r="H14" s="105"/>
      <c r="I14" s="82"/>
    </row>
    <row r="15" spans="1:11" ht="27" thickBot="1" x14ac:dyDescent="0.3">
      <c r="A15" s="99" t="s">
        <v>109</v>
      </c>
      <c r="B15" s="104" t="s">
        <v>143</v>
      </c>
      <c r="C15" s="96" t="s">
        <v>190</v>
      </c>
      <c r="D15" s="71">
        <v>500</v>
      </c>
      <c r="E15" s="97"/>
      <c r="F15" s="98">
        <f t="shared" si="0"/>
        <v>0</v>
      </c>
      <c r="G15" s="98">
        <f t="shared" si="1"/>
        <v>0</v>
      </c>
      <c r="H15" s="83" t="s">
        <v>144</v>
      </c>
      <c r="I15" s="82"/>
      <c r="K15" s="65"/>
    </row>
    <row r="16" spans="1:11" s="65" customFormat="1" ht="27" thickBot="1" x14ac:dyDescent="0.3">
      <c r="A16" s="99" t="s">
        <v>110</v>
      </c>
      <c r="B16" s="106" t="s">
        <v>145</v>
      </c>
      <c r="C16" s="96" t="s">
        <v>191</v>
      </c>
      <c r="D16" s="71">
        <v>2000</v>
      </c>
      <c r="E16" s="97"/>
      <c r="F16" s="98">
        <f t="shared" si="0"/>
        <v>0</v>
      </c>
      <c r="G16" s="98">
        <f t="shared" si="1"/>
        <v>0</v>
      </c>
      <c r="H16" s="84"/>
      <c r="I16" s="82"/>
      <c r="K16" s="85"/>
    </row>
    <row r="17" spans="1:11" s="85" customFormat="1" ht="40.200000000000003" thickBot="1" x14ac:dyDescent="0.3">
      <c r="A17" s="107" t="s">
        <v>111</v>
      </c>
      <c r="B17" s="106" t="s">
        <v>146</v>
      </c>
      <c r="C17" s="96" t="s">
        <v>191</v>
      </c>
      <c r="D17" s="86">
        <v>5100</v>
      </c>
      <c r="E17" s="97"/>
      <c r="F17" s="98">
        <f t="shared" si="0"/>
        <v>0</v>
      </c>
      <c r="G17" s="98">
        <f t="shared" si="1"/>
        <v>0</v>
      </c>
      <c r="H17" s="87"/>
      <c r="I17" s="88"/>
      <c r="K17" s="63"/>
    </row>
    <row r="18" spans="1:11" ht="53.4" thickBot="1" x14ac:dyDescent="0.3">
      <c r="A18" s="99" t="s">
        <v>112</v>
      </c>
      <c r="B18" s="104" t="s">
        <v>147</v>
      </c>
      <c r="C18" s="96" t="s">
        <v>191</v>
      </c>
      <c r="D18" s="71">
        <v>3500</v>
      </c>
      <c r="E18" s="97"/>
      <c r="F18" s="98">
        <f t="shared" si="0"/>
        <v>0</v>
      </c>
      <c r="G18" s="98">
        <f t="shared" si="1"/>
        <v>0</v>
      </c>
      <c r="H18" s="77" t="s">
        <v>148</v>
      </c>
      <c r="I18" s="76"/>
    </row>
    <row r="19" spans="1:11" ht="40.200000000000003" thickBot="1" x14ac:dyDescent="0.3">
      <c r="A19" s="99" t="s">
        <v>113</v>
      </c>
      <c r="B19" s="101" t="s">
        <v>149</v>
      </c>
      <c r="C19" s="96" t="s">
        <v>190</v>
      </c>
      <c r="D19" s="71">
        <v>3500</v>
      </c>
      <c r="E19" s="97"/>
      <c r="F19" s="98">
        <f t="shared" si="0"/>
        <v>0</v>
      </c>
      <c r="G19" s="98">
        <f t="shared" si="1"/>
        <v>0</v>
      </c>
      <c r="H19" s="89" t="s">
        <v>150</v>
      </c>
      <c r="I19" s="80"/>
    </row>
    <row r="20" spans="1:11" ht="16.2" thickBot="1" x14ac:dyDescent="0.3">
      <c r="A20" s="108" t="s">
        <v>115</v>
      </c>
      <c r="B20" s="101" t="s">
        <v>151</v>
      </c>
      <c r="C20" s="96" t="s">
        <v>191</v>
      </c>
      <c r="D20" s="74">
        <v>6500</v>
      </c>
      <c r="E20" s="97"/>
      <c r="F20" s="98">
        <f t="shared" si="0"/>
        <v>0</v>
      </c>
      <c r="G20" s="98">
        <f t="shared" si="1"/>
        <v>0</v>
      </c>
      <c r="H20" s="109"/>
      <c r="I20" s="90"/>
    </row>
    <row r="21" spans="1:11" ht="40.200000000000003" thickBot="1" x14ac:dyDescent="0.3">
      <c r="A21" s="94" t="s">
        <v>152</v>
      </c>
      <c r="B21" s="101" t="s">
        <v>153</v>
      </c>
      <c r="C21" s="96" t="s">
        <v>2</v>
      </c>
      <c r="D21" s="71">
        <v>570</v>
      </c>
      <c r="E21" s="97"/>
      <c r="F21" s="98">
        <f t="shared" si="0"/>
        <v>0</v>
      </c>
      <c r="G21" s="98">
        <f t="shared" si="1"/>
        <v>0</v>
      </c>
      <c r="H21" s="109" t="s">
        <v>154</v>
      </c>
      <c r="I21" s="90"/>
      <c r="K21" s="65"/>
    </row>
    <row r="22" spans="1:11" s="65" customFormat="1" ht="40.200000000000003" thickBot="1" x14ac:dyDescent="0.3">
      <c r="A22" s="99" t="s">
        <v>155</v>
      </c>
      <c r="B22" s="101" t="s">
        <v>156</v>
      </c>
      <c r="C22" s="96" t="s">
        <v>2</v>
      </c>
      <c r="D22" s="71">
        <v>470</v>
      </c>
      <c r="E22" s="97"/>
      <c r="F22" s="98">
        <f t="shared" si="0"/>
        <v>0</v>
      </c>
      <c r="G22" s="98">
        <f t="shared" si="1"/>
        <v>0</v>
      </c>
      <c r="H22" s="109" t="s">
        <v>157</v>
      </c>
      <c r="I22" s="78"/>
    </row>
    <row r="23" spans="1:11" s="65" customFormat="1" ht="40.200000000000003" thickBot="1" x14ac:dyDescent="0.3">
      <c r="A23" s="99" t="s">
        <v>117</v>
      </c>
      <c r="B23" s="101" t="s">
        <v>158</v>
      </c>
      <c r="C23" s="96" t="s">
        <v>2</v>
      </c>
      <c r="D23" s="71">
        <v>630</v>
      </c>
      <c r="E23" s="97"/>
      <c r="F23" s="98">
        <f t="shared" si="0"/>
        <v>0</v>
      </c>
      <c r="G23" s="98">
        <f t="shared" si="1"/>
        <v>0</v>
      </c>
      <c r="H23" s="110" t="s">
        <v>159</v>
      </c>
      <c r="I23" s="78"/>
    </row>
    <row r="24" spans="1:11" s="65" customFormat="1" ht="40.200000000000003" thickBot="1" x14ac:dyDescent="0.3">
      <c r="A24" s="99" t="s">
        <v>160</v>
      </c>
      <c r="B24" s="101" t="s">
        <v>161</v>
      </c>
      <c r="C24" s="96" t="s">
        <v>2</v>
      </c>
      <c r="D24" s="71">
        <v>570</v>
      </c>
      <c r="E24" s="97"/>
      <c r="F24" s="98">
        <f t="shared" si="0"/>
        <v>0</v>
      </c>
      <c r="G24" s="98">
        <f t="shared" si="1"/>
        <v>0</v>
      </c>
      <c r="H24" s="109" t="s">
        <v>162</v>
      </c>
      <c r="I24" s="78"/>
      <c r="K24" s="63"/>
    </row>
    <row r="25" spans="1:11" ht="40.200000000000003" thickBot="1" x14ac:dyDescent="0.3">
      <c r="A25" s="99" t="s">
        <v>163</v>
      </c>
      <c r="B25" s="101" t="s">
        <v>164</v>
      </c>
      <c r="C25" s="96" t="s">
        <v>2</v>
      </c>
      <c r="D25" s="71">
        <v>500</v>
      </c>
      <c r="E25" s="97"/>
      <c r="F25" s="98">
        <f t="shared" si="0"/>
        <v>0</v>
      </c>
      <c r="G25" s="98">
        <f t="shared" si="1"/>
        <v>0</v>
      </c>
      <c r="H25" s="109" t="s">
        <v>165</v>
      </c>
      <c r="I25" s="78"/>
    </row>
    <row r="26" spans="1:11" ht="40.200000000000003" thickBot="1" x14ac:dyDescent="0.3">
      <c r="A26" s="99" t="s">
        <v>166</v>
      </c>
      <c r="B26" s="95" t="s">
        <v>167</v>
      </c>
      <c r="C26" s="96" t="s">
        <v>2</v>
      </c>
      <c r="D26" s="74">
        <v>500</v>
      </c>
      <c r="E26" s="97"/>
      <c r="F26" s="98">
        <f t="shared" si="0"/>
        <v>0</v>
      </c>
      <c r="G26" s="98">
        <f t="shared" si="1"/>
        <v>0</v>
      </c>
      <c r="H26" s="83" t="s">
        <v>168</v>
      </c>
      <c r="I26" s="78"/>
    </row>
    <row r="27" spans="1:11" ht="40.200000000000003" thickBot="1" x14ac:dyDescent="0.3">
      <c r="A27" s="99" t="s">
        <v>169</v>
      </c>
      <c r="B27" s="111" t="s">
        <v>170</v>
      </c>
      <c r="C27" s="96" t="s">
        <v>2</v>
      </c>
      <c r="D27" s="91">
        <v>600</v>
      </c>
      <c r="E27" s="97"/>
      <c r="F27" s="98">
        <f t="shared" si="0"/>
        <v>0</v>
      </c>
      <c r="G27" s="98">
        <f t="shared" si="1"/>
        <v>0</v>
      </c>
      <c r="H27" s="75" t="s">
        <v>171</v>
      </c>
      <c r="I27" s="78"/>
    </row>
    <row r="28" spans="1:11" ht="27" thickBot="1" x14ac:dyDescent="0.3">
      <c r="A28" s="99" t="s">
        <v>172</v>
      </c>
      <c r="B28" s="101" t="s">
        <v>192</v>
      </c>
      <c r="C28" s="96" t="s">
        <v>2</v>
      </c>
      <c r="D28" s="71">
        <v>400</v>
      </c>
      <c r="E28" s="97"/>
      <c r="F28" s="98">
        <f t="shared" si="0"/>
        <v>0</v>
      </c>
      <c r="G28" s="98">
        <f t="shared" si="1"/>
        <v>0</v>
      </c>
      <c r="H28" s="79"/>
      <c r="I28" s="78"/>
    </row>
    <row r="29" spans="1:11" ht="53.4" thickBot="1" x14ac:dyDescent="0.3">
      <c r="A29" s="99" t="s">
        <v>173</v>
      </c>
      <c r="B29" s="101" t="s">
        <v>174</v>
      </c>
      <c r="C29" s="96" t="s">
        <v>2</v>
      </c>
      <c r="D29" s="71">
        <v>680</v>
      </c>
      <c r="E29" s="97"/>
      <c r="F29" s="98">
        <f t="shared" si="0"/>
        <v>0</v>
      </c>
      <c r="G29" s="98">
        <f t="shared" si="1"/>
        <v>0</v>
      </c>
      <c r="H29" s="77"/>
      <c r="I29" s="76"/>
      <c r="K29" s="92"/>
    </row>
    <row r="30" spans="1:11" s="92" customFormat="1" ht="14.4" thickBot="1" x14ac:dyDescent="0.3">
      <c r="A30" s="112" t="s">
        <v>175</v>
      </c>
      <c r="B30" s="101" t="s">
        <v>176</v>
      </c>
      <c r="C30" s="96" t="s">
        <v>177</v>
      </c>
      <c r="D30" s="71">
        <v>25</v>
      </c>
      <c r="E30" s="97"/>
      <c r="F30" s="98">
        <f t="shared" si="0"/>
        <v>0</v>
      </c>
      <c r="G30" s="98">
        <f t="shared" si="1"/>
        <v>0</v>
      </c>
      <c r="H30" s="109" t="s">
        <v>178</v>
      </c>
      <c r="I30" s="93"/>
      <c r="K30" s="63"/>
    </row>
    <row r="31" spans="1:11" ht="27" thickBot="1" x14ac:dyDescent="0.3">
      <c r="A31" s="99" t="s">
        <v>179</v>
      </c>
      <c r="B31" s="101" t="s">
        <v>180</v>
      </c>
      <c r="C31" s="96" t="s">
        <v>177</v>
      </c>
      <c r="D31" s="71">
        <v>35</v>
      </c>
      <c r="E31" s="97"/>
      <c r="F31" s="98">
        <f t="shared" si="0"/>
        <v>0</v>
      </c>
      <c r="G31" s="98">
        <f t="shared" si="1"/>
        <v>0</v>
      </c>
      <c r="H31" s="110" t="s">
        <v>178</v>
      </c>
      <c r="I31" s="80"/>
    </row>
    <row r="32" spans="1:11" ht="13.8" thickBot="1" x14ac:dyDescent="0.3">
      <c r="A32" s="99" t="s">
        <v>181</v>
      </c>
      <c r="B32" s="104" t="s">
        <v>182</v>
      </c>
      <c r="C32" s="113" t="s">
        <v>2</v>
      </c>
      <c r="D32" s="71">
        <v>2000</v>
      </c>
      <c r="E32" s="97"/>
      <c r="F32" s="98">
        <f t="shared" si="0"/>
        <v>0</v>
      </c>
      <c r="G32" s="98">
        <f t="shared" si="1"/>
        <v>0</v>
      </c>
      <c r="H32" s="103"/>
      <c r="I32" s="80"/>
    </row>
    <row r="33" spans="1:9" ht="14.4" thickBot="1" x14ac:dyDescent="0.3">
      <c r="A33" s="99" t="s">
        <v>183</v>
      </c>
      <c r="B33" s="89" t="s">
        <v>184</v>
      </c>
      <c r="C33" s="114" t="s">
        <v>138</v>
      </c>
      <c r="D33" s="91">
        <v>2000</v>
      </c>
      <c r="E33" s="97"/>
      <c r="F33" s="98">
        <f t="shared" si="0"/>
        <v>0</v>
      </c>
      <c r="G33" s="98">
        <f t="shared" si="1"/>
        <v>0</v>
      </c>
      <c r="H33" s="115"/>
      <c r="I33" s="78"/>
    </row>
    <row r="34" spans="1:9" ht="27" thickBot="1" x14ac:dyDescent="0.3">
      <c r="A34" s="99" t="s">
        <v>185</v>
      </c>
      <c r="B34" s="89" t="s">
        <v>186</v>
      </c>
      <c r="C34" s="100" t="s">
        <v>138</v>
      </c>
      <c r="D34" s="71">
        <v>1000</v>
      </c>
      <c r="E34" s="97"/>
      <c r="F34" s="98">
        <f t="shared" si="0"/>
        <v>0</v>
      </c>
      <c r="G34" s="98">
        <f t="shared" si="1"/>
        <v>0</v>
      </c>
      <c r="H34" s="116"/>
      <c r="I34" s="78"/>
    </row>
    <row r="35" spans="1:9" ht="20.399999999999999" customHeight="1" x14ac:dyDescent="0.25">
      <c r="A35" s="63" t="s">
        <v>125</v>
      </c>
    </row>
  </sheetData>
  <mergeCells count="2">
    <mergeCell ref="A3:G3"/>
    <mergeCell ref="A4:G4"/>
  </mergeCells>
  <pageMargins left="0.70866141732283472" right="0.70866141732283472" top="0.78740157480314965" bottom="0.78740157480314965" header="0.31496062992125984" footer="0.31496062992125984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29DE-234A-4D8B-948D-7C0523CEF139}">
  <dimension ref="A1:K174"/>
  <sheetViews>
    <sheetView view="pageBreakPreview" topLeftCell="A40" zoomScaleNormal="100" zoomScaleSheetLayoutView="100" workbookViewId="0">
      <selection activeCell="D38" sqref="D38"/>
    </sheetView>
  </sheetViews>
  <sheetFormatPr defaultColWidth="9.109375" defaultRowHeight="13.2" x14ac:dyDescent="0.25"/>
  <cols>
    <col min="1" max="1" width="9.109375" style="8"/>
    <col min="2" max="2" width="17.6640625" style="8" customWidth="1"/>
    <col min="3" max="3" width="40.6640625" style="8" customWidth="1"/>
    <col min="4" max="4" width="9.109375" style="8"/>
    <col min="5" max="5" width="7.6640625" style="8" customWidth="1"/>
    <col min="6" max="6" width="12.33203125" style="8" customWidth="1"/>
    <col min="7" max="7" width="8.88671875" style="8" customWidth="1"/>
    <col min="8" max="8" width="12.33203125" style="8" customWidth="1"/>
    <col min="9" max="9" width="13.33203125" style="8" customWidth="1"/>
    <col min="10" max="16384" width="9.109375" style="8"/>
  </cols>
  <sheetData>
    <row r="1" spans="1:11" ht="15.6" x14ac:dyDescent="0.3">
      <c r="B1" s="9"/>
      <c r="D1" s="10"/>
      <c r="E1" s="10"/>
      <c r="F1" s="10"/>
      <c r="G1" s="10"/>
      <c r="H1" s="11" t="s">
        <v>63</v>
      </c>
      <c r="I1" s="12"/>
    </row>
    <row r="2" spans="1:11" ht="15.6" x14ac:dyDescent="0.3">
      <c r="B2" s="9" t="s">
        <v>65</v>
      </c>
      <c r="D2" s="10"/>
      <c r="E2" s="10"/>
      <c r="F2" s="10"/>
      <c r="G2" s="10"/>
      <c r="H2" s="13"/>
      <c r="I2" s="12"/>
    </row>
    <row r="3" spans="1:11" x14ac:dyDescent="0.25">
      <c r="A3" s="14"/>
      <c r="B3" s="15"/>
      <c r="C3" s="14"/>
      <c r="D3" s="16"/>
      <c r="E3" s="16"/>
      <c r="F3" s="16"/>
      <c r="G3" s="16"/>
      <c r="H3" s="17"/>
      <c r="I3" s="18"/>
      <c r="J3" s="14"/>
      <c r="K3" s="14"/>
    </row>
    <row r="4" spans="1:11" ht="15" x14ac:dyDescent="0.25">
      <c r="A4" s="19"/>
      <c r="B4" s="20" t="s">
        <v>64</v>
      </c>
      <c r="C4" s="21"/>
      <c r="D4" s="21"/>
      <c r="E4" s="21"/>
      <c r="F4" s="21"/>
      <c r="G4" s="21"/>
      <c r="H4" s="21"/>
      <c r="I4" s="21"/>
      <c r="J4" s="21"/>
      <c r="K4" s="19"/>
    </row>
    <row r="5" spans="1:11" ht="11.25" customHeight="1" x14ac:dyDescent="0.25">
      <c r="A5" s="14"/>
      <c r="B5" s="21"/>
      <c r="C5" s="21"/>
      <c r="D5" s="22"/>
      <c r="E5" s="22"/>
      <c r="F5" s="22"/>
      <c r="G5" s="23"/>
      <c r="H5" s="24"/>
      <c r="I5" s="25"/>
      <c r="J5" s="21"/>
      <c r="K5" s="14"/>
    </row>
    <row r="6" spans="1:11" x14ac:dyDescent="0.25">
      <c r="A6" s="26"/>
      <c r="B6" s="8" t="s">
        <v>13</v>
      </c>
      <c r="C6" s="27" t="s">
        <v>37</v>
      </c>
      <c r="D6" s="10"/>
      <c r="E6" s="10"/>
      <c r="F6" s="10"/>
      <c r="G6" s="10"/>
      <c r="H6" s="13"/>
      <c r="I6" s="28"/>
    </row>
    <row r="7" spans="1:11" x14ac:dyDescent="0.25">
      <c r="B7" s="8" t="s">
        <v>57</v>
      </c>
      <c r="C7" s="29" t="s">
        <v>62</v>
      </c>
      <c r="D7" s="10"/>
      <c r="E7" s="10"/>
      <c r="F7" s="10"/>
      <c r="G7" s="10"/>
      <c r="H7" s="13"/>
      <c r="I7" s="28"/>
    </row>
    <row r="8" spans="1:11" x14ac:dyDescent="0.25">
      <c r="B8" s="8" t="s">
        <v>16</v>
      </c>
      <c r="C8" s="29" t="s">
        <v>17</v>
      </c>
      <c r="D8" s="10"/>
      <c r="E8" s="10"/>
      <c r="F8" s="30"/>
      <c r="G8" s="31"/>
      <c r="H8" s="32"/>
      <c r="I8" s="28"/>
    </row>
    <row r="9" spans="1:11" x14ac:dyDescent="0.25">
      <c r="B9" s="8" t="s">
        <v>15</v>
      </c>
      <c r="C9" s="29" t="s">
        <v>38</v>
      </c>
      <c r="D9" s="10"/>
      <c r="E9" s="10"/>
      <c r="F9" s="10"/>
      <c r="G9" s="10"/>
      <c r="H9" s="13"/>
      <c r="I9" s="28"/>
    </row>
    <row r="10" spans="1:11" x14ac:dyDescent="0.25">
      <c r="B10" s="8" t="s">
        <v>18</v>
      </c>
      <c r="C10" s="33" t="s">
        <v>89</v>
      </c>
      <c r="D10" s="10"/>
      <c r="E10" s="10"/>
      <c r="F10" s="10"/>
      <c r="G10" s="10"/>
      <c r="H10" s="13"/>
      <c r="I10" s="28"/>
    </row>
    <row r="11" spans="1:11" ht="9.4499999999999993" customHeight="1" x14ac:dyDescent="0.25">
      <c r="A11" s="14"/>
      <c r="B11" s="14"/>
      <c r="C11" s="34"/>
      <c r="D11" s="16"/>
      <c r="E11" s="16"/>
      <c r="F11" s="16"/>
      <c r="G11" s="16"/>
      <c r="H11" s="17"/>
      <c r="I11" s="35"/>
      <c r="J11" s="14"/>
      <c r="K11" s="14"/>
    </row>
    <row r="12" spans="1:11" ht="15.6" x14ac:dyDescent="0.3">
      <c r="B12" s="9" t="s">
        <v>73</v>
      </c>
      <c r="D12" s="10"/>
      <c r="E12" s="10"/>
      <c r="F12" s="10"/>
      <c r="G12" s="10"/>
      <c r="H12" s="13"/>
      <c r="I12" s="28"/>
    </row>
    <row r="13" spans="1:11" x14ac:dyDescent="0.25">
      <c r="A13" s="14"/>
      <c r="B13" s="14"/>
      <c r="C13" s="14"/>
      <c r="D13" s="16"/>
      <c r="E13" s="16"/>
      <c r="F13" s="16"/>
      <c r="G13" s="16"/>
      <c r="H13" s="17"/>
      <c r="I13" s="35"/>
      <c r="J13" s="14"/>
      <c r="K13" s="14"/>
    </row>
    <row r="14" spans="1:11" ht="15.6" x14ac:dyDescent="0.3">
      <c r="A14" s="36" t="s">
        <v>12</v>
      </c>
      <c r="B14" s="37" t="s">
        <v>5</v>
      </c>
      <c r="C14" s="38"/>
      <c r="D14" s="39" t="s">
        <v>6</v>
      </c>
      <c r="E14" s="39" t="s">
        <v>0</v>
      </c>
      <c r="F14" s="39" t="s">
        <v>19</v>
      </c>
      <c r="G14" s="40" t="s">
        <v>0</v>
      </c>
      <c r="H14" s="41" t="s">
        <v>7</v>
      </c>
      <c r="I14" s="42" t="s">
        <v>1</v>
      </c>
      <c r="J14" s="43"/>
    </row>
    <row r="15" spans="1:11" s="48" customFormat="1" ht="12" customHeight="1" x14ac:dyDescent="0.25">
      <c r="A15" s="44">
        <v>1</v>
      </c>
      <c r="B15" s="191" t="s">
        <v>20</v>
      </c>
      <c r="C15" s="192"/>
      <c r="D15" s="45" t="s">
        <v>2</v>
      </c>
      <c r="E15" s="45">
        <v>13</v>
      </c>
      <c r="F15" s="45">
        <v>4</v>
      </c>
      <c r="G15" s="45">
        <f>PRODUCT(E15,F15)</f>
        <v>52</v>
      </c>
      <c r="H15" s="46">
        <f>'Př. 5a - Ceník služeb provozu '!D7</f>
        <v>0</v>
      </c>
      <c r="I15" s="47">
        <f t="shared" ref="I15:I24" si="0">G15*H15</f>
        <v>0</v>
      </c>
    </row>
    <row r="16" spans="1:11" s="48" customFormat="1" ht="25.5" customHeight="1" x14ac:dyDescent="0.25">
      <c r="A16" s="44">
        <v>2</v>
      </c>
      <c r="B16" s="193" t="s">
        <v>66</v>
      </c>
      <c r="C16" s="194"/>
      <c r="D16" s="45" t="s">
        <v>2</v>
      </c>
      <c r="E16" s="45">
        <v>10</v>
      </c>
      <c r="F16" s="45">
        <v>6</v>
      </c>
      <c r="G16" s="45">
        <f t="shared" ref="G16:G24" si="1">PRODUCT(E16,F16)</f>
        <v>60</v>
      </c>
      <c r="H16" s="46">
        <f>'Př. 5a - Ceník služeb provozu '!D8</f>
        <v>0</v>
      </c>
      <c r="I16" s="47">
        <f>G16*H16</f>
        <v>0</v>
      </c>
    </row>
    <row r="17" spans="1:9" s="48" customFormat="1" x14ac:dyDescent="0.25">
      <c r="A17" s="44">
        <v>3</v>
      </c>
      <c r="B17" s="191" t="s">
        <v>68</v>
      </c>
      <c r="C17" s="192"/>
      <c r="D17" s="45" t="s">
        <v>2</v>
      </c>
      <c r="E17" s="45">
        <v>2</v>
      </c>
      <c r="F17" s="45">
        <v>8</v>
      </c>
      <c r="G17" s="45">
        <f t="shared" si="1"/>
        <v>16</v>
      </c>
      <c r="H17" s="46">
        <f>'Př. 5a - Ceník služeb provozu '!D9</f>
        <v>0</v>
      </c>
      <c r="I17" s="47">
        <f t="shared" si="0"/>
        <v>0</v>
      </c>
    </row>
    <row r="18" spans="1:9" s="48" customFormat="1" x14ac:dyDescent="0.25">
      <c r="A18" s="44">
        <v>5</v>
      </c>
      <c r="B18" s="191" t="s">
        <v>3</v>
      </c>
      <c r="C18" s="192"/>
      <c r="D18" s="45" t="s">
        <v>2</v>
      </c>
      <c r="E18" s="45">
        <v>2</v>
      </c>
      <c r="F18" s="45">
        <v>12</v>
      </c>
      <c r="G18" s="45">
        <f t="shared" si="1"/>
        <v>24</v>
      </c>
      <c r="H18" s="46">
        <f>'Př. 5a - Ceník služeb provozu '!D10</f>
        <v>0</v>
      </c>
      <c r="I18" s="47">
        <f t="shared" si="0"/>
        <v>0</v>
      </c>
    </row>
    <row r="19" spans="1:9" s="48" customFormat="1" x14ac:dyDescent="0.25">
      <c r="A19" s="44">
        <v>13</v>
      </c>
      <c r="B19" s="191" t="s">
        <v>51</v>
      </c>
      <c r="C19" s="192"/>
      <c r="D19" s="45" t="s">
        <v>2</v>
      </c>
      <c r="E19" s="45">
        <v>60</v>
      </c>
      <c r="F19" s="45">
        <v>1</v>
      </c>
      <c r="G19" s="45">
        <f t="shared" si="1"/>
        <v>60</v>
      </c>
      <c r="H19" s="46">
        <f>'Př. 5a - Ceník služeb provozu '!D18</f>
        <v>0</v>
      </c>
      <c r="I19" s="47">
        <f t="shared" si="0"/>
        <v>0</v>
      </c>
    </row>
    <row r="20" spans="1:9" s="48" customFormat="1" x14ac:dyDescent="0.25">
      <c r="A20" s="44">
        <v>14</v>
      </c>
      <c r="B20" s="44" t="s">
        <v>52</v>
      </c>
      <c r="C20" s="44"/>
      <c r="D20" s="45" t="s">
        <v>2</v>
      </c>
      <c r="E20" s="45">
        <v>16</v>
      </c>
      <c r="F20" s="45">
        <v>6</v>
      </c>
      <c r="G20" s="45">
        <f t="shared" si="1"/>
        <v>96</v>
      </c>
      <c r="H20" s="46">
        <f>'Př. 5a - Ceník služeb provozu '!D19</f>
        <v>0</v>
      </c>
      <c r="I20" s="47">
        <f t="shared" si="0"/>
        <v>0</v>
      </c>
    </row>
    <row r="21" spans="1:9" s="48" customFormat="1" x14ac:dyDescent="0.25">
      <c r="A21" s="44">
        <v>17</v>
      </c>
      <c r="B21" s="44" t="s">
        <v>67</v>
      </c>
      <c r="C21" s="44"/>
      <c r="D21" s="45" t="s">
        <v>50</v>
      </c>
      <c r="E21" s="45">
        <v>0.8</v>
      </c>
      <c r="F21" s="45">
        <v>1</v>
      </c>
      <c r="G21" s="45">
        <f t="shared" si="1"/>
        <v>0.8</v>
      </c>
      <c r="H21" s="46">
        <f>'Př. 5a - Ceník služeb provozu '!D21</f>
        <v>0</v>
      </c>
      <c r="I21" s="47">
        <f>G21*H21</f>
        <v>0</v>
      </c>
    </row>
    <row r="22" spans="1:9" s="48" customFormat="1" ht="16.2" x14ac:dyDescent="0.25">
      <c r="A22" s="44">
        <v>18</v>
      </c>
      <c r="B22" s="44" t="s">
        <v>54</v>
      </c>
      <c r="C22" s="44"/>
      <c r="D22" s="7" t="s">
        <v>187</v>
      </c>
      <c r="E22" s="45">
        <v>4500</v>
      </c>
      <c r="F22" s="45">
        <v>1</v>
      </c>
      <c r="G22" s="45">
        <f t="shared" si="1"/>
        <v>4500</v>
      </c>
      <c r="H22" s="46">
        <f>'Př. 5a - Ceník služeb provozu '!D22</f>
        <v>0</v>
      </c>
      <c r="I22" s="47">
        <f t="shared" si="0"/>
        <v>0</v>
      </c>
    </row>
    <row r="23" spans="1:9" s="48" customFormat="1" ht="16.2" x14ac:dyDescent="0.25">
      <c r="A23" s="44">
        <v>20</v>
      </c>
      <c r="B23" s="195" t="s">
        <v>90</v>
      </c>
      <c r="C23" s="195"/>
      <c r="D23" s="7" t="s">
        <v>188</v>
      </c>
      <c r="E23" s="45">
        <v>270</v>
      </c>
      <c r="F23" s="45">
        <v>1</v>
      </c>
      <c r="G23" s="45">
        <f t="shared" si="1"/>
        <v>270</v>
      </c>
      <c r="H23" s="46">
        <f>'Př. 5a - Ceník služeb provozu '!D24</f>
        <v>0</v>
      </c>
      <c r="I23" s="47">
        <f t="shared" si="0"/>
        <v>0</v>
      </c>
    </row>
    <row r="24" spans="1:9" s="48" customFormat="1" x14ac:dyDescent="0.25">
      <c r="A24" s="44">
        <v>22</v>
      </c>
      <c r="B24" s="44" t="s">
        <v>53</v>
      </c>
      <c r="C24" s="44"/>
      <c r="D24" s="45" t="s">
        <v>2</v>
      </c>
      <c r="E24" s="45">
        <v>16</v>
      </c>
      <c r="F24" s="45">
        <v>3</v>
      </c>
      <c r="G24" s="45">
        <f t="shared" si="1"/>
        <v>48</v>
      </c>
      <c r="H24" s="46">
        <f>'Př. 5a - Ceník služeb provozu '!D26</f>
        <v>0</v>
      </c>
      <c r="I24" s="47">
        <f t="shared" si="0"/>
        <v>0</v>
      </c>
    </row>
    <row r="25" spans="1:9" x14ac:dyDescent="0.25">
      <c r="D25" s="10"/>
      <c r="E25" s="10"/>
      <c r="F25" s="10"/>
      <c r="G25" s="49"/>
      <c r="H25" s="50" t="s">
        <v>8</v>
      </c>
      <c r="I25" s="47">
        <f>SUM(I15:I24)</f>
        <v>0</v>
      </c>
    </row>
    <row r="26" spans="1:9" x14ac:dyDescent="0.25">
      <c r="D26" s="51" t="s">
        <v>10</v>
      </c>
      <c r="E26" s="51" t="s">
        <v>10</v>
      </c>
      <c r="F26" s="10"/>
      <c r="G26" s="49"/>
      <c r="H26" s="50" t="s">
        <v>4</v>
      </c>
      <c r="I26" s="47">
        <f>PRODUCT(I25,0.21)</f>
        <v>0</v>
      </c>
    </row>
    <row r="27" spans="1:9" x14ac:dyDescent="0.25">
      <c r="D27" s="10"/>
      <c r="E27" s="10"/>
      <c r="F27" s="10"/>
      <c r="G27" s="49"/>
      <c r="H27" s="50" t="s">
        <v>82</v>
      </c>
      <c r="I27" s="52">
        <f>SUM(I25:I26)</f>
        <v>0</v>
      </c>
    </row>
    <row r="28" spans="1:9" x14ac:dyDescent="0.25">
      <c r="D28" s="10"/>
      <c r="E28" s="10"/>
      <c r="F28" s="10"/>
      <c r="G28" s="49"/>
      <c r="H28" s="50"/>
      <c r="I28" s="53"/>
    </row>
    <row r="29" spans="1:9" ht="15.6" x14ac:dyDescent="0.3">
      <c r="B29" s="9" t="s">
        <v>74</v>
      </c>
      <c r="D29" s="10"/>
      <c r="E29" s="10"/>
      <c r="F29" s="10"/>
      <c r="G29" s="10"/>
      <c r="H29" s="13"/>
      <c r="I29" s="28"/>
    </row>
    <row r="30" spans="1:9" x14ac:dyDescent="0.25">
      <c r="A30" s="14"/>
      <c r="B30" s="14"/>
      <c r="C30" s="14"/>
      <c r="D30" s="16"/>
      <c r="E30" s="16"/>
      <c r="F30" s="16"/>
      <c r="G30" s="16"/>
      <c r="H30" s="17"/>
      <c r="I30" s="35"/>
    </row>
    <row r="31" spans="1:9" ht="15.6" x14ac:dyDescent="0.3">
      <c r="A31" s="36" t="s">
        <v>12</v>
      </c>
      <c r="B31" s="37" t="s">
        <v>5</v>
      </c>
      <c r="C31" s="38"/>
      <c r="D31" s="39" t="s">
        <v>6</v>
      </c>
      <c r="E31" s="39" t="s">
        <v>0</v>
      </c>
      <c r="F31" s="39" t="s">
        <v>19</v>
      </c>
      <c r="G31" s="40" t="s">
        <v>0</v>
      </c>
      <c r="H31" s="41" t="s">
        <v>7</v>
      </c>
      <c r="I31" s="42" t="s">
        <v>1</v>
      </c>
    </row>
    <row r="32" spans="1:9" x14ac:dyDescent="0.25">
      <c r="A32" s="44">
        <v>1</v>
      </c>
      <c r="B32" s="54" t="s">
        <v>20</v>
      </c>
      <c r="C32" s="55"/>
      <c r="D32" s="45" t="s">
        <v>2</v>
      </c>
      <c r="E32" s="45">
        <v>13</v>
      </c>
      <c r="F32" s="45">
        <v>4</v>
      </c>
      <c r="G32" s="45">
        <f>PRODUCT(E32,F32)</f>
        <v>52</v>
      </c>
      <c r="H32" s="46">
        <f>'Př. 5a - Ceník služeb provozu '!D7</f>
        <v>0</v>
      </c>
      <c r="I32" s="47">
        <f t="shared" ref="I32:I41" si="2">G32*H32</f>
        <v>0</v>
      </c>
    </row>
    <row r="33" spans="1:9" ht="25.5" customHeight="1" x14ac:dyDescent="0.25">
      <c r="A33" s="44">
        <v>2</v>
      </c>
      <c r="B33" s="193" t="s">
        <v>66</v>
      </c>
      <c r="C33" s="194"/>
      <c r="D33" s="56" t="s">
        <v>2</v>
      </c>
      <c r="E33" s="45">
        <v>10</v>
      </c>
      <c r="F33" s="56">
        <v>6</v>
      </c>
      <c r="G33" s="45">
        <f t="shared" ref="G33:G41" si="3">PRODUCT(E33,F33)</f>
        <v>60</v>
      </c>
      <c r="H33" s="46">
        <f>'Př. 5a - Ceník služeb provozu '!D8</f>
        <v>0</v>
      </c>
      <c r="I33" s="47">
        <f t="shared" si="2"/>
        <v>0</v>
      </c>
    </row>
    <row r="34" spans="1:9" x14ac:dyDescent="0.25">
      <c r="A34" s="44">
        <v>3</v>
      </c>
      <c r="B34" s="191" t="s">
        <v>68</v>
      </c>
      <c r="C34" s="192"/>
      <c r="D34" s="45" t="s">
        <v>2</v>
      </c>
      <c r="E34" s="45">
        <v>2</v>
      </c>
      <c r="F34" s="45">
        <v>8</v>
      </c>
      <c r="G34" s="45">
        <f t="shared" si="3"/>
        <v>16</v>
      </c>
      <c r="H34" s="46">
        <f>'Př. 5a - Ceník služeb provozu '!D9</f>
        <v>0</v>
      </c>
      <c r="I34" s="47">
        <f t="shared" si="2"/>
        <v>0</v>
      </c>
    </row>
    <row r="35" spans="1:9" x14ac:dyDescent="0.25">
      <c r="A35" s="44">
        <v>5</v>
      </c>
      <c r="B35" s="191" t="s">
        <v>3</v>
      </c>
      <c r="C35" s="192"/>
      <c r="D35" s="45" t="s">
        <v>2</v>
      </c>
      <c r="E35" s="45">
        <v>2</v>
      </c>
      <c r="F35" s="45">
        <v>12</v>
      </c>
      <c r="G35" s="45">
        <f t="shared" si="3"/>
        <v>24</v>
      </c>
      <c r="H35" s="46">
        <f>'Př. 5a - Ceník služeb provozu '!D10</f>
        <v>0</v>
      </c>
      <c r="I35" s="47">
        <f t="shared" si="2"/>
        <v>0</v>
      </c>
    </row>
    <row r="36" spans="1:9" x14ac:dyDescent="0.25">
      <c r="A36" s="44">
        <v>10</v>
      </c>
      <c r="B36" s="54" t="s">
        <v>70</v>
      </c>
      <c r="C36" s="55"/>
      <c r="D36" s="45" t="s">
        <v>2</v>
      </c>
      <c r="E36" s="45">
        <v>10</v>
      </c>
      <c r="F36" s="45">
        <v>1</v>
      </c>
      <c r="G36" s="45">
        <f t="shared" si="3"/>
        <v>10</v>
      </c>
      <c r="H36" s="46">
        <f>'Př. 5a - Ceník služeb provozu '!D15</f>
        <v>0</v>
      </c>
      <c r="I36" s="47">
        <f t="shared" si="2"/>
        <v>0</v>
      </c>
    </row>
    <row r="37" spans="1:9" x14ac:dyDescent="0.25">
      <c r="A37" s="44">
        <v>14</v>
      </c>
      <c r="B37" s="44" t="s">
        <v>52</v>
      </c>
      <c r="C37" s="44"/>
      <c r="D37" s="45" t="s">
        <v>2</v>
      </c>
      <c r="E37" s="45">
        <v>16</v>
      </c>
      <c r="F37" s="45">
        <v>6</v>
      </c>
      <c r="G37" s="45">
        <f t="shared" si="3"/>
        <v>96</v>
      </c>
      <c r="H37" s="46">
        <f>'Př. 5a - Ceník služeb provozu '!D19</f>
        <v>0</v>
      </c>
      <c r="I37" s="47">
        <f t="shared" si="2"/>
        <v>0</v>
      </c>
    </row>
    <row r="38" spans="1:9" x14ac:dyDescent="0.25">
      <c r="A38" s="44">
        <v>16</v>
      </c>
      <c r="B38" s="191" t="s">
        <v>49</v>
      </c>
      <c r="C38" s="192"/>
      <c r="D38" s="45" t="s">
        <v>50</v>
      </c>
      <c r="E38" s="57">
        <v>9</v>
      </c>
      <c r="F38" s="45">
        <v>1</v>
      </c>
      <c r="G38" s="45">
        <f t="shared" si="3"/>
        <v>9</v>
      </c>
      <c r="H38" s="46">
        <f>'Př. 5a - Ceník služeb provozu '!D20</f>
        <v>0</v>
      </c>
      <c r="I38" s="47">
        <f t="shared" si="2"/>
        <v>0</v>
      </c>
    </row>
    <row r="39" spans="1:9" x14ac:dyDescent="0.25">
      <c r="A39" s="44">
        <v>17</v>
      </c>
      <c r="B39" s="44" t="s">
        <v>67</v>
      </c>
      <c r="C39" s="44"/>
      <c r="D39" s="45" t="s">
        <v>50</v>
      </c>
      <c r="E39" s="45">
        <v>0.8</v>
      </c>
      <c r="F39" s="45">
        <v>1</v>
      </c>
      <c r="G39" s="45">
        <f t="shared" si="3"/>
        <v>0.8</v>
      </c>
      <c r="H39" s="46">
        <f>'Př. 5a - Ceník služeb provozu '!D21</f>
        <v>0</v>
      </c>
      <c r="I39" s="47">
        <f>G39*H39</f>
        <v>0</v>
      </c>
    </row>
    <row r="40" spans="1:9" ht="16.2" x14ac:dyDescent="0.25">
      <c r="A40" s="44">
        <v>19</v>
      </c>
      <c r="B40" s="54" t="s">
        <v>45</v>
      </c>
      <c r="C40" s="55"/>
      <c r="D40" s="7" t="s">
        <v>187</v>
      </c>
      <c r="E40" s="45">
        <v>313</v>
      </c>
      <c r="F40" s="45">
        <v>1</v>
      </c>
      <c r="G40" s="45">
        <f t="shared" si="3"/>
        <v>313</v>
      </c>
      <c r="H40" s="46">
        <f>'Př. 5a - Ceník služeb provozu '!D23</f>
        <v>0</v>
      </c>
      <c r="I40" s="47">
        <f t="shared" si="2"/>
        <v>0</v>
      </c>
    </row>
    <row r="41" spans="1:9" x14ac:dyDescent="0.25">
      <c r="A41" s="44">
        <v>22</v>
      </c>
      <c r="B41" s="44" t="s">
        <v>53</v>
      </c>
      <c r="C41" s="44"/>
      <c r="D41" s="45" t="s">
        <v>2</v>
      </c>
      <c r="E41" s="45">
        <v>16</v>
      </c>
      <c r="F41" s="45">
        <v>3</v>
      </c>
      <c r="G41" s="45">
        <f t="shared" si="3"/>
        <v>48</v>
      </c>
      <c r="H41" s="46">
        <f>'Př. 5a - Ceník služeb provozu '!D26</f>
        <v>0</v>
      </c>
      <c r="I41" s="47">
        <f t="shared" si="2"/>
        <v>0</v>
      </c>
    </row>
    <row r="42" spans="1:9" x14ac:dyDescent="0.25">
      <c r="D42" s="10"/>
      <c r="E42" s="10"/>
      <c r="F42" s="10"/>
      <c r="G42" s="49"/>
      <c r="H42" s="50" t="s">
        <v>8</v>
      </c>
      <c r="I42" s="47">
        <f>SUM(I32:I41)</f>
        <v>0</v>
      </c>
    </row>
    <row r="43" spans="1:9" x14ac:dyDescent="0.25">
      <c r="D43" s="51" t="s">
        <v>10</v>
      </c>
      <c r="E43" s="51" t="s">
        <v>10</v>
      </c>
      <c r="F43" s="10"/>
      <c r="G43" s="49"/>
      <c r="H43" s="50" t="s">
        <v>4</v>
      </c>
      <c r="I43" s="47">
        <f>PRODUCT(I42,0.21)</f>
        <v>0</v>
      </c>
    </row>
    <row r="44" spans="1:9" x14ac:dyDescent="0.25">
      <c r="D44" s="10"/>
      <c r="E44" s="10"/>
      <c r="F44" s="10"/>
      <c r="G44" s="49"/>
      <c r="H44" s="50" t="s">
        <v>81</v>
      </c>
      <c r="I44" s="52">
        <f>SUM(I42:I43)</f>
        <v>0</v>
      </c>
    </row>
    <row r="45" spans="1:9" x14ac:dyDescent="0.25">
      <c r="D45" s="10"/>
      <c r="E45" s="10"/>
      <c r="F45" s="10"/>
      <c r="G45" s="49"/>
      <c r="H45" s="50"/>
      <c r="I45" s="53"/>
    </row>
    <row r="46" spans="1:9" x14ac:dyDescent="0.25">
      <c r="D46" s="10"/>
      <c r="E46" s="10"/>
      <c r="F46" s="10"/>
      <c r="G46" s="49"/>
      <c r="H46" s="50"/>
      <c r="I46" s="53"/>
    </row>
    <row r="47" spans="1:9" ht="15.6" x14ac:dyDescent="0.3">
      <c r="B47" s="9" t="s">
        <v>65</v>
      </c>
      <c r="D47" s="10"/>
      <c r="E47" s="10"/>
      <c r="F47" s="10"/>
      <c r="G47" s="10"/>
      <c r="H47" s="13"/>
      <c r="I47" s="12"/>
    </row>
    <row r="48" spans="1:9" x14ac:dyDescent="0.25">
      <c r="A48" s="14"/>
      <c r="B48" s="15"/>
      <c r="C48" s="14"/>
      <c r="D48" s="16"/>
      <c r="E48" s="16"/>
      <c r="F48" s="16"/>
      <c r="G48" s="16"/>
      <c r="H48" s="17"/>
      <c r="I48" s="18"/>
    </row>
    <row r="49" spans="1:9" ht="15" x14ac:dyDescent="0.25">
      <c r="A49" s="19"/>
      <c r="B49" s="20" t="s">
        <v>64</v>
      </c>
      <c r="C49" s="21"/>
      <c r="D49" s="21"/>
      <c r="E49" s="21"/>
      <c r="F49" s="21"/>
      <c r="G49" s="21"/>
      <c r="H49" s="21"/>
      <c r="I49" s="21"/>
    </row>
    <row r="50" spans="1:9" ht="13.8" x14ac:dyDescent="0.25">
      <c r="A50" s="14"/>
      <c r="B50" s="21"/>
      <c r="C50" s="21"/>
      <c r="D50" s="22"/>
      <c r="E50" s="22"/>
      <c r="F50" s="22"/>
      <c r="G50" s="23"/>
      <c r="H50" s="24"/>
      <c r="I50" s="25"/>
    </row>
    <row r="51" spans="1:9" x14ac:dyDescent="0.25">
      <c r="A51" s="26"/>
      <c r="B51" s="8" t="s">
        <v>13</v>
      </c>
      <c r="C51" s="27" t="s">
        <v>37</v>
      </c>
      <c r="D51" s="10"/>
      <c r="E51" s="10"/>
      <c r="F51" s="10"/>
      <c r="G51" s="10"/>
      <c r="H51" s="13"/>
      <c r="I51" s="28"/>
    </row>
    <row r="52" spans="1:9" x14ac:dyDescent="0.25">
      <c r="B52" s="8" t="s">
        <v>57</v>
      </c>
      <c r="C52" s="29" t="s">
        <v>62</v>
      </c>
      <c r="D52" s="10"/>
      <c r="E52" s="10"/>
      <c r="F52" s="10"/>
      <c r="G52" s="10"/>
      <c r="H52" s="13"/>
      <c r="I52" s="28"/>
    </row>
    <row r="53" spans="1:9" x14ac:dyDescent="0.25">
      <c r="B53" s="8" t="s">
        <v>16</v>
      </c>
      <c r="C53" s="29" t="s">
        <v>17</v>
      </c>
      <c r="D53" s="10"/>
      <c r="E53" s="10"/>
      <c r="F53" s="30"/>
      <c r="G53" s="31"/>
      <c r="H53" s="32"/>
      <c r="I53" s="28"/>
    </row>
    <row r="54" spans="1:9" x14ac:dyDescent="0.25">
      <c r="B54" s="8" t="s">
        <v>15</v>
      </c>
      <c r="C54" s="29" t="s">
        <v>38</v>
      </c>
      <c r="D54" s="10"/>
      <c r="E54" s="10"/>
      <c r="F54" s="10"/>
      <c r="G54" s="10"/>
      <c r="H54" s="13"/>
      <c r="I54" s="28"/>
    </row>
    <row r="55" spans="1:9" x14ac:dyDescent="0.25">
      <c r="B55" s="8" t="s">
        <v>18</v>
      </c>
      <c r="C55" s="33" t="s">
        <v>89</v>
      </c>
      <c r="D55" s="10"/>
      <c r="E55" s="10"/>
      <c r="F55" s="10"/>
      <c r="G55" s="10"/>
      <c r="H55" s="13"/>
      <c r="I55" s="28"/>
    </row>
    <row r="56" spans="1:9" x14ac:dyDescent="0.25">
      <c r="D56" s="10"/>
      <c r="E56" s="10"/>
      <c r="F56" s="10"/>
      <c r="G56" s="49"/>
      <c r="H56" s="50"/>
      <c r="I56" s="53"/>
    </row>
    <row r="57" spans="1:9" ht="15.6" x14ac:dyDescent="0.3">
      <c r="B57" s="9" t="s">
        <v>75</v>
      </c>
      <c r="D57" s="10"/>
      <c r="E57" s="10"/>
      <c r="F57" s="10"/>
      <c r="G57" s="10"/>
      <c r="H57" s="13"/>
      <c r="I57" s="28"/>
    </row>
    <row r="58" spans="1:9" x14ac:dyDescent="0.25">
      <c r="A58" s="14"/>
      <c r="B58" s="14"/>
      <c r="C58" s="14"/>
      <c r="D58" s="16"/>
      <c r="E58" s="16"/>
      <c r="F58" s="16"/>
      <c r="G58" s="16"/>
      <c r="H58" s="17"/>
      <c r="I58" s="35"/>
    </row>
    <row r="59" spans="1:9" ht="15.6" x14ac:dyDescent="0.3">
      <c r="A59" s="36" t="s">
        <v>12</v>
      </c>
      <c r="B59" s="37" t="s">
        <v>5</v>
      </c>
      <c r="C59" s="38"/>
      <c r="D59" s="39" t="s">
        <v>6</v>
      </c>
      <c r="E59" s="39" t="s">
        <v>0</v>
      </c>
      <c r="F59" s="39" t="s">
        <v>19</v>
      </c>
      <c r="G59" s="40" t="s">
        <v>0</v>
      </c>
      <c r="H59" s="41" t="s">
        <v>7</v>
      </c>
      <c r="I59" s="42" t="s">
        <v>1</v>
      </c>
    </row>
    <row r="60" spans="1:9" x14ac:dyDescent="0.25">
      <c r="A60" s="44">
        <v>1</v>
      </c>
      <c r="B60" s="191" t="s">
        <v>20</v>
      </c>
      <c r="C60" s="192"/>
      <c r="D60" s="45" t="s">
        <v>2</v>
      </c>
      <c r="E60" s="45">
        <v>13</v>
      </c>
      <c r="F60" s="45">
        <v>4</v>
      </c>
      <c r="G60" s="45">
        <f>PRODUCT(E60,F60)</f>
        <v>52</v>
      </c>
      <c r="H60" s="46">
        <f>'Př. 5a - Ceník služeb provozu '!D7</f>
        <v>0</v>
      </c>
      <c r="I60" s="47">
        <f t="shared" ref="I60:I65" si="4">G60*H60</f>
        <v>0</v>
      </c>
    </row>
    <row r="61" spans="1:9" ht="25.5" customHeight="1" x14ac:dyDescent="0.25">
      <c r="A61" s="44">
        <v>2</v>
      </c>
      <c r="B61" s="193" t="s">
        <v>66</v>
      </c>
      <c r="C61" s="194"/>
      <c r="D61" s="45" t="s">
        <v>2</v>
      </c>
      <c r="E61" s="45">
        <v>10</v>
      </c>
      <c r="F61" s="45">
        <v>6</v>
      </c>
      <c r="G61" s="45">
        <f t="shared" ref="G61:G68" si="5">PRODUCT(E61,F61)</f>
        <v>60</v>
      </c>
      <c r="H61" s="46">
        <f>'Př. 5a - Ceník služeb provozu '!D8</f>
        <v>0</v>
      </c>
      <c r="I61" s="47">
        <f t="shared" si="4"/>
        <v>0</v>
      </c>
    </row>
    <row r="62" spans="1:9" x14ac:dyDescent="0.25">
      <c r="A62" s="44">
        <v>3</v>
      </c>
      <c r="B62" s="191" t="s">
        <v>68</v>
      </c>
      <c r="C62" s="192"/>
      <c r="D62" s="45" t="s">
        <v>2</v>
      </c>
      <c r="E62" s="45">
        <v>2</v>
      </c>
      <c r="F62" s="45">
        <v>8</v>
      </c>
      <c r="G62" s="45">
        <f t="shared" si="5"/>
        <v>16</v>
      </c>
      <c r="H62" s="46">
        <f>'Př. 5a - Ceník služeb provozu '!D9</f>
        <v>0</v>
      </c>
      <c r="I62" s="47">
        <f t="shared" si="4"/>
        <v>0</v>
      </c>
    </row>
    <row r="63" spans="1:9" x14ac:dyDescent="0.25">
      <c r="A63" s="44">
        <v>5</v>
      </c>
      <c r="B63" s="191" t="s">
        <v>3</v>
      </c>
      <c r="C63" s="192"/>
      <c r="D63" s="45" t="s">
        <v>2</v>
      </c>
      <c r="E63" s="45">
        <v>2</v>
      </c>
      <c r="F63" s="45">
        <v>12</v>
      </c>
      <c r="G63" s="45">
        <f t="shared" si="5"/>
        <v>24</v>
      </c>
      <c r="H63" s="46">
        <f>'Př. 5a - Ceník služeb provozu '!D10</f>
        <v>0</v>
      </c>
      <c r="I63" s="47">
        <f t="shared" si="4"/>
        <v>0</v>
      </c>
    </row>
    <row r="64" spans="1:9" x14ac:dyDescent="0.25">
      <c r="A64" s="44">
        <v>13</v>
      </c>
      <c r="B64" s="191" t="s">
        <v>51</v>
      </c>
      <c r="C64" s="192"/>
      <c r="D64" s="45" t="s">
        <v>2</v>
      </c>
      <c r="E64" s="45">
        <v>60</v>
      </c>
      <c r="F64" s="45">
        <v>1</v>
      </c>
      <c r="G64" s="45">
        <f t="shared" si="5"/>
        <v>60</v>
      </c>
      <c r="H64" s="46">
        <f>'Př. 5a - Ceník služeb provozu '!D18</f>
        <v>0</v>
      </c>
      <c r="I64" s="47">
        <f t="shared" si="4"/>
        <v>0</v>
      </c>
    </row>
    <row r="65" spans="1:9" x14ac:dyDescent="0.25">
      <c r="A65" s="44">
        <v>14</v>
      </c>
      <c r="B65" s="44" t="s">
        <v>52</v>
      </c>
      <c r="C65" s="44"/>
      <c r="D65" s="45" t="s">
        <v>2</v>
      </c>
      <c r="E65" s="45">
        <v>16</v>
      </c>
      <c r="F65" s="45">
        <v>6</v>
      </c>
      <c r="G65" s="45">
        <f t="shared" si="5"/>
        <v>96</v>
      </c>
      <c r="H65" s="46">
        <f>'Př. 5a - Ceník služeb provozu '!D19</f>
        <v>0</v>
      </c>
      <c r="I65" s="47">
        <f t="shared" si="4"/>
        <v>0</v>
      </c>
    </row>
    <row r="66" spans="1:9" x14ac:dyDescent="0.25">
      <c r="A66" s="44">
        <v>17</v>
      </c>
      <c r="B66" s="44" t="s">
        <v>67</v>
      </c>
      <c r="C66" s="44"/>
      <c r="D66" s="45" t="s">
        <v>50</v>
      </c>
      <c r="E66" s="45">
        <v>0.8</v>
      </c>
      <c r="F66" s="45">
        <v>1</v>
      </c>
      <c r="G66" s="45">
        <f t="shared" si="5"/>
        <v>0.8</v>
      </c>
      <c r="H66" s="46">
        <f>'Př. 5a - Ceník služeb provozu '!D21</f>
        <v>0</v>
      </c>
      <c r="I66" s="47">
        <f>G66*H66</f>
        <v>0</v>
      </c>
    </row>
    <row r="67" spans="1:9" ht="16.2" x14ac:dyDescent="0.25">
      <c r="A67" s="44">
        <v>20</v>
      </c>
      <c r="B67" s="195" t="s">
        <v>90</v>
      </c>
      <c r="C67" s="195"/>
      <c r="D67" s="7" t="s">
        <v>188</v>
      </c>
      <c r="E67" s="45">
        <v>270</v>
      </c>
      <c r="F67" s="45">
        <v>1</v>
      </c>
      <c r="G67" s="45">
        <f t="shared" si="5"/>
        <v>270</v>
      </c>
      <c r="H67" s="46">
        <f>'Př. 5a - Ceník služeb provozu '!D24</f>
        <v>0</v>
      </c>
      <c r="I67" s="47">
        <f>G67*H67</f>
        <v>0</v>
      </c>
    </row>
    <row r="68" spans="1:9" x14ac:dyDescent="0.25">
      <c r="A68" s="44">
        <v>22</v>
      </c>
      <c r="B68" s="44" t="s">
        <v>53</v>
      </c>
      <c r="C68" s="44"/>
      <c r="D68" s="45" t="s">
        <v>2</v>
      </c>
      <c r="E68" s="45">
        <v>16</v>
      </c>
      <c r="F68" s="45">
        <v>3</v>
      </c>
      <c r="G68" s="45">
        <f t="shared" si="5"/>
        <v>48</v>
      </c>
      <c r="H68" s="46">
        <f>'Př. 5a - Ceník služeb provozu '!D26</f>
        <v>0</v>
      </c>
      <c r="I68" s="47">
        <f>G68*H68</f>
        <v>0</v>
      </c>
    </row>
    <row r="69" spans="1:9" x14ac:dyDescent="0.25">
      <c r="D69" s="10"/>
      <c r="E69" s="10"/>
      <c r="F69" s="10"/>
      <c r="G69" s="49"/>
      <c r="H69" s="50" t="s">
        <v>8</v>
      </c>
      <c r="I69" s="47">
        <f>SUM(I60:I68)</f>
        <v>0</v>
      </c>
    </row>
    <row r="70" spans="1:9" x14ac:dyDescent="0.25">
      <c r="D70" s="51" t="s">
        <v>10</v>
      </c>
      <c r="E70" s="51" t="s">
        <v>10</v>
      </c>
      <c r="F70" s="10"/>
      <c r="G70" s="49"/>
      <c r="H70" s="50" t="s">
        <v>4</v>
      </c>
      <c r="I70" s="47">
        <f>PRODUCT(I69,0.21)</f>
        <v>0</v>
      </c>
    </row>
    <row r="71" spans="1:9" x14ac:dyDescent="0.25">
      <c r="D71" s="10"/>
      <c r="E71" s="10"/>
      <c r="F71" s="10"/>
      <c r="G71" s="49"/>
      <c r="H71" s="50" t="s">
        <v>83</v>
      </c>
      <c r="I71" s="52">
        <f>SUM(I69:I70)</f>
        <v>0</v>
      </c>
    </row>
    <row r="72" spans="1:9" x14ac:dyDescent="0.25">
      <c r="D72" s="10"/>
      <c r="E72" s="10"/>
      <c r="F72" s="10"/>
      <c r="G72" s="49"/>
      <c r="H72" s="50"/>
      <c r="I72" s="53"/>
    </row>
    <row r="73" spans="1:9" ht="15.6" x14ac:dyDescent="0.3">
      <c r="B73" s="9" t="s">
        <v>76</v>
      </c>
      <c r="D73" s="10"/>
      <c r="E73" s="10"/>
      <c r="F73" s="10"/>
      <c r="G73" s="10"/>
      <c r="H73" s="13"/>
      <c r="I73" s="28"/>
    </row>
    <row r="74" spans="1:9" x14ac:dyDescent="0.25">
      <c r="A74" s="14"/>
      <c r="B74" s="14"/>
      <c r="C74" s="14"/>
      <c r="D74" s="16"/>
      <c r="E74" s="16"/>
      <c r="F74" s="16"/>
      <c r="G74" s="16"/>
      <c r="H74" s="17"/>
      <c r="I74" s="35"/>
    </row>
    <row r="75" spans="1:9" ht="15.6" x14ac:dyDescent="0.3">
      <c r="A75" s="36" t="s">
        <v>12</v>
      </c>
      <c r="B75" s="37" t="s">
        <v>5</v>
      </c>
      <c r="C75" s="38"/>
      <c r="D75" s="39" t="s">
        <v>6</v>
      </c>
      <c r="E75" s="39" t="s">
        <v>0</v>
      </c>
      <c r="F75" s="39" t="s">
        <v>19</v>
      </c>
      <c r="G75" s="40" t="s">
        <v>0</v>
      </c>
      <c r="H75" s="41" t="s">
        <v>7</v>
      </c>
      <c r="I75" s="42" t="s">
        <v>1</v>
      </c>
    </row>
    <row r="76" spans="1:9" x14ac:dyDescent="0.25">
      <c r="A76" s="44">
        <v>1</v>
      </c>
      <c r="B76" s="54" t="s">
        <v>20</v>
      </c>
      <c r="C76" s="55"/>
      <c r="D76" s="45" t="s">
        <v>2</v>
      </c>
      <c r="E76" s="45">
        <v>13</v>
      </c>
      <c r="F76" s="45">
        <v>4</v>
      </c>
      <c r="G76" s="45">
        <f>PRODUCT(E76,F76)</f>
        <v>52</v>
      </c>
      <c r="H76" s="46">
        <f>'Př. 5a - Ceník služeb provozu '!D7</f>
        <v>0</v>
      </c>
      <c r="I76" s="47">
        <f>G76*H76</f>
        <v>0</v>
      </c>
    </row>
    <row r="77" spans="1:9" ht="25.5" customHeight="1" x14ac:dyDescent="0.25">
      <c r="A77" s="44">
        <v>2</v>
      </c>
      <c r="B77" s="193" t="s">
        <v>66</v>
      </c>
      <c r="C77" s="194"/>
      <c r="D77" s="56" t="s">
        <v>2</v>
      </c>
      <c r="E77" s="45">
        <v>10</v>
      </c>
      <c r="F77" s="56">
        <v>6</v>
      </c>
      <c r="G77" s="45">
        <f t="shared" ref="G77:G84" si="6">PRODUCT(E77,F77)</f>
        <v>60</v>
      </c>
      <c r="H77" s="46">
        <f>'Př. 5a - Ceník služeb provozu '!D8</f>
        <v>0</v>
      </c>
      <c r="I77" s="47">
        <f>G77*H77</f>
        <v>0</v>
      </c>
    </row>
    <row r="78" spans="1:9" x14ac:dyDescent="0.25">
      <c r="A78" s="44">
        <v>3</v>
      </c>
      <c r="B78" s="191" t="s">
        <v>68</v>
      </c>
      <c r="C78" s="192"/>
      <c r="D78" s="45" t="s">
        <v>2</v>
      </c>
      <c r="E78" s="45">
        <v>2</v>
      </c>
      <c r="F78" s="45">
        <v>8</v>
      </c>
      <c r="G78" s="45">
        <f t="shared" si="6"/>
        <v>16</v>
      </c>
      <c r="H78" s="46">
        <f>'Př. 5a - Ceník služeb provozu '!D9</f>
        <v>0</v>
      </c>
      <c r="I78" s="47">
        <f>G78*H78</f>
        <v>0</v>
      </c>
    </row>
    <row r="79" spans="1:9" x14ac:dyDescent="0.25">
      <c r="A79" s="44">
        <v>5</v>
      </c>
      <c r="B79" s="191" t="s">
        <v>3</v>
      </c>
      <c r="C79" s="192"/>
      <c r="D79" s="45" t="s">
        <v>2</v>
      </c>
      <c r="E79" s="45">
        <v>2</v>
      </c>
      <c r="F79" s="45">
        <v>12</v>
      </c>
      <c r="G79" s="45">
        <f t="shared" si="6"/>
        <v>24</v>
      </c>
      <c r="H79" s="46">
        <f>'Př. 5a - Ceník služeb provozu '!D10</f>
        <v>0</v>
      </c>
      <c r="I79" s="47">
        <f t="shared" ref="I79:I84" si="7">G79*H79</f>
        <v>0</v>
      </c>
    </row>
    <row r="80" spans="1:9" x14ac:dyDescent="0.25">
      <c r="A80" s="44">
        <v>10</v>
      </c>
      <c r="B80" s="54" t="s">
        <v>70</v>
      </c>
      <c r="C80" s="55"/>
      <c r="D80" s="45" t="s">
        <v>2</v>
      </c>
      <c r="E80" s="45">
        <v>10</v>
      </c>
      <c r="F80" s="45">
        <v>1</v>
      </c>
      <c r="G80" s="45">
        <f t="shared" si="6"/>
        <v>10</v>
      </c>
      <c r="H80" s="46">
        <f>'Př. 5a - Ceník služeb provozu '!D15</f>
        <v>0</v>
      </c>
      <c r="I80" s="47">
        <f t="shared" si="7"/>
        <v>0</v>
      </c>
    </row>
    <row r="81" spans="1:9" x14ac:dyDescent="0.25">
      <c r="A81" s="44">
        <v>14</v>
      </c>
      <c r="B81" s="44" t="s">
        <v>52</v>
      </c>
      <c r="C81" s="44"/>
      <c r="D81" s="45" t="s">
        <v>2</v>
      </c>
      <c r="E81" s="45">
        <v>16</v>
      </c>
      <c r="F81" s="45">
        <v>6</v>
      </c>
      <c r="G81" s="45">
        <f t="shared" si="6"/>
        <v>96</v>
      </c>
      <c r="H81" s="46">
        <f>'Př. 5a - Ceník služeb provozu '!D19</f>
        <v>0</v>
      </c>
      <c r="I81" s="47">
        <f t="shared" si="7"/>
        <v>0</v>
      </c>
    </row>
    <row r="82" spans="1:9" x14ac:dyDescent="0.25">
      <c r="A82" s="44">
        <v>16</v>
      </c>
      <c r="B82" s="191" t="s">
        <v>49</v>
      </c>
      <c r="C82" s="192"/>
      <c r="D82" s="45" t="s">
        <v>50</v>
      </c>
      <c r="E82" s="57">
        <v>9</v>
      </c>
      <c r="F82" s="45">
        <v>1</v>
      </c>
      <c r="G82" s="45">
        <f t="shared" si="6"/>
        <v>9</v>
      </c>
      <c r="H82" s="46">
        <f>'Př. 5a - Ceník služeb provozu '!D20</f>
        <v>0</v>
      </c>
      <c r="I82" s="47">
        <f t="shared" si="7"/>
        <v>0</v>
      </c>
    </row>
    <row r="83" spans="1:9" x14ac:dyDescent="0.25">
      <c r="A83" s="44">
        <v>17</v>
      </c>
      <c r="B83" s="44" t="s">
        <v>67</v>
      </c>
      <c r="C83" s="44"/>
      <c r="D83" s="45" t="s">
        <v>50</v>
      </c>
      <c r="E83" s="45">
        <v>0.8</v>
      </c>
      <c r="F83" s="45">
        <v>1</v>
      </c>
      <c r="G83" s="45">
        <f t="shared" si="6"/>
        <v>0.8</v>
      </c>
      <c r="H83" s="46">
        <f>'Př. 5a - Ceník služeb provozu '!D21</f>
        <v>0</v>
      </c>
      <c r="I83" s="47">
        <f>G83*H83</f>
        <v>0</v>
      </c>
    </row>
    <row r="84" spans="1:9" x14ac:dyDescent="0.25">
      <c r="A84" s="44">
        <v>22</v>
      </c>
      <c r="B84" s="44" t="s">
        <v>53</v>
      </c>
      <c r="C84" s="44"/>
      <c r="D84" s="45" t="s">
        <v>2</v>
      </c>
      <c r="E84" s="45">
        <v>16</v>
      </c>
      <c r="F84" s="45">
        <v>3</v>
      </c>
      <c r="G84" s="45">
        <f t="shared" si="6"/>
        <v>48</v>
      </c>
      <c r="H84" s="46">
        <f>'Př. 5a - Ceník služeb provozu '!D26</f>
        <v>0</v>
      </c>
      <c r="I84" s="47">
        <f t="shared" si="7"/>
        <v>0</v>
      </c>
    </row>
    <row r="85" spans="1:9" x14ac:dyDescent="0.25">
      <c r="D85" s="10"/>
      <c r="E85" s="10"/>
      <c r="F85" s="10"/>
      <c r="G85" s="49"/>
      <c r="H85" s="50" t="s">
        <v>8</v>
      </c>
      <c r="I85" s="47">
        <f>SUM(I76:I84)</f>
        <v>0</v>
      </c>
    </row>
    <row r="86" spans="1:9" x14ac:dyDescent="0.25">
      <c r="D86" s="51" t="s">
        <v>10</v>
      </c>
      <c r="E86" s="51" t="s">
        <v>10</v>
      </c>
      <c r="F86" s="10"/>
      <c r="G86" s="49"/>
      <c r="H86" s="50" t="s">
        <v>4</v>
      </c>
      <c r="I86" s="47">
        <f>PRODUCT(I85,0.21)</f>
        <v>0</v>
      </c>
    </row>
    <row r="87" spans="1:9" x14ac:dyDescent="0.25">
      <c r="D87" s="10"/>
      <c r="E87" s="10"/>
      <c r="F87" s="10"/>
      <c r="G87" s="49"/>
      <c r="H87" s="50" t="s">
        <v>84</v>
      </c>
      <c r="I87" s="52">
        <f>SUM(I85:I86)</f>
        <v>0</v>
      </c>
    </row>
    <row r="88" spans="1:9" x14ac:dyDescent="0.25">
      <c r="D88" s="10"/>
      <c r="E88" s="10"/>
      <c r="F88" s="10"/>
      <c r="G88" s="49"/>
      <c r="H88" s="50"/>
      <c r="I88" s="53"/>
    </row>
    <row r="89" spans="1:9" x14ac:dyDescent="0.25">
      <c r="D89" s="10"/>
      <c r="E89" s="10"/>
      <c r="F89" s="10"/>
      <c r="G89" s="49"/>
      <c r="H89" s="50"/>
      <c r="I89" s="53"/>
    </row>
    <row r="90" spans="1:9" ht="15.6" x14ac:dyDescent="0.3">
      <c r="B90" s="9" t="s">
        <v>65</v>
      </c>
      <c r="D90" s="10"/>
      <c r="E90" s="10"/>
      <c r="F90" s="10"/>
      <c r="G90" s="10"/>
      <c r="H90" s="13"/>
      <c r="I90" s="12"/>
    </row>
    <row r="91" spans="1:9" x14ac:dyDescent="0.25">
      <c r="A91" s="14"/>
      <c r="B91" s="15"/>
      <c r="C91" s="14"/>
      <c r="D91" s="16"/>
      <c r="E91" s="16"/>
      <c r="F91" s="16"/>
      <c r="G91" s="16"/>
      <c r="H91" s="17"/>
      <c r="I91" s="18"/>
    </row>
    <row r="92" spans="1:9" ht="15" x14ac:dyDescent="0.25">
      <c r="A92" s="19"/>
      <c r="B92" s="20" t="s">
        <v>64</v>
      </c>
      <c r="C92" s="21"/>
      <c r="D92" s="21"/>
      <c r="E92" s="21"/>
      <c r="F92" s="21"/>
      <c r="G92" s="21"/>
      <c r="H92" s="21"/>
      <c r="I92" s="21"/>
    </row>
    <row r="93" spans="1:9" ht="13.8" x14ac:dyDescent="0.25">
      <c r="A93" s="14"/>
      <c r="B93" s="21"/>
      <c r="C93" s="21"/>
      <c r="D93" s="22"/>
      <c r="E93" s="22"/>
      <c r="F93" s="22"/>
      <c r="G93" s="23"/>
      <c r="H93" s="24"/>
      <c r="I93" s="25"/>
    </row>
    <row r="94" spans="1:9" x14ac:dyDescent="0.25">
      <c r="A94" s="26"/>
      <c r="B94" s="8" t="s">
        <v>13</v>
      </c>
      <c r="C94" s="27" t="s">
        <v>37</v>
      </c>
      <c r="D94" s="10"/>
      <c r="E94" s="10"/>
      <c r="F94" s="10"/>
      <c r="G94" s="10"/>
      <c r="H94" s="13"/>
      <c r="I94" s="28"/>
    </row>
    <row r="95" spans="1:9" x14ac:dyDescent="0.25">
      <c r="B95" s="8" t="s">
        <v>57</v>
      </c>
      <c r="C95" s="29" t="s">
        <v>62</v>
      </c>
      <c r="D95" s="10"/>
      <c r="E95" s="10"/>
      <c r="F95" s="10"/>
      <c r="G95" s="10"/>
      <c r="H95" s="13"/>
      <c r="I95" s="28"/>
    </row>
    <row r="96" spans="1:9" x14ac:dyDescent="0.25">
      <c r="B96" s="8" t="s">
        <v>16</v>
      </c>
      <c r="C96" s="29" t="s">
        <v>17</v>
      </c>
      <c r="D96" s="10"/>
      <c r="E96" s="10"/>
      <c r="F96" s="30"/>
      <c r="G96" s="31"/>
      <c r="H96" s="32"/>
      <c r="I96" s="28"/>
    </row>
    <row r="97" spans="1:9" x14ac:dyDescent="0.25">
      <c r="B97" s="8" t="s">
        <v>15</v>
      </c>
      <c r="C97" s="29" t="s">
        <v>38</v>
      </c>
      <c r="D97" s="10"/>
      <c r="E97" s="10"/>
      <c r="F97" s="10"/>
      <c r="G97" s="10"/>
      <c r="H97" s="13"/>
      <c r="I97" s="28"/>
    </row>
    <row r="98" spans="1:9" x14ac:dyDescent="0.25">
      <c r="B98" s="8" t="s">
        <v>18</v>
      </c>
      <c r="C98" s="33" t="s">
        <v>89</v>
      </c>
      <c r="D98" s="10"/>
      <c r="E98" s="10"/>
      <c r="F98" s="10"/>
      <c r="G98" s="10"/>
      <c r="H98" s="13"/>
      <c r="I98" s="28"/>
    </row>
    <row r="99" spans="1:9" x14ac:dyDescent="0.25">
      <c r="D99" s="10"/>
      <c r="E99" s="10"/>
      <c r="F99" s="10"/>
      <c r="G99" s="49"/>
      <c r="H99" s="50"/>
      <c r="I99" s="53"/>
    </row>
    <row r="100" spans="1:9" ht="15.6" x14ac:dyDescent="0.3">
      <c r="B100" s="9" t="s">
        <v>77</v>
      </c>
      <c r="D100" s="10"/>
      <c r="E100" s="10"/>
      <c r="F100" s="10"/>
      <c r="G100" s="10"/>
      <c r="H100" s="13"/>
      <c r="I100" s="28"/>
    </row>
    <row r="101" spans="1:9" x14ac:dyDescent="0.25">
      <c r="A101" s="14"/>
      <c r="B101" s="14"/>
      <c r="C101" s="14"/>
      <c r="D101" s="16"/>
      <c r="E101" s="16"/>
      <c r="F101" s="16"/>
      <c r="G101" s="16"/>
      <c r="H101" s="17"/>
      <c r="I101" s="35"/>
    </row>
    <row r="102" spans="1:9" ht="15.6" x14ac:dyDescent="0.3">
      <c r="A102" s="36" t="s">
        <v>12</v>
      </c>
      <c r="B102" s="37" t="s">
        <v>5</v>
      </c>
      <c r="C102" s="38"/>
      <c r="D102" s="39" t="s">
        <v>6</v>
      </c>
      <c r="E102" s="39" t="s">
        <v>0</v>
      </c>
      <c r="F102" s="39" t="s">
        <v>19</v>
      </c>
      <c r="G102" s="40" t="s">
        <v>0</v>
      </c>
      <c r="H102" s="41" t="s">
        <v>7</v>
      </c>
      <c r="I102" s="42" t="s">
        <v>1</v>
      </c>
    </row>
    <row r="103" spans="1:9" x14ac:dyDescent="0.25">
      <c r="A103" s="44">
        <v>1</v>
      </c>
      <c r="B103" s="191" t="s">
        <v>20</v>
      </c>
      <c r="C103" s="192"/>
      <c r="D103" s="45" t="s">
        <v>2</v>
      </c>
      <c r="E103" s="45">
        <v>13</v>
      </c>
      <c r="F103" s="45">
        <v>4</v>
      </c>
      <c r="G103" s="45">
        <f>PRODUCT(E103,F103)</f>
        <v>52</v>
      </c>
      <c r="H103" s="46">
        <f>'Př. 5a - Ceník služeb provozu '!D7</f>
        <v>0</v>
      </c>
      <c r="I103" s="47">
        <f t="shared" ref="I103:I108" si="8">G103*H103</f>
        <v>0</v>
      </c>
    </row>
    <row r="104" spans="1:9" ht="25.5" customHeight="1" x14ac:dyDescent="0.25">
      <c r="A104" s="44">
        <v>2</v>
      </c>
      <c r="B104" s="193" t="s">
        <v>66</v>
      </c>
      <c r="C104" s="194"/>
      <c r="D104" s="45" t="s">
        <v>2</v>
      </c>
      <c r="E104" s="45">
        <v>10</v>
      </c>
      <c r="F104" s="45">
        <v>6</v>
      </c>
      <c r="G104" s="45">
        <f t="shared" ref="G104:G112" si="9">PRODUCT(E104,F104)</f>
        <v>60</v>
      </c>
      <c r="H104" s="46">
        <f>'Př. 5a - Ceník služeb provozu '!D8</f>
        <v>0</v>
      </c>
      <c r="I104" s="47">
        <f t="shared" si="8"/>
        <v>0</v>
      </c>
    </row>
    <row r="105" spans="1:9" x14ac:dyDescent="0.25">
      <c r="A105" s="44">
        <v>3</v>
      </c>
      <c r="B105" s="191" t="s">
        <v>68</v>
      </c>
      <c r="C105" s="192"/>
      <c r="D105" s="45" t="s">
        <v>2</v>
      </c>
      <c r="E105" s="45">
        <v>2</v>
      </c>
      <c r="F105" s="45">
        <v>8</v>
      </c>
      <c r="G105" s="45">
        <f t="shared" si="9"/>
        <v>16</v>
      </c>
      <c r="H105" s="46">
        <f>'Př. 5a - Ceník služeb provozu '!D9</f>
        <v>0</v>
      </c>
      <c r="I105" s="47">
        <f t="shared" si="8"/>
        <v>0</v>
      </c>
    </row>
    <row r="106" spans="1:9" x14ac:dyDescent="0.25">
      <c r="A106" s="44">
        <v>5</v>
      </c>
      <c r="B106" s="191" t="s">
        <v>3</v>
      </c>
      <c r="C106" s="192"/>
      <c r="D106" s="45" t="s">
        <v>2</v>
      </c>
      <c r="E106" s="45">
        <v>2</v>
      </c>
      <c r="F106" s="45">
        <v>12</v>
      </c>
      <c r="G106" s="45">
        <f t="shared" si="9"/>
        <v>24</v>
      </c>
      <c r="H106" s="46">
        <f>'Př. 5a - Ceník služeb provozu '!D10</f>
        <v>0</v>
      </c>
      <c r="I106" s="47">
        <f t="shared" si="8"/>
        <v>0</v>
      </c>
    </row>
    <row r="107" spans="1:9" x14ac:dyDescent="0.25">
      <c r="A107" s="44">
        <v>13</v>
      </c>
      <c r="B107" s="191" t="s">
        <v>51</v>
      </c>
      <c r="C107" s="192"/>
      <c r="D107" s="45" t="s">
        <v>2</v>
      </c>
      <c r="E107" s="45">
        <v>60</v>
      </c>
      <c r="F107" s="45">
        <v>1</v>
      </c>
      <c r="G107" s="45">
        <f t="shared" si="9"/>
        <v>60</v>
      </c>
      <c r="H107" s="46">
        <f>'Př. 5a - Ceník služeb provozu '!D18</f>
        <v>0</v>
      </c>
      <c r="I107" s="47">
        <f t="shared" si="8"/>
        <v>0</v>
      </c>
    </row>
    <row r="108" spans="1:9" x14ac:dyDescent="0.25">
      <c r="A108" s="44">
        <v>14</v>
      </c>
      <c r="B108" s="44" t="s">
        <v>52</v>
      </c>
      <c r="C108" s="44"/>
      <c r="D108" s="45" t="s">
        <v>2</v>
      </c>
      <c r="E108" s="45">
        <v>16</v>
      </c>
      <c r="F108" s="45">
        <v>6</v>
      </c>
      <c r="G108" s="45">
        <f t="shared" si="9"/>
        <v>96</v>
      </c>
      <c r="H108" s="46">
        <f>'Př. 5a - Ceník služeb provozu '!D19</f>
        <v>0</v>
      </c>
      <c r="I108" s="47">
        <f t="shared" si="8"/>
        <v>0</v>
      </c>
    </row>
    <row r="109" spans="1:9" x14ac:dyDescent="0.25">
      <c r="A109" s="44">
        <v>17</v>
      </c>
      <c r="B109" s="44" t="s">
        <v>67</v>
      </c>
      <c r="C109" s="44"/>
      <c r="D109" s="45" t="s">
        <v>50</v>
      </c>
      <c r="E109" s="45">
        <v>0.8</v>
      </c>
      <c r="F109" s="45">
        <v>1</v>
      </c>
      <c r="G109" s="45">
        <f t="shared" si="9"/>
        <v>0.8</v>
      </c>
      <c r="H109" s="46">
        <f>'Př. 5a - Ceník služeb provozu '!D21</f>
        <v>0</v>
      </c>
      <c r="I109" s="47">
        <f>G109*H109</f>
        <v>0</v>
      </c>
    </row>
    <row r="110" spans="1:9" ht="16.2" x14ac:dyDescent="0.25">
      <c r="A110" s="44">
        <v>18</v>
      </c>
      <c r="B110" s="44" t="s">
        <v>54</v>
      </c>
      <c r="C110" s="44"/>
      <c r="D110" s="7" t="s">
        <v>187</v>
      </c>
      <c r="E110" s="45">
        <v>4500</v>
      </c>
      <c r="F110" s="45">
        <v>1</v>
      </c>
      <c r="G110" s="45">
        <f t="shared" si="9"/>
        <v>4500</v>
      </c>
      <c r="H110" s="46">
        <f>'Př. 5a - Ceník služeb provozu '!D22</f>
        <v>0</v>
      </c>
      <c r="I110" s="47">
        <f>G110*H110</f>
        <v>0</v>
      </c>
    </row>
    <row r="111" spans="1:9" ht="16.2" x14ac:dyDescent="0.25">
      <c r="A111" s="44">
        <v>20</v>
      </c>
      <c r="B111" s="195" t="s">
        <v>90</v>
      </c>
      <c r="C111" s="195"/>
      <c r="D111" s="7" t="s">
        <v>188</v>
      </c>
      <c r="E111" s="45">
        <v>270</v>
      </c>
      <c r="F111" s="45">
        <v>1</v>
      </c>
      <c r="G111" s="45">
        <f t="shared" si="9"/>
        <v>270</v>
      </c>
      <c r="H111" s="46">
        <f>'Př. 5a - Ceník služeb provozu '!D24</f>
        <v>0</v>
      </c>
      <c r="I111" s="47">
        <f>G111*H111</f>
        <v>0</v>
      </c>
    </row>
    <row r="112" spans="1:9" x14ac:dyDescent="0.25">
      <c r="A112" s="44">
        <v>22</v>
      </c>
      <c r="B112" s="44" t="s">
        <v>53</v>
      </c>
      <c r="C112" s="44"/>
      <c r="D112" s="45" t="s">
        <v>2</v>
      </c>
      <c r="E112" s="45">
        <v>16</v>
      </c>
      <c r="F112" s="45">
        <v>3</v>
      </c>
      <c r="G112" s="45">
        <f t="shared" si="9"/>
        <v>48</v>
      </c>
      <c r="H112" s="46">
        <f>'Př. 5a - Ceník služeb provozu '!D26</f>
        <v>0</v>
      </c>
      <c r="I112" s="47">
        <f>G112*H112</f>
        <v>0</v>
      </c>
    </row>
    <row r="113" spans="1:9" x14ac:dyDescent="0.25">
      <c r="D113" s="10"/>
      <c r="E113" s="10"/>
      <c r="F113" s="10"/>
      <c r="G113" s="49"/>
      <c r="H113" s="50" t="s">
        <v>8</v>
      </c>
      <c r="I113" s="47">
        <f>SUM(I103:I112)</f>
        <v>0</v>
      </c>
    </row>
    <row r="114" spans="1:9" x14ac:dyDescent="0.25">
      <c r="D114" s="51" t="s">
        <v>10</v>
      </c>
      <c r="E114" s="51" t="s">
        <v>10</v>
      </c>
      <c r="F114" s="10"/>
      <c r="G114" s="49"/>
      <c r="H114" s="50" t="s">
        <v>4</v>
      </c>
      <c r="I114" s="47">
        <f>PRODUCT(I113,0.21)</f>
        <v>0</v>
      </c>
    </row>
    <row r="115" spans="1:9" x14ac:dyDescent="0.25">
      <c r="D115" s="10"/>
      <c r="E115" s="10"/>
      <c r="F115" s="10"/>
      <c r="G115" s="49"/>
      <c r="H115" s="50" t="s">
        <v>85</v>
      </c>
      <c r="I115" s="52">
        <f>SUM(I113:I114)</f>
        <v>0</v>
      </c>
    </row>
    <row r="116" spans="1:9" x14ac:dyDescent="0.25">
      <c r="D116" s="10"/>
      <c r="E116" s="10"/>
      <c r="F116" s="10"/>
      <c r="G116" s="49"/>
      <c r="H116" s="50"/>
      <c r="I116" s="53"/>
    </row>
    <row r="117" spans="1:9" ht="15.6" x14ac:dyDescent="0.3">
      <c r="B117" s="9" t="s">
        <v>78</v>
      </c>
      <c r="D117" s="10"/>
      <c r="E117" s="10"/>
      <c r="F117" s="10"/>
      <c r="G117" s="10"/>
      <c r="H117" s="13"/>
      <c r="I117" s="28"/>
    </row>
    <row r="118" spans="1:9" x14ac:dyDescent="0.25">
      <c r="A118" s="14"/>
      <c r="B118" s="14"/>
      <c r="C118" s="14"/>
      <c r="D118" s="16"/>
      <c r="E118" s="16"/>
      <c r="F118" s="16"/>
      <c r="G118" s="16"/>
      <c r="H118" s="17"/>
      <c r="I118" s="35"/>
    </row>
    <row r="119" spans="1:9" ht="15.6" x14ac:dyDescent="0.3">
      <c r="A119" s="36" t="s">
        <v>12</v>
      </c>
      <c r="B119" s="37" t="s">
        <v>5</v>
      </c>
      <c r="C119" s="38"/>
      <c r="D119" s="39" t="s">
        <v>6</v>
      </c>
      <c r="E119" s="39" t="s">
        <v>0</v>
      </c>
      <c r="F119" s="39" t="s">
        <v>19</v>
      </c>
      <c r="G119" s="40" t="s">
        <v>0</v>
      </c>
      <c r="H119" s="41" t="s">
        <v>7</v>
      </c>
      <c r="I119" s="42" t="s">
        <v>1</v>
      </c>
    </row>
    <row r="120" spans="1:9" x14ac:dyDescent="0.25">
      <c r="A120" s="44">
        <v>1</v>
      </c>
      <c r="B120" s="54" t="s">
        <v>20</v>
      </c>
      <c r="C120" s="55"/>
      <c r="D120" s="45" t="s">
        <v>2</v>
      </c>
      <c r="E120" s="45">
        <v>13</v>
      </c>
      <c r="F120" s="45">
        <v>4</v>
      </c>
      <c r="G120" s="45">
        <f>PRODUCT(E120,F120)</f>
        <v>52</v>
      </c>
      <c r="H120" s="46">
        <f>'Př. 5a - Ceník služeb provozu '!D7</f>
        <v>0</v>
      </c>
      <c r="I120" s="47">
        <f>G120*H120</f>
        <v>0</v>
      </c>
    </row>
    <row r="121" spans="1:9" ht="25.5" customHeight="1" x14ac:dyDescent="0.25">
      <c r="A121" s="44">
        <v>2</v>
      </c>
      <c r="B121" s="193" t="s">
        <v>66</v>
      </c>
      <c r="C121" s="194"/>
      <c r="D121" s="56" t="s">
        <v>2</v>
      </c>
      <c r="E121" s="45">
        <v>10</v>
      </c>
      <c r="F121" s="56">
        <v>6</v>
      </c>
      <c r="G121" s="45">
        <f t="shared" ref="G121:G128" si="10">PRODUCT(E121,F121)</f>
        <v>60</v>
      </c>
      <c r="H121" s="46">
        <f>'Př. 5a - Ceník služeb provozu '!D8</f>
        <v>0</v>
      </c>
      <c r="I121" s="47">
        <f>G121*H121</f>
        <v>0</v>
      </c>
    </row>
    <row r="122" spans="1:9" x14ac:dyDescent="0.25">
      <c r="A122" s="44">
        <v>3</v>
      </c>
      <c r="B122" s="191" t="s">
        <v>68</v>
      </c>
      <c r="C122" s="192"/>
      <c r="D122" s="45" t="s">
        <v>2</v>
      </c>
      <c r="E122" s="45">
        <v>2</v>
      </c>
      <c r="F122" s="45">
        <v>8</v>
      </c>
      <c r="G122" s="45">
        <f t="shared" si="10"/>
        <v>16</v>
      </c>
      <c r="H122" s="46">
        <f>'Př. 5a - Ceník služeb provozu '!D9</f>
        <v>0</v>
      </c>
      <c r="I122" s="47">
        <f>G122*H122</f>
        <v>0</v>
      </c>
    </row>
    <row r="123" spans="1:9" x14ac:dyDescent="0.25">
      <c r="A123" s="44">
        <v>5</v>
      </c>
      <c r="B123" s="191" t="s">
        <v>3</v>
      </c>
      <c r="C123" s="192"/>
      <c r="D123" s="45" t="s">
        <v>2</v>
      </c>
      <c r="E123" s="45">
        <v>2</v>
      </c>
      <c r="F123" s="45">
        <v>12</v>
      </c>
      <c r="G123" s="45">
        <f t="shared" si="10"/>
        <v>24</v>
      </c>
      <c r="H123" s="46">
        <f>'Př. 5a - Ceník služeb provozu '!D10</f>
        <v>0</v>
      </c>
      <c r="I123" s="47">
        <f t="shared" ref="I123:I128" si="11">G123*H123</f>
        <v>0</v>
      </c>
    </row>
    <row r="124" spans="1:9" x14ac:dyDescent="0.25">
      <c r="A124" s="44">
        <v>10</v>
      </c>
      <c r="B124" s="54" t="s">
        <v>70</v>
      </c>
      <c r="C124" s="55"/>
      <c r="D124" s="45" t="s">
        <v>2</v>
      </c>
      <c r="E124" s="45">
        <v>10</v>
      </c>
      <c r="F124" s="45">
        <v>1</v>
      </c>
      <c r="G124" s="45">
        <f t="shared" si="10"/>
        <v>10</v>
      </c>
      <c r="H124" s="46">
        <f>'Př. 5a - Ceník služeb provozu '!D15</f>
        <v>0</v>
      </c>
      <c r="I124" s="47">
        <f t="shared" si="11"/>
        <v>0</v>
      </c>
    </row>
    <row r="125" spans="1:9" x14ac:dyDescent="0.25">
      <c r="A125" s="44">
        <v>14</v>
      </c>
      <c r="B125" s="44" t="s">
        <v>52</v>
      </c>
      <c r="C125" s="44"/>
      <c r="D125" s="45" t="s">
        <v>2</v>
      </c>
      <c r="E125" s="45">
        <v>16</v>
      </c>
      <c r="F125" s="45">
        <v>6</v>
      </c>
      <c r="G125" s="45">
        <f t="shared" si="10"/>
        <v>96</v>
      </c>
      <c r="H125" s="46">
        <f>'Př. 5a - Ceník služeb provozu '!D19</f>
        <v>0</v>
      </c>
      <c r="I125" s="47">
        <f t="shared" si="11"/>
        <v>0</v>
      </c>
    </row>
    <row r="126" spans="1:9" x14ac:dyDescent="0.25">
      <c r="A126" s="44">
        <v>16</v>
      </c>
      <c r="B126" s="191" t="s">
        <v>49</v>
      </c>
      <c r="C126" s="192"/>
      <c r="D126" s="45" t="s">
        <v>50</v>
      </c>
      <c r="E126" s="57">
        <v>9</v>
      </c>
      <c r="F126" s="45">
        <v>1</v>
      </c>
      <c r="G126" s="45">
        <f t="shared" si="10"/>
        <v>9</v>
      </c>
      <c r="H126" s="46">
        <f>'Př. 5a - Ceník služeb provozu '!D20</f>
        <v>0</v>
      </c>
      <c r="I126" s="47">
        <f t="shared" si="11"/>
        <v>0</v>
      </c>
    </row>
    <row r="127" spans="1:9" x14ac:dyDescent="0.25">
      <c r="A127" s="44">
        <v>17</v>
      </c>
      <c r="B127" s="44" t="s">
        <v>67</v>
      </c>
      <c r="C127" s="44"/>
      <c r="D127" s="45" t="s">
        <v>50</v>
      </c>
      <c r="E127" s="45">
        <v>0.8</v>
      </c>
      <c r="F127" s="45">
        <v>1</v>
      </c>
      <c r="G127" s="45">
        <f t="shared" si="10"/>
        <v>0.8</v>
      </c>
      <c r="H127" s="46">
        <f>'Př. 5a - Ceník služeb provozu '!D21</f>
        <v>0</v>
      </c>
      <c r="I127" s="47">
        <f>G127*H127</f>
        <v>0</v>
      </c>
    </row>
    <row r="128" spans="1:9" x14ac:dyDescent="0.25">
      <c r="A128" s="44">
        <v>22</v>
      </c>
      <c r="B128" s="44" t="s">
        <v>53</v>
      </c>
      <c r="C128" s="44"/>
      <c r="D128" s="45" t="s">
        <v>2</v>
      </c>
      <c r="E128" s="45">
        <v>16</v>
      </c>
      <c r="F128" s="45">
        <v>3</v>
      </c>
      <c r="G128" s="45">
        <f t="shared" si="10"/>
        <v>48</v>
      </c>
      <c r="H128" s="46">
        <f>'Př. 5a - Ceník služeb provozu '!D26</f>
        <v>0</v>
      </c>
      <c r="I128" s="47">
        <f t="shared" si="11"/>
        <v>0</v>
      </c>
    </row>
    <row r="129" spans="1:9" x14ac:dyDescent="0.25">
      <c r="D129" s="10"/>
      <c r="E129" s="10"/>
      <c r="F129" s="10"/>
      <c r="G129" s="49"/>
      <c r="H129" s="50" t="s">
        <v>8</v>
      </c>
      <c r="I129" s="47">
        <f>SUM(I120:I128)</f>
        <v>0</v>
      </c>
    </row>
    <row r="130" spans="1:9" x14ac:dyDescent="0.25">
      <c r="D130" s="51" t="s">
        <v>10</v>
      </c>
      <c r="E130" s="51" t="s">
        <v>10</v>
      </c>
      <c r="F130" s="10"/>
      <c r="G130" s="49"/>
      <c r="H130" s="50" t="s">
        <v>4</v>
      </c>
      <c r="I130" s="47">
        <f>PRODUCT(I129,0.21)</f>
        <v>0</v>
      </c>
    </row>
    <row r="131" spans="1:9" x14ac:dyDescent="0.25">
      <c r="D131" s="10"/>
      <c r="E131" s="10"/>
      <c r="F131" s="10"/>
      <c r="G131" s="49"/>
      <c r="H131" s="50" t="s">
        <v>86</v>
      </c>
      <c r="I131" s="52">
        <f>SUM(I129:I130)</f>
        <v>0</v>
      </c>
    </row>
    <row r="132" spans="1:9" x14ac:dyDescent="0.25">
      <c r="D132" s="10"/>
      <c r="E132" s="10"/>
      <c r="F132" s="10"/>
      <c r="G132" s="49"/>
      <c r="H132" s="50"/>
      <c r="I132" s="53"/>
    </row>
    <row r="133" spans="1:9" x14ac:dyDescent="0.25">
      <c r="D133" s="10"/>
      <c r="E133" s="10"/>
      <c r="F133" s="10"/>
      <c r="G133" s="49"/>
      <c r="H133" s="50"/>
      <c r="I133" s="53"/>
    </row>
    <row r="134" spans="1:9" ht="15.6" x14ac:dyDescent="0.3">
      <c r="B134" s="9" t="s">
        <v>65</v>
      </c>
      <c r="D134" s="10"/>
      <c r="E134" s="10"/>
      <c r="F134" s="10"/>
      <c r="G134" s="10"/>
      <c r="H134" s="13"/>
      <c r="I134" s="12"/>
    </row>
    <row r="135" spans="1:9" x14ac:dyDescent="0.25">
      <c r="A135" s="14"/>
      <c r="B135" s="15"/>
      <c r="C135" s="14"/>
      <c r="D135" s="16"/>
      <c r="E135" s="16"/>
      <c r="F135" s="16"/>
      <c r="G135" s="16"/>
      <c r="H135" s="17"/>
      <c r="I135" s="18"/>
    </row>
    <row r="136" spans="1:9" ht="15" x14ac:dyDescent="0.25">
      <c r="A136" s="19"/>
      <c r="B136" s="20" t="s">
        <v>64</v>
      </c>
      <c r="C136" s="21"/>
      <c r="D136" s="21"/>
      <c r="E136" s="21"/>
      <c r="F136" s="21"/>
      <c r="G136" s="21"/>
      <c r="H136" s="21"/>
      <c r="I136" s="21"/>
    </row>
    <row r="137" spans="1:9" ht="13.8" x14ac:dyDescent="0.25">
      <c r="A137" s="14"/>
      <c r="B137" s="21"/>
      <c r="C137" s="21"/>
      <c r="D137" s="22"/>
      <c r="E137" s="22"/>
      <c r="F137" s="22"/>
      <c r="G137" s="23"/>
      <c r="H137" s="24"/>
      <c r="I137" s="25"/>
    </row>
    <row r="138" spans="1:9" x14ac:dyDescent="0.25">
      <c r="A138" s="26"/>
      <c r="B138" s="8" t="s">
        <v>13</v>
      </c>
      <c r="C138" s="27" t="s">
        <v>37</v>
      </c>
      <c r="D138" s="10"/>
      <c r="E138" s="10"/>
      <c r="F138" s="10"/>
      <c r="G138" s="10"/>
      <c r="H138" s="13"/>
      <c r="I138" s="28"/>
    </row>
    <row r="139" spans="1:9" x14ac:dyDescent="0.25">
      <c r="B139" s="8" t="s">
        <v>57</v>
      </c>
      <c r="C139" s="29" t="s">
        <v>62</v>
      </c>
      <c r="D139" s="10"/>
      <c r="E139" s="10"/>
      <c r="F139" s="10"/>
      <c r="G139" s="10"/>
      <c r="H139" s="13"/>
      <c r="I139" s="28"/>
    </row>
    <row r="140" spans="1:9" x14ac:dyDescent="0.25">
      <c r="B140" s="8" t="s">
        <v>16</v>
      </c>
      <c r="C140" s="29" t="s">
        <v>17</v>
      </c>
      <c r="D140" s="10"/>
      <c r="E140" s="10"/>
      <c r="F140" s="30"/>
      <c r="G140" s="31"/>
      <c r="H140" s="32"/>
      <c r="I140" s="28"/>
    </row>
    <row r="141" spans="1:9" x14ac:dyDescent="0.25">
      <c r="B141" s="8" t="s">
        <v>15</v>
      </c>
      <c r="C141" s="29" t="s">
        <v>38</v>
      </c>
      <c r="D141" s="10"/>
      <c r="E141" s="10"/>
      <c r="F141" s="10"/>
      <c r="G141" s="10"/>
      <c r="H141" s="13"/>
      <c r="I141" s="28"/>
    </row>
    <row r="142" spans="1:9" x14ac:dyDescent="0.25">
      <c r="B142" s="8" t="s">
        <v>18</v>
      </c>
      <c r="C142" s="33" t="s">
        <v>89</v>
      </c>
      <c r="D142" s="10"/>
      <c r="E142" s="10"/>
      <c r="F142" s="10"/>
      <c r="G142" s="10"/>
      <c r="H142" s="13"/>
      <c r="I142" s="28"/>
    </row>
    <row r="143" spans="1:9" x14ac:dyDescent="0.25">
      <c r="A143" s="58"/>
      <c r="B143" s="58"/>
      <c r="C143" s="58"/>
      <c r="D143" s="59"/>
      <c r="E143" s="59"/>
      <c r="F143" s="59"/>
      <c r="G143" s="59"/>
      <c r="H143" s="60"/>
      <c r="I143" s="61"/>
    </row>
    <row r="144" spans="1:9" ht="15.6" x14ac:dyDescent="0.3">
      <c r="B144" s="9" t="s">
        <v>79</v>
      </c>
      <c r="D144" s="10"/>
      <c r="E144" s="10"/>
      <c r="F144" s="10"/>
      <c r="G144" s="10"/>
      <c r="H144" s="13"/>
      <c r="I144" s="28"/>
    </row>
    <row r="145" spans="1:9" x14ac:dyDescent="0.25">
      <c r="A145" s="14"/>
      <c r="B145" s="14"/>
      <c r="C145" s="14"/>
      <c r="D145" s="16"/>
      <c r="E145" s="16"/>
      <c r="F145" s="16"/>
      <c r="G145" s="16"/>
      <c r="H145" s="17"/>
      <c r="I145" s="35"/>
    </row>
    <row r="146" spans="1:9" ht="15.6" x14ac:dyDescent="0.3">
      <c r="A146" s="36" t="s">
        <v>12</v>
      </c>
      <c r="B146" s="37" t="s">
        <v>5</v>
      </c>
      <c r="C146" s="38"/>
      <c r="D146" s="39" t="s">
        <v>6</v>
      </c>
      <c r="E146" s="39" t="s">
        <v>0</v>
      </c>
      <c r="F146" s="39" t="s">
        <v>19</v>
      </c>
      <c r="G146" s="40" t="s">
        <v>0</v>
      </c>
      <c r="H146" s="41" t="s">
        <v>7</v>
      </c>
      <c r="I146" s="42" t="s">
        <v>1</v>
      </c>
    </row>
    <row r="147" spans="1:9" x14ac:dyDescent="0.25">
      <c r="A147" s="44">
        <v>1</v>
      </c>
      <c r="B147" s="191" t="s">
        <v>20</v>
      </c>
      <c r="C147" s="192"/>
      <c r="D147" s="45" t="s">
        <v>2</v>
      </c>
      <c r="E147" s="45">
        <v>13</v>
      </c>
      <c r="F147" s="45">
        <v>4</v>
      </c>
      <c r="G147" s="45">
        <f>PRODUCT(E147,F147)</f>
        <v>52</v>
      </c>
      <c r="H147" s="46">
        <f>'Př. 5a - Ceník služeb provozu '!D7</f>
        <v>0</v>
      </c>
      <c r="I147" s="47">
        <f t="shared" ref="I147:I152" si="12">G147*H147</f>
        <v>0</v>
      </c>
    </row>
    <row r="148" spans="1:9" ht="25.5" customHeight="1" x14ac:dyDescent="0.25">
      <c r="A148" s="44">
        <v>2</v>
      </c>
      <c r="B148" s="193" t="s">
        <v>66</v>
      </c>
      <c r="C148" s="194"/>
      <c r="D148" s="45" t="s">
        <v>2</v>
      </c>
      <c r="E148" s="45">
        <v>10</v>
      </c>
      <c r="F148" s="45">
        <v>6</v>
      </c>
      <c r="G148" s="45">
        <f t="shared" ref="G148:G155" si="13">PRODUCT(E148,F148)</f>
        <v>60</v>
      </c>
      <c r="H148" s="46">
        <f>'Př. 5a - Ceník služeb provozu '!D8</f>
        <v>0</v>
      </c>
      <c r="I148" s="47">
        <f t="shared" si="12"/>
        <v>0</v>
      </c>
    </row>
    <row r="149" spans="1:9" x14ac:dyDescent="0.25">
      <c r="A149" s="44">
        <v>3</v>
      </c>
      <c r="B149" s="191" t="s">
        <v>68</v>
      </c>
      <c r="C149" s="192"/>
      <c r="D149" s="45" t="s">
        <v>2</v>
      </c>
      <c r="E149" s="45">
        <v>2</v>
      </c>
      <c r="F149" s="45">
        <v>8</v>
      </c>
      <c r="G149" s="45">
        <f t="shared" si="13"/>
        <v>16</v>
      </c>
      <c r="H149" s="46">
        <f>'Př. 5a - Ceník služeb provozu '!D9</f>
        <v>0</v>
      </c>
      <c r="I149" s="47">
        <f t="shared" si="12"/>
        <v>0</v>
      </c>
    </row>
    <row r="150" spans="1:9" x14ac:dyDescent="0.25">
      <c r="A150" s="44">
        <v>5</v>
      </c>
      <c r="B150" s="191" t="s">
        <v>3</v>
      </c>
      <c r="C150" s="192"/>
      <c r="D150" s="45" t="s">
        <v>2</v>
      </c>
      <c r="E150" s="45">
        <v>2</v>
      </c>
      <c r="F150" s="45">
        <v>12</v>
      </c>
      <c r="G150" s="45">
        <f t="shared" si="13"/>
        <v>24</v>
      </c>
      <c r="H150" s="46">
        <f>'Př. 5a - Ceník služeb provozu '!D10</f>
        <v>0</v>
      </c>
      <c r="I150" s="47">
        <f t="shared" si="12"/>
        <v>0</v>
      </c>
    </row>
    <row r="151" spans="1:9" x14ac:dyDescent="0.25">
      <c r="A151" s="44">
        <v>13</v>
      </c>
      <c r="B151" s="191" t="s">
        <v>51</v>
      </c>
      <c r="C151" s="192"/>
      <c r="D151" s="45" t="s">
        <v>2</v>
      </c>
      <c r="E151" s="45">
        <v>60</v>
      </c>
      <c r="F151" s="45">
        <v>1</v>
      </c>
      <c r="G151" s="45">
        <f t="shared" si="13"/>
        <v>60</v>
      </c>
      <c r="H151" s="46">
        <f>'Př. 5a - Ceník služeb provozu '!D18</f>
        <v>0</v>
      </c>
      <c r="I151" s="47">
        <f t="shared" si="12"/>
        <v>0</v>
      </c>
    </row>
    <row r="152" spans="1:9" x14ac:dyDescent="0.25">
      <c r="A152" s="44">
        <v>14</v>
      </c>
      <c r="B152" s="44" t="s">
        <v>52</v>
      </c>
      <c r="C152" s="44"/>
      <c r="D152" s="45" t="s">
        <v>2</v>
      </c>
      <c r="E152" s="45">
        <v>16</v>
      </c>
      <c r="F152" s="45">
        <v>6</v>
      </c>
      <c r="G152" s="45">
        <f t="shared" si="13"/>
        <v>96</v>
      </c>
      <c r="H152" s="46">
        <f>'Př. 5a - Ceník služeb provozu '!D19</f>
        <v>0</v>
      </c>
      <c r="I152" s="47">
        <f t="shared" si="12"/>
        <v>0</v>
      </c>
    </row>
    <row r="153" spans="1:9" x14ac:dyDescent="0.25">
      <c r="A153" s="44">
        <v>17</v>
      </c>
      <c r="B153" s="44" t="s">
        <v>67</v>
      </c>
      <c r="C153" s="44"/>
      <c r="D153" s="45" t="s">
        <v>50</v>
      </c>
      <c r="E153" s="45">
        <v>0.8</v>
      </c>
      <c r="F153" s="45">
        <v>1</v>
      </c>
      <c r="G153" s="45">
        <f t="shared" si="13"/>
        <v>0.8</v>
      </c>
      <c r="H153" s="46">
        <f>'Př. 5a - Ceník služeb provozu '!D21</f>
        <v>0</v>
      </c>
      <c r="I153" s="47">
        <f>G153*H153</f>
        <v>0</v>
      </c>
    </row>
    <row r="154" spans="1:9" ht="16.2" x14ac:dyDescent="0.25">
      <c r="A154" s="44">
        <v>20</v>
      </c>
      <c r="B154" s="195" t="s">
        <v>90</v>
      </c>
      <c r="C154" s="195"/>
      <c r="D154" s="7" t="s">
        <v>188</v>
      </c>
      <c r="E154" s="45">
        <v>270</v>
      </c>
      <c r="F154" s="45">
        <v>1</v>
      </c>
      <c r="G154" s="45">
        <f t="shared" si="13"/>
        <v>270</v>
      </c>
      <c r="H154" s="46">
        <f>'Př. 5a - Ceník služeb provozu '!D24</f>
        <v>0</v>
      </c>
      <c r="I154" s="47">
        <f>G154*H154</f>
        <v>0</v>
      </c>
    </row>
    <row r="155" spans="1:9" x14ac:dyDescent="0.25">
      <c r="A155" s="44">
        <v>22</v>
      </c>
      <c r="B155" s="44" t="s">
        <v>53</v>
      </c>
      <c r="C155" s="44"/>
      <c r="D155" s="45" t="s">
        <v>2</v>
      </c>
      <c r="E155" s="45">
        <v>16</v>
      </c>
      <c r="F155" s="45">
        <v>3</v>
      </c>
      <c r="G155" s="45">
        <f t="shared" si="13"/>
        <v>48</v>
      </c>
      <c r="H155" s="46">
        <f>'Př. 5a - Ceník služeb provozu '!D26</f>
        <v>0</v>
      </c>
      <c r="I155" s="47">
        <f>G155*H155</f>
        <v>0</v>
      </c>
    </row>
    <row r="156" spans="1:9" x14ac:dyDescent="0.25">
      <c r="D156" s="10"/>
      <c r="E156" s="10"/>
      <c r="F156" s="10"/>
      <c r="G156" s="49"/>
      <c r="H156" s="50" t="s">
        <v>8</v>
      </c>
      <c r="I156" s="47">
        <f>SUM(I147:I155)</f>
        <v>0</v>
      </c>
    </row>
    <row r="157" spans="1:9" x14ac:dyDescent="0.25">
      <c r="D157" s="51" t="s">
        <v>10</v>
      </c>
      <c r="E157" s="51" t="s">
        <v>10</v>
      </c>
      <c r="F157" s="10"/>
      <c r="G157" s="49"/>
      <c r="H157" s="50" t="s">
        <v>4</v>
      </c>
      <c r="I157" s="47">
        <f>PRODUCT(I156,0.21)</f>
        <v>0</v>
      </c>
    </row>
    <row r="158" spans="1:9" x14ac:dyDescent="0.25">
      <c r="D158" s="10"/>
      <c r="E158" s="10"/>
      <c r="F158" s="10"/>
      <c r="G158" s="49"/>
      <c r="H158" s="50" t="s">
        <v>87</v>
      </c>
      <c r="I158" s="52">
        <f>SUM(I156:I157)</f>
        <v>0</v>
      </c>
    </row>
    <row r="159" spans="1:9" x14ac:dyDescent="0.25">
      <c r="D159" s="10"/>
      <c r="E159" s="10"/>
      <c r="F159" s="10"/>
      <c r="G159" s="49"/>
      <c r="H159" s="50"/>
      <c r="I159" s="53"/>
    </row>
    <row r="160" spans="1:9" ht="15.6" x14ac:dyDescent="0.3">
      <c r="B160" s="9" t="s">
        <v>80</v>
      </c>
      <c r="D160" s="10"/>
      <c r="E160" s="10"/>
      <c r="F160" s="10"/>
      <c r="G160" s="10"/>
      <c r="H160" s="13"/>
      <c r="I160" s="28"/>
    </row>
    <row r="161" spans="1:9" x14ac:dyDescent="0.25">
      <c r="A161" s="14"/>
      <c r="B161" s="14"/>
      <c r="C161" s="14"/>
      <c r="D161" s="16"/>
      <c r="E161" s="16"/>
      <c r="F161" s="16"/>
      <c r="G161" s="16"/>
      <c r="H161" s="17"/>
      <c r="I161" s="35"/>
    </row>
    <row r="162" spans="1:9" ht="15.6" x14ac:dyDescent="0.3">
      <c r="A162" s="36" t="s">
        <v>12</v>
      </c>
      <c r="B162" s="37" t="s">
        <v>5</v>
      </c>
      <c r="C162" s="38"/>
      <c r="D162" s="39" t="s">
        <v>6</v>
      </c>
      <c r="E162" s="39" t="s">
        <v>0</v>
      </c>
      <c r="F162" s="39" t="s">
        <v>19</v>
      </c>
      <c r="G162" s="40" t="s">
        <v>0</v>
      </c>
      <c r="H162" s="41" t="s">
        <v>7</v>
      </c>
      <c r="I162" s="42" t="s">
        <v>1</v>
      </c>
    </row>
    <row r="163" spans="1:9" x14ac:dyDescent="0.25">
      <c r="A163" s="44">
        <v>1</v>
      </c>
      <c r="B163" s="54" t="s">
        <v>20</v>
      </c>
      <c r="C163" s="55"/>
      <c r="D163" s="45" t="s">
        <v>2</v>
      </c>
      <c r="E163" s="45">
        <v>13</v>
      </c>
      <c r="F163" s="45">
        <v>4</v>
      </c>
      <c r="G163" s="45">
        <f>PRODUCT(E163,F163)</f>
        <v>52</v>
      </c>
      <c r="H163" s="46">
        <f>'Př. 5a - Ceník služeb provozu '!D7</f>
        <v>0</v>
      </c>
      <c r="I163" s="47">
        <f>G163*H163</f>
        <v>0</v>
      </c>
    </row>
    <row r="164" spans="1:9" ht="25.5" customHeight="1" x14ac:dyDescent="0.25">
      <c r="A164" s="44">
        <v>2</v>
      </c>
      <c r="B164" s="193" t="s">
        <v>66</v>
      </c>
      <c r="C164" s="194"/>
      <c r="D164" s="56" t="s">
        <v>2</v>
      </c>
      <c r="E164" s="45">
        <v>10</v>
      </c>
      <c r="F164" s="56">
        <v>6</v>
      </c>
      <c r="G164" s="45">
        <f t="shared" ref="G164:G171" si="14">PRODUCT(E164,F164)</f>
        <v>60</v>
      </c>
      <c r="H164" s="46">
        <f>'Př. 5a - Ceník služeb provozu '!D8</f>
        <v>0</v>
      </c>
      <c r="I164" s="47">
        <f>G164*H164</f>
        <v>0</v>
      </c>
    </row>
    <row r="165" spans="1:9" x14ac:dyDescent="0.25">
      <c r="A165" s="44">
        <v>3</v>
      </c>
      <c r="B165" s="191" t="s">
        <v>68</v>
      </c>
      <c r="C165" s="192"/>
      <c r="D165" s="45" t="s">
        <v>2</v>
      </c>
      <c r="E165" s="45">
        <v>2</v>
      </c>
      <c r="F165" s="45">
        <v>8</v>
      </c>
      <c r="G165" s="45">
        <f t="shared" si="14"/>
        <v>16</v>
      </c>
      <c r="H165" s="46">
        <f>'Př. 5a - Ceník služeb provozu '!D9</f>
        <v>0</v>
      </c>
      <c r="I165" s="47">
        <f>G165*H165</f>
        <v>0</v>
      </c>
    </row>
    <row r="166" spans="1:9" x14ac:dyDescent="0.25">
      <c r="A166" s="44">
        <v>5</v>
      </c>
      <c r="B166" s="191" t="s">
        <v>3</v>
      </c>
      <c r="C166" s="192"/>
      <c r="D166" s="45" t="s">
        <v>2</v>
      </c>
      <c r="E166" s="45">
        <v>2</v>
      </c>
      <c r="F166" s="45">
        <v>12</v>
      </c>
      <c r="G166" s="45">
        <f t="shared" si="14"/>
        <v>24</v>
      </c>
      <c r="H166" s="46">
        <f>'Př. 5a - Ceník služeb provozu '!D10</f>
        <v>0</v>
      </c>
      <c r="I166" s="47">
        <f t="shared" ref="I166:I171" si="15">G166*H166</f>
        <v>0</v>
      </c>
    </row>
    <row r="167" spans="1:9" x14ac:dyDescent="0.25">
      <c r="A167" s="44">
        <v>10</v>
      </c>
      <c r="B167" s="54" t="s">
        <v>70</v>
      </c>
      <c r="C167" s="55"/>
      <c r="D167" s="45" t="s">
        <v>2</v>
      </c>
      <c r="E167" s="45">
        <v>10</v>
      </c>
      <c r="F167" s="45">
        <v>1</v>
      </c>
      <c r="G167" s="45">
        <f t="shared" si="14"/>
        <v>10</v>
      </c>
      <c r="H167" s="46">
        <f>'Př. 5a - Ceník služeb provozu '!D15</f>
        <v>0</v>
      </c>
      <c r="I167" s="47">
        <f t="shared" si="15"/>
        <v>0</v>
      </c>
    </row>
    <row r="168" spans="1:9" x14ac:dyDescent="0.25">
      <c r="A168" s="44">
        <v>14</v>
      </c>
      <c r="B168" s="44" t="s">
        <v>52</v>
      </c>
      <c r="C168" s="44"/>
      <c r="D168" s="45" t="s">
        <v>2</v>
      </c>
      <c r="E168" s="45">
        <v>16</v>
      </c>
      <c r="F168" s="45">
        <v>6</v>
      </c>
      <c r="G168" s="45">
        <f t="shared" si="14"/>
        <v>96</v>
      </c>
      <c r="H168" s="46">
        <f>'Př. 5a - Ceník služeb provozu '!D19</f>
        <v>0</v>
      </c>
      <c r="I168" s="47">
        <f t="shared" si="15"/>
        <v>0</v>
      </c>
    </row>
    <row r="169" spans="1:9" x14ac:dyDescent="0.25">
      <c r="A169" s="44">
        <v>16</v>
      </c>
      <c r="B169" s="191" t="s">
        <v>49</v>
      </c>
      <c r="C169" s="192"/>
      <c r="D169" s="45" t="s">
        <v>50</v>
      </c>
      <c r="E169" s="57">
        <v>9</v>
      </c>
      <c r="F169" s="45">
        <v>1</v>
      </c>
      <c r="G169" s="45">
        <f t="shared" si="14"/>
        <v>9</v>
      </c>
      <c r="H169" s="46">
        <f>'Př. 5a - Ceník služeb provozu '!D20</f>
        <v>0</v>
      </c>
      <c r="I169" s="47">
        <f t="shared" si="15"/>
        <v>0</v>
      </c>
    </row>
    <row r="170" spans="1:9" x14ac:dyDescent="0.25">
      <c r="A170" s="44">
        <v>17</v>
      </c>
      <c r="B170" s="44" t="s">
        <v>67</v>
      </c>
      <c r="C170" s="44"/>
      <c r="D170" s="45" t="s">
        <v>50</v>
      </c>
      <c r="E170" s="45">
        <v>0.8</v>
      </c>
      <c r="F170" s="45">
        <v>1</v>
      </c>
      <c r="G170" s="45">
        <f t="shared" si="14"/>
        <v>0.8</v>
      </c>
      <c r="H170" s="46">
        <f>'Př. 5a - Ceník služeb provozu '!D21</f>
        <v>0</v>
      </c>
      <c r="I170" s="47">
        <f>G170*H170</f>
        <v>0</v>
      </c>
    </row>
    <row r="171" spans="1:9" x14ac:dyDescent="0.25">
      <c r="A171" s="44">
        <v>22</v>
      </c>
      <c r="B171" s="44" t="s">
        <v>53</v>
      </c>
      <c r="C171" s="44"/>
      <c r="D171" s="45" t="s">
        <v>2</v>
      </c>
      <c r="E171" s="45">
        <v>16</v>
      </c>
      <c r="F171" s="45">
        <v>3</v>
      </c>
      <c r="G171" s="45">
        <f t="shared" si="14"/>
        <v>48</v>
      </c>
      <c r="H171" s="46">
        <f>'Př. 5a - Ceník služeb provozu '!D26</f>
        <v>0</v>
      </c>
      <c r="I171" s="47">
        <f t="shared" si="15"/>
        <v>0</v>
      </c>
    </row>
    <row r="172" spans="1:9" x14ac:dyDescent="0.25">
      <c r="D172" s="10"/>
      <c r="E172" s="10"/>
      <c r="F172" s="10"/>
      <c r="G172" s="49"/>
      <c r="H172" s="50" t="s">
        <v>8</v>
      </c>
      <c r="I172" s="47">
        <f>SUM(I163:I171)</f>
        <v>0</v>
      </c>
    </row>
    <row r="173" spans="1:9" x14ac:dyDescent="0.25">
      <c r="D173" s="51" t="s">
        <v>10</v>
      </c>
      <c r="E173" s="51" t="s">
        <v>10</v>
      </c>
      <c r="F173" s="10"/>
      <c r="G173" s="49"/>
      <c r="H173" s="50" t="s">
        <v>4</v>
      </c>
      <c r="I173" s="47">
        <f>PRODUCT(I172,0.21)</f>
        <v>0</v>
      </c>
    </row>
    <row r="174" spans="1:9" x14ac:dyDescent="0.25">
      <c r="D174" s="10"/>
      <c r="E174" s="10"/>
      <c r="F174" s="10"/>
      <c r="G174" s="49"/>
      <c r="H174" s="50" t="s">
        <v>88</v>
      </c>
      <c r="I174" s="52">
        <f>SUM(I172:I173)</f>
        <v>0</v>
      </c>
    </row>
  </sheetData>
  <mergeCells count="40">
    <mergeCell ref="B82:C82"/>
    <mergeCell ref="B166:C166"/>
    <mergeCell ref="B107:C107"/>
    <mergeCell ref="B122:C122"/>
    <mergeCell ref="B67:C67"/>
    <mergeCell ref="B149:C149"/>
    <mergeCell ref="B150:C150"/>
    <mergeCell ref="B151:C151"/>
    <mergeCell ref="B78:C78"/>
    <mergeCell ref="B165:C165"/>
    <mergeCell ref="B147:C147"/>
    <mergeCell ref="B148:C148"/>
    <mergeCell ref="B103:C103"/>
    <mergeCell ref="B104:C104"/>
    <mergeCell ref="B79:C79"/>
    <mergeCell ref="B121:C121"/>
    <mergeCell ref="B126:C126"/>
    <mergeCell ref="B164:C164"/>
    <mergeCell ref="B169:C169"/>
    <mergeCell ref="B105:C105"/>
    <mergeCell ref="B106:C106"/>
    <mergeCell ref="B111:C111"/>
    <mergeCell ref="B154:C154"/>
    <mergeCell ref="B123:C123"/>
    <mergeCell ref="B77:C77"/>
    <mergeCell ref="B34:C34"/>
    <mergeCell ref="B61:C61"/>
    <mergeCell ref="B62:C62"/>
    <mergeCell ref="B63:C63"/>
    <mergeCell ref="B60:C60"/>
    <mergeCell ref="B64:C64"/>
    <mergeCell ref="B35:C35"/>
    <mergeCell ref="B38:C38"/>
    <mergeCell ref="B15:C15"/>
    <mergeCell ref="B16:C16"/>
    <mergeCell ref="B17:C17"/>
    <mergeCell ref="B18:C18"/>
    <mergeCell ref="B33:C33"/>
    <mergeCell ref="B19:C19"/>
    <mergeCell ref="B23:C23"/>
  </mergeCells>
  <pageMargins left="0.70866141732283472" right="0.70866141732283472" top="0.78740157480314965" bottom="0.78740157480314965" header="0.31496062992125984" footer="0.31496062992125984"/>
  <pageSetup paperSize="9" scale="79" orientation="landscape" horizontalDpi="1200" verticalDpi="1200" r:id="rId1"/>
  <rowBreaks count="3" manualBreakCount="3">
    <brk id="44" max="8" man="1"/>
    <brk id="88" max="8" man="1"/>
    <brk id="13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26B6-D92D-48AB-97D2-23F9B653B0C5}">
  <dimension ref="A1:K141"/>
  <sheetViews>
    <sheetView view="pageBreakPreview" topLeftCell="A3" zoomScale="90" zoomScaleNormal="100" zoomScaleSheetLayoutView="90" workbookViewId="0">
      <selection activeCell="C31" sqref="C31"/>
    </sheetView>
  </sheetViews>
  <sheetFormatPr defaultColWidth="9.109375" defaultRowHeight="13.2" x14ac:dyDescent="0.25"/>
  <cols>
    <col min="1" max="1" width="9.109375" style="8"/>
    <col min="2" max="2" width="17.6640625" style="8" customWidth="1"/>
    <col min="3" max="3" width="40.6640625" style="8" customWidth="1"/>
    <col min="4" max="4" width="9.109375" style="8"/>
    <col min="5" max="5" width="7.6640625" style="8" customWidth="1"/>
    <col min="6" max="6" width="12.33203125" style="8" customWidth="1"/>
    <col min="7" max="7" width="8.88671875" style="8" customWidth="1"/>
    <col min="8" max="8" width="12.33203125" style="8" customWidth="1"/>
    <col min="9" max="9" width="13.33203125" style="8" customWidth="1"/>
    <col min="10" max="16384" width="9.109375" style="8"/>
  </cols>
  <sheetData>
    <row r="1" spans="1:11" ht="15.6" x14ac:dyDescent="0.3">
      <c r="B1" s="9"/>
      <c r="D1" s="10"/>
      <c r="E1" s="10"/>
      <c r="F1" s="10"/>
      <c r="G1" s="10"/>
      <c r="H1" s="11" t="s">
        <v>63</v>
      </c>
      <c r="I1" s="12"/>
    </row>
    <row r="2" spans="1:11" ht="15.6" x14ac:dyDescent="0.3">
      <c r="B2" s="9" t="s">
        <v>65</v>
      </c>
      <c r="D2" s="10"/>
      <c r="E2" s="10"/>
      <c r="F2" s="10"/>
      <c r="G2" s="10"/>
      <c r="H2" s="13"/>
      <c r="I2" s="12"/>
    </row>
    <row r="3" spans="1:11" x14ac:dyDescent="0.25">
      <c r="A3" s="14"/>
      <c r="B3" s="15"/>
      <c r="C3" s="14"/>
      <c r="D3" s="16"/>
      <c r="E3" s="16"/>
      <c r="F3" s="16"/>
      <c r="G3" s="16"/>
      <c r="H3" s="17"/>
      <c r="I3" s="18"/>
      <c r="J3" s="14"/>
      <c r="K3" s="14"/>
    </row>
    <row r="4" spans="1:11" ht="15" x14ac:dyDescent="0.25">
      <c r="A4" s="19"/>
      <c r="B4" s="20" t="s">
        <v>64</v>
      </c>
      <c r="C4" s="21"/>
      <c r="D4" s="21"/>
      <c r="E4" s="21"/>
      <c r="F4" s="21"/>
      <c r="G4" s="21"/>
      <c r="H4" s="21"/>
      <c r="I4" s="21"/>
      <c r="J4" s="21"/>
      <c r="K4" s="19"/>
    </row>
    <row r="5" spans="1:11" ht="13.8" x14ac:dyDescent="0.25">
      <c r="A5" s="14"/>
      <c r="B5" s="21"/>
      <c r="C5" s="21"/>
      <c r="D5" s="22"/>
      <c r="E5" s="22"/>
      <c r="F5" s="22"/>
      <c r="G5" s="23"/>
      <c r="H5" s="24"/>
      <c r="I5" s="25"/>
      <c r="J5" s="21"/>
      <c r="K5" s="14"/>
    </row>
    <row r="6" spans="1:11" x14ac:dyDescent="0.25">
      <c r="A6" s="26"/>
      <c r="B6" s="8" t="s">
        <v>13</v>
      </c>
      <c r="C6" s="27" t="s">
        <v>36</v>
      </c>
      <c r="D6" s="10"/>
      <c r="E6" s="10"/>
      <c r="F6" s="10"/>
      <c r="G6" s="10"/>
      <c r="H6" s="13"/>
      <c r="I6" s="28"/>
    </row>
    <row r="7" spans="1:11" x14ac:dyDescent="0.25">
      <c r="B7" s="8" t="s">
        <v>57</v>
      </c>
      <c r="C7" s="29" t="s">
        <v>58</v>
      </c>
      <c r="D7" s="10"/>
      <c r="E7" s="10"/>
      <c r="F7" s="10"/>
      <c r="G7" s="10"/>
      <c r="H7" s="13"/>
      <c r="I7" s="28"/>
    </row>
    <row r="8" spans="1:11" x14ac:dyDescent="0.25">
      <c r="B8" s="8" t="s">
        <v>16</v>
      </c>
      <c r="C8" s="29" t="s">
        <v>17</v>
      </c>
      <c r="D8" s="10"/>
      <c r="E8" s="10"/>
      <c r="F8" s="30"/>
      <c r="G8" s="31"/>
      <c r="H8" s="32"/>
      <c r="I8" s="28"/>
    </row>
    <row r="9" spans="1:11" x14ac:dyDescent="0.25">
      <c r="B9" s="8" t="s">
        <v>15</v>
      </c>
      <c r="C9" s="29" t="s">
        <v>35</v>
      </c>
      <c r="D9" s="10"/>
      <c r="E9" s="10"/>
      <c r="F9" s="10"/>
      <c r="G9" s="10"/>
      <c r="H9" s="13"/>
      <c r="I9" s="28"/>
    </row>
    <row r="10" spans="1:11" x14ac:dyDescent="0.25">
      <c r="B10" s="8" t="s">
        <v>18</v>
      </c>
      <c r="C10" s="33" t="s">
        <v>89</v>
      </c>
      <c r="D10" s="10"/>
      <c r="E10" s="10"/>
      <c r="F10" s="10"/>
      <c r="G10" s="10"/>
      <c r="H10" s="13"/>
      <c r="I10" s="28"/>
    </row>
    <row r="11" spans="1:11" x14ac:dyDescent="0.25">
      <c r="A11" s="14"/>
      <c r="B11" s="14"/>
      <c r="C11" s="34"/>
      <c r="D11" s="16"/>
      <c r="E11" s="16"/>
      <c r="F11" s="16"/>
      <c r="G11" s="16"/>
      <c r="H11" s="17"/>
      <c r="I11" s="35"/>
      <c r="J11" s="14"/>
      <c r="K11" s="14"/>
    </row>
    <row r="12" spans="1:11" ht="15.6" x14ac:dyDescent="0.3">
      <c r="B12" s="9" t="s">
        <v>73</v>
      </c>
      <c r="D12" s="10"/>
      <c r="E12" s="10"/>
      <c r="F12" s="10"/>
      <c r="G12" s="10"/>
      <c r="H12" s="13"/>
      <c r="I12" s="28"/>
    </row>
    <row r="13" spans="1:11" x14ac:dyDescent="0.25">
      <c r="A13" s="14"/>
      <c r="B13" s="14"/>
      <c r="C13" s="14"/>
      <c r="D13" s="16"/>
      <c r="E13" s="16"/>
      <c r="F13" s="16"/>
      <c r="G13" s="16"/>
      <c r="H13" s="17"/>
      <c r="I13" s="35"/>
      <c r="J13" s="14"/>
      <c r="K13" s="14"/>
    </row>
    <row r="14" spans="1:11" ht="15.6" x14ac:dyDescent="0.3">
      <c r="A14" s="36" t="s">
        <v>12</v>
      </c>
      <c r="B14" s="37" t="s">
        <v>5</v>
      </c>
      <c r="C14" s="38"/>
      <c r="D14" s="39" t="s">
        <v>6</v>
      </c>
      <c r="E14" s="39" t="s">
        <v>0</v>
      </c>
      <c r="F14" s="39" t="s">
        <v>19</v>
      </c>
      <c r="G14" s="40" t="s">
        <v>0</v>
      </c>
      <c r="H14" s="41" t="s">
        <v>7</v>
      </c>
      <c r="I14" s="42" t="s">
        <v>1</v>
      </c>
      <c r="J14" s="43"/>
    </row>
    <row r="15" spans="1:11" ht="26.25" customHeight="1" x14ac:dyDescent="0.25">
      <c r="A15" s="44">
        <v>2</v>
      </c>
      <c r="B15" s="193" t="s">
        <v>66</v>
      </c>
      <c r="C15" s="194"/>
      <c r="D15" s="45" t="s">
        <v>2</v>
      </c>
      <c r="E15" s="45">
        <v>5</v>
      </c>
      <c r="F15" s="45">
        <v>4</v>
      </c>
      <c r="G15" s="45">
        <f>PRODUCT(E15,F15)</f>
        <v>20</v>
      </c>
      <c r="H15" s="46">
        <f>'Př. 5a - Ceník služeb provozu '!D8</f>
        <v>0</v>
      </c>
      <c r="I15" s="47">
        <f>G15*H15</f>
        <v>0</v>
      </c>
    </row>
    <row r="16" spans="1:11" x14ac:dyDescent="0.25">
      <c r="A16" s="44">
        <v>5</v>
      </c>
      <c r="B16" s="191" t="s">
        <v>3</v>
      </c>
      <c r="C16" s="192"/>
      <c r="D16" s="45" t="s">
        <v>2</v>
      </c>
      <c r="E16" s="45">
        <v>0.5</v>
      </c>
      <c r="F16" s="45">
        <v>4</v>
      </c>
      <c r="G16" s="45">
        <f>PRODUCT(E16,F16)</f>
        <v>2</v>
      </c>
      <c r="H16" s="46">
        <f>'Př. 5a - Ceník služeb provozu '!D10</f>
        <v>0</v>
      </c>
      <c r="I16" s="47">
        <f>G16*H16</f>
        <v>0</v>
      </c>
    </row>
    <row r="17" spans="1:9" ht="16.2" x14ac:dyDescent="0.25">
      <c r="A17" s="44">
        <v>18</v>
      </c>
      <c r="B17" s="44" t="s">
        <v>54</v>
      </c>
      <c r="C17" s="44"/>
      <c r="D17" s="7" t="s">
        <v>187</v>
      </c>
      <c r="E17" s="45">
        <v>1000</v>
      </c>
      <c r="F17" s="45">
        <v>1</v>
      </c>
      <c r="G17" s="45">
        <f>PRODUCT(E17,F17)</f>
        <v>1000</v>
      </c>
      <c r="H17" s="46">
        <f>'Př. 5a - Ceník služeb provozu '!D22</f>
        <v>0</v>
      </c>
      <c r="I17" s="47">
        <f>G17*H17</f>
        <v>0</v>
      </c>
    </row>
    <row r="18" spans="1:9" x14ac:dyDescent="0.25">
      <c r="D18" s="10"/>
      <c r="E18" s="10"/>
      <c r="F18" s="10"/>
      <c r="G18" s="49"/>
      <c r="H18" s="50" t="s">
        <v>8</v>
      </c>
      <c r="I18" s="47">
        <f>SUM(I15:I17)</f>
        <v>0</v>
      </c>
    </row>
    <row r="19" spans="1:9" x14ac:dyDescent="0.25">
      <c r="D19" s="51" t="s">
        <v>10</v>
      </c>
      <c r="E19" s="51" t="s">
        <v>10</v>
      </c>
      <c r="F19" s="10"/>
      <c r="G19" s="49"/>
      <c r="H19" s="50" t="s">
        <v>4</v>
      </c>
      <c r="I19" s="47">
        <f>PRODUCT(I18,0.21)</f>
        <v>0</v>
      </c>
    </row>
    <row r="20" spans="1:9" x14ac:dyDescent="0.25">
      <c r="D20" s="10"/>
      <c r="E20" s="10"/>
      <c r="F20" s="10"/>
      <c r="G20" s="49"/>
      <c r="H20" s="50" t="s">
        <v>82</v>
      </c>
      <c r="I20" s="52">
        <f>SUM(I18:I19)</f>
        <v>0</v>
      </c>
    </row>
    <row r="21" spans="1:9" x14ac:dyDescent="0.25">
      <c r="D21" s="10"/>
      <c r="E21" s="10"/>
      <c r="F21" s="10"/>
      <c r="G21" s="49"/>
      <c r="H21" s="50"/>
      <c r="I21" s="53"/>
    </row>
    <row r="22" spans="1:9" ht="15.6" x14ac:dyDescent="0.3">
      <c r="B22" s="9" t="s">
        <v>74</v>
      </c>
      <c r="D22" s="10"/>
      <c r="E22" s="10"/>
      <c r="F22" s="10"/>
      <c r="G22" s="10"/>
      <c r="H22" s="13"/>
      <c r="I22" s="28"/>
    </row>
    <row r="23" spans="1:9" x14ac:dyDescent="0.25">
      <c r="A23" s="14"/>
      <c r="B23" s="14"/>
      <c r="C23" s="14"/>
      <c r="D23" s="16"/>
      <c r="E23" s="16"/>
      <c r="F23" s="16"/>
      <c r="G23" s="16"/>
      <c r="H23" s="17"/>
      <c r="I23" s="35"/>
    </row>
    <row r="24" spans="1:9" ht="15.6" x14ac:dyDescent="0.3">
      <c r="A24" s="36" t="s">
        <v>12</v>
      </c>
      <c r="B24" s="37" t="s">
        <v>5</v>
      </c>
      <c r="C24" s="38"/>
      <c r="D24" s="39" t="s">
        <v>6</v>
      </c>
      <c r="E24" s="39" t="s">
        <v>0</v>
      </c>
      <c r="F24" s="39" t="s">
        <v>19</v>
      </c>
      <c r="G24" s="40" t="s">
        <v>0</v>
      </c>
      <c r="H24" s="41" t="s">
        <v>7</v>
      </c>
      <c r="I24" s="42" t="s">
        <v>1</v>
      </c>
    </row>
    <row r="25" spans="1:9" ht="25.5" customHeight="1" x14ac:dyDescent="0.25">
      <c r="A25" s="44">
        <v>2</v>
      </c>
      <c r="B25" s="193" t="s">
        <v>66</v>
      </c>
      <c r="C25" s="194"/>
      <c r="D25" s="45" t="s">
        <v>2</v>
      </c>
      <c r="E25" s="45">
        <v>5</v>
      </c>
      <c r="F25" s="45">
        <v>4</v>
      </c>
      <c r="G25" s="45">
        <f>PRODUCT(E25,F25)</f>
        <v>20</v>
      </c>
      <c r="H25" s="46">
        <f>'Př. 5a - Ceník služeb provozu '!D8</f>
        <v>0</v>
      </c>
      <c r="I25" s="47">
        <f>G25*H25</f>
        <v>0</v>
      </c>
    </row>
    <row r="26" spans="1:9" x14ac:dyDescent="0.25">
      <c r="A26" s="44">
        <v>5</v>
      </c>
      <c r="B26" s="191" t="s">
        <v>3</v>
      </c>
      <c r="C26" s="192"/>
      <c r="D26" s="45" t="s">
        <v>2</v>
      </c>
      <c r="E26" s="45">
        <v>0.5</v>
      </c>
      <c r="F26" s="45">
        <v>4</v>
      </c>
      <c r="G26" s="45">
        <f>PRODUCT(E26,F26)</f>
        <v>2</v>
      </c>
      <c r="H26" s="46">
        <f>'Př. 5a - Ceník služeb provozu '!D10</f>
        <v>0</v>
      </c>
      <c r="I26" s="47">
        <f>G26*H26</f>
        <v>0</v>
      </c>
    </row>
    <row r="27" spans="1:9" ht="16.2" x14ac:dyDescent="0.25">
      <c r="A27" s="44">
        <v>19</v>
      </c>
      <c r="B27" s="54" t="s">
        <v>45</v>
      </c>
      <c r="C27" s="55"/>
      <c r="D27" s="7" t="s">
        <v>187</v>
      </c>
      <c r="E27" s="45">
        <v>11</v>
      </c>
      <c r="F27" s="45">
        <v>1</v>
      </c>
      <c r="G27" s="45">
        <f>PRODUCT(E27,F27)</f>
        <v>11</v>
      </c>
      <c r="H27" s="46">
        <f>'Př. 5a - Ceník služeb provozu '!D23</f>
        <v>0</v>
      </c>
      <c r="I27" s="47">
        <f>G27*H27</f>
        <v>0</v>
      </c>
    </row>
    <row r="28" spans="1:9" x14ac:dyDescent="0.25">
      <c r="D28" s="10"/>
      <c r="E28" s="10"/>
      <c r="F28" s="10"/>
      <c r="G28" s="49"/>
      <c r="H28" s="50" t="s">
        <v>8</v>
      </c>
      <c r="I28" s="47">
        <f>SUM(I25:I27)</f>
        <v>0</v>
      </c>
    </row>
    <row r="29" spans="1:9" x14ac:dyDescent="0.25">
      <c r="D29" s="51" t="s">
        <v>10</v>
      </c>
      <c r="E29" s="51" t="s">
        <v>10</v>
      </c>
      <c r="F29" s="10"/>
      <c r="G29" s="49"/>
      <c r="H29" s="50" t="s">
        <v>4</v>
      </c>
      <c r="I29" s="47">
        <f>PRODUCT(I28,0.21)</f>
        <v>0</v>
      </c>
    </row>
    <row r="30" spans="1:9" x14ac:dyDescent="0.25">
      <c r="D30" s="10"/>
      <c r="E30" s="10"/>
      <c r="F30" s="10"/>
      <c r="G30" s="49"/>
      <c r="H30" s="50" t="s">
        <v>81</v>
      </c>
      <c r="I30" s="52">
        <f>SUM(I28:I29)</f>
        <v>0</v>
      </c>
    </row>
    <row r="31" spans="1:9" x14ac:dyDescent="0.25">
      <c r="D31" s="10"/>
      <c r="E31" s="10"/>
      <c r="F31" s="10"/>
      <c r="G31" s="49"/>
      <c r="H31" s="50"/>
      <c r="I31" s="53"/>
    </row>
    <row r="32" spans="1:9" x14ac:dyDescent="0.25">
      <c r="D32" s="10"/>
      <c r="E32" s="10"/>
      <c r="F32" s="10"/>
      <c r="G32" s="49"/>
      <c r="H32" s="50"/>
      <c r="I32" s="53"/>
    </row>
    <row r="33" spans="1:9" x14ac:dyDescent="0.25">
      <c r="D33" s="10"/>
      <c r="E33" s="10"/>
      <c r="F33" s="10"/>
      <c r="G33" s="49"/>
      <c r="H33" s="50"/>
      <c r="I33" s="53"/>
    </row>
    <row r="34" spans="1:9" x14ac:dyDescent="0.25">
      <c r="D34" s="10"/>
      <c r="E34" s="10"/>
      <c r="F34" s="10"/>
      <c r="G34" s="49"/>
      <c r="H34" s="50"/>
      <c r="I34" s="53"/>
    </row>
    <row r="35" spans="1:9" x14ac:dyDescent="0.25">
      <c r="D35" s="10"/>
      <c r="E35" s="10"/>
      <c r="F35" s="10"/>
      <c r="G35" s="49"/>
      <c r="H35" s="50"/>
      <c r="I35" s="53"/>
    </row>
    <row r="36" spans="1:9" x14ac:dyDescent="0.25">
      <c r="D36" s="10"/>
      <c r="E36" s="10"/>
      <c r="F36" s="10"/>
      <c r="G36" s="49"/>
      <c r="H36" s="50"/>
      <c r="I36" s="53"/>
    </row>
    <row r="37" spans="1:9" x14ac:dyDescent="0.25">
      <c r="D37" s="10"/>
      <c r="E37" s="10"/>
      <c r="F37" s="10"/>
      <c r="G37" s="49"/>
      <c r="H37" s="50"/>
      <c r="I37" s="53"/>
    </row>
    <row r="38" spans="1:9" x14ac:dyDescent="0.25">
      <c r="D38" s="10"/>
      <c r="E38" s="10"/>
      <c r="F38" s="10"/>
      <c r="G38" s="49"/>
      <c r="H38" s="50"/>
      <c r="I38" s="53"/>
    </row>
    <row r="39" spans="1:9" x14ac:dyDescent="0.25">
      <c r="D39" s="10"/>
      <c r="E39" s="10"/>
      <c r="F39" s="10"/>
      <c r="G39" s="49"/>
      <c r="H39" s="50"/>
      <c r="I39" s="53"/>
    </row>
    <row r="40" spans="1:9" ht="15.6" x14ac:dyDescent="0.3">
      <c r="B40" s="9" t="s">
        <v>65</v>
      </c>
      <c r="D40" s="10"/>
      <c r="E40" s="10"/>
      <c r="F40" s="10"/>
      <c r="G40" s="10"/>
      <c r="H40" s="13"/>
      <c r="I40" s="12"/>
    </row>
    <row r="41" spans="1:9" x14ac:dyDescent="0.25">
      <c r="A41" s="14"/>
      <c r="B41" s="15"/>
      <c r="C41" s="14"/>
      <c r="D41" s="16"/>
      <c r="E41" s="16"/>
      <c r="F41" s="16"/>
      <c r="G41" s="16"/>
      <c r="H41" s="17"/>
      <c r="I41" s="18"/>
    </row>
    <row r="42" spans="1:9" ht="15" x14ac:dyDescent="0.25">
      <c r="A42" s="19"/>
      <c r="B42" s="20" t="s">
        <v>64</v>
      </c>
      <c r="C42" s="21"/>
      <c r="D42" s="21"/>
      <c r="E42" s="21"/>
      <c r="F42" s="21"/>
      <c r="G42" s="21"/>
      <c r="H42" s="21"/>
      <c r="I42" s="21"/>
    </row>
    <row r="43" spans="1:9" ht="13.8" x14ac:dyDescent="0.25">
      <c r="A43" s="14"/>
      <c r="B43" s="21"/>
      <c r="C43" s="21"/>
      <c r="D43" s="22"/>
      <c r="E43" s="22"/>
      <c r="F43" s="22"/>
      <c r="G43" s="23"/>
      <c r="H43" s="24"/>
      <c r="I43" s="25"/>
    </row>
    <row r="44" spans="1:9" x14ac:dyDescent="0.25">
      <c r="A44" s="26"/>
      <c r="B44" s="8" t="s">
        <v>13</v>
      </c>
      <c r="C44" s="27" t="s">
        <v>36</v>
      </c>
      <c r="D44" s="10"/>
      <c r="E44" s="10"/>
      <c r="F44" s="10"/>
      <c r="G44" s="10"/>
      <c r="H44" s="13"/>
      <c r="I44" s="28"/>
    </row>
    <row r="45" spans="1:9" x14ac:dyDescent="0.25">
      <c r="B45" s="8" t="s">
        <v>57</v>
      </c>
      <c r="C45" s="29" t="s">
        <v>58</v>
      </c>
      <c r="D45" s="10"/>
      <c r="E45" s="10"/>
      <c r="F45" s="10"/>
      <c r="G45" s="10"/>
      <c r="H45" s="13"/>
      <c r="I45" s="28"/>
    </row>
    <row r="46" spans="1:9" x14ac:dyDescent="0.25">
      <c r="B46" s="8" t="s">
        <v>16</v>
      </c>
      <c r="C46" s="29" t="s">
        <v>17</v>
      </c>
      <c r="D46" s="10"/>
      <c r="E46" s="10"/>
      <c r="F46" s="30"/>
      <c r="G46" s="31"/>
      <c r="H46" s="32"/>
      <c r="I46" s="28"/>
    </row>
    <row r="47" spans="1:9" x14ac:dyDescent="0.25">
      <c r="B47" s="8" t="s">
        <v>15</v>
      </c>
      <c r="C47" s="29" t="s">
        <v>35</v>
      </c>
      <c r="D47" s="10"/>
      <c r="E47" s="10"/>
      <c r="F47" s="10"/>
      <c r="G47" s="10"/>
      <c r="H47" s="13"/>
      <c r="I47" s="28"/>
    </row>
    <row r="48" spans="1:9" x14ac:dyDescent="0.25">
      <c r="B48" s="8" t="s">
        <v>18</v>
      </c>
      <c r="C48" s="33" t="s">
        <v>89</v>
      </c>
      <c r="D48" s="10"/>
      <c r="E48" s="10"/>
      <c r="F48" s="10"/>
      <c r="G48" s="10"/>
      <c r="H48" s="13"/>
      <c r="I48" s="28"/>
    </row>
    <row r="49" spans="1:9" x14ac:dyDescent="0.25">
      <c r="D49" s="10"/>
      <c r="E49" s="10"/>
      <c r="F49" s="10"/>
      <c r="G49" s="49"/>
      <c r="H49" s="50"/>
      <c r="I49" s="53"/>
    </row>
    <row r="50" spans="1:9" ht="15.6" x14ac:dyDescent="0.3">
      <c r="B50" s="9" t="s">
        <v>75</v>
      </c>
      <c r="D50" s="10"/>
      <c r="E50" s="10"/>
      <c r="F50" s="10"/>
      <c r="G50" s="10"/>
      <c r="H50" s="13"/>
      <c r="I50" s="28"/>
    </row>
    <row r="51" spans="1:9" x14ac:dyDescent="0.25">
      <c r="A51" s="14"/>
      <c r="B51" s="14"/>
      <c r="C51" s="14"/>
      <c r="D51" s="16"/>
      <c r="E51" s="16"/>
      <c r="F51" s="16"/>
      <c r="G51" s="16"/>
      <c r="H51" s="17"/>
      <c r="I51" s="35"/>
    </row>
    <row r="52" spans="1:9" ht="15.6" x14ac:dyDescent="0.3">
      <c r="A52" s="36" t="s">
        <v>12</v>
      </c>
      <c r="B52" s="37" t="s">
        <v>5</v>
      </c>
      <c r="C52" s="38"/>
      <c r="D52" s="39" t="s">
        <v>6</v>
      </c>
      <c r="E52" s="39" t="s">
        <v>0</v>
      </c>
      <c r="F52" s="39" t="s">
        <v>19</v>
      </c>
      <c r="G52" s="40" t="s">
        <v>0</v>
      </c>
      <c r="H52" s="41" t="s">
        <v>7</v>
      </c>
      <c r="I52" s="42" t="s">
        <v>1</v>
      </c>
    </row>
    <row r="53" spans="1:9" ht="25.5" customHeight="1" x14ac:dyDescent="0.25">
      <c r="A53" s="44">
        <v>2</v>
      </c>
      <c r="B53" s="193" t="s">
        <v>66</v>
      </c>
      <c r="C53" s="194"/>
      <c r="D53" s="45" t="s">
        <v>2</v>
      </c>
      <c r="E53" s="45">
        <v>5</v>
      </c>
      <c r="F53" s="45">
        <v>4</v>
      </c>
      <c r="G53" s="45">
        <f>PRODUCT(E53,F53)</f>
        <v>20</v>
      </c>
      <c r="H53" s="46">
        <f>'Př. 5a - Ceník služeb provozu '!D8</f>
        <v>0</v>
      </c>
      <c r="I53" s="47">
        <f>G53*H53</f>
        <v>0</v>
      </c>
    </row>
    <row r="54" spans="1:9" x14ac:dyDescent="0.25">
      <c r="A54" s="44">
        <v>5</v>
      </c>
      <c r="B54" s="191" t="s">
        <v>3</v>
      </c>
      <c r="C54" s="192"/>
      <c r="D54" s="45" t="s">
        <v>2</v>
      </c>
      <c r="E54" s="45">
        <v>0.5</v>
      </c>
      <c r="F54" s="45">
        <v>4</v>
      </c>
      <c r="G54" s="45">
        <f>PRODUCT(E54,F54)</f>
        <v>2</v>
      </c>
      <c r="H54" s="46">
        <f>'Př. 5a - Ceník služeb provozu '!D10</f>
        <v>0</v>
      </c>
      <c r="I54" s="47">
        <f>G54*H54</f>
        <v>0</v>
      </c>
    </row>
    <row r="55" spans="1:9" x14ac:dyDescent="0.25">
      <c r="D55" s="10"/>
      <c r="E55" s="10"/>
      <c r="F55" s="10"/>
      <c r="G55" s="49"/>
      <c r="H55" s="50" t="s">
        <v>8</v>
      </c>
      <c r="I55" s="47">
        <f>SUM(I53:I54)</f>
        <v>0</v>
      </c>
    </row>
    <row r="56" spans="1:9" x14ac:dyDescent="0.25">
      <c r="D56" s="51" t="s">
        <v>10</v>
      </c>
      <c r="E56" s="51" t="s">
        <v>10</v>
      </c>
      <c r="F56" s="10"/>
      <c r="G56" s="49"/>
      <c r="H56" s="50" t="s">
        <v>4</v>
      </c>
      <c r="I56" s="47">
        <f>PRODUCT(I55,0.21)</f>
        <v>0</v>
      </c>
    </row>
    <row r="57" spans="1:9" x14ac:dyDescent="0.25">
      <c r="D57" s="10"/>
      <c r="E57" s="10"/>
      <c r="F57" s="10"/>
      <c r="G57" s="49"/>
      <c r="H57" s="50" t="s">
        <v>83</v>
      </c>
      <c r="I57" s="52">
        <f>SUM(I55:I56)</f>
        <v>0</v>
      </c>
    </row>
    <row r="58" spans="1:9" x14ac:dyDescent="0.25">
      <c r="D58" s="10"/>
      <c r="E58" s="10"/>
      <c r="F58" s="10"/>
      <c r="G58" s="49"/>
      <c r="H58" s="50"/>
      <c r="I58" s="53"/>
    </row>
    <row r="59" spans="1:9" ht="15.6" x14ac:dyDescent="0.3">
      <c r="B59" s="9" t="s">
        <v>76</v>
      </c>
      <c r="D59" s="10"/>
      <c r="E59" s="10"/>
      <c r="F59" s="10"/>
      <c r="G59" s="10"/>
      <c r="H59" s="13"/>
      <c r="I59" s="28"/>
    </row>
    <row r="60" spans="1:9" x14ac:dyDescent="0.25">
      <c r="A60" s="14"/>
      <c r="B60" s="14"/>
      <c r="C60" s="14"/>
      <c r="D60" s="16"/>
      <c r="E60" s="16"/>
      <c r="F60" s="16"/>
      <c r="G60" s="16"/>
      <c r="H60" s="17"/>
      <c r="I60" s="35"/>
    </row>
    <row r="61" spans="1:9" ht="15.6" x14ac:dyDescent="0.3">
      <c r="A61" s="36" t="s">
        <v>12</v>
      </c>
      <c r="B61" s="37" t="s">
        <v>5</v>
      </c>
      <c r="C61" s="38"/>
      <c r="D61" s="39" t="s">
        <v>6</v>
      </c>
      <c r="E61" s="39" t="s">
        <v>0</v>
      </c>
      <c r="F61" s="39" t="s">
        <v>19</v>
      </c>
      <c r="G61" s="40" t="s">
        <v>0</v>
      </c>
      <c r="H61" s="41" t="s">
        <v>7</v>
      </c>
      <c r="I61" s="42" t="s">
        <v>1</v>
      </c>
    </row>
    <row r="62" spans="1:9" ht="25.5" customHeight="1" x14ac:dyDescent="0.25">
      <c r="A62" s="44">
        <v>2</v>
      </c>
      <c r="B62" s="193" t="s">
        <v>66</v>
      </c>
      <c r="C62" s="194"/>
      <c r="D62" s="45" t="s">
        <v>2</v>
      </c>
      <c r="E62" s="45">
        <v>5</v>
      </c>
      <c r="F62" s="45">
        <v>4</v>
      </c>
      <c r="G62" s="45">
        <f>PRODUCT(E62,F62)</f>
        <v>20</v>
      </c>
      <c r="H62" s="46">
        <f>'Př. 5a - Ceník služeb provozu '!D8</f>
        <v>0</v>
      </c>
      <c r="I62" s="47">
        <f>G62*H62</f>
        <v>0</v>
      </c>
    </row>
    <row r="63" spans="1:9" x14ac:dyDescent="0.25">
      <c r="A63" s="44">
        <v>5</v>
      </c>
      <c r="B63" s="191" t="s">
        <v>3</v>
      </c>
      <c r="C63" s="192"/>
      <c r="D63" s="45" t="s">
        <v>2</v>
      </c>
      <c r="E63" s="45">
        <v>0.5</v>
      </c>
      <c r="F63" s="45">
        <v>4</v>
      </c>
      <c r="G63" s="45">
        <f>PRODUCT(E63,F63)</f>
        <v>2</v>
      </c>
      <c r="H63" s="46">
        <f>'Př. 5a - Ceník služeb provozu '!D10</f>
        <v>0</v>
      </c>
      <c r="I63" s="47">
        <f>G63*H63</f>
        <v>0</v>
      </c>
    </row>
    <row r="64" spans="1:9" x14ac:dyDescent="0.25">
      <c r="D64" s="10"/>
      <c r="E64" s="10"/>
      <c r="F64" s="10"/>
      <c r="G64" s="49"/>
      <c r="H64" s="50" t="s">
        <v>8</v>
      </c>
      <c r="I64" s="47">
        <f>SUM(I62:I63)</f>
        <v>0</v>
      </c>
    </row>
    <row r="65" spans="1:9" x14ac:dyDescent="0.25">
      <c r="D65" s="51" t="s">
        <v>10</v>
      </c>
      <c r="E65" s="51" t="s">
        <v>10</v>
      </c>
      <c r="F65" s="10"/>
      <c r="G65" s="49"/>
      <c r="H65" s="50" t="s">
        <v>4</v>
      </c>
      <c r="I65" s="47">
        <f>PRODUCT(I64,0.21)</f>
        <v>0</v>
      </c>
    </row>
    <row r="66" spans="1:9" x14ac:dyDescent="0.25">
      <c r="D66" s="10"/>
      <c r="E66" s="10"/>
      <c r="F66" s="10"/>
      <c r="G66" s="49"/>
      <c r="H66" s="50" t="s">
        <v>84</v>
      </c>
      <c r="I66" s="52">
        <f>SUM(I64:I65)</f>
        <v>0</v>
      </c>
    </row>
    <row r="67" spans="1:9" x14ac:dyDescent="0.25">
      <c r="D67" s="10"/>
      <c r="E67" s="10"/>
      <c r="F67" s="10"/>
      <c r="G67" s="49"/>
      <c r="H67" s="50"/>
      <c r="I67" s="53"/>
    </row>
    <row r="68" spans="1:9" x14ac:dyDescent="0.25">
      <c r="D68" s="10"/>
      <c r="E68" s="10"/>
      <c r="F68" s="10"/>
      <c r="G68" s="49"/>
      <c r="H68" s="50"/>
      <c r="I68" s="53"/>
    </row>
    <row r="69" spans="1:9" x14ac:dyDescent="0.25">
      <c r="D69" s="10"/>
      <c r="E69" s="10"/>
      <c r="F69" s="10"/>
      <c r="G69" s="49"/>
      <c r="H69" s="50"/>
      <c r="I69" s="53"/>
    </row>
    <row r="70" spans="1:9" x14ac:dyDescent="0.25">
      <c r="D70" s="10"/>
      <c r="E70" s="10"/>
      <c r="F70" s="10"/>
      <c r="G70" s="49"/>
      <c r="H70" s="50"/>
      <c r="I70" s="53"/>
    </row>
    <row r="71" spans="1:9" x14ac:dyDescent="0.25">
      <c r="D71" s="10"/>
      <c r="E71" s="10"/>
      <c r="F71" s="10"/>
      <c r="G71" s="49"/>
      <c r="H71" s="50"/>
      <c r="I71" s="53"/>
    </row>
    <row r="72" spans="1:9" x14ac:dyDescent="0.25">
      <c r="D72" s="10"/>
      <c r="E72" s="10"/>
      <c r="F72" s="10"/>
      <c r="G72" s="49"/>
      <c r="H72" s="50"/>
      <c r="I72" s="53"/>
    </row>
    <row r="73" spans="1:9" x14ac:dyDescent="0.25">
      <c r="D73" s="10"/>
      <c r="E73" s="10"/>
      <c r="F73" s="10"/>
      <c r="G73" s="49"/>
      <c r="H73" s="50"/>
      <c r="I73" s="53"/>
    </row>
    <row r="74" spans="1:9" x14ac:dyDescent="0.25">
      <c r="D74" s="10"/>
      <c r="E74" s="10"/>
      <c r="F74" s="10"/>
      <c r="G74" s="49"/>
      <c r="H74" s="50"/>
      <c r="I74" s="53"/>
    </row>
    <row r="75" spans="1:9" x14ac:dyDescent="0.25">
      <c r="D75" s="10"/>
      <c r="E75" s="10"/>
      <c r="F75" s="10"/>
      <c r="G75" s="49"/>
      <c r="H75" s="50"/>
      <c r="I75" s="53"/>
    </row>
    <row r="76" spans="1:9" x14ac:dyDescent="0.25">
      <c r="D76" s="10"/>
      <c r="E76" s="10"/>
      <c r="F76" s="10"/>
      <c r="G76" s="49"/>
      <c r="H76" s="50"/>
      <c r="I76" s="53"/>
    </row>
    <row r="77" spans="1:9" ht="15.6" x14ac:dyDescent="0.3">
      <c r="B77" s="9" t="s">
        <v>65</v>
      </c>
      <c r="D77" s="10"/>
      <c r="E77" s="10"/>
      <c r="F77" s="10"/>
      <c r="G77" s="10"/>
      <c r="H77" s="13"/>
      <c r="I77" s="12"/>
    </row>
    <row r="78" spans="1:9" x14ac:dyDescent="0.25">
      <c r="A78" s="14"/>
      <c r="B78" s="15"/>
      <c r="C78" s="14"/>
      <c r="D78" s="16"/>
      <c r="E78" s="16"/>
      <c r="F78" s="16"/>
      <c r="G78" s="16"/>
      <c r="H78" s="17"/>
      <c r="I78" s="18"/>
    </row>
    <row r="79" spans="1:9" ht="15" x14ac:dyDescent="0.25">
      <c r="A79" s="19"/>
      <c r="B79" s="20" t="s">
        <v>64</v>
      </c>
      <c r="C79" s="21"/>
      <c r="D79" s="21"/>
      <c r="E79" s="21"/>
      <c r="F79" s="21"/>
      <c r="G79" s="21"/>
      <c r="H79" s="21"/>
      <c r="I79" s="21"/>
    </row>
    <row r="80" spans="1:9" ht="13.8" x14ac:dyDescent="0.25">
      <c r="A80" s="14"/>
      <c r="B80" s="21"/>
      <c r="C80" s="21"/>
      <c r="D80" s="22"/>
      <c r="E80" s="22"/>
      <c r="F80" s="22"/>
      <c r="G80" s="23"/>
      <c r="H80" s="24"/>
      <c r="I80" s="25"/>
    </row>
    <row r="81" spans="1:9" x14ac:dyDescent="0.25">
      <c r="A81" s="26"/>
      <c r="B81" s="8" t="s">
        <v>13</v>
      </c>
      <c r="C81" s="27" t="s">
        <v>36</v>
      </c>
      <c r="D81" s="10"/>
      <c r="E81" s="10"/>
      <c r="F81" s="10"/>
      <c r="G81" s="10"/>
      <c r="H81" s="13"/>
      <c r="I81" s="28"/>
    </row>
    <row r="82" spans="1:9" x14ac:dyDescent="0.25">
      <c r="B82" s="8" t="s">
        <v>57</v>
      </c>
      <c r="C82" s="29" t="s">
        <v>58</v>
      </c>
      <c r="D82" s="10"/>
      <c r="E82" s="10"/>
      <c r="F82" s="10"/>
      <c r="G82" s="10"/>
      <c r="H82" s="13"/>
      <c r="I82" s="28"/>
    </row>
    <row r="83" spans="1:9" x14ac:dyDescent="0.25">
      <c r="B83" s="8" t="s">
        <v>16</v>
      </c>
      <c r="C83" s="29" t="s">
        <v>17</v>
      </c>
      <c r="D83" s="10"/>
      <c r="E83" s="10"/>
      <c r="F83" s="30"/>
      <c r="G83" s="31"/>
      <c r="H83" s="32"/>
      <c r="I83" s="28"/>
    </row>
    <row r="84" spans="1:9" x14ac:dyDescent="0.25">
      <c r="B84" s="8" t="s">
        <v>15</v>
      </c>
      <c r="C84" s="29" t="s">
        <v>35</v>
      </c>
      <c r="D84" s="10"/>
      <c r="E84" s="10"/>
      <c r="F84" s="10"/>
      <c r="G84" s="10"/>
      <c r="H84" s="13"/>
      <c r="I84" s="28"/>
    </row>
    <row r="85" spans="1:9" x14ac:dyDescent="0.25">
      <c r="B85" s="8" t="s">
        <v>18</v>
      </c>
      <c r="C85" s="33" t="s">
        <v>89</v>
      </c>
      <c r="D85" s="10"/>
      <c r="E85" s="10"/>
      <c r="F85" s="10"/>
      <c r="G85" s="10"/>
      <c r="H85" s="13"/>
      <c r="I85" s="28"/>
    </row>
    <row r="86" spans="1:9" x14ac:dyDescent="0.25">
      <c r="D86" s="10"/>
      <c r="E86" s="10"/>
      <c r="F86" s="10"/>
      <c r="G86" s="49"/>
      <c r="H86" s="50"/>
      <c r="I86" s="53"/>
    </row>
    <row r="87" spans="1:9" ht="15.6" x14ac:dyDescent="0.3">
      <c r="B87" s="9" t="s">
        <v>77</v>
      </c>
      <c r="D87" s="10"/>
      <c r="E87" s="10"/>
      <c r="F87" s="10"/>
      <c r="G87" s="10"/>
      <c r="H87" s="13"/>
      <c r="I87" s="28"/>
    </row>
    <row r="88" spans="1:9" x14ac:dyDescent="0.25">
      <c r="A88" s="14"/>
      <c r="B88" s="14"/>
      <c r="C88" s="14"/>
      <c r="D88" s="16"/>
      <c r="E88" s="16"/>
      <c r="F88" s="16"/>
      <c r="G88" s="16"/>
      <c r="H88" s="17"/>
      <c r="I88" s="35"/>
    </row>
    <row r="89" spans="1:9" ht="15.6" x14ac:dyDescent="0.3">
      <c r="A89" s="36" t="s">
        <v>12</v>
      </c>
      <c r="B89" s="37" t="s">
        <v>5</v>
      </c>
      <c r="C89" s="38"/>
      <c r="D89" s="39" t="s">
        <v>6</v>
      </c>
      <c r="E89" s="39" t="s">
        <v>0</v>
      </c>
      <c r="F89" s="39" t="s">
        <v>19</v>
      </c>
      <c r="G89" s="40" t="s">
        <v>0</v>
      </c>
      <c r="H89" s="41" t="s">
        <v>7</v>
      </c>
      <c r="I89" s="42" t="s">
        <v>1</v>
      </c>
    </row>
    <row r="90" spans="1:9" ht="25.5" customHeight="1" x14ac:dyDescent="0.25">
      <c r="A90" s="44">
        <v>2</v>
      </c>
      <c r="B90" s="193" t="s">
        <v>66</v>
      </c>
      <c r="C90" s="194"/>
      <c r="D90" s="45" t="s">
        <v>2</v>
      </c>
      <c r="E90" s="45">
        <v>5</v>
      </c>
      <c r="F90" s="45">
        <v>4</v>
      </c>
      <c r="G90" s="45">
        <f>PRODUCT(E90,F90)</f>
        <v>20</v>
      </c>
      <c r="H90" s="46">
        <f>'Př. 5a - Ceník služeb provozu '!D8</f>
        <v>0</v>
      </c>
      <c r="I90" s="47">
        <f>G90*H90</f>
        <v>0</v>
      </c>
    </row>
    <row r="91" spans="1:9" x14ac:dyDescent="0.25">
      <c r="A91" s="44">
        <v>5</v>
      </c>
      <c r="B91" s="191" t="s">
        <v>3</v>
      </c>
      <c r="C91" s="192"/>
      <c r="D91" s="45" t="s">
        <v>2</v>
      </c>
      <c r="E91" s="45">
        <v>0.5</v>
      </c>
      <c r="F91" s="45">
        <v>4</v>
      </c>
      <c r="G91" s="45">
        <f>PRODUCT(E91,F91)</f>
        <v>2</v>
      </c>
      <c r="H91" s="46">
        <f>'Př. 5a - Ceník služeb provozu '!D10</f>
        <v>0</v>
      </c>
      <c r="I91" s="47">
        <f>G91*H91</f>
        <v>0</v>
      </c>
    </row>
    <row r="92" spans="1:9" ht="16.2" x14ac:dyDescent="0.25">
      <c r="A92" s="44">
        <v>18</v>
      </c>
      <c r="B92" s="44" t="s">
        <v>54</v>
      </c>
      <c r="C92" s="44"/>
      <c r="D92" s="7" t="s">
        <v>187</v>
      </c>
      <c r="E92" s="45">
        <v>1000</v>
      </c>
      <c r="F92" s="45">
        <v>1</v>
      </c>
      <c r="G92" s="45">
        <f>PRODUCT(E92,F92)</f>
        <v>1000</v>
      </c>
      <c r="H92" s="46">
        <f>'Př. 5a - Ceník služeb provozu '!D22</f>
        <v>0</v>
      </c>
      <c r="I92" s="47">
        <f>G92*H92</f>
        <v>0</v>
      </c>
    </row>
    <row r="93" spans="1:9" x14ac:dyDescent="0.25">
      <c r="D93" s="10"/>
      <c r="E93" s="10"/>
      <c r="F93" s="10"/>
      <c r="G93" s="49"/>
      <c r="H93" s="50" t="s">
        <v>8</v>
      </c>
      <c r="I93" s="47">
        <f>SUM(I90:I92)</f>
        <v>0</v>
      </c>
    </row>
    <row r="94" spans="1:9" x14ac:dyDescent="0.25">
      <c r="D94" s="51" t="s">
        <v>10</v>
      </c>
      <c r="E94" s="51" t="s">
        <v>10</v>
      </c>
      <c r="F94" s="10"/>
      <c r="G94" s="49"/>
      <c r="H94" s="50" t="s">
        <v>4</v>
      </c>
      <c r="I94" s="47">
        <f>PRODUCT(I93,0.21)</f>
        <v>0</v>
      </c>
    </row>
    <row r="95" spans="1:9" x14ac:dyDescent="0.25">
      <c r="D95" s="10"/>
      <c r="E95" s="10"/>
      <c r="F95" s="10"/>
      <c r="G95" s="49"/>
      <c r="H95" s="50" t="s">
        <v>85</v>
      </c>
      <c r="I95" s="52">
        <f>SUM(I93:I94)</f>
        <v>0</v>
      </c>
    </row>
    <row r="96" spans="1:9" x14ac:dyDescent="0.25">
      <c r="D96" s="10"/>
      <c r="E96" s="10"/>
      <c r="F96" s="10"/>
      <c r="G96" s="49"/>
      <c r="H96" s="50"/>
      <c r="I96" s="53"/>
    </row>
    <row r="97" spans="1:9" ht="15.6" x14ac:dyDescent="0.3">
      <c r="B97" s="9" t="s">
        <v>78</v>
      </c>
      <c r="D97" s="10"/>
      <c r="E97" s="10"/>
      <c r="F97" s="10"/>
      <c r="G97" s="10"/>
      <c r="H97" s="13"/>
      <c r="I97" s="28"/>
    </row>
    <row r="98" spans="1:9" x14ac:dyDescent="0.25">
      <c r="A98" s="14"/>
      <c r="B98" s="14"/>
      <c r="C98" s="14"/>
      <c r="D98" s="16"/>
      <c r="E98" s="16"/>
      <c r="F98" s="16"/>
      <c r="G98" s="16"/>
      <c r="H98" s="17"/>
      <c r="I98" s="35"/>
    </row>
    <row r="99" spans="1:9" ht="15.6" x14ac:dyDescent="0.3">
      <c r="A99" s="36" t="s">
        <v>12</v>
      </c>
      <c r="B99" s="37" t="s">
        <v>5</v>
      </c>
      <c r="C99" s="38"/>
      <c r="D99" s="39" t="s">
        <v>6</v>
      </c>
      <c r="E99" s="39" t="s">
        <v>0</v>
      </c>
      <c r="F99" s="39" t="s">
        <v>19</v>
      </c>
      <c r="G99" s="40" t="s">
        <v>0</v>
      </c>
      <c r="H99" s="41" t="s">
        <v>7</v>
      </c>
      <c r="I99" s="42" t="s">
        <v>1</v>
      </c>
    </row>
    <row r="100" spans="1:9" ht="25.5" customHeight="1" x14ac:dyDescent="0.25">
      <c r="A100" s="44">
        <v>2</v>
      </c>
      <c r="B100" s="193" t="s">
        <v>66</v>
      </c>
      <c r="C100" s="194"/>
      <c r="D100" s="45" t="s">
        <v>2</v>
      </c>
      <c r="E100" s="45">
        <v>5</v>
      </c>
      <c r="F100" s="45">
        <v>4</v>
      </c>
      <c r="G100" s="45">
        <f>PRODUCT(E100,F100)</f>
        <v>20</v>
      </c>
      <c r="H100" s="46">
        <f>'Př. 5a - Ceník služeb provozu '!D8</f>
        <v>0</v>
      </c>
      <c r="I100" s="47">
        <f>G100*H100</f>
        <v>0</v>
      </c>
    </row>
    <row r="101" spans="1:9" x14ac:dyDescent="0.25">
      <c r="A101" s="44">
        <v>5</v>
      </c>
      <c r="B101" s="191" t="s">
        <v>3</v>
      </c>
      <c r="C101" s="192"/>
      <c r="D101" s="45" t="s">
        <v>2</v>
      </c>
      <c r="E101" s="45">
        <v>0.5</v>
      </c>
      <c r="F101" s="45">
        <v>4</v>
      </c>
      <c r="G101" s="45">
        <f>PRODUCT(E101,F101)</f>
        <v>2</v>
      </c>
      <c r="H101" s="46">
        <f>'Př. 5a - Ceník služeb provozu '!D10</f>
        <v>0</v>
      </c>
      <c r="I101" s="47">
        <f>G101*H101</f>
        <v>0</v>
      </c>
    </row>
    <row r="102" spans="1:9" x14ac:dyDescent="0.25">
      <c r="D102" s="10"/>
      <c r="E102" s="10"/>
      <c r="F102" s="10"/>
      <c r="G102" s="49"/>
      <c r="H102" s="50" t="s">
        <v>8</v>
      </c>
      <c r="I102" s="47">
        <f>SUM(I100:I101)</f>
        <v>0</v>
      </c>
    </row>
    <row r="103" spans="1:9" x14ac:dyDescent="0.25">
      <c r="D103" s="51" t="s">
        <v>10</v>
      </c>
      <c r="E103" s="51" t="s">
        <v>10</v>
      </c>
      <c r="F103" s="10"/>
      <c r="G103" s="49"/>
      <c r="H103" s="50" t="s">
        <v>4</v>
      </c>
      <c r="I103" s="47">
        <f>PRODUCT(I102,0.21)</f>
        <v>0</v>
      </c>
    </row>
    <row r="104" spans="1:9" x14ac:dyDescent="0.25">
      <c r="D104" s="10"/>
      <c r="E104" s="10"/>
      <c r="F104" s="10"/>
      <c r="G104" s="49"/>
      <c r="H104" s="50" t="s">
        <v>86</v>
      </c>
      <c r="I104" s="52">
        <f>SUM(I102:I103)</f>
        <v>0</v>
      </c>
    </row>
    <row r="105" spans="1:9" x14ac:dyDescent="0.25">
      <c r="D105" s="10"/>
      <c r="E105" s="10"/>
      <c r="F105" s="10"/>
      <c r="G105" s="49"/>
      <c r="H105" s="50"/>
      <c r="I105" s="53"/>
    </row>
    <row r="106" spans="1:9" x14ac:dyDescent="0.25">
      <c r="D106" s="10"/>
      <c r="E106" s="10"/>
      <c r="F106" s="10"/>
      <c r="G106" s="49"/>
      <c r="H106" s="50"/>
      <c r="I106" s="53"/>
    </row>
    <row r="107" spans="1:9" x14ac:dyDescent="0.25">
      <c r="D107" s="10"/>
      <c r="E107" s="10"/>
      <c r="F107" s="10"/>
      <c r="G107" s="49"/>
      <c r="H107" s="50"/>
      <c r="I107" s="53"/>
    </row>
    <row r="108" spans="1:9" x14ac:dyDescent="0.25">
      <c r="D108" s="10"/>
      <c r="E108" s="10"/>
      <c r="F108" s="10"/>
      <c r="G108" s="49"/>
      <c r="H108" s="50"/>
      <c r="I108" s="53"/>
    </row>
    <row r="109" spans="1:9" x14ac:dyDescent="0.25">
      <c r="D109" s="10"/>
      <c r="E109" s="10"/>
      <c r="F109" s="10"/>
      <c r="G109" s="49"/>
      <c r="H109" s="50"/>
      <c r="I109" s="53"/>
    </row>
    <row r="110" spans="1:9" x14ac:dyDescent="0.25">
      <c r="D110" s="10"/>
      <c r="E110" s="10"/>
      <c r="F110" s="10"/>
      <c r="G110" s="49"/>
      <c r="H110" s="50"/>
      <c r="I110" s="53"/>
    </row>
    <row r="111" spans="1:9" x14ac:dyDescent="0.25">
      <c r="D111" s="10"/>
      <c r="E111" s="10"/>
      <c r="F111" s="10"/>
      <c r="G111" s="49"/>
      <c r="H111" s="50"/>
      <c r="I111" s="53"/>
    </row>
    <row r="112" spans="1:9" x14ac:dyDescent="0.25">
      <c r="D112" s="10"/>
      <c r="E112" s="10"/>
      <c r="F112" s="10"/>
      <c r="G112" s="49"/>
      <c r="H112" s="50"/>
      <c r="I112" s="53"/>
    </row>
    <row r="113" spans="1:9" x14ac:dyDescent="0.25">
      <c r="D113" s="10"/>
      <c r="E113" s="10"/>
      <c r="F113" s="10"/>
      <c r="G113" s="49"/>
      <c r="H113" s="50"/>
      <c r="I113" s="53"/>
    </row>
    <row r="114" spans="1:9" x14ac:dyDescent="0.25">
      <c r="D114" s="10"/>
      <c r="E114" s="10"/>
      <c r="F114" s="10"/>
      <c r="G114" s="49"/>
      <c r="H114" s="50"/>
      <c r="I114" s="53"/>
    </row>
    <row r="115" spans="1:9" ht="15.6" x14ac:dyDescent="0.3">
      <c r="B115" s="9" t="s">
        <v>65</v>
      </c>
      <c r="D115" s="10"/>
      <c r="E115" s="10"/>
      <c r="F115" s="10"/>
      <c r="G115" s="10"/>
      <c r="H115" s="13"/>
      <c r="I115" s="12"/>
    </row>
    <row r="116" spans="1:9" x14ac:dyDescent="0.25">
      <c r="A116" s="14"/>
      <c r="B116" s="15"/>
      <c r="C116" s="14"/>
      <c r="D116" s="16"/>
      <c r="E116" s="16"/>
      <c r="F116" s="16"/>
      <c r="G116" s="16"/>
      <c r="H116" s="17"/>
      <c r="I116" s="18"/>
    </row>
    <row r="117" spans="1:9" ht="15" x14ac:dyDescent="0.25">
      <c r="A117" s="19"/>
      <c r="B117" s="20" t="s">
        <v>64</v>
      </c>
      <c r="C117" s="21"/>
      <c r="D117" s="21"/>
      <c r="E117" s="21"/>
      <c r="F117" s="21"/>
      <c r="G117" s="21"/>
      <c r="H117" s="21"/>
      <c r="I117" s="21"/>
    </row>
    <row r="118" spans="1:9" ht="13.8" x14ac:dyDescent="0.25">
      <c r="A118" s="14"/>
      <c r="B118" s="21"/>
      <c r="C118" s="21"/>
      <c r="D118" s="22"/>
      <c r="E118" s="22"/>
      <c r="F118" s="22"/>
      <c r="G118" s="23"/>
      <c r="H118" s="24"/>
      <c r="I118" s="25"/>
    </row>
    <row r="119" spans="1:9" x14ac:dyDescent="0.25">
      <c r="A119" s="26"/>
      <c r="B119" s="8" t="s">
        <v>13</v>
      </c>
      <c r="C119" s="27" t="s">
        <v>36</v>
      </c>
      <c r="D119" s="10"/>
      <c r="E119" s="10"/>
      <c r="F119" s="10"/>
      <c r="G119" s="10"/>
      <c r="H119" s="13"/>
      <c r="I119" s="28"/>
    </row>
    <row r="120" spans="1:9" x14ac:dyDescent="0.25">
      <c r="B120" s="8" t="s">
        <v>57</v>
      </c>
      <c r="C120" s="29" t="s">
        <v>58</v>
      </c>
      <c r="D120" s="10"/>
      <c r="E120" s="10"/>
      <c r="F120" s="10"/>
      <c r="G120" s="10"/>
      <c r="H120" s="13"/>
      <c r="I120" s="28"/>
    </row>
    <row r="121" spans="1:9" x14ac:dyDescent="0.25">
      <c r="B121" s="8" t="s">
        <v>16</v>
      </c>
      <c r="C121" s="29" t="s">
        <v>17</v>
      </c>
      <c r="D121" s="10"/>
      <c r="E121" s="10"/>
      <c r="F121" s="30"/>
      <c r="G121" s="31"/>
      <c r="H121" s="32"/>
      <c r="I121" s="28"/>
    </row>
    <row r="122" spans="1:9" x14ac:dyDescent="0.25">
      <c r="B122" s="8" t="s">
        <v>15</v>
      </c>
      <c r="C122" s="29" t="s">
        <v>35</v>
      </c>
      <c r="D122" s="10"/>
      <c r="E122" s="10"/>
      <c r="F122" s="10"/>
      <c r="G122" s="10"/>
      <c r="H122" s="13"/>
      <c r="I122" s="28"/>
    </row>
    <row r="123" spans="1:9" x14ac:dyDescent="0.25">
      <c r="B123" s="8" t="s">
        <v>18</v>
      </c>
      <c r="C123" s="33" t="s">
        <v>89</v>
      </c>
      <c r="D123" s="10"/>
      <c r="E123" s="10"/>
      <c r="F123" s="10"/>
      <c r="G123" s="10"/>
      <c r="H123" s="13"/>
      <c r="I123" s="28"/>
    </row>
    <row r="124" spans="1:9" x14ac:dyDescent="0.25">
      <c r="A124" s="58"/>
      <c r="B124" s="58"/>
      <c r="C124" s="58"/>
      <c r="D124" s="59"/>
      <c r="E124" s="59"/>
      <c r="F124" s="59"/>
      <c r="G124" s="59"/>
      <c r="H124" s="60"/>
      <c r="I124" s="61"/>
    </row>
    <row r="125" spans="1:9" ht="15.6" x14ac:dyDescent="0.3">
      <c r="B125" s="9" t="s">
        <v>79</v>
      </c>
      <c r="D125" s="10"/>
      <c r="E125" s="10"/>
      <c r="F125" s="10"/>
      <c r="G125" s="10"/>
      <c r="H125" s="13"/>
      <c r="I125" s="28"/>
    </row>
    <row r="126" spans="1:9" x14ac:dyDescent="0.25">
      <c r="A126" s="14"/>
      <c r="B126" s="14"/>
      <c r="C126" s="14"/>
      <c r="D126" s="16"/>
      <c r="E126" s="16"/>
      <c r="F126" s="16"/>
      <c r="G126" s="16"/>
      <c r="H126" s="17"/>
      <c r="I126" s="35"/>
    </row>
    <row r="127" spans="1:9" ht="15.6" x14ac:dyDescent="0.3">
      <c r="A127" s="36" t="s">
        <v>12</v>
      </c>
      <c r="B127" s="37" t="s">
        <v>5</v>
      </c>
      <c r="C127" s="38"/>
      <c r="D127" s="39" t="s">
        <v>6</v>
      </c>
      <c r="E127" s="39" t="s">
        <v>0</v>
      </c>
      <c r="F127" s="39" t="s">
        <v>19</v>
      </c>
      <c r="G127" s="40" t="s">
        <v>0</v>
      </c>
      <c r="H127" s="41" t="s">
        <v>7</v>
      </c>
      <c r="I127" s="42" t="s">
        <v>1</v>
      </c>
    </row>
    <row r="128" spans="1:9" ht="25.5" customHeight="1" x14ac:dyDescent="0.25">
      <c r="A128" s="44">
        <v>2</v>
      </c>
      <c r="B128" s="193" t="s">
        <v>66</v>
      </c>
      <c r="C128" s="194"/>
      <c r="D128" s="45" t="s">
        <v>2</v>
      </c>
      <c r="E128" s="45">
        <v>5</v>
      </c>
      <c r="F128" s="45">
        <v>4</v>
      </c>
      <c r="G128" s="45">
        <f>PRODUCT(E128,F128)</f>
        <v>20</v>
      </c>
      <c r="H128" s="46">
        <f>'Př. 5a - Ceník služeb provozu '!D8</f>
        <v>0</v>
      </c>
      <c r="I128" s="47">
        <f>G128*H128</f>
        <v>0</v>
      </c>
    </row>
    <row r="129" spans="1:9" x14ac:dyDescent="0.25">
      <c r="A129" s="44">
        <v>5</v>
      </c>
      <c r="B129" s="191" t="s">
        <v>3</v>
      </c>
      <c r="C129" s="192"/>
      <c r="D129" s="45" t="s">
        <v>2</v>
      </c>
      <c r="E129" s="45">
        <v>0.5</v>
      </c>
      <c r="F129" s="45">
        <v>4</v>
      </c>
      <c r="G129" s="45">
        <f>PRODUCT(E129,F129)</f>
        <v>2</v>
      </c>
      <c r="H129" s="46">
        <f>'Př. 5a - Ceník služeb provozu '!D10</f>
        <v>0</v>
      </c>
      <c r="I129" s="47">
        <f>G129*H129</f>
        <v>0</v>
      </c>
    </row>
    <row r="130" spans="1:9" x14ac:dyDescent="0.25">
      <c r="D130" s="10"/>
      <c r="E130" s="10"/>
      <c r="F130" s="10"/>
      <c r="G130" s="49"/>
      <c r="H130" s="50" t="s">
        <v>8</v>
      </c>
      <c r="I130" s="47">
        <f>SUM(I128:I129)</f>
        <v>0</v>
      </c>
    </row>
    <row r="131" spans="1:9" x14ac:dyDescent="0.25">
      <c r="D131" s="51" t="s">
        <v>10</v>
      </c>
      <c r="E131" s="51" t="s">
        <v>10</v>
      </c>
      <c r="F131" s="10"/>
      <c r="G131" s="49"/>
      <c r="H131" s="50" t="s">
        <v>4</v>
      </c>
      <c r="I131" s="47">
        <f>PRODUCT(I130,0.21)</f>
        <v>0</v>
      </c>
    </row>
    <row r="132" spans="1:9" x14ac:dyDescent="0.25">
      <c r="D132" s="10"/>
      <c r="E132" s="10"/>
      <c r="F132" s="10"/>
      <c r="G132" s="49"/>
      <c r="H132" s="50" t="s">
        <v>87</v>
      </c>
      <c r="I132" s="52">
        <f>SUM(I130:I131)</f>
        <v>0</v>
      </c>
    </row>
    <row r="133" spans="1:9" x14ac:dyDescent="0.25">
      <c r="D133" s="10"/>
      <c r="E133" s="10"/>
      <c r="F133" s="10"/>
      <c r="G133" s="49"/>
      <c r="H133" s="50"/>
      <c r="I133" s="53"/>
    </row>
    <row r="134" spans="1:9" ht="15.6" x14ac:dyDescent="0.3">
      <c r="B134" s="9" t="s">
        <v>80</v>
      </c>
      <c r="D134" s="10"/>
      <c r="E134" s="10"/>
      <c r="F134" s="10"/>
      <c r="G134" s="10"/>
      <c r="H134" s="13"/>
      <c r="I134" s="28"/>
    </row>
    <row r="135" spans="1:9" x14ac:dyDescent="0.25">
      <c r="A135" s="14"/>
      <c r="B135" s="14"/>
      <c r="C135" s="14"/>
      <c r="D135" s="16"/>
      <c r="E135" s="16"/>
      <c r="F135" s="16"/>
      <c r="G135" s="16"/>
      <c r="H135" s="17"/>
      <c r="I135" s="35"/>
    </row>
    <row r="136" spans="1:9" ht="15.6" x14ac:dyDescent="0.3">
      <c r="A136" s="36" t="s">
        <v>12</v>
      </c>
      <c r="B136" s="37" t="s">
        <v>5</v>
      </c>
      <c r="C136" s="38"/>
      <c r="D136" s="39" t="s">
        <v>6</v>
      </c>
      <c r="E136" s="39" t="s">
        <v>0</v>
      </c>
      <c r="F136" s="39" t="s">
        <v>19</v>
      </c>
      <c r="G136" s="40" t="s">
        <v>0</v>
      </c>
      <c r="H136" s="41" t="s">
        <v>7</v>
      </c>
      <c r="I136" s="42" t="s">
        <v>1</v>
      </c>
    </row>
    <row r="137" spans="1:9" ht="25.5" customHeight="1" x14ac:dyDescent="0.25">
      <c r="A137" s="44">
        <v>2</v>
      </c>
      <c r="B137" s="193" t="s">
        <v>66</v>
      </c>
      <c r="C137" s="194"/>
      <c r="D137" s="45" t="s">
        <v>2</v>
      </c>
      <c r="E137" s="45">
        <v>5</v>
      </c>
      <c r="F137" s="45">
        <v>4</v>
      </c>
      <c r="G137" s="45">
        <f>PRODUCT(E137,F137)</f>
        <v>20</v>
      </c>
      <c r="H137" s="46">
        <f>'Př. 5a - Ceník služeb provozu '!D8</f>
        <v>0</v>
      </c>
      <c r="I137" s="47">
        <f>G137*H137</f>
        <v>0</v>
      </c>
    </row>
    <row r="138" spans="1:9" x14ac:dyDescent="0.25">
      <c r="A138" s="44">
        <v>5</v>
      </c>
      <c r="B138" s="191" t="s">
        <v>3</v>
      </c>
      <c r="C138" s="192"/>
      <c r="D138" s="45" t="s">
        <v>2</v>
      </c>
      <c r="E138" s="45">
        <v>0.5</v>
      </c>
      <c r="F138" s="45">
        <v>4</v>
      </c>
      <c r="G138" s="45">
        <f>PRODUCT(E138,F138)</f>
        <v>2</v>
      </c>
      <c r="H138" s="46">
        <f>'Př. 5a - Ceník služeb provozu '!D10</f>
        <v>0</v>
      </c>
      <c r="I138" s="47">
        <f>G138*H138</f>
        <v>0</v>
      </c>
    </row>
    <row r="139" spans="1:9" x14ac:dyDescent="0.25">
      <c r="D139" s="10"/>
      <c r="E139" s="10"/>
      <c r="F139" s="10"/>
      <c r="G139" s="49"/>
      <c r="H139" s="50" t="s">
        <v>8</v>
      </c>
      <c r="I139" s="47">
        <f>SUM(I137:I138)</f>
        <v>0</v>
      </c>
    </row>
    <row r="140" spans="1:9" x14ac:dyDescent="0.25">
      <c r="D140" s="51" t="s">
        <v>10</v>
      </c>
      <c r="E140" s="51" t="s">
        <v>10</v>
      </c>
      <c r="F140" s="10"/>
      <c r="G140" s="49"/>
      <c r="H140" s="50" t="s">
        <v>4</v>
      </c>
      <c r="I140" s="47">
        <f>PRODUCT(I139,0.21)</f>
        <v>0</v>
      </c>
    </row>
    <row r="141" spans="1:9" x14ac:dyDescent="0.25">
      <c r="D141" s="10"/>
      <c r="E141" s="10"/>
      <c r="F141" s="10"/>
      <c r="G141" s="49"/>
      <c r="H141" s="50" t="s">
        <v>88</v>
      </c>
      <c r="I141" s="52">
        <f>SUM(I139:I140)</f>
        <v>0</v>
      </c>
    </row>
  </sheetData>
  <mergeCells count="16">
    <mergeCell ref="B138:C138"/>
    <mergeCell ref="B91:C91"/>
    <mergeCell ref="B101:C101"/>
    <mergeCell ref="B128:C128"/>
    <mergeCell ref="B129:C129"/>
    <mergeCell ref="B137:C137"/>
    <mergeCell ref="B15:C15"/>
    <mergeCell ref="B16:C16"/>
    <mergeCell ref="B25:C25"/>
    <mergeCell ref="B53:C53"/>
    <mergeCell ref="B26:C26"/>
    <mergeCell ref="B62:C62"/>
    <mergeCell ref="B63:C63"/>
    <mergeCell ref="B100:C100"/>
    <mergeCell ref="B54:C54"/>
    <mergeCell ref="B90:C90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rowBreaks count="3" manualBreakCount="3">
    <brk id="38" max="8" man="1"/>
    <brk id="75" max="8" man="1"/>
    <brk id="11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BF93A-81D1-48B9-A7B4-3A9CE3573F6E}">
  <dimension ref="A1:J145"/>
  <sheetViews>
    <sheetView view="pageBreakPreview" zoomScaleNormal="100" zoomScaleSheetLayoutView="100" workbookViewId="0">
      <selection activeCell="D19" sqref="D19"/>
    </sheetView>
  </sheetViews>
  <sheetFormatPr defaultColWidth="9.109375" defaultRowHeight="13.2" x14ac:dyDescent="0.25"/>
  <cols>
    <col min="1" max="1" width="9.109375" style="8"/>
    <col min="2" max="2" width="17.6640625" style="8" customWidth="1"/>
    <col min="3" max="3" width="40.6640625" style="8" customWidth="1"/>
    <col min="4" max="4" width="9.109375" style="8"/>
    <col min="5" max="5" width="7.6640625" style="8" customWidth="1"/>
    <col min="6" max="6" width="12.33203125" style="8" customWidth="1"/>
    <col min="7" max="7" width="9.109375" style="8"/>
    <col min="8" max="8" width="12.33203125" style="8" customWidth="1"/>
    <col min="9" max="9" width="13.33203125" style="8" customWidth="1"/>
    <col min="10" max="16384" width="9.109375" style="8"/>
  </cols>
  <sheetData>
    <row r="1" spans="1:10" ht="15.6" x14ac:dyDescent="0.3">
      <c r="H1" s="11" t="s">
        <v>63</v>
      </c>
    </row>
    <row r="2" spans="1:10" ht="15.6" x14ac:dyDescent="0.3">
      <c r="B2" s="9" t="s">
        <v>65</v>
      </c>
      <c r="D2" s="10"/>
      <c r="E2" s="10"/>
      <c r="F2" s="10"/>
      <c r="G2" s="10"/>
      <c r="H2" s="13"/>
      <c r="I2" s="12"/>
    </row>
    <row r="3" spans="1:10" x14ac:dyDescent="0.25">
      <c r="A3" s="14"/>
      <c r="B3" s="15"/>
      <c r="C3" s="14"/>
      <c r="D3" s="16"/>
      <c r="E3" s="16"/>
      <c r="F3" s="16"/>
      <c r="G3" s="16"/>
      <c r="H3" s="17"/>
      <c r="I3" s="18"/>
      <c r="J3" s="14"/>
    </row>
    <row r="4" spans="1:10" ht="15" x14ac:dyDescent="0.25">
      <c r="A4" s="19"/>
      <c r="B4" s="20" t="s">
        <v>64</v>
      </c>
      <c r="C4" s="21"/>
      <c r="D4" s="21"/>
      <c r="E4" s="21"/>
      <c r="F4" s="21"/>
      <c r="G4" s="21"/>
      <c r="H4" s="21"/>
      <c r="I4" s="21"/>
    </row>
    <row r="5" spans="1:10" ht="13.8" x14ac:dyDescent="0.25">
      <c r="A5" s="14"/>
      <c r="B5" s="21"/>
      <c r="C5" s="21"/>
      <c r="D5" s="22"/>
      <c r="E5" s="22"/>
      <c r="F5" s="22"/>
      <c r="G5" s="23"/>
      <c r="H5" s="24"/>
      <c r="I5" s="25"/>
    </row>
    <row r="6" spans="1:10" x14ac:dyDescent="0.25">
      <c r="A6" s="26"/>
      <c r="B6" s="8" t="s">
        <v>13</v>
      </c>
      <c r="C6" s="27" t="s">
        <v>34</v>
      </c>
      <c r="D6" s="10"/>
      <c r="E6" s="10"/>
      <c r="F6" s="10"/>
      <c r="G6" s="10"/>
      <c r="H6" s="13"/>
      <c r="I6" s="28"/>
    </row>
    <row r="7" spans="1:10" x14ac:dyDescent="0.25">
      <c r="B7" s="8" t="s">
        <v>57</v>
      </c>
      <c r="C7" s="29" t="s">
        <v>59</v>
      </c>
      <c r="D7" s="10"/>
      <c r="E7" s="10"/>
      <c r="F7" s="10"/>
      <c r="G7" s="10"/>
      <c r="H7" s="13"/>
      <c r="I7" s="28"/>
    </row>
    <row r="8" spans="1:10" x14ac:dyDescent="0.25">
      <c r="B8" s="8" t="s">
        <v>16</v>
      </c>
      <c r="C8" s="29" t="s">
        <v>17</v>
      </c>
      <c r="D8" s="10"/>
      <c r="E8" s="10"/>
      <c r="F8" s="30"/>
      <c r="G8" s="31"/>
      <c r="H8" s="32"/>
      <c r="I8" s="28"/>
    </row>
    <row r="9" spans="1:10" x14ac:dyDescent="0.25">
      <c r="B9" s="8" t="s">
        <v>15</v>
      </c>
      <c r="C9" s="29" t="s">
        <v>31</v>
      </c>
      <c r="D9" s="10"/>
      <c r="E9" s="10"/>
      <c r="F9" s="10"/>
      <c r="G9" s="10"/>
      <c r="H9" s="13"/>
      <c r="I9" s="28"/>
    </row>
    <row r="10" spans="1:10" x14ac:dyDescent="0.25">
      <c r="C10" s="29" t="s">
        <v>32</v>
      </c>
      <c r="D10" s="10"/>
      <c r="E10" s="10"/>
      <c r="F10" s="10"/>
      <c r="G10" s="10"/>
      <c r="H10" s="13"/>
      <c r="I10" s="28"/>
    </row>
    <row r="11" spans="1:10" x14ac:dyDescent="0.25">
      <c r="C11" s="29" t="s">
        <v>33</v>
      </c>
      <c r="D11" s="10"/>
      <c r="E11" s="10"/>
      <c r="F11" s="10"/>
      <c r="G11" s="10"/>
      <c r="H11" s="13"/>
      <c r="I11" s="28"/>
    </row>
    <row r="12" spans="1:10" x14ac:dyDescent="0.25">
      <c r="B12" s="8" t="s">
        <v>18</v>
      </c>
      <c r="C12" s="33" t="s">
        <v>89</v>
      </c>
      <c r="D12" s="10"/>
      <c r="E12" s="10"/>
      <c r="F12" s="10"/>
      <c r="G12" s="10"/>
      <c r="H12" s="13"/>
      <c r="I12" s="28"/>
    </row>
    <row r="13" spans="1:10" x14ac:dyDescent="0.25">
      <c r="A13" s="14"/>
      <c r="B13" s="14"/>
      <c r="C13" s="34"/>
      <c r="D13" s="16"/>
      <c r="E13" s="16"/>
      <c r="F13" s="16"/>
      <c r="G13" s="16"/>
      <c r="H13" s="17"/>
      <c r="I13" s="35"/>
      <c r="J13" s="14"/>
    </row>
    <row r="14" spans="1:10" ht="15.6" x14ac:dyDescent="0.3">
      <c r="B14" s="9" t="s">
        <v>73</v>
      </c>
      <c r="D14" s="10"/>
      <c r="E14" s="10"/>
      <c r="F14" s="10"/>
      <c r="G14" s="10"/>
      <c r="H14" s="13"/>
      <c r="I14" s="28"/>
    </row>
    <row r="15" spans="1:10" x14ac:dyDescent="0.25">
      <c r="A15" s="14"/>
      <c r="B15" s="14"/>
      <c r="C15" s="14"/>
      <c r="D15" s="16"/>
      <c r="E15" s="16"/>
      <c r="F15" s="16"/>
      <c r="G15" s="16"/>
      <c r="H15" s="17"/>
      <c r="I15" s="35"/>
      <c r="J15" s="14"/>
    </row>
    <row r="16" spans="1:10" ht="15.6" x14ac:dyDescent="0.3">
      <c r="A16" s="36" t="s">
        <v>12</v>
      </c>
      <c r="B16" s="37" t="s">
        <v>5</v>
      </c>
      <c r="C16" s="38"/>
      <c r="D16" s="39" t="s">
        <v>6</v>
      </c>
      <c r="E16" s="39" t="s">
        <v>0</v>
      </c>
      <c r="F16" s="39" t="s">
        <v>19</v>
      </c>
      <c r="G16" s="40" t="s">
        <v>0</v>
      </c>
      <c r="H16" s="41" t="s">
        <v>7</v>
      </c>
      <c r="I16" s="42" t="s">
        <v>1</v>
      </c>
      <c r="J16" s="43"/>
    </row>
    <row r="17" spans="1:9" ht="25.5" customHeight="1" x14ac:dyDescent="0.25">
      <c r="A17" s="44">
        <v>2</v>
      </c>
      <c r="B17" s="193" t="s">
        <v>66</v>
      </c>
      <c r="C17" s="194"/>
      <c r="D17" s="45" t="s">
        <v>2</v>
      </c>
      <c r="E17" s="45">
        <v>40</v>
      </c>
      <c r="F17" s="45">
        <v>4</v>
      </c>
      <c r="G17" s="45">
        <f>PRODUCT(E17,F17)</f>
        <v>160</v>
      </c>
      <c r="H17" s="46">
        <f>'Př. 5a - Ceník služeb provozu '!D8</f>
        <v>0</v>
      </c>
      <c r="I17" s="47">
        <f>G17*H17</f>
        <v>0</v>
      </c>
    </row>
    <row r="18" spans="1:9" x14ac:dyDescent="0.25">
      <c r="A18" s="44">
        <v>5</v>
      </c>
      <c r="B18" s="191" t="s">
        <v>3</v>
      </c>
      <c r="C18" s="192"/>
      <c r="D18" s="45" t="s">
        <v>2</v>
      </c>
      <c r="E18" s="45">
        <v>1.5</v>
      </c>
      <c r="F18" s="45">
        <v>4</v>
      </c>
      <c r="G18" s="45">
        <f>PRODUCT(E18,F18)</f>
        <v>6</v>
      </c>
      <c r="H18" s="46">
        <f>'Př. 5a - Ceník služeb provozu '!D10</f>
        <v>0</v>
      </c>
      <c r="I18" s="47">
        <f>G18*H18</f>
        <v>0</v>
      </c>
    </row>
    <row r="19" spans="1:9" ht="15.6" x14ac:dyDescent="0.25">
      <c r="A19" s="44">
        <v>18</v>
      </c>
      <c r="B19" s="44" t="s">
        <v>54</v>
      </c>
      <c r="C19" s="44"/>
      <c r="D19" s="45" t="s">
        <v>194</v>
      </c>
      <c r="E19" s="45">
        <v>760</v>
      </c>
      <c r="F19" s="45">
        <v>1</v>
      </c>
      <c r="G19" s="45">
        <f>PRODUCT(E19,F19)</f>
        <v>760</v>
      </c>
      <c r="H19" s="46">
        <f>'Př. 5a - Ceník služeb provozu '!D22</f>
        <v>0</v>
      </c>
      <c r="I19" s="47">
        <f>G19*H19</f>
        <v>0</v>
      </c>
    </row>
    <row r="20" spans="1:9" x14ac:dyDescent="0.25">
      <c r="D20" s="10"/>
      <c r="E20" s="10"/>
      <c r="F20" s="10"/>
      <c r="G20" s="49"/>
      <c r="H20" s="50" t="s">
        <v>8</v>
      </c>
      <c r="I20" s="47">
        <f>SUM(I17:I19)</f>
        <v>0</v>
      </c>
    </row>
    <row r="21" spans="1:9" x14ac:dyDescent="0.25">
      <c r="D21" s="51" t="s">
        <v>10</v>
      </c>
      <c r="E21" s="51" t="s">
        <v>10</v>
      </c>
      <c r="F21" s="10"/>
      <c r="G21" s="49"/>
      <c r="H21" s="50" t="s">
        <v>4</v>
      </c>
      <c r="I21" s="47">
        <f>PRODUCT(I20,0.21)</f>
        <v>0</v>
      </c>
    </row>
    <row r="22" spans="1:9" x14ac:dyDescent="0.25">
      <c r="D22" s="10"/>
      <c r="E22" s="10"/>
      <c r="F22" s="10"/>
      <c r="G22" s="49"/>
      <c r="H22" s="50" t="s">
        <v>82</v>
      </c>
      <c r="I22" s="52">
        <f>SUM(I20:I21)</f>
        <v>0</v>
      </c>
    </row>
    <row r="23" spans="1:9" x14ac:dyDescent="0.25">
      <c r="D23" s="10"/>
      <c r="E23" s="10"/>
      <c r="F23" s="10"/>
      <c r="G23" s="49"/>
      <c r="H23" s="50"/>
      <c r="I23" s="53"/>
    </row>
    <row r="24" spans="1:9" ht="15.6" x14ac:dyDescent="0.3">
      <c r="B24" s="9" t="s">
        <v>74</v>
      </c>
      <c r="D24" s="10"/>
      <c r="E24" s="10"/>
      <c r="F24" s="10"/>
      <c r="G24" s="10"/>
      <c r="H24" s="13"/>
      <c r="I24" s="28"/>
    </row>
    <row r="25" spans="1:9" x14ac:dyDescent="0.25">
      <c r="A25" s="14"/>
      <c r="B25" s="14"/>
      <c r="C25" s="14"/>
      <c r="D25" s="16"/>
      <c r="E25" s="16"/>
      <c r="F25" s="16"/>
      <c r="G25" s="16"/>
      <c r="H25" s="17"/>
      <c r="I25" s="35"/>
    </row>
    <row r="26" spans="1:9" ht="15.6" x14ac:dyDescent="0.3">
      <c r="A26" s="36" t="s">
        <v>12</v>
      </c>
      <c r="B26" s="37" t="s">
        <v>5</v>
      </c>
      <c r="C26" s="38"/>
      <c r="D26" s="39" t="s">
        <v>6</v>
      </c>
      <c r="E26" s="39" t="s">
        <v>0</v>
      </c>
      <c r="F26" s="39" t="s">
        <v>19</v>
      </c>
      <c r="G26" s="40" t="s">
        <v>0</v>
      </c>
      <c r="H26" s="41" t="s">
        <v>7</v>
      </c>
      <c r="I26" s="42" t="s">
        <v>1</v>
      </c>
    </row>
    <row r="27" spans="1:9" ht="25.5" customHeight="1" x14ac:dyDescent="0.25">
      <c r="A27" s="44">
        <v>2</v>
      </c>
      <c r="B27" s="193" t="s">
        <v>66</v>
      </c>
      <c r="C27" s="194"/>
      <c r="D27" s="45" t="s">
        <v>2</v>
      </c>
      <c r="E27" s="45">
        <v>40</v>
      </c>
      <c r="F27" s="45">
        <v>4</v>
      </c>
      <c r="G27" s="45">
        <f>PRODUCT(E27,F27)</f>
        <v>160</v>
      </c>
      <c r="H27" s="46">
        <f>'Př. 5a - Ceník služeb provozu '!D8</f>
        <v>0</v>
      </c>
      <c r="I27" s="47">
        <f>G27*H27</f>
        <v>0</v>
      </c>
    </row>
    <row r="28" spans="1:9" x14ac:dyDescent="0.25">
      <c r="A28" s="44">
        <v>5</v>
      </c>
      <c r="B28" s="191" t="s">
        <v>3</v>
      </c>
      <c r="C28" s="192"/>
      <c r="D28" s="45" t="s">
        <v>2</v>
      </c>
      <c r="E28" s="45">
        <v>1.5</v>
      </c>
      <c r="F28" s="45">
        <v>4</v>
      </c>
      <c r="G28" s="45">
        <f>PRODUCT(E28,F28)</f>
        <v>6</v>
      </c>
      <c r="H28" s="46">
        <f>'Př. 5a - Ceník služeb provozu '!D10</f>
        <v>0</v>
      </c>
      <c r="I28" s="47">
        <f>G28*H28</f>
        <v>0</v>
      </c>
    </row>
    <row r="29" spans="1:9" ht="15.6" x14ac:dyDescent="0.25">
      <c r="A29" s="44">
        <v>19</v>
      </c>
      <c r="B29" s="54" t="s">
        <v>45</v>
      </c>
      <c r="C29" s="55"/>
      <c r="D29" s="45" t="s">
        <v>194</v>
      </c>
      <c r="E29" s="45">
        <v>40</v>
      </c>
      <c r="F29" s="45">
        <v>1</v>
      </c>
      <c r="G29" s="45">
        <f>PRODUCT(E29,F29)</f>
        <v>40</v>
      </c>
      <c r="H29" s="46">
        <f>'Př. 5a - Ceník služeb provozu '!D23</f>
        <v>0</v>
      </c>
      <c r="I29" s="47">
        <f>G29*H29</f>
        <v>0</v>
      </c>
    </row>
    <row r="30" spans="1:9" x14ac:dyDescent="0.25">
      <c r="D30" s="10"/>
      <c r="E30" s="10"/>
      <c r="F30" s="10"/>
      <c r="G30" s="49"/>
      <c r="H30" s="50" t="s">
        <v>8</v>
      </c>
      <c r="I30" s="47">
        <f>SUM(I27:I29)</f>
        <v>0</v>
      </c>
    </row>
    <row r="31" spans="1:9" x14ac:dyDescent="0.25">
      <c r="D31" s="51" t="s">
        <v>10</v>
      </c>
      <c r="E31" s="51" t="s">
        <v>10</v>
      </c>
      <c r="F31" s="10"/>
      <c r="G31" s="49"/>
      <c r="H31" s="50" t="s">
        <v>4</v>
      </c>
      <c r="I31" s="47">
        <f>PRODUCT(I30,0.21)</f>
        <v>0</v>
      </c>
    </row>
    <row r="32" spans="1:9" x14ac:dyDescent="0.25">
      <c r="D32" s="10"/>
      <c r="E32" s="10"/>
      <c r="F32" s="10"/>
      <c r="G32" s="49"/>
      <c r="H32" s="50" t="s">
        <v>81</v>
      </c>
      <c r="I32" s="52">
        <f>SUM(I30:I31)</f>
        <v>0</v>
      </c>
    </row>
    <row r="33" spans="1:9" x14ac:dyDescent="0.25">
      <c r="D33" s="10"/>
      <c r="E33" s="10"/>
      <c r="F33" s="10"/>
      <c r="G33" s="49"/>
      <c r="H33" s="50"/>
      <c r="I33" s="53"/>
    </row>
    <row r="34" spans="1:9" x14ac:dyDescent="0.25">
      <c r="D34" s="10"/>
      <c r="E34" s="10"/>
      <c r="F34" s="10"/>
      <c r="G34" s="49"/>
      <c r="H34" s="50"/>
      <c r="I34" s="53"/>
    </row>
    <row r="35" spans="1:9" x14ac:dyDescent="0.25">
      <c r="D35" s="10"/>
      <c r="E35" s="10"/>
      <c r="F35" s="10"/>
      <c r="G35" s="49"/>
      <c r="H35" s="50"/>
      <c r="I35" s="53"/>
    </row>
    <row r="36" spans="1:9" x14ac:dyDescent="0.25">
      <c r="D36" s="10"/>
      <c r="E36" s="10"/>
      <c r="F36" s="10"/>
      <c r="G36" s="49"/>
      <c r="H36" s="50"/>
      <c r="I36" s="53"/>
    </row>
    <row r="37" spans="1:9" x14ac:dyDescent="0.25">
      <c r="D37" s="10"/>
      <c r="E37" s="10"/>
      <c r="F37" s="10"/>
      <c r="G37" s="49"/>
      <c r="H37" s="50"/>
      <c r="I37" s="53"/>
    </row>
    <row r="38" spans="1:9" x14ac:dyDescent="0.25">
      <c r="D38" s="10"/>
      <c r="E38" s="10"/>
      <c r="F38" s="10"/>
      <c r="G38" s="49"/>
      <c r="H38" s="50"/>
      <c r="I38" s="53"/>
    </row>
    <row r="39" spans="1:9" x14ac:dyDescent="0.25">
      <c r="D39" s="10"/>
      <c r="E39" s="10"/>
      <c r="F39" s="10"/>
      <c r="G39" s="49"/>
      <c r="H39" s="50"/>
      <c r="I39" s="53"/>
    </row>
    <row r="40" spans="1:9" ht="15.6" x14ac:dyDescent="0.3">
      <c r="B40" s="9" t="s">
        <v>65</v>
      </c>
      <c r="D40" s="10"/>
      <c r="E40" s="10"/>
      <c r="F40" s="10"/>
      <c r="G40" s="10"/>
      <c r="H40" s="13"/>
      <c r="I40" s="12"/>
    </row>
    <row r="41" spans="1:9" x14ac:dyDescent="0.25">
      <c r="A41" s="14"/>
      <c r="B41" s="15"/>
      <c r="C41" s="14"/>
      <c r="D41" s="16"/>
      <c r="E41" s="16"/>
      <c r="F41" s="16"/>
      <c r="G41" s="16"/>
      <c r="H41" s="17"/>
      <c r="I41" s="18"/>
    </row>
    <row r="42" spans="1:9" ht="15" x14ac:dyDescent="0.25">
      <c r="A42" s="19"/>
      <c r="B42" s="20" t="s">
        <v>64</v>
      </c>
      <c r="C42" s="21"/>
      <c r="D42" s="21"/>
      <c r="E42" s="21"/>
      <c r="F42" s="21"/>
      <c r="G42" s="21"/>
      <c r="H42" s="21"/>
      <c r="I42" s="21"/>
    </row>
    <row r="43" spans="1:9" ht="13.8" x14ac:dyDescent="0.25">
      <c r="A43" s="14"/>
      <c r="B43" s="21"/>
      <c r="C43" s="21"/>
      <c r="D43" s="22"/>
      <c r="E43" s="22"/>
      <c r="F43" s="22"/>
      <c r="G43" s="23"/>
      <c r="H43" s="24"/>
      <c r="I43" s="25"/>
    </row>
    <row r="44" spans="1:9" x14ac:dyDescent="0.25">
      <c r="A44" s="26"/>
      <c r="B44" s="8" t="s">
        <v>13</v>
      </c>
      <c r="C44" s="27" t="s">
        <v>34</v>
      </c>
      <c r="D44" s="10"/>
      <c r="E44" s="10"/>
      <c r="F44" s="10"/>
      <c r="G44" s="10"/>
      <c r="H44" s="13"/>
      <c r="I44" s="28"/>
    </row>
    <row r="45" spans="1:9" x14ac:dyDescent="0.25">
      <c r="B45" s="8" t="s">
        <v>57</v>
      </c>
      <c r="C45" s="29" t="s">
        <v>59</v>
      </c>
      <c r="D45" s="10"/>
      <c r="E45" s="10"/>
      <c r="F45" s="10"/>
      <c r="G45" s="10"/>
      <c r="H45" s="13"/>
      <c r="I45" s="28"/>
    </row>
    <row r="46" spans="1:9" x14ac:dyDescent="0.25">
      <c r="B46" s="8" t="s">
        <v>16</v>
      </c>
      <c r="C46" s="29" t="s">
        <v>17</v>
      </c>
      <c r="D46" s="10"/>
      <c r="E46" s="10"/>
      <c r="F46" s="30"/>
      <c r="G46" s="31"/>
      <c r="H46" s="32"/>
      <c r="I46" s="28"/>
    </row>
    <row r="47" spans="1:9" x14ac:dyDescent="0.25">
      <c r="B47" s="8" t="s">
        <v>15</v>
      </c>
      <c r="C47" s="29" t="s">
        <v>31</v>
      </c>
      <c r="D47" s="10"/>
      <c r="E47" s="10"/>
      <c r="F47" s="10"/>
      <c r="G47" s="10"/>
      <c r="H47" s="13"/>
      <c r="I47" s="28"/>
    </row>
    <row r="48" spans="1:9" x14ac:dyDescent="0.25">
      <c r="C48" s="29" t="s">
        <v>32</v>
      </c>
      <c r="D48" s="10"/>
      <c r="E48" s="10"/>
      <c r="F48" s="10"/>
      <c r="G48" s="10"/>
      <c r="H48" s="13"/>
      <c r="I48" s="28"/>
    </row>
    <row r="49" spans="1:9" x14ac:dyDescent="0.25">
      <c r="C49" s="29" t="s">
        <v>33</v>
      </c>
      <c r="D49" s="10"/>
      <c r="E49" s="10"/>
      <c r="F49" s="10"/>
      <c r="G49" s="10"/>
      <c r="H49" s="13"/>
      <c r="I49" s="28"/>
    </row>
    <row r="50" spans="1:9" x14ac:dyDescent="0.25">
      <c r="B50" s="8" t="s">
        <v>18</v>
      </c>
      <c r="C50" s="33" t="s">
        <v>89</v>
      </c>
      <c r="D50" s="10"/>
      <c r="E50" s="10"/>
      <c r="F50" s="10"/>
      <c r="G50" s="10"/>
      <c r="H50" s="13"/>
      <c r="I50" s="28"/>
    </row>
    <row r="51" spans="1:9" x14ac:dyDescent="0.25">
      <c r="D51" s="10"/>
      <c r="E51" s="10"/>
      <c r="F51" s="10"/>
      <c r="G51" s="49"/>
      <c r="H51" s="50"/>
      <c r="I51" s="53"/>
    </row>
    <row r="52" spans="1:9" ht="15.6" x14ac:dyDescent="0.3">
      <c r="B52" s="9" t="s">
        <v>75</v>
      </c>
      <c r="D52" s="10"/>
      <c r="E52" s="10"/>
      <c r="F52" s="10"/>
      <c r="G52" s="10"/>
      <c r="H52" s="13"/>
      <c r="I52" s="28"/>
    </row>
    <row r="53" spans="1:9" x14ac:dyDescent="0.25">
      <c r="A53" s="14"/>
      <c r="B53" s="14"/>
      <c r="C53" s="14"/>
      <c r="D53" s="16"/>
      <c r="E53" s="16"/>
      <c r="F53" s="16"/>
      <c r="G53" s="16"/>
      <c r="H53" s="17"/>
      <c r="I53" s="35"/>
    </row>
    <row r="54" spans="1:9" ht="15.6" x14ac:dyDescent="0.3">
      <c r="A54" s="36" t="s">
        <v>12</v>
      </c>
      <c r="B54" s="37" t="s">
        <v>5</v>
      </c>
      <c r="C54" s="38"/>
      <c r="D54" s="39" t="s">
        <v>6</v>
      </c>
      <c r="E54" s="39" t="s">
        <v>0</v>
      </c>
      <c r="F54" s="39" t="s">
        <v>19</v>
      </c>
      <c r="G54" s="40" t="s">
        <v>0</v>
      </c>
      <c r="H54" s="41" t="s">
        <v>7</v>
      </c>
      <c r="I54" s="42" t="s">
        <v>1</v>
      </c>
    </row>
    <row r="55" spans="1:9" ht="25.5" customHeight="1" x14ac:dyDescent="0.25">
      <c r="A55" s="44">
        <v>2</v>
      </c>
      <c r="B55" s="193" t="s">
        <v>66</v>
      </c>
      <c r="C55" s="194"/>
      <c r="D55" s="45" t="s">
        <v>2</v>
      </c>
      <c r="E55" s="45">
        <v>40</v>
      </c>
      <c r="F55" s="45">
        <v>4</v>
      </c>
      <c r="G55" s="45">
        <f>PRODUCT(E55,F55)</f>
        <v>160</v>
      </c>
      <c r="H55" s="46">
        <f>'Př. 5a - Ceník služeb provozu '!D8</f>
        <v>0</v>
      </c>
      <c r="I55" s="47">
        <f>G55*H55</f>
        <v>0</v>
      </c>
    </row>
    <row r="56" spans="1:9" x14ac:dyDescent="0.25">
      <c r="A56" s="44">
        <v>5</v>
      </c>
      <c r="B56" s="191" t="s">
        <v>3</v>
      </c>
      <c r="C56" s="192"/>
      <c r="D56" s="45" t="s">
        <v>2</v>
      </c>
      <c r="E56" s="45">
        <v>1.5</v>
      </c>
      <c r="F56" s="45">
        <v>4</v>
      </c>
      <c r="G56" s="45">
        <f>PRODUCT(E56,F56)</f>
        <v>6</v>
      </c>
      <c r="H56" s="46">
        <f>'Př. 5a - Ceník služeb provozu '!D10</f>
        <v>0</v>
      </c>
      <c r="I56" s="47">
        <f>G56*H56</f>
        <v>0</v>
      </c>
    </row>
    <row r="57" spans="1:9" x14ac:dyDescent="0.25">
      <c r="D57" s="10"/>
      <c r="E57" s="10"/>
      <c r="F57" s="10"/>
      <c r="G57" s="49"/>
      <c r="H57" s="50" t="s">
        <v>8</v>
      </c>
      <c r="I57" s="47">
        <f>SUM(I55:I56)</f>
        <v>0</v>
      </c>
    </row>
    <row r="58" spans="1:9" x14ac:dyDescent="0.25">
      <c r="D58" s="51" t="s">
        <v>10</v>
      </c>
      <c r="E58" s="51" t="s">
        <v>10</v>
      </c>
      <c r="F58" s="10"/>
      <c r="G58" s="49"/>
      <c r="H58" s="50" t="s">
        <v>4</v>
      </c>
      <c r="I58" s="47">
        <f>PRODUCT(I57,0.21)</f>
        <v>0</v>
      </c>
    </row>
    <row r="59" spans="1:9" x14ac:dyDescent="0.25">
      <c r="D59" s="10"/>
      <c r="E59" s="10"/>
      <c r="F59" s="10"/>
      <c r="G59" s="49"/>
      <c r="H59" s="50" t="s">
        <v>83</v>
      </c>
      <c r="I59" s="52">
        <f>SUM(I57:I58)</f>
        <v>0</v>
      </c>
    </row>
    <row r="60" spans="1:9" x14ac:dyDescent="0.25">
      <c r="D60" s="10"/>
      <c r="E60" s="10"/>
      <c r="F60" s="10"/>
      <c r="G60" s="49"/>
      <c r="H60" s="50"/>
      <c r="I60" s="53"/>
    </row>
    <row r="61" spans="1:9" ht="15.6" x14ac:dyDescent="0.3">
      <c r="B61" s="9" t="s">
        <v>76</v>
      </c>
      <c r="D61" s="10"/>
      <c r="E61" s="10"/>
      <c r="F61" s="10"/>
      <c r="G61" s="10"/>
      <c r="H61" s="13"/>
      <c r="I61" s="28"/>
    </row>
    <row r="62" spans="1:9" x14ac:dyDescent="0.25">
      <c r="A62" s="14"/>
      <c r="B62" s="14"/>
      <c r="C62" s="14"/>
      <c r="D62" s="16"/>
      <c r="E62" s="16"/>
      <c r="F62" s="16"/>
      <c r="G62" s="16"/>
      <c r="H62" s="17"/>
      <c r="I62" s="35"/>
    </row>
    <row r="63" spans="1:9" ht="15.6" x14ac:dyDescent="0.3">
      <c r="A63" s="36" t="s">
        <v>12</v>
      </c>
      <c r="B63" s="37" t="s">
        <v>5</v>
      </c>
      <c r="C63" s="38"/>
      <c r="D63" s="39" t="s">
        <v>6</v>
      </c>
      <c r="E63" s="39" t="s">
        <v>0</v>
      </c>
      <c r="F63" s="39" t="s">
        <v>19</v>
      </c>
      <c r="G63" s="40" t="s">
        <v>0</v>
      </c>
      <c r="H63" s="41" t="s">
        <v>7</v>
      </c>
      <c r="I63" s="42" t="s">
        <v>1</v>
      </c>
    </row>
    <row r="64" spans="1:9" ht="25.5" customHeight="1" x14ac:dyDescent="0.25">
      <c r="A64" s="44">
        <v>2</v>
      </c>
      <c r="B64" s="193" t="s">
        <v>66</v>
      </c>
      <c r="C64" s="194"/>
      <c r="D64" s="45" t="s">
        <v>2</v>
      </c>
      <c r="E64" s="45">
        <v>40</v>
      </c>
      <c r="F64" s="45">
        <v>4</v>
      </c>
      <c r="G64" s="45">
        <f>PRODUCT(E64,F64)</f>
        <v>160</v>
      </c>
      <c r="H64" s="46">
        <f>'Př. 5a - Ceník služeb provozu '!D8</f>
        <v>0</v>
      </c>
      <c r="I64" s="47">
        <f>G64*H64</f>
        <v>0</v>
      </c>
    </row>
    <row r="65" spans="1:9" x14ac:dyDescent="0.25">
      <c r="A65" s="44">
        <v>5</v>
      </c>
      <c r="B65" s="191" t="s">
        <v>3</v>
      </c>
      <c r="C65" s="192"/>
      <c r="D65" s="45" t="s">
        <v>2</v>
      </c>
      <c r="E65" s="45">
        <v>1.5</v>
      </c>
      <c r="F65" s="45">
        <v>4</v>
      </c>
      <c r="G65" s="45">
        <f>PRODUCT(E65,F65)</f>
        <v>6</v>
      </c>
      <c r="H65" s="46">
        <f>'Př. 5a - Ceník služeb provozu '!D10</f>
        <v>0</v>
      </c>
      <c r="I65" s="47">
        <f>G65*H65</f>
        <v>0</v>
      </c>
    </row>
    <row r="66" spans="1:9" x14ac:dyDescent="0.25">
      <c r="D66" s="10"/>
      <c r="E66" s="10"/>
      <c r="F66" s="10"/>
      <c r="G66" s="49"/>
      <c r="H66" s="50" t="s">
        <v>8</v>
      </c>
      <c r="I66" s="47">
        <f>SUM(I64:I65)</f>
        <v>0</v>
      </c>
    </row>
    <row r="67" spans="1:9" x14ac:dyDescent="0.25">
      <c r="D67" s="51" t="s">
        <v>10</v>
      </c>
      <c r="E67" s="51" t="s">
        <v>10</v>
      </c>
      <c r="F67" s="10"/>
      <c r="G67" s="49"/>
      <c r="H67" s="50" t="s">
        <v>4</v>
      </c>
      <c r="I67" s="47">
        <f>PRODUCT(I66,0.21)</f>
        <v>0</v>
      </c>
    </row>
    <row r="68" spans="1:9" x14ac:dyDescent="0.25">
      <c r="D68" s="10"/>
      <c r="E68" s="10"/>
      <c r="F68" s="10"/>
      <c r="G68" s="49"/>
      <c r="H68" s="50" t="s">
        <v>84</v>
      </c>
      <c r="I68" s="52">
        <f>SUM(I66:I67)</f>
        <v>0</v>
      </c>
    </row>
    <row r="69" spans="1:9" x14ac:dyDescent="0.25">
      <c r="D69" s="10"/>
      <c r="E69" s="10"/>
      <c r="F69" s="10"/>
      <c r="G69" s="49"/>
      <c r="H69" s="50"/>
      <c r="I69" s="53"/>
    </row>
    <row r="70" spans="1:9" x14ac:dyDescent="0.25">
      <c r="D70" s="10"/>
      <c r="E70" s="10"/>
      <c r="F70" s="10"/>
      <c r="G70" s="49"/>
      <c r="H70" s="50"/>
      <c r="I70" s="53"/>
    </row>
    <row r="71" spans="1:9" x14ac:dyDescent="0.25">
      <c r="D71" s="10"/>
      <c r="E71" s="10"/>
      <c r="F71" s="10"/>
      <c r="G71" s="49"/>
      <c r="H71" s="50"/>
      <c r="I71" s="53"/>
    </row>
    <row r="72" spans="1:9" x14ac:dyDescent="0.25">
      <c r="D72" s="10"/>
      <c r="E72" s="10"/>
      <c r="F72" s="10"/>
      <c r="G72" s="49"/>
      <c r="H72" s="50"/>
      <c r="I72" s="53"/>
    </row>
    <row r="73" spans="1:9" x14ac:dyDescent="0.25">
      <c r="D73" s="10"/>
      <c r="E73" s="10"/>
      <c r="F73" s="10"/>
      <c r="G73" s="49"/>
      <c r="H73" s="50"/>
      <c r="I73" s="53"/>
    </row>
    <row r="74" spans="1:9" x14ac:dyDescent="0.25">
      <c r="D74" s="10"/>
      <c r="E74" s="10"/>
      <c r="F74" s="10"/>
      <c r="G74" s="49"/>
      <c r="H74" s="50"/>
      <c r="I74" s="53"/>
    </row>
    <row r="75" spans="1:9" x14ac:dyDescent="0.25">
      <c r="D75" s="10"/>
      <c r="E75" s="10"/>
      <c r="F75" s="10"/>
      <c r="G75" s="49"/>
      <c r="H75" s="50"/>
      <c r="I75" s="53"/>
    </row>
    <row r="76" spans="1:9" x14ac:dyDescent="0.25">
      <c r="D76" s="10"/>
      <c r="E76" s="10"/>
      <c r="F76" s="10"/>
      <c r="G76" s="49"/>
      <c r="H76" s="50"/>
      <c r="I76" s="53"/>
    </row>
    <row r="77" spans="1:9" x14ac:dyDescent="0.25">
      <c r="D77" s="10"/>
      <c r="E77" s="10"/>
      <c r="F77" s="10"/>
      <c r="G77" s="49"/>
      <c r="H77" s="50"/>
      <c r="I77" s="53"/>
    </row>
    <row r="78" spans="1:9" ht="15.6" x14ac:dyDescent="0.3">
      <c r="B78" s="9" t="s">
        <v>65</v>
      </c>
      <c r="D78" s="10"/>
      <c r="E78" s="10"/>
      <c r="F78" s="10"/>
      <c r="G78" s="10"/>
      <c r="H78" s="13"/>
      <c r="I78" s="12"/>
    </row>
    <row r="79" spans="1:9" x14ac:dyDescent="0.25">
      <c r="A79" s="14"/>
      <c r="B79" s="15"/>
      <c r="C79" s="14"/>
      <c r="D79" s="16"/>
      <c r="E79" s="16"/>
      <c r="F79" s="16"/>
      <c r="G79" s="16"/>
      <c r="H79" s="17"/>
      <c r="I79" s="18"/>
    </row>
    <row r="80" spans="1:9" ht="15" x14ac:dyDescent="0.25">
      <c r="A80" s="19"/>
      <c r="B80" s="20" t="s">
        <v>64</v>
      </c>
      <c r="C80" s="21"/>
      <c r="D80" s="21"/>
      <c r="E80" s="21"/>
      <c r="F80" s="21"/>
      <c r="G80" s="21"/>
      <c r="H80" s="21"/>
      <c r="I80" s="21"/>
    </row>
    <row r="81" spans="1:9" ht="13.8" x14ac:dyDescent="0.25">
      <c r="A81" s="14"/>
      <c r="B81" s="21"/>
      <c r="C81" s="21"/>
      <c r="D81" s="22"/>
      <c r="E81" s="22"/>
      <c r="F81" s="22"/>
      <c r="G81" s="23"/>
      <c r="H81" s="24"/>
      <c r="I81" s="25"/>
    </row>
    <row r="82" spans="1:9" x14ac:dyDescent="0.25">
      <c r="A82" s="26"/>
      <c r="B82" s="8" t="s">
        <v>13</v>
      </c>
      <c r="C82" s="27" t="s">
        <v>34</v>
      </c>
      <c r="D82" s="10"/>
      <c r="E82" s="10"/>
      <c r="F82" s="10"/>
      <c r="G82" s="10"/>
      <c r="H82" s="13"/>
      <c r="I82" s="28"/>
    </row>
    <row r="83" spans="1:9" x14ac:dyDescent="0.25">
      <c r="B83" s="8" t="s">
        <v>57</v>
      </c>
      <c r="C83" s="29" t="s">
        <v>59</v>
      </c>
      <c r="D83" s="10"/>
      <c r="E83" s="10"/>
      <c r="F83" s="10"/>
      <c r="G83" s="10"/>
      <c r="H83" s="13"/>
      <c r="I83" s="28"/>
    </row>
    <row r="84" spans="1:9" x14ac:dyDescent="0.25">
      <c r="B84" s="8" t="s">
        <v>16</v>
      </c>
      <c r="C84" s="29" t="s">
        <v>17</v>
      </c>
      <c r="D84" s="10"/>
      <c r="E84" s="10"/>
      <c r="F84" s="30"/>
      <c r="G84" s="31"/>
      <c r="H84" s="32"/>
      <c r="I84" s="28"/>
    </row>
    <row r="85" spans="1:9" x14ac:dyDescent="0.25">
      <c r="B85" s="8" t="s">
        <v>15</v>
      </c>
      <c r="C85" s="29" t="s">
        <v>31</v>
      </c>
      <c r="D85" s="10"/>
      <c r="E85" s="10"/>
      <c r="F85" s="10"/>
      <c r="G85" s="10"/>
      <c r="H85" s="13"/>
      <c r="I85" s="28"/>
    </row>
    <row r="86" spans="1:9" x14ac:dyDescent="0.25">
      <c r="C86" s="29" t="s">
        <v>32</v>
      </c>
      <c r="D86" s="10"/>
      <c r="E86" s="10"/>
      <c r="F86" s="10"/>
      <c r="G86" s="10"/>
      <c r="H86" s="13"/>
      <c r="I86" s="28"/>
    </row>
    <row r="87" spans="1:9" x14ac:dyDescent="0.25">
      <c r="C87" s="29" t="s">
        <v>33</v>
      </c>
      <c r="D87" s="10"/>
      <c r="E87" s="10"/>
      <c r="F87" s="10"/>
      <c r="G87" s="10"/>
      <c r="H87" s="13"/>
      <c r="I87" s="28"/>
    </row>
    <row r="88" spans="1:9" x14ac:dyDescent="0.25">
      <c r="B88" s="8" t="s">
        <v>18</v>
      </c>
      <c r="C88" s="33" t="s">
        <v>89</v>
      </c>
      <c r="D88" s="10"/>
      <c r="E88" s="10"/>
      <c r="F88" s="10"/>
      <c r="G88" s="10"/>
      <c r="H88" s="13"/>
      <c r="I88" s="28"/>
    </row>
    <row r="89" spans="1:9" x14ac:dyDescent="0.25">
      <c r="D89" s="10"/>
      <c r="E89" s="10"/>
      <c r="F89" s="10"/>
      <c r="G89" s="49"/>
      <c r="H89" s="50"/>
      <c r="I89" s="53"/>
    </row>
    <row r="90" spans="1:9" ht="15.6" x14ac:dyDescent="0.3">
      <c r="B90" s="9" t="s">
        <v>77</v>
      </c>
      <c r="D90" s="10"/>
      <c r="E90" s="10"/>
      <c r="F90" s="10"/>
      <c r="G90" s="10"/>
      <c r="H90" s="13"/>
      <c r="I90" s="28"/>
    </row>
    <row r="91" spans="1:9" x14ac:dyDescent="0.25">
      <c r="A91" s="14"/>
      <c r="B91" s="14"/>
      <c r="C91" s="14"/>
      <c r="D91" s="16"/>
      <c r="E91" s="16"/>
      <c r="F91" s="16"/>
      <c r="G91" s="16"/>
      <c r="H91" s="17"/>
      <c r="I91" s="35"/>
    </row>
    <row r="92" spans="1:9" ht="15.6" x14ac:dyDescent="0.3">
      <c r="A92" s="36" t="s">
        <v>12</v>
      </c>
      <c r="B92" s="37" t="s">
        <v>5</v>
      </c>
      <c r="C92" s="38"/>
      <c r="D92" s="39" t="s">
        <v>6</v>
      </c>
      <c r="E92" s="39" t="s">
        <v>0</v>
      </c>
      <c r="F92" s="39" t="s">
        <v>19</v>
      </c>
      <c r="G92" s="40" t="s">
        <v>0</v>
      </c>
      <c r="H92" s="41" t="s">
        <v>7</v>
      </c>
      <c r="I92" s="42" t="s">
        <v>1</v>
      </c>
    </row>
    <row r="93" spans="1:9" ht="25.5" customHeight="1" x14ac:dyDescent="0.25">
      <c r="A93" s="44">
        <v>2</v>
      </c>
      <c r="B93" s="193" t="s">
        <v>66</v>
      </c>
      <c r="C93" s="194"/>
      <c r="D93" s="45" t="s">
        <v>2</v>
      </c>
      <c r="E93" s="45">
        <v>40</v>
      </c>
      <c r="F93" s="45">
        <v>4</v>
      </c>
      <c r="G93" s="45">
        <f>PRODUCT(E93,F93)</f>
        <v>160</v>
      </c>
      <c r="H93" s="46">
        <f>'Př. 5a - Ceník služeb provozu '!D8</f>
        <v>0</v>
      </c>
      <c r="I93" s="47">
        <f>G93*H93</f>
        <v>0</v>
      </c>
    </row>
    <row r="94" spans="1:9" x14ac:dyDescent="0.25">
      <c r="A94" s="44">
        <v>5</v>
      </c>
      <c r="B94" s="191" t="s">
        <v>3</v>
      </c>
      <c r="C94" s="192"/>
      <c r="D94" s="45" t="s">
        <v>2</v>
      </c>
      <c r="E94" s="45">
        <v>1.5</v>
      </c>
      <c r="F94" s="45">
        <v>4</v>
      </c>
      <c r="G94" s="45">
        <f>PRODUCT(E94,F94)</f>
        <v>6</v>
      </c>
      <c r="H94" s="46">
        <f>'Př. 5a - Ceník služeb provozu '!D10</f>
        <v>0</v>
      </c>
      <c r="I94" s="47">
        <f>G94*H94</f>
        <v>0</v>
      </c>
    </row>
    <row r="95" spans="1:9" ht="15.6" x14ac:dyDescent="0.25">
      <c r="A95" s="44">
        <v>18</v>
      </c>
      <c r="B95" s="44" t="s">
        <v>54</v>
      </c>
      <c r="C95" s="44"/>
      <c r="D95" s="45" t="s">
        <v>194</v>
      </c>
      <c r="E95" s="45">
        <v>760</v>
      </c>
      <c r="F95" s="45">
        <v>1</v>
      </c>
      <c r="G95" s="45">
        <f>PRODUCT(E95,F95)</f>
        <v>760</v>
      </c>
      <c r="H95" s="46">
        <f>'Př. 5a - Ceník služeb provozu '!D22</f>
        <v>0</v>
      </c>
      <c r="I95" s="47">
        <f>G95*H95</f>
        <v>0</v>
      </c>
    </row>
    <row r="96" spans="1:9" x14ac:dyDescent="0.25">
      <c r="D96" s="10"/>
      <c r="E96" s="10"/>
      <c r="F96" s="10"/>
      <c r="G96" s="49"/>
      <c r="H96" s="50" t="s">
        <v>8</v>
      </c>
      <c r="I96" s="47">
        <f>SUM(I93:I95)</f>
        <v>0</v>
      </c>
    </row>
    <row r="97" spans="1:9" x14ac:dyDescent="0.25">
      <c r="D97" s="51" t="s">
        <v>10</v>
      </c>
      <c r="E97" s="51" t="s">
        <v>10</v>
      </c>
      <c r="F97" s="10"/>
      <c r="G97" s="49"/>
      <c r="H97" s="50" t="s">
        <v>4</v>
      </c>
      <c r="I97" s="47">
        <f>PRODUCT(I96,0.21)</f>
        <v>0</v>
      </c>
    </row>
    <row r="98" spans="1:9" x14ac:dyDescent="0.25">
      <c r="D98" s="10"/>
      <c r="E98" s="10"/>
      <c r="F98" s="10"/>
      <c r="G98" s="49"/>
      <c r="H98" s="50" t="s">
        <v>85</v>
      </c>
      <c r="I98" s="52">
        <f>SUM(I96:I97)</f>
        <v>0</v>
      </c>
    </row>
    <row r="99" spans="1:9" x14ac:dyDescent="0.25">
      <c r="D99" s="10"/>
      <c r="E99" s="10"/>
      <c r="F99" s="10"/>
      <c r="G99" s="49"/>
      <c r="H99" s="50"/>
      <c r="I99" s="53"/>
    </row>
    <row r="100" spans="1:9" ht="15.6" x14ac:dyDescent="0.3">
      <c r="B100" s="9" t="s">
        <v>78</v>
      </c>
      <c r="D100" s="10"/>
      <c r="E100" s="10"/>
      <c r="F100" s="10"/>
      <c r="G100" s="10"/>
      <c r="H100" s="13"/>
      <c r="I100" s="28"/>
    </row>
    <row r="101" spans="1:9" x14ac:dyDescent="0.25">
      <c r="A101" s="14"/>
      <c r="B101" s="14"/>
      <c r="C101" s="14"/>
      <c r="D101" s="16"/>
      <c r="E101" s="16"/>
      <c r="F101" s="16"/>
      <c r="G101" s="16"/>
      <c r="H101" s="17"/>
      <c r="I101" s="35"/>
    </row>
    <row r="102" spans="1:9" ht="15.6" x14ac:dyDescent="0.3">
      <c r="A102" s="36" t="s">
        <v>12</v>
      </c>
      <c r="B102" s="37" t="s">
        <v>5</v>
      </c>
      <c r="C102" s="38"/>
      <c r="D102" s="39" t="s">
        <v>6</v>
      </c>
      <c r="E102" s="39" t="s">
        <v>0</v>
      </c>
      <c r="F102" s="39" t="s">
        <v>19</v>
      </c>
      <c r="G102" s="40" t="s">
        <v>0</v>
      </c>
      <c r="H102" s="41" t="s">
        <v>7</v>
      </c>
      <c r="I102" s="42" t="s">
        <v>1</v>
      </c>
    </row>
    <row r="103" spans="1:9" ht="25.5" customHeight="1" x14ac:dyDescent="0.25">
      <c r="A103" s="44">
        <v>2</v>
      </c>
      <c r="B103" s="193" t="s">
        <v>66</v>
      </c>
      <c r="C103" s="194"/>
      <c r="D103" s="45" t="s">
        <v>2</v>
      </c>
      <c r="E103" s="45">
        <v>40</v>
      </c>
      <c r="F103" s="45">
        <v>4</v>
      </c>
      <c r="G103" s="45">
        <f>PRODUCT(E103,F103)</f>
        <v>160</v>
      </c>
      <c r="H103" s="46">
        <f>'Př. 5a - Ceník služeb provozu '!D8</f>
        <v>0</v>
      </c>
      <c r="I103" s="47">
        <f>G103*H103</f>
        <v>0</v>
      </c>
    </row>
    <row r="104" spans="1:9" x14ac:dyDescent="0.25">
      <c r="A104" s="44">
        <v>5</v>
      </c>
      <c r="B104" s="191" t="s">
        <v>3</v>
      </c>
      <c r="C104" s="192"/>
      <c r="D104" s="45" t="s">
        <v>2</v>
      </c>
      <c r="E104" s="45">
        <v>1.5</v>
      </c>
      <c r="F104" s="45">
        <v>4</v>
      </c>
      <c r="G104" s="45">
        <f>PRODUCT(E104,F104)</f>
        <v>6</v>
      </c>
      <c r="H104" s="46">
        <f>'Př. 5a - Ceník služeb provozu '!D10</f>
        <v>0</v>
      </c>
      <c r="I104" s="47">
        <f>G104*H104</f>
        <v>0</v>
      </c>
    </row>
    <row r="105" spans="1:9" x14ac:dyDescent="0.25">
      <c r="A105" s="43"/>
      <c r="B105" s="43"/>
      <c r="C105" s="43"/>
      <c r="D105" s="51"/>
      <c r="E105" s="51"/>
      <c r="F105" s="51"/>
      <c r="G105" s="49"/>
      <c r="H105" s="50" t="s">
        <v>8</v>
      </c>
      <c r="I105" s="47">
        <f>SUM(I103:I104)</f>
        <v>0</v>
      </c>
    </row>
    <row r="106" spans="1:9" x14ac:dyDescent="0.25">
      <c r="A106" s="43"/>
      <c r="B106" s="43"/>
      <c r="C106" s="43"/>
      <c r="D106" s="51"/>
      <c r="E106" s="51"/>
      <c r="F106" s="51"/>
      <c r="G106" s="49"/>
      <c r="H106" s="50" t="s">
        <v>4</v>
      </c>
      <c r="I106" s="47">
        <f>PRODUCT(I105,0.21)</f>
        <v>0</v>
      </c>
    </row>
    <row r="107" spans="1:9" x14ac:dyDescent="0.25">
      <c r="D107" s="10"/>
      <c r="E107" s="10"/>
      <c r="F107" s="10"/>
      <c r="G107" s="49"/>
      <c r="H107" s="50" t="s">
        <v>86</v>
      </c>
      <c r="I107" s="52">
        <f>SUM(I105:I106)</f>
        <v>0</v>
      </c>
    </row>
    <row r="108" spans="1:9" x14ac:dyDescent="0.25">
      <c r="D108" s="10"/>
      <c r="E108" s="10"/>
      <c r="F108" s="10"/>
      <c r="G108" s="49"/>
      <c r="H108" s="50"/>
      <c r="I108" s="53"/>
    </row>
    <row r="109" spans="1:9" x14ac:dyDescent="0.25">
      <c r="D109" s="10"/>
      <c r="E109" s="10"/>
      <c r="F109" s="10"/>
      <c r="G109" s="49"/>
      <c r="H109" s="50"/>
      <c r="I109" s="53"/>
    </row>
    <row r="110" spans="1:9" x14ac:dyDescent="0.25">
      <c r="D110" s="10"/>
      <c r="E110" s="10"/>
      <c r="F110" s="10"/>
      <c r="G110" s="49"/>
      <c r="H110" s="50"/>
      <c r="I110" s="53"/>
    </row>
    <row r="111" spans="1:9" x14ac:dyDescent="0.25">
      <c r="D111" s="10"/>
      <c r="E111" s="10"/>
      <c r="F111" s="10"/>
      <c r="G111" s="49"/>
      <c r="H111" s="50"/>
      <c r="I111" s="53"/>
    </row>
    <row r="112" spans="1:9" x14ac:dyDescent="0.25">
      <c r="D112" s="10"/>
      <c r="E112" s="10"/>
      <c r="F112" s="10"/>
      <c r="G112" s="49"/>
      <c r="H112" s="50"/>
      <c r="I112" s="53"/>
    </row>
    <row r="113" spans="1:9" x14ac:dyDescent="0.25">
      <c r="D113" s="10"/>
      <c r="E113" s="10"/>
      <c r="F113" s="10"/>
      <c r="G113" s="49"/>
      <c r="H113" s="50"/>
      <c r="I113" s="53"/>
    </row>
    <row r="114" spans="1:9" x14ac:dyDescent="0.25">
      <c r="D114" s="10"/>
      <c r="E114" s="10"/>
      <c r="F114" s="10"/>
      <c r="G114" s="49"/>
      <c r="H114" s="50"/>
      <c r="I114" s="53"/>
    </row>
    <row r="115" spans="1:9" x14ac:dyDescent="0.25">
      <c r="D115" s="10"/>
      <c r="E115" s="10"/>
      <c r="F115" s="10"/>
      <c r="G115" s="49"/>
      <c r="H115" s="50"/>
      <c r="I115" s="53"/>
    </row>
    <row r="116" spans="1:9" x14ac:dyDescent="0.25">
      <c r="D116" s="10"/>
      <c r="E116" s="10"/>
      <c r="F116" s="10"/>
      <c r="G116" s="49"/>
      <c r="H116" s="50"/>
      <c r="I116" s="53"/>
    </row>
    <row r="117" spans="1:9" ht="15.6" x14ac:dyDescent="0.3">
      <c r="B117" s="9" t="s">
        <v>65</v>
      </c>
      <c r="D117" s="10"/>
      <c r="E117" s="10"/>
      <c r="F117" s="10"/>
      <c r="G117" s="10"/>
      <c r="H117" s="13"/>
      <c r="I117" s="12"/>
    </row>
    <row r="118" spans="1:9" x14ac:dyDescent="0.25">
      <c r="A118" s="14"/>
      <c r="B118" s="15"/>
      <c r="C118" s="14"/>
      <c r="D118" s="16"/>
      <c r="E118" s="16"/>
      <c r="F118" s="16"/>
      <c r="G118" s="16"/>
      <c r="H118" s="17"/>
      <c r="I118" s="18"/>
    </row>
    <row r="119" spans="1:9" ht="15" x14ac:dyDescent="0.25">
      <c r="A119" s="19"/>
      <c r="B119" s="20" t="s">
        <v>64</v>
      </c>
      <c r="C119" s="21"/>
      <c r="D119" s="21"/>
      <c r="E119" s="21"/>
      <c r="F119" s="21"/>
      <c r="G119" s="21"/>
      <c r="H119" s="21"/>
      <c r="I119" s="21"/>
    </row>
    <row r="120" spans="1:9" ht="13.8" x14ac:dyDescent="0.25">
      <c r="A120" s="14"/>
      <c r="B120" s="21"/>
      <c r="C120" s="21"/>
      <c r="D120" s="22"/>
      <c r="E120" s="22"/>
      <c r="F120" s="22"/>
      <c r="G120" s="23"/>
      <c r="H120" s="24"/>
      <c r="I120" s="25"/>
    </row>
    <row r="121" spans="1:9" x14ac:dyDescent="0.25">
      <c r="A121" s="26"/>
      <c r="B121" s="8" t="s">
        <v>13</v>
      </c>
      <c r="C121" s="27" t="s">
        <v>34</v>
      </c>
      <c r="D121" s="10"/>
      <c r="E121" s="10"/>
      <c r="F121" s="10"/>
      <c r="G121" s="10"/>
      <c r="H121" s="13"/>
      <c r="I121" s="28"/>
    </row>
    <row r="122" spans="1:9" x14ac:dyDescent="0.25">
      <c r="B122" s="8" t="s">
        <v>57</v>
      </c>
      <c r="C122" s="29" t="s">
        <v>59</v>
      </c>
      <c r="D122" s="10"/>
      <c r="E122" s="10"/>
      <c r="F122" s="10"/>
      <c r="G122" s="10"/>
      <c r="H122" s="13"/>
      <c r="I122" s="28"/>
    </row>
    <row r="123" spans="1:9" x14ac:dyDescent="0.25">
      <c r="B123" s="8" t="s">
        <v>16</v>
      </c>
      <c r="C123" s="29" t="s">
        <v>17</v>
      </c>
      <c r="D123" s="10"/>
      <c r="E123" s="10"/>
      <c r="F123" s="30"/>
      <c r="G123" s="31"/>
      <c r="H123" s="32"/>
      <c r="I123" s="28"/>
    </row>
    <row r="124" spans="1:9" x14ac:dyDescent="0.25">
      <c r="B124" s="8" t="s">
        <v>15</v>
      </c>
      <c r="C124" s="29" t="s">
        <v>31</v>
      </c>
      <c r="D124" s="10"/>
      <c r="E124" s="10"/>
      <c r="F124" s="10"/>
      <c r="G124" s="10"/>
      <c r="H124" s="13"/>
      <c r="I124" s="28"/>
    </row>
    <row r="125" spans="1:9" x14ac:dyDescent="0.25">
      <c r="C125" s="29" t="s">
        <v>32</v>
      </c>
      <c r="D125" s="10"/>
      <c r="E125" s="10"/>
      <c r="F125" s="10"/>
      <c r="G125" s="10"/>
      <c r="H125" s="13"/>
      <c r="I125" s="28"/>
    </row>
    <row r="126" spans="1:9" x14ac:dyDescent="0.25">
      <c r="C126" s="29" t="s">
        <v>33</v>
      </c>
      <c r="D126" s="10"/>
      <c r="E126" s="10"/>
      <c r="F126" s="10"/>
      <c r="G126" s="10"/>
      <c r="H126" s="13"/>
      <c r="I126" s="28"/>
    </row>
    <row r="127" spans="1:9" x14ac:dyDescent="0.25">
      <c r="B127" s="8" t="s">
        <v>18</v>
      </c>
      <c r="C127" s="33" t="s">
        <v>89</v>
      </c>
      <c r="D127" s="10"/>
      <c r="E127" s="10"/>
      <c r="F127" s="10"/>
      <c r="G127" s="10"/>
      <c r="H127" s="13"/>
      <c r="I127" s="28"/>
    </row>
    <row r="128" spans="1:9" x14ac:dyDescent="0.25">
      <c r="A128" s="58"/>
      <c r="B128" s="58"/>
      <c r="C128" s="58"/>
      <c r="D128" s="59"/>
      <c r="E128" s="59"/>
      <c r="F128" s="59"/>
      <c r="G128" s="59"/>
      <c r="H128" s="60"/>
      <c r="I128" s="61"/>
    </row>
    <row r="129" spans="1:9" ht="15.6" x14ac:dyDescent="0.3">
      <c r="B129" s="9" t="s">
        <v>79</v>
      </c>
      <c r="D129" s="10"/>
      <c r="E129" s="10"/>
      <c r="F129" s="10"/>
      <c r="G129" s="10"/>
      <c r="H129" s="13"/>
      <c r="I129" s="28"/>
    </row>
    <row r="130" spans="1:9" x14ac:dyDescent="0.25">
      <c r="A130" s="14"/>
      <c r="B130" s="14"/>
      <c r="C130" s="14"/>
      <c r="D130" s="16"/>
      <c r="E130" s="16"/>
      <c r="F130" s="16"/>
      <c r="G130" s="16"/>
      <c r="H130" s="17"/>
      <c r="I130" s="35"/>
    </row>
    <row r="131" spans="1:9" ht="15.6" x14ac:dyDescent="0.3">
      <c r="A131" s="36" t="s">
        <v>12</v>
      </c>
      <c r="B131" s="37" t="s">
        <v>5</v>
      </c>
      <c r="C131" s="38"/>
      <c r="D131" s="39" t="s">
        <v>6</v>
      </c>
      <c r="E131" s="39" t="s">
        <v>0</v>
      </c>
      <c r="F131" s="39" t="s">
        <v>19</v>
      </c>
      <c r="G131" s="40" t="s">
        <v>0</v>
      </c>
      <c r="H131" s="41" t="s">
        <v>7</v>
      </c>
      <c r="I131" s="42" t="s">
        <v>1</v>
      </c>
    </row>
    <row r="132" spans="1:9" ht="25.5" customHeight="1" x14ac:dyDescent="0.25">
      <c r="A132" s="44">
        <v>2</v>
      </c>
      <c r="B132" s="193" t="s">
        <v>66</v>
      </c>
      <c r="C132" s="194"/>
      <c r="D132" s="45" t="s">
        <v>2</v>
      </c>
      <c r="E132" s="45">
        <v>40</v>
      </c>
      <c r="F132" s="45">
        <v>4</v>
      </c>
      <c r="G132" s="45">
        <f>PRODUCT(E132,F132)</f>
        <v>160</v>
      </c>
      <c r="H132" s="46">
        <f>'Př. 5a - Ceník služeb provozu '!D8</f>
        <v>0</v>
      </c>
      <c r="I132" s="47">
        <f>G132*H132</f>
        <v>0</v>
      </c>
    </row>
    <row r="133" spans="1:9" x14ac:dyDescent="0.25">
      <c r="A133" s="44">
        <v>5</v>
      </c>
      <c r="B133" s="191" t="s">
        <v>3</v>
      </c>
      <c r="C133" s="192"/>
      <c r="D133" s="45" t="s">
        <v>2</v>
      </c>
      <c r="E133" s="45">
        <v>1.5</v>
      </c>
      <c r="F133" s="45">
        <v>4</v>
      </c>
      <c r="G133" s="45">
        <f>PRODUCT(E133,F133)</f>
        <v>6</v>
      </c>
      <c r="H133" s="46">
        <f>'Př. 5a - Ceník služeb provozu '!D10</f>
        <v>0</v>
      </c>
      <c r="I133" s="47">
        <f>G133*H133</f>
        <v>0</v>
      </c>
    </row>
    <row r="134" spans="1:9" x14ac:dyDescent="0.25">
      <c r="D134" s="10"/>
      <c r="E134" s="10"/>
      <c r="F134" s="10"/>
      <c r="G134" s="49"/>
      <c r="H134" s="50" t="s">
        <v>8</v>
      </c>
      <c r="I134" s="47">
        <f>SUM(I132:I133)</f>
        <v>0</v>
      </c>
    </row>
    <row r="135" spans="1:9" x14ac:dyDescent="0.25">
      <c r="D135" s="51" t="s">
        <v>10</v>
      </c>
      <c r="E135" s="51" t="s">
        <v>10</v>
      </c>
      <c r="F135" s="10"/>
      <c r="G135" s="49"/>
      <c r="H135" s="50" t="s">
        <v>4</v>
      </c>
      <c r="I135" s="47">
        <f>PRODUCT(I134,0.21)</f>
        <v>0</v>
      </c>
    </row>
    <row r="136" spans="1:9" x14ac:dyDescent="0.25">
      <c r="D136" s="10"/>
      <c r="E136" s="10"/>
      <c r="F136" s="10"/>
      <c r="G136" s="49"/>
      <c r="H136" s="50" t="s">
        <v>87</v>
      </c>
      <c r="I136" s="52">
        <f>SUM(I134:I135)</f>
        <v>0</v>
      </c>
    </row>
    <row r="137" spans="1:9" x14ac:dyDescent="0.25">
      <c r="D137" s="10"/>
      <c r="E137" s="10"/>
      <c r="F137" s="10"/>
      <c r="G137" s="49"/>
      <c r="H137" s="50"/>
      <c r="I137" s="53"/>
    </row>
    <row r="138" spans="1:9" ht="15.6" x14ac:dyDescent="0.3">
      <c r="B138" s="9" t="s">
        <v>80</v>
      </c>
      <c r="D138" s="10"/>
      <c r="E138" s="10"/>
      <c r="F138" s="10"/>
      <c r="G138" s="10"/>
      <c r="H138" s="13"/>
      <c r="I138" s="28"/>
    </row>
    <row r="139" spans="1:9" x14ac:dyDescent="0.25">
      <c r="A139" s="14"/>
      <c r="B139" s="14"/>
      <c r="C139" s="14"/>
      <c r="D139" s="16"/>
      <c r="E139" s="16"/>
      <c r="F139" s="16"/>
      <c r="G139" s="16"/>
      <c r="H139" s="17"/>
      <c r="I139" s="35"/>
    </row>
    <row r="140" spans="1:9" ht="15.6" x14ac:dyDescent="0.3">
      <c r="A140" s="36" t="s">
        <v>12</v>
      </c>
      <c r="B140" s="37" t="s">
        <v>5</v>
      </c>
      <c r="C140" s="38"/>
      <c r="D140" s="39" t="s">
        <v>6</v>
      </c>
      <c r="E140" s="39" t="s">
        <v>0</v>
      </c>
      <c r="F140" s="39" t="s">
        <v>19</v>
      </c>
      <c r="G140" s="40" t="s">
        <v>0</v>
      </c>
      <c r="H140" s="41" t="s">
        <v>7</v>
      </c>
      <c r="I140" s="42" t="s">
        <v>1</v>
      </c>
    </row>
    <row r="141" spans="1:9" ht="25.5" customHeight="1" x14ac:dyDescent="0.25">
      <c r="A141" s="44">
        <v>2</v>
      </c>
      <c r="B141" s="193" t="s">
        <v>66</v>
      </c>
      <c r="C141" s="194"/>
      <c r="D141" s="45" t="s">
        <v>2</v>
      </c>
      <c r="E141" s="45">
        <v>40</v>
      </c>
      <c r="F141" s="45">
        <v>4</v>
      </c>
      <c r="G141" s="45">
        <f>PRODUCT(E141,F141)</f>
        <v>160</v>
      </c>
      <c r="H141" s="46">
        <f>'Př. 5a - Ceník služeb provozu '!D8</f>
        <v>0</v>
      </c>
      <c r="I141" s="47">
        <f>G141*H141</f>
        <v>0</v>
      </c>
    </row>
    <row r="142" spans="1:9" x14ac:dyDescent="0.25">
      <c r="A142" s="44">
        <v>5</v>
      </c>
      <c r="B142" s="191" t="s">
        <v>3</v>
      </c>
      <c r="C142" s="192"/>
      <c r="D142" s="45" t="s">
        <v>2</v>
      </c>
      <c r="E142" s="45">
        <v>1.5</v>
      </c>
      <c r="F142" s="45">
        <v>4</v>
      </c>
      <c r="G142" s="45">
        <f>PRODUCT(E142,F142)</f>
        <v>6</v>
      </c>
      <c r="H142" s="46">
        <f>'Př. 5a - Ceník služeb provozu '!D10</f>
        <v>0</v>
      </c>
      <c r="I142" s="47">
        <f>G142*H142</f>
        <v>0</v>
      </c>
    </row>
    <row r="143" spans="1:9" x14ac:dyDescent="0.25">
      <c r="D143" s="10"/>
      <c r="E143" s="10"/>
      <c r="F143" s="10"/>
      <c r="G143" s="49"/>
      <c r="H143" s="50" t="s">
        <v>8</v>
      </c>
      <c r="I143" s="47">
        <f>SUM(I141:I142)</f>
        <v>0</v>
      </c>
    </row>
    <row r="144" spans="1:9" x14ac:dyDescent="0.25">
      <c r="D144" s="51" t="s">
        <v>10</v>
      </c>
      <c r="E144" s="51" t="s">
        <v>10</v>
      </c>
      <c r="F144" s="10"/>
      <c r="G144" s="49"/>
      <c r="H144" s="50" t="s">
        <v>4</v>
      </c>
      <c r="I144" s="47">
        <f>PRODUCT(I143,0.21)</f>
        <v>0</v>
      </c>
    </row>
    <row r="145" spans="4:9" x14ac:dyDescent="0.25">
      <c r="D145" s="10"/>
      <c r="E145" s="10"/>
      <c r="F145" s="10"/>
      <c r="G145" s="49"/>
      <c r="H145" s="50" t="s">
        <v>88</v>
      </c>
      <c r="I145" s="52">
        <f>SUM(I143:I144)</f>
        <v>0</v>
      </c>
    </row>
  </sheetData>
  <mergeCells count="16">
    <mergeCell ref="B142:C142"/>
    <mergeCell ref="B104:C104"/>
    <mergeCell ref="B93:C93"/>
    <mergeCell ref="B141:C141"/>
    <mergeCell ref="B17:C17"/>
    <mergeCell ref="B18:C18"/>
    <mergeCell ref="B132:C132"/>
    <mergeCell ref="B94:C94"/>
    <mergeCell ref="B56:C56"/>
    <mergeCell ref="B55:C55"/>
    <mergeCell ref="B103:C103"/>
    <mergeCell ref="B27:C27"/>
    <mergeCell ref="B28:C28"/>
    <mergeCell ref="B64:C64"/>
    <mergeCell ref="B65:C65"/>
    <mergeCell ref="B133:C13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C9B4-AAD7-47BC-92B2-11E15E3BA653}">
  <dimension ref="A1:J178"/>
  <sheetViews>
    <sheetView view="pageBreakPreview" zoomScaleNormal="100" zoomScaleSheetLayoutView="100" workbookViewId="0">
      <selection activeCell="D22" sqref="D22:D23"/>
    </sheetView>
  </sheetViews>
  <sheetFormatPr defaultColWidth="9.109375" defaultRowHeight="13.2" x14ac:dyDescent="0.25"/>
  <cols>
    <col min="1" max="1" width="9.109375" style="8"/>
    <col min="2" max="2" width="17.6640625" style="8" customWidth="1"/>
    <col min="3" max="3" width="40.6640625" style="8" customWidth="1"/>
    <col min="4" max="4" width="9.109375" style="8"/>
    <col min="5" max="5" width="7.6640625" style="8" customWidth="1"/>
    <col min="6" max="6" width="12.33203125" style="8" customWidth="1"/>
    <col min="7" max="7" width="11.88671875" style="8" bestFit="1" customWidth="1"/>
    <col min="8" max="8" width="12.33203125" style="8" customWidth="1"/>
    <col min="9" max="9" width="13.33203125" style="8" customWidth="1"/>
    <col min="10" max="16384" width="9.109375" style="8"/>
  </cols>
  <sheetData>
    <row r="1" spans="1:10" ht="15.6" x14ac:dyDescent="0.3">
      <c r="H1" s="11" t="s">
        <v>63</v>
      </c>
    </row>
    <row r="2" spans="1:10" ht="15.6" x14ac:dyDescent="0.3">
      <c r="B2" s="9" t="s">
        <v>65</v>
      </c>
      <c r="D2" s="10"/>
      <c r="E2" s="10"/>
      <c r="F2" s="10"/>
      <c r="G2" s="10"/>
      <c r="H2" s="13"/>
      <c r="I2" s="12"/>
    </row>
    <row r="3" spans="1:10" x14ac:dyDescent="0.25">
      <c r="A3" s="14"/>
      <c r="B3" s="15"/>
      <c r="C3" s="14"/>
      <c r="D3" s="16"/>
      <c r="E3" s="16"/>
      <c r="F3" s="16"/>
      <c r="G3" s="16"/>
      <c r="H3" s="17"/>
      <c r="I3" s="18"/>
      <c r="J3" s="14"/>
    </row>
    <row r="4" spans="1:10" ht="15" x14ac:dyDescent="0.25">
      <c r="A4" s="19"/>
      <c r="B4" s="20" t="s">
        <v>64</v>
      </c>
      <c r="C4" s="21"/>
      <c r="D4" s="21"/>
      <c r="E4" s="21"/>
      <c r="F4" s="21"/>
      <c r="G4" s="21"/>
      <c r="H4" s="21"/>
      <c r="I4" s="21"/>
    </row>
    <row r="5" spans="1:10" ht="13.8" x14ac:dyDescent="0.25">
      <c r="A5" s="14"/>
      <c r="B5" s="21"/>
      <c r="C5" s="21"/>
      <c r="D5" s="22"/>
      <c r="E5" s="22"/>
      <c r="F5" s="22"/>
      <c r="G5" s="23"/>
      <c r="H5" s="24"/>
      <c r="I5" s="25"/>
    </row>
    <row r="6" spans="1:10" x14ac:dyDescent="0.25">
      <c r="A6" s="26"/>
      <c r="B6" s="8" t="s">
        <v>13</v>
      </c>
      <c r="C6" s="27" t="s">
        <v>29</v>
      </c>
      <c r="D6" s="10"/>
      <c r="E6" s="10"/>
      <c r="F6" s="10"/>
      <c r="G6" s="10"/>
      <c r="H6" s="13"/>
      <c r="I6" s="28"/>
    </row>
    <row r="7" spans="1:10" x14ac:dyDescent="0.25">
      <c r="B7" s="8" t="s">
        <v>57</v>
      </c>
      <c r="C7" s="29" t="s">
        <v>60</v>
      </c>
      <c r="D7" s="10"/>
      <c r="E7" s="10"/>
      <c r="F7" s="10"/>
      <c r="G7" s="10"/>
      <c r="H7" s="13"/>
      <c r="I7" s="28"/>
    </row>
    <row r="8" spans="1:10" x14ac:dyDescent="0.25">
      <c r="B8" s="8" t="s">
        <v>16</v>
      </c>
      <c r="C8" s="29" t="s">
        <v>17</v>
      </c>
      <c r="D8" s="10"/>
      <c r="E8" s="10"/>
      <c r="F8" s="30"/>
      <c r="G8" s="31"/>
      <c r="H8" s="32"/>
      <c r="I8" s="28"/>
    </row>
    <row r="9" spans="1:10" x14ac:dyDescent="0.25">
      <c r="B9" s="8" t="s">
        <v>15</v>
      </c>
      <c r="C9" s="29" t="s">
        <v>30</v>
      </c>
      <c r="D9" s="10"/>
      <c r="E9" s="10"/>
      <c r="F9" s="10"/>
      <c r="G9" s="10"/>
      <c r="H9" s="13"/>
      <c r="I9" s="28"/>
    </row>
    <row r="10" spans="1:10" x14ac:dyDescent="0.25">
      <c r="B10" s="8" t="s">
        <v>18</v>
      </c>
      <c r="C10" s="33" t="s">
        <v>89</v>
      </c>
      <c r="D10" s="10"/>
      <c r="E10" s="10"/>
      <c r="F10" s="10"/>
      <c r="G10" s="10"/>
      <c r="H10" s="13"/>
      <c r="I10" s="28"/>
    </row>
    <row r="11" spans="1:10" x14ac:dyDescent="0.25">
      <c r="A11" s="14"/>
      <c r="B11" s="14"/>
      <c r="C11" s="34"/>
      <c r="D11" s="16"/>
      <c r="E11" s="16"/>
      <c r="F11" s="16"/>
      <c r="G11" s="16"/>
      <c r="H11" s="17"/>
      <c r="I11" s="35"/>
      <c r="J11" s="14"/>
    </row>
    <row r="12" spans="1:10" ht="15.6" x14ac:dyDescent="0.3">
      <c r="B12" s="9" t="s">
        <v>73</v>
      </c>
      <c r="D12" s="10"/>
      <c r="E12" s="10"/>
      <c r="F12" s="10"/>
      <c r="G12" s="10"/>
      <c r="H12" s="13"/>
      <c r="I12" s="28"/>
    </row>
    <row r="13" spans="1:10" x14ac:dyDescent="0.25">
      <c r="A13" s="14"/>
      <c r="B13" s="14"/>
      <c r="C13" s="14"/>
      <c r="D13" s="16"/>
      <c r="E13" s="16"/>
      <c r="F13" s="16"/>
      <c r="G13" s="16"/>
      <c r="H13" s="17"/>
      <c r="I13" s="35"/>
      <c r="J13" s="14"/>
    </row>
    <row r="14" spans="1:10" ht="15.6" x14ac:dyDescent="0.3">
      <c r="A14" s="36" t="s">
        <v>12</v>
      </c>
      <c r="B14" s="37" t="s">
        <v>5</v>
      </c>
      <c r="C14" s="38"/>
      <c r="D14" s="39" t="s">
        <v>6</v>
      </c>
      <c r="E14" s="39" t="s">
        <v>0</v>
      </c>
      <c r="F14" s="39" t="s">
        <v>19</v>
      </c>
      <c r="G14" s="40" t="s">
        <v>0</v>
      </c>
      <c r="H14" s="41" t="s">
        <v>7</v>
      </c>
      <c r="I14" s="42" t="s">
        <v>1</v>
      </c>
      <c r="J14" s="43"/>
    </row>
    <row r="15" spans="1:10" x14ac:dyDescent="0.25">
      <c r="A15" s="44">
        <v>1</v>
      </c>
      <c r="B15" s="191" t="s">
        <v>20</v>
      </c>
      <c r="C15" s="192"/>
      <c r="D15" s="45" t="s">
        <v>21</v>
      </c>
      <c r="E15" s="45">
        <v>4</v>
      </c>
      <c r="F15" s="45">
        <v>4</v>
      </c>
      <c r="G15" s="45">
        <f>PRODUCT(E15,F15)</f>
        <v>16</v>
      </c>
      <c r="H15" s="46">
        <f>'Př. 5a - Ceník služeb provozu '!D7</f>
        <v>0</v>
      </c>
      <c r="I15" s="47">
        <f t="shared" ref="I15:I25" si="0">G15*H15</f>
        <v>0</v>
      </c>
    </row>
    <row r="16" spans="1:10" ht="25.5" customHeight="1" x14ac:dyDescent="0.25">
      <c r="A16" s="44">
        <v>2</v>
      </c>
      <c r="B16" s="193" t="s">
        <v>66</v>
      </c>
      <c r="C16" s="194"/>
      <c r="D16" s="45" t="s">
        <v>2</v>
      </c>
      <c r="E16" s="45">
        <v>10</v>
      </c>
      <c r="F16" s="45">
        <v>6</v>
      </c>
      <c r="G16" s="45">
        <f t="shared" ref="G16:G25" si="1">PRODUCT(E16,F16)</f>
        <v>60</v>
      </c>
      <c r="H16" s="46">
        <f>'Př. 5a - Ceník služeb provozu '!D8</f>
        <v>0</v>
      </c>
      <c r="I16" s="47">
        <f t="shared" si="0"/>
        <v>0</v>
      </c>
    </row>
    <row r="17" spans="1:9" x14ac:dyDescent="0.25">
      <c r="A17" s="44">
        <v>3</v>
      </c>
      <c r="B17" s="191" t="s">
        <v>68</v>
      </c>
      <c r="C17" s="192"/>
      <c r="D17" s="45" t="s">
        <v>2</v>
      </c>
      <c r="E17" s="45">
        <v>2</v>
      </c>
      <c r="F17" s="45">
        <v>8</v>
      </c>
      <c r="G17" s="45">
        <f t="shared" si="1"/>
        <v>16</v>
      </c>
      <c r="H17" s="46">
        <f>'Př. 5a - Ceník služeb provozu '!D9</f>
        <v>0</v>
      </c>
      <c r="I17" s="47">
        <f t="shared" si="0"/>
        <v>0</v>
      </c>
    </row>
    <row r="18" spans="1:9" x14ac:dyDescent="0.25">
      <c r="A18" s="44">
        <v>5</v>
      </c>
      <c r="B18" s="191" t="s">
        <v>3</v>
      </c>
      <c r="C18" s="192"/>
      <c r="D18" s="45" t="s">
        <v>2</v>
      </c>
      <c r="E18" s="45">
        <v>2</v>
      </c>
      <c r="F18" s="45">
        <v>12</v>
      </c>
      <c r="G18" s="45">
        <f t="shared" si="1"/>
        <v>24</v>
      </c>
      <c r="H18" s="46">
        <f>'Př. 5a - Ceník služeb provozu '!D10</f>
        <v>0</v>
      </c>
      <c r="I18" s="47">
        <f t="shared" si="0"/>
        <v>0</v>
      </c>
    </row>
    <row r="19" spans="1:9" x14ac:dyDescent="0.25">
      <c r="A19" s="44">
        <v>13</v>
      </c>
      <c r="B19" s="191" t="s">
        <v>51</v>
      </c>
      <c r="C19" s="192"/>
      <c r="D19" s="45" t="s">
        <v>2</v>
      </c>
      <c r="E19" s="45">
        <v>50</v>
      </c>
      <c r="F19" s="45">
        <v>1</v>
      </c>
      <c r="G19" s="45">
        <f t="shared" si="1"/>
        <v>50</v>
      </c>
      <c r="H19" s="46">
        <f>'Př. 5a - Ceník služeb provozu '!D18</f>
        <v>0</v>
      </c>
      <c r="I19" s="47">
        <f t="shared" si="0"/>
        <v>0</v>
      </c>
    </row>
    <row r="20" spans="1:9" x14ac:dyDescent="0.25">
      <c r="A20" s="44">
        <v>14</v>
      </c>
      <c r="B20" s="44" t="s">
        <v>52</v>
      </c>
      <c r="C20" s="44"/>
      <c r="D20" s="45" t="s">
        <v>2</v>
      </c>
      <c r="E20" s="45">
        <v>8</v>
      </c>
      <c r="F20" s="45">
        <v>6</v>
      </c>
      <c r="G20" s="45">
        <f t="shared" si="1"/>
        <v>48</v>
      </c>
      <c r="H20" s="46">
        <f>'Př. 5a - Ceník služeb provozu '!D19</f>
        <v>0</v>
      </c>
      <c r="I20" s="47">
        <f t="shared" si="0"/>
        <v>0</v>
      </c>
    </row>
    <row r="21" spans="1:9" x14ac:dyDescent="0.25">
      <c r="A21" s="44">
        <v>17</v>
      </c>
      <c r="B21" s="44" t="s">
        <v>67</v>
      </c>
      <c r="C21" s="44"/>
      <c r="D21" s="45" t="s">
        <v>50</v>
      </c>
      <c r="E21" s="45">
        <v>0.8</v>
      </c>
      <c r="F21" s="45">
        <v>1</v>
      </c>
      <c r="G21" s="45">
        <f t="shared" si="1"/>
        <v>0.8</v>
      </c>
      <c r="H21" s="46">
        <f>'Př. 5a - Ceník služeb provozu '!D21</f>
        <v>0</v>
      </c>
      <c r="I21" s="47">
        <f t="shared" si="0"/>
        <v>0</v>
      </c>
    </row>
    <row r="22" spans="1:9" ht="15.6" x14ac:dyDescent="0.25">
      <c r="A22" s="44">
        <v>18</v>
      </c>
      <c r="B22" s="44" t="s">
        <v>54</v>
      </c>
      <c r="C22" s="44"/>
      <c r="D22" s="45" t="s">
        <v>194</v>
      </c>
      <c r="E22" s="45">
        <v>2500</v>
      </c>
      <c r="F22" s="45">
        <v>1</v>
      </c>
      <c r="G22" s="45">
        <f t="shared" si="1"/>
        <v>2500</v>
      </c>
      <c r="H22" s="46">
        <f>'Př. 5a - Ceník služeb provozu '!D22</f>
        <v>0</v>
      </c>
      <c r="I22" s="47">
        <f t="shared" si="0"/>
        <v>0</v>
      </c>
    </row>
    <row r="23" spans="1:9" ht="15.6" x14ac:dyDescent="0.25">
      <c r="A23" s="44">
        <v>20</v>
      </c>
      <c r="B23" s="191" t="s">
        <v>90</v>
      </c>
      <c r="C23" s="192"/>
      <c r="D23" s="45" t="s">
        <v>195</v>
      </c>
      <c r="E23" s="45">
        <v>450</v>
      </c>
      <c r="F23" s="45">
        <v>1</v>
      </c>
      <c r="G23" s="45">
        <f t="shared" si="1"/>
        <v>450</v>
      </c>
      <c r="H23" s="46">
        <f>'Př. 5a - Ceník služeb provozu '!D24</f>
        <v>0</v>
      </c>
      <c r="I23" s="47">
        <f t="shared" si="0"/>
        <v>0</v>
      </c>
    </row>
    <row r="24" spans="1:9" x14ac:dyDescent="0.25">
      <c r="A24" s="44">
        <v>22</v>
      </c>
      <c r="B24" s="44" t="s">
        <v>53</v>
      </c>
      <c r="C24" s="44"/>
      <c r="D24" s="45" t="s">
        <v>2</v>
      </c>
      <c r="E24" s="45">
        <v>6</v>
      </c>
      <c r="F24" s="45">
        <v>3</v>
      </c>
      <c r="G24" s="45">
        <f t="shared" si="1"/>
        <v>18</v>
      </c>
      <c r="H24" s="46">
        <f>'Př. 5a - Ceník služeb provozu '!D26</f>
        <v>0</v>
      </c>
      <c r="I24" s="47">
        <f t="shared" si="0"/>
        <v>0</v>
      </c>
    </row>
    <row r="25" spans="1:9" x14ac:dyDescent="0.25">
      <c r="A25" s="44">
        <v>23</v>
      </c>
      <c r="B25" s="44" t="s">
        <v>55</v>
      </c>
      <c r="C25" s="44"/>
      <c r="D25" s="45" t="s">
        <v>2</v>
      </c>
      <c r="E25" s="45">
        <v>100</v>
      </c>
      <c r="F25" s="45">
        <v>1</v>
      </c>
      <c r="G25" s="45">
        <f t="shared" si="1"/>
        <v>100</v>
      </c>
      <c r="H25" s="46">
        <f>'Př. 5a - Ceník služeb provozu '!D27</f>
        <v>0</v>
      </c>
      <c r="I25" s="47">
        <f t="shared" si="0"/>
        <v>0</v>
      </c>
    </row>
    <row r="26" spans="1:9" x14ac:dyDescent="0.25">
      <c r="D26" s="10"/>
      <c r="E26" s="10"/>
      <c r="F26" s="10"/>
      <c r="G26" s="49"/>
      <c r="H26" s="50" t="s">
        <v>8</v>
      </c>
      <c r="I26" s="47">
        <f>SUM(I15:I25)</f>
        <v>0</v>
      </c>
    </row>
    <row r="27" spans="1:9" x14ac:dyDescent="0.25">
      <c r="D27" s="51" t="s">
        <v>10</v>
      </c>
      <c r="E27" s="51" t="s">
        <v>10</v>
      </c>
      <c r="F27" s="10"/>
      <c r="G27" s="49"/>
      <c r="H27" s="50" t="s">
        <v>4</v>
      </c>
      <c r="I27" s="47">
        <f>PRODUCT(I26,0.21)</f>
        <v>0</v>
      </c>
    </row>
    <row r="28" spans="1:9" x14ac:dyDescent="0.25">
      <c r="D28" s="10"/>
      <c r="E28" s="10"/>
      <c r="F28" s="10"/>
      <c r="G28" s="49"/>
      <c r="H28" s="50" t="s">
        <v>82</v>
      </c>
      <c r="I28" s="52">
        <f>SUM(I26:I27)</f>
        <v>0</v>
      </c>
    </row>
    <row r="29" spans="1:9" x14ac:dyDescent="0.25">
      <c r="D29" s="10"/>
      <c r="E29" s="10"/>
      <c r="F29" s="10"/>
      <c r="G29" s="49"/>
      <c r="H29" s="50"/>
      <c r="I29" s="53"/>
    </row>
    <row r="30" spans="1:9" ht="15.6" x14ac:dyDescent="0.3">
      <c r="B30" s="9" t="s">
        <v>74</v>
      </c>
      <c r="D30" s="10"/>
      <c r="E30" s="10"/>
      <c r="F30" s="10"/>
      <c r="G30" s="10"/>
      <c r="H30" s="13"/>
      <c r="I30" s="28"/>
    </row>
    <row r="31" spans="1:9" x14ac:dyDescent="0.25">
      <c r="A31" s="14"/>
      <c r="B31" s="14"/>
      <c r="C31" s="14"/>
      <c r="D31" s="16"/>
      <c r="E31" s="16"/>
      <c r="F31" s="16"/>
      <c r="G31" s="16"/>
      <c r="H31" s="17"/>
      <c r="I31" s="35"/>
    </row>
    <row r="32" spans="1:9" ht="15.6" x14ac:dyDescent="0.3">
      <c r="A32" s="36" t="s">
        <v>12</v>
      </c>
      <c r="B32" s="37" t="s">
        <v>5</v>
      </c>
      <c r="C32" s="38"/>
      <c r="D32" s="39" t="s">
        <v>6</v>
      </c>
      <c r="E32" s="39" t="s">
        <v>0</v>
      </c>
      <c r="F32" s="39" t="s">
        <v>19</v>
      </c>
      <c r="G32" s="40" t="s">
        <v>0</v>
      </c>
      <c r="H32" s="41" t="s">
        <v>7</v>
      </c>
      <c r="I32" s="42" t="s">
        <v>1</v>
      </c>
    </row>
    <row r="33" spans="1:9" x14ac:dyDescent="0.25">
      <c r="A33" s="44">
        <v>1</v>
      </c>
      <c r="B33" s="191" t="s">
        <v>20</v>
      </c>
      <c r="C33" s="192"/>
      <c r="D33" s="45" t="s">
        <v>21</v>
      </c>
      <c r="E33" s="45">
        <v>4</v>
      </c>
      <c r="F33" s="45">
        <v>4</v>
      </c>
      <c r="G33" s="56">
        <f>PRODUCT(E33,F33)</f>
        <v>16</v>
      </c>
      <c r="H33" s="46">
        <f>'Př. 5a - Ceník služeb provozu '!D7</f>
        <v>0</v>
      </c>
      <c r="I33" s="47">
        <f t="shared" ref="I33:I42" si="2">G33*H33</f>
        <v>0</v>
      </c>
    </row>
    <row r="34" spans="1:9" ht="25.5" customHeight="1" x14ac:dyDescent="0.25">
      <c r="A34" s="44">
        <v>2</v>
      </c>
      <c r="B34" s="193" t="s">
        <v>66</v>
      </c>
      <c r="C34" s="194"/>
      <c r="D34" s="45" t="s">
        <v>2</v>
      </c>
      <c r="E34" s="56">
        <v>10</v>
      </c>
      <c r="F34" s="56">
        <v>6</v>
      </c>
      <c r="G34" s="56">
        <f t="shared" ref="G34:G42" si="3">PRODUCT(E34,F34)</f>
        <v>60</v>
      </c>
      <c r="H34" s="46">
        <f>'Př. 5a - Ceník služeb provozu '!D8</f>
        <v>0</v>
      </c>
      <c r="I34" s="47">
        <f t="shared" si="2"/>
        <v>0</v>
      </c>
    </row>
    <row r="35" spans="1:9" x14ac:dyDescent="0.25">
      <c r="A35" s="44">
        <v>3</v>
      </c>
      <c r="B35" s="191" t="s">
        <v>68</v>
      </c>
      <c r="C35" s="192"/>
      <c r="D35" s="45" t="s">
        <v>2</v>
      </c>
      <c r="E35" s="45">
        <v>2</v>
      </c>
      <c r="F35" s="45">
        <v>8</v>
      </c>
      <c r="G35" s="56">
        <f t="shared" si="3"/>
        <v>16</v>
      </c>
      <c r="H35" s="46">
        <f>'Př. 5a - Ceník služeb provozu '!D9</f>
        <v>0</v>
      </c>
      <c r="I35" s="47">
        <f t="shared" si="2"/>
        <v>0</v>
      </c>
    </row>
    <row r="36" spans="1:9" x14ac:dyDescent="0.25">
      <c r="A36" s="44">
        <v>5</v>
      </c>
      <c r="B36" s="191" t="s">
        <v>3</v>
      </c>
      <c r="C36" s="192"/>
      <c r="D36" s="45" t="s">
        <v>2</v>
      </c>
      <c r="E36" s="45">
        <v>2</v>
      </c>
      <c r="F36" s="45">
        <v>12</v>
      </c>
      <c r="G36" s="56">
        <f t="shared" si="3"/>
        <v>24</v>
      </c>
      <c r="H36" s="46">
        <f>'Př. 5a - Ceník služeb provozu '!D10</f>
        <v>0</v>
      </c>
      <c r="I36" s="47">
        <f t="shared" si="2"/>
        <v>0</v>
      </c>
    </row>
    <row r="37" spans="1:9" x14ac:dyDescent="0.25">
      <c r="A37" s="44">
        <v>10</v>
      </c>
      <c r="B37" s="54" t="s">
        <v>70</v>
      </c>
      <c r="C37" s="55"/>
      <c r="D37" s="45" t="s">
        <v>2</v>
      </c>
      <c r="E37" s="45">
        <v>6</v>
      </c>
      <c r="F37" s="45">
        <v>1</v>
      </c>
      <c r="G37" s="56">
        <f t="shared" si="3"/>
        <v>6</v>
      </c>
      <c r="H37" s="46">
        <f>'Př. 5a - Ceník služeb provozu '!D15</f>
        <v>0</v>
      </c>
      <c r="I37" s="47">
        <f t="shared" si="2"/>
        <v>0</v>
      </c>
    </row>
    <row r="38" spans="1:9" x14ac:dyDescent="0.25">
      <c r="A38" s="44">
        <v>14</v>
      </c>
      <c r="B38" s="44" t="s">
        <v>52</v>
      </c>
      <c r="C38" s="44"/>
      <c r="D38" s="45" t="s">
        <v>2</v>
      </c>
      <c r="E38" s="45">
        <v>8</v>
      </c>
      <c r="F38" s="45">
        <v>6</v>
      </c>
      <c r="G38" s="56">
        <f t="shared" si="3"/>
        <v>48</v>
      </c>
      <c r="H38" s="46">
        <f>'Př. 5a - Ceník služeb provozu '!D19</f>
        <v>0</v>
      </c>
      <c r="I38" s="47">
        <f t="shared" si="2"/>
        <v>0</v>
      </c>
    </row>
    <row r="39" spans="1:9" x14ac:dyDescent="0.25">
      <c r="A39" s="44">
        <v>16</v>
      </c>
      <c r="B39" s="191" t="s">
        <v>49</v>
      </c>
      <c r="C39" s="192"/>
      <c r="D39" s="45" t="s">
        <v>50</v>
      </c>
      <c r="E39" s="135">
        <v>5.4</v>
      </c>
      <c r="F39" s="45">
        <v>1</v>
      </c>
      <c r="G39" s="56">
        <f t="shared" si="3"/>
        <v>5.4</v>
      </c>
      <c r="H39" s="46">
        <f>'Př. 5a - Ceník služeb provozu '!D20</f>
        <v>0</v>
      </c>
      <c r="I39" s="47">
        <f t="shared" si="2"/>
        <v>0</v>
      </c>
    </row>
    <row r="40" spans="1:9" x14ac:dyDescent="0.25">
      <c r="A40" s="44">
        <v>17</v>
      </c>
      <c r="B40" s="44" t="s">
        <v>67</v>
      </c>
      <c r="C40" s="44"/>
      <c r="D40" s="45" t="s">
        <v>50</v>
      </c>
      <c r="E40" s="45">
        <v>0.8</v>
      </c>
      <c r="F40" s="45">
        <v>1</v>
      </c>
      <c r="G40" s="56">
        <f t="shared" si="3"/>
        <v>0.8</v>
      </c>
      <c r="H40" s="46">
        <f>'Př. 5a - Ceník služeb provozu '!D21</f>
        <v>0</v>
      </c>
      <c r="I40" s="47">
        <f t="shared" si="2"/>
        <v>0</v>
      </c>
    </row>
    <row r="41" spans="1:9" ht="15.6" x14ac:dyDescent="0.25">
      <c r="A41" s="44">
        <v>19</v>
      </c>
      <c r="B41" s="54" t="s">
        <v>45</v>
      </c>
      <c r="C41" s="55"/>
      <c r="D41" s="45" t="s">
        <v>194</v>
      </c>
      <c r="E41" s="45">
        <v>187</v>
      </c>
      <c r="F41" s="45">
        <v>1</v>
      </c>
      <c r="G41" s="56">
        <f t="shared" si="3"/>
        <v>187</v>
      </c>
      <c r="H41" s="46">
        <f>'Př. 5a - Ceník služeb provozu '!D23</f>
        <v>0</v>
      </c>
      <c r="I41" s="47">
        <f t="shared" si="2"/>
        <v>0</v>
      </c>
    </row>
    <row r="42" spans="1:9" x14ac:dyDescent="0.25">
      <c r="A42" s="44">
        <v>22</v>
      </c>
      <c r="B42" s="44" t="s">
        <v>53</v>
      </c>
      <c r="C42" s="44"/>
      <c r="D42" s="45" t="s">
        <v>2</v>
      </c>
      <c r="E42" s="45">
        <v>6</v>
      </c>
      <c r="F42" s="45">
        <v>3</v>
      </c>
      <c r="G42" s="45">
        <f t="shared" si="3"/>
        <v>18</v>
      </c>
      <c r="H42" s="46">
        <f>'Př. 5a - Ceník služeb provozu '!D26</f>
        <v>0</v>
      </c>
      <c r="I42" s="47">
        <f t="shared" si="2"/>
        <v>0</v>
      </c>
    </row>
    <row r="43" spans="1:9" x14ac:dyDescent="0.25">
      <c r="D43" s="10"/>
      <c r="E43" s="10"/>
      <c r="F43" s="10"/>
      <c r="G43" s="49"/>
      <c r="H43" s="50" t="s">
        <v>8</v>
      </c>
      <c r="I43" s="47">
        <f>SUM(I33:I42)</f>
        <v>0</v>
      </c>
    </row>
    <row r="44" spans="1:9" x14ac:dyDescent="0.25">
      <c r="D44" s="51" t="s">
        <v>10</v>
      </c>
      <c r="E44" s="51" t="s">
        <v>10</v>
      </c>
      <c r="F44" s="10"/>
      <c r="G44" s="49"/>
      <c r="H44" s="50" t="s">
        <v>4</v>
      </c>
      <c r="I44" s="47">
        <f>PRODUCT(I43,0.21)</f>
        <v>0</v>
      </c>
    </row>
    <row r="45" spans="1:9" x14ac:dyDescent="0.25">
      <c r="D45" s="10"/>
      <c r="E45" s="10"/>
      <c r="F45" s="10"/>
      <c r="G45" s="49"/>
      <c r="H45" s="50" t="s">
        <v>81</v>
      </c>
      <c r="I45" s="52">
        <f>SUM(I43:I44)</f>
        <v>0</v>
      </c>
    </row>
    <row r="46" spans="1:9" x14ac:dyDescent="0.25">
      <c r="D46" s="10"/>
      <c r="E46" s="10"/>
      <c r="F46" s="10"/>
      <c r="G46" s="49"/>
      <c r="H46" s="50"/>
      <c r="I46" s="53"/>
    </row>
    <row r="47" spans="1:9" x14ac:dyDescent="0.25">
      <c r="D47" s="10"/>
      <c r="E47" s="10"/>
      <c r="F47" s="10"/>
      <c r="G47" s="49"/>
      <c r="H47" s="50"/>
      <c r="I47" s="53"/>
    </row>
    <row r="48" spans="1:9" ht="15.6" x14ac:dyDescent="0.3">
      <c r="B48" s="9" t="s">
        <v>65</v>
      </c>
      <c r="D48" s="10"/>
      <c r="E48" s="10"/>
      <c r="F48" s="10"/>
      <c r="G48" s="10"/>
      <c r="H48" s="13"/>
      <c r="I48" s="12"/>
    </row>
    <row r="49" spans="1:9" x14ac:dyDescent="0.25">
      <c r="A49" s="14"/>
      <c r="B49" s="15"/>
      <c r="C49" s="14"/>
      <c r="D49" s="16"/>
      <c r="E49" s="16"/>
      <c r="F49" s="16"/>
      <c r="G49" s="16"/>
      <c r="H49" s="17"/>
      <c r="I49" s="18"/>
    </row>
    <row r="50" spans="1:9" ht="15" x14ac:dyDescent="0.25">
      <c r="A50" s="19"/>
      <c r="B50" s="20" t="s">
        <v>64</v>
      </c>
      <c r="C50" s="21"/>
      <c r="D50" s="21"/>
      <c r="E50" s="21"/>
      <c r="F50" s="21"/>
      <c r="G50" s="21"/>
      <c r="H50" s="21"/>
      <c r="I50" s="21"/>
    </row>
    <row r="51" spans="1:9" ht="13.8" x14ac:dyDescent="0.25">
      <c r="A51" s="14"/>
      <c r="B51" s="21"/>
      <c r="C51" s="21"/>
      <c r="D51" s="22"/>
      <c r="E51" s="22"/>
      <c r="F51" s="22"/>
      <c r="G51" s="23"/>
      <c r="H51" s="24"/>
      <c r="I51" s="25"/>
    </row>
    <row r="52" spans="1:9" x14ac:dyDescent="0.25">
      <c r="A52" s="26"/>
      <c r="B52" s="8" t="s">
        <v>13</v>
      </c>
      <c r="C52" s="27" t="s">
        <v>29</v>
      </c>
      <c r="D52" s="10"/>
      <c r="E52" s="10"/>
      <c r="F52" s="10"/>
      <c r="G52" s="10"/>
      <c r="H52" s="13"/>
      <c r="I52" s="28"/>
    </row>
    <row r="53" spans="1:9" x14ac:dyDescent="0.25">
      <c r="B53" s="8" t="s">
        <v>57</v>
      </c>
      <c r="C53" s="29" t="s">
        <v>60</v>
      </c>
      <c r="D53" s="10"/>
      <c r="E53" s="10"/>
      <c r="F53" s="10"/>
      <c r="G53" s="10"/>
      <c r="H53" s="13"/>
      <c r="I53" s="28"/>
    </row>
    <row r="54" spans="1:9" x14ac:dyDescent="0.25">
      <c r="B54" s="8" t="s">
        <v>16</v>
      </c>
      <c r="C54" s="29" t="s">
        <v>17</v>
      </c>
      <c r="D54" s="10"/>
      <c r="E54" s="10"/>
      <c r="F54" s="30"/>
      <c r="G54" s="31"/>
      <c r="H54" s="32"/>
      <c r="I54" s="28"/>
    </row>
    <row r="55" spans="1:9" x14ac:dyDescent="0.25">
      <c r="B55" s="8" t="s">
        <v>15</v>
      </c>
      <c r="C55" s="29" t="s">
        <v>30</v>
      </c>
      <c r="D55" s="10"/>
      <c r="E55" s="10"/>
      <c r="F55" s="10"/>
      <c r="G55" s="10"/>
      <c r="H55" s="13"/>
      <c r="I55" s="28"/>
    </row>
    <row r="56" spans="1:9" x14ac:dyDescent="0.25">
      <c r="B56" s="8" t="s">
        <v>18</v>
      </c>
      <c r="C56" s="33" t="s">
        <v>89</v>
      </c>
      <c r="D56" s="10"/>
      <c r="E56" s="10"/>
      <c r="F56" s="10"/>
      <c r="G56" s="10"/>
      <c r="H56" s="13"/>
      <c r="I56" s="28"/>
    </row>
    <row r="57" spans="1:9" x14ac:dyDescent="0.25">
      <c r="D57" s="10"/>
      <c r="E57" s="10"/>
      <c r="F57" s="10"/>
      <c r="G57" s="49"/>
      <c r="H57" s="50"/>
      <c r="I57" s="53"/>
    </row>
    <row r="58" spans="1:9" ht="15.6" x14ac:dyDescent="0.3">
      <c r="B58" s="9" t="s">
        <v>75</v>
      </c>
      <c r="D58" s="10"/>
      <c r="E58" s="10"/>
      <c r="F58" s="10"/>
      <c r="G58" s="10"/>
      <c r="H58" s="13"/>
      <c r="I58" s="28"/>
    </row>
    <row r="59" spans="1:9" x14ac:dyDescent="0.25">
      <c r="A59" s="14"/>
      <c r="B59" s="14"/>
      <c r="C59" s="14"/>
      <c r="D59" s="16"/>
      <c r="E59" s="16"/>
      <c r="F59" s="16"/>
      <c r="G59" s="16"/>
      <c r="H59" s="17"/>
      <c r="I59" s="35"/>
    </row>
    <row r="60" spans="1:9" ht="15.6" x14ac:dyDescent="0.3">
      <c r="A60" s="36" t="s">
        <v>12</v>
      </c>
      <c r="B60" s="37" t="s">
        <v>5</v>
      </c>
      <c r="C60" s="38"/>
      <c r="D60" s="39" t="s">
        <v>6</v>
      </c>
      <c r="E60" s="39" t="s">
        <v>0</v>
      </c>
      <c r="F60" s="39" t="s">
        <v>19</v>
      </c>
      <c r="G60" s="40" t="s">
        <v>0</v>
      </c>
      <c r="H60" s="41" t="s">
        <v>7</v>
      </c>
      <c r="I60" s="42" t="s">
        <v>1</v>
      </c>
    </row>
    <row r="61" spans="1:9" x14ac:dyDescent="0.25">
      <c r="A61" s="44">
        <v>1</v>
      </c>
      <c r="B61" s="191" t="s">
        <v>20</v>
      </c>
      <c r="C61" s="192"/>
      <c r="D61" s="45" t="s">
        <v>21</v>
      </c>
      <c r="E61" s="45">
        <v>4</v>
      </c>
      <c r="F61" s="45">
        <v>4</v>
      </c>
      <c r="G61" s="45">
        <f>PRODUCT(E61,F61)</f>
        <v>16</v>
      </c>
      <c r="H61" s="46">
        <f>'Př. 5a - Ceník služeb provozu '!D7</f>
        <v>0</v>
      </c>
      <c r="I61" s="47">
        <f t="shared" ref="I61:I67" si="4">G61*H61</f>
        <v>0</v>
      </c>
    </row>
    <row r="62" spans="1:9" ht="25.5" customHeight="1" x14ac:dyDescent="0.25">
      <c r="A62" s="44">
        <v>2</v>
      </c>
      <c r="B62" s="193" t="s">
        <v>66</v>
      </c>
      <c r="C62" s="194"/>
      <c r="D62" s="45" t="s">
        <v>2</v>
      </c>
      <c r="E62" s="45">
        <v>10</v>
      </c>
      <c r="F62" s="45">
        <v>6</v>
      </c>
      <c r="G62" s="45">
        <f t="shared" ref="G62:G70" si="5">PRODUCT(E62,F62)</f>
        <v>60</v>
      </c>
      <c r="H62" s="46">
        <f>'Př. 5a - Ceník služeb provozu '!D8</f>
        <v>0</v>
      </c>
      <c r="I62" s="47">
        <f t="shared" si="4"/>
        <v>0</v>
      </c>
    </row>
    <row r="63" spans="1:9" x14ac:dyDescent="0.25">
      <c r="A63" s="44">
        <v>3</v>
      </c>
      <c r="B63" s="191" t="s">
        <v>68</v>
      </c>
      <c r="C63" s="192"/>
      <c r="D63" s="45" t="s">
        <v>2</v>
      </c>
      <c r="E63" s="45">
        <v>2</v>
      </c>
      <c r="F63" s="45">
        <v>8</v>
      </c>
      <c r="G63" s="45">
        <f t="shared" si="5"/>
        <v>16</v>
      </c>
      <c r="H63" s="46">
        <f>'Př. 5a - Ceník služeb provozu '!D9</f>
        <v>0</v>
      </c>
      <c r="I63" s="47">
        <f t="shared" si="4"/>
        <v>0</v>
      </c>
    </row>
    <row r="64" spans="1:9" x14ac:dyDescent="0.25">
      <c r="A64" s="44">
        <v>5</v>
      </c>
      <c r="B64" s="191" t="s">
        <v>3</v>
      </c>
      <c r="C64" s="192"/>
      <c r="D64" s="45" t="s">
        <v>2</v>
      </c>
      <c r="E64" s="45">
        <v>2</v>
      </c>
      <c r="F64" s="45">
        <v>12</v>
      </c>
      <c r="G64" s="45">
        <f t="shared" si="5"/>
        <v>24</v>
      </c>
      <c r="H64" s="46">
        <f>'Př. 5a - Ceník služeb provozu '!D10</f>
        <v>0</v>
      </c>
      <c r="I64" s="47">
        <f t="shared" si="4"/>
        <v>0</v>
      </c>
    </row>
    <row r="65" spans="1:9" x14ac:dyDescent="0.25">
      <c r="A65" s="44">
        <v>13</v>
      </c>
      <c r="B65" s="191" t="s">
        <v>51</v>
      </c>
      <c r="C65" s="192"/>
      <c r="D65" s="45" t="s">
        <v>2</v>
      </c>
      <c r="E65" s="45">
        <v>50</v>
      </c>
      <c r="F65" s="45">
        <v>1</v>
      </c>
      <c r="G65" s="45">
        <f t="shared" si="5"/>
        <v>50</v>
      </c>
      <c r="H65" s="46">
        <f>'Př. 5a - Ceník služeb provozu '!D18</f>
        <v>0</v>
      </c>
      <c r="I65" s="47">
        <f t="shared" si="4"/>
        <v>0</v>
      </c>
    </row>
    <row r="66" spans="1:9" x14ac:dyDescent="0.25">
      <c r="A66" s="44">
        <v>14</v>
      </c>
      <c r="B66" s="44" t="s">
        <v>52</v>
      </c>
      <c r="C66" s="44"/>
      <c r="D66" s="45" t="s">
        <v>2</v>
      </c>
      <c r="E66" s="45">
        <v>8</v>
      </c>
      <c r="F66" s="45">
        <v>6</v>
      </c>
      <c r="G66" s="45">
        <f t="shared" si="5"/>
        <v>48</v>
      </c>
      <c r="H66" s="46">
        <f>'Př. 5a - Ceník služeb provozu '!D19</f>
        <v>0</v>
      </c>
      <c r="I66" s="47">
        <f t="shared" si="4"/>
        <v>0</v>
      </c>
    </row>
    <row r="67" spans="1:9" x14ac:dyDescent="0.25">
      <c r="A67" s="44">
        <v>17</v>
      </c>
      <c r="B67" s="44" t="s">
        <v>67</v>
      </c>
      <c r="C67" s="44"/>
      <c r="D67" s="45" t="s">
        <v>50</v>
      </c>
      <c r="E67" s="45">
        <v>0.8</v>
      </c>
      <c r="F67" s="45">
        <v>1</v>
      </c>
      <c r="G67" s="45">
        <f t="shared" si="5"/>
        <v>0.8</v>
      </c>
      <c r="H67" s="46">
        <f>'Př. 5a - Ceník služeb provozu '!D21</f>
        <v>0</v>
      </c>
      <c r="I67" s="47">
        <f t="shared" si="4"/>
        <v>0</v>
      </c>
    </row>
    <row r="68" spans="1:9" ht="15.6" x14ac:dyDescent="0.25">
      <c r="A68" s="44">
        <v>20</v>
      </c>
      <c r="B68" s="191" t="s">
        <v>90</v>
      </c>
      <c r="C68" s="192"/>
      <c r="D68" s="45" t="s">
        <v>195</v>
      </c>
      <c r="E68" s="45">
        <v>450</v>
      </c>
      <c r="F68" s="45">
        <v>1</v>
      </c>
      <c r="G68" s="45">
        <f t="shared" si="5"/>
        <v>450</v>
      </c>
      <c r="H68" s="46">
        <f>'Př. 5a - Ceník služeb provozu '!D24</f>
        <v>0</v>
      </c>
      <c r="I68" s="47">
        <f>G68*H68</f>
        <v>0</v>
      </c>
    </row>
    <row r="69" spans="1:9" x14ac:dyDescent="0.25">
      <c r="A69" s="44">
        <v>22</v>
      </c>
      <c r="B69" s="44" t="s">
        <v>53</v>
      </c>
      <c r="C69" s="44"/>
      <c r="D69" s="45" t="s">
        <v>2</v>
      </c>
      <c r="E69" s="45">
        <v>6</v>
      </c>
      <c r="F69" s="45">
        <v>3</v>
      </c>
      <c r="G69" s="45">
        <f t="shared" si="5"/>
        <v>18</v>
      </c>
      <c r="H69" s="46">
        <f>'Př. 5a - Ceník služeb provozu '!D26</f>
        <v>0</v>
      </c>
      <c r="I69" s="47">
        <f>G69*H69</f>
        <v>0</v>
      </c>
    </row>
    <row r="70" spans="1:9" x14ac:dyDescent="0.25">
      <c r="A70" s="44">
        <v>23</v>
      </c>
      <c r="B70" s="44" t="s">
        <v>55</v>
      </c>
      <c r="C70" s="44"/>
      <c r="D70" s="45" t="s">
        <v>2</v>
      </c>
      <c r="E70" s="45">
        <v>100</v>
      </c>
      <c r="F70" s="45">
        <v>1</v>
      </c>
      <c r="G70" s="45">
        <f t="shared" si="5"/>
        <v>100</v>
      </c>
      <c r="H70" s="46">
        <f>'Př. 5a - Ceník služeb provozu '!D27</f>
        <v>0</v>
      </c>
      <c r="I70" s="47">
        <f>G70*H70</f>
        <v>0</v>
      </c>
    </row>
    <row r="71" spans="1:9" x14ac:dyDescent="0.25">
      <c r="D71" s="10"/>
      <c r="E71" s="10"/>
      <c r="F71" s="10"/>
      <c r="G71" s="49"/>
      <c r="H71" s="50" t="s">
        <v>8</v>
      </c>
      <c r="I71" s="47">
        <f>SUM(I61:I70)</f>
        <v>0</v>
      </c>
    </row>
    <row r="72" spans="1:9" x14ac:dyDescent="0.25">
      <c r="D72" s="51" t="s">
        <v>10</v>
      </c>
      <c r="E72" s="51" t="s">
        <v>10</v>
      </c>
      <c r="F72" s="10"/>
      <c r="G72" s="49"/>
      <c r="H72" s="50" t="s">
        <v>4</v>
      </c>
      <c r="I72" s="47">
        <f>PRODUCT(I71,0.21)</f>
        <v>0</v>
      </c>
    </row>
    <row r="73" spans="1:9" x14ac:dyDescent="0.25">
      <c r="D73" s="10"/>
      <c r="E73" s="10"/>
      <c r="F73" s="10"/>
      <c r="G73" s="49"/>
      <c r="H73" s="50" t="s">
        <v>83</v>
      </c>
      <c r="I73" s="52">
        <f>SUM(I71:I72)</f>
        <v>0</v>
      </c>
    </row>
    <row r="74" spans="1:9" x14ac:dyDescent="0.25">
      <c r="D74" s="10"/>
      <c r="E74" s="10"/>
      <c r="F74" s="10"/>
      <c r="G74" s="49"/>
      <c r="H74" s="50"/>
      <c r="I74" s="53"/>
    </row>
    <row r="75" spans="1:9" ht="15.6" x14ac:dyDescent="0.3">
      <c r="B75" s="9" t="s">
        <v>76</v>
      </c>
      <c r="D75" s="10"/>
      <c r="E75" s="10"/>
      <c r="F75" s="10"/>
      <c r="G75" s="10"/>
      <c r="H75" s="13"/>
      <c r="I75" s="28"/>
    </row>
    <row r="76" spans="1:9" x14ac:dyDescent="0.25">
      <c r="A76" s="14"/>
      <c r="B76" s="14"/>
      <c r="C76" s="14"/>
      <c r="D76" s="16"/>
      <c r="E76" s="16"/>
      <c r="F76" s="16"/>
      <c r="G76" s="16"/>
      <c r="H76" s="17"/>
      <c r="I76" s="35"/>
    </row>
    <row r="77" spans="1:9" ht="15.6" x14ac:dyDescent="0.3">
      <c r="A77" s="36" t="s">
        <v>12</v>
      </c>
      <c r="B77" s="37" t="s">
        <v>5</v>
      </c>
      <c r="C77" s="38"/>
      <c r="D77" s="39" t="s">
        <v>6</v>
      </c>
      <c r="E77" s="39" t="s">
        <v>0</v>
      </c>
      <c r="F77" s="39" t="s">
        <v>19</v>
      </c>
      <c r="G77" s="40" t="s">
        <v>0</v>
      </c>
      <c r="H77" s="41" t="s">
        <v>7</v>
      </c>
      <c r="I77" s="42" t="s">
        <v>1</v>
      </c>
    </row>
    <row r="78" spans="1:9" x14ac:dyDescent="0.25">
      <c r="A78" s="44">
        <v>1</v>
      </c>
      <c r="B78" s="191" t="s">
        <v>20</v>
      </c>
      <c r="C78" s="192"/>
      <c r="D78" s="45" t="s">
        <v>21</v>
      </c>
      <c r="E78" s="45">
        <v>4</v>
      </c>
      <c r="F78" s="45">
        <v>4</v>
      </c>
      <c r="G78" s="56">
        <f>PRODUCT(E78,F78)</f>
        <v>16</v>
      </c>
      <c r="H78" s="46">
        <f>'Př. 5a - Ceník služeb provozu '!D7</f>
        <v>0</v>
      </c>
      <c r="I78" s="47">
        <f t="shared" ref="I78:I85" si="6">G78*H78</f>
        <v>0</v>
      </c>
    </row>
    <row r="79" spans="1:9" ht="25.5" customHeight="1" x14ac:dyDescent="0.25">
      <c r="A79" s="44">
        <v>2</v>
      </c>
      <c r="B79" s="193" t="s">
        <v>66</v>
      </c>
      <c r="C79" s="194"/>
      <c r="D79" s="45" t="s">
        <v>2</v>
      </c>
      <c r="E79" s="56">
        <v>10</v>
      </c>
      <c r="F79" s="56">
        <v>6</v>
      </c>
      <c r="G79" s="56">
        <f t="shared" ref="G79:G86" si="7">PRODUCT(E79,F79)</f>
        <v>60</v>
      </c>
      <c r="H79" s="46">
        <f>'Př. 5a - Ceník služeb provozu '!D8</f>
        <v>0</v>
      </c>
      <c r="I79" s="47">
        <f t="shared" si="6"/>
        <v>0</v>
      </c>
    </row>
    <row r="80" spans="1:9" x14ac:dyDescent="0.25">
      <c r="A80" s="44">
        <v>3</v>
      </c>
      <c r="B80" s="191" t="s">
        <v>68</v>
      </c>
      <c r="C80" s="192"/>
      <c r="D80" s="45" t="s">
        <v>2</v>
      </c>
      <c r="E80" s="45">
        <v>2</v>
      </c>
      <c r="F80" s="45">
        <v>8</v>
      </c>
      <c r="G80" s="56">
        <f t="shared" si="7"/>
        <v>16</v>
      </c>
      <c r="H80" s="46">
        <f>'Př. 5a - Ceník služeb provozu '!D9</f>
        <v>0</v>
      </c>
      <c r="I80" s="47">
        <f t="shared" si="6"/>
        <v>0</v>
      </c>
    </row>
    <row r="81" spans="1:9" x14ac:dyDescent="0.25">
      <c r="A81" s="44">
        <v>5</v>
      </c>
      <c r="B81" s="191" t="s">
        <v>3</v>
      </c>
      <c r="C81" s="192"/>
      <c r="D81" s="45" t="s">
        <v>2</v>
      </c>
      <c r="E81" s="45">
        <v>2</v>
      </c>
      <c r="F81" s="45">
        <v>12</v>
      </c>
      <c r="G81" s="56">
        <f t="shared" si="7"/>
        <v>24</v>
      </c>
      <c r="H81" s="46">
        <f>'Př. 5a - Ceník služeb provozu '!D10</f>
        <v>0</v>
      </c>
      <c r="I81" s="47">
        <f t="shared" si="6"/>
        <v>0</v>
      </c>
    </row>
    <row r="82" spans="1:9" x14ac:dyDescent="0.25">
      <c r="A82" s="44">
        <v>10</v>
      </c>
      <c r="B82" s="54" t="s">
        <v>70</v>
      </c>
      <c r="C82" s="55"/>
      <c r="D82" s="45" t="s">
        <v>2</v>
      </c>
      <c r="E82" s="45">
        <v>6</v>
      </c>
      <c r="F82" s="45">
        <v>1</v>
      </c>
      <c r="G82" s="56">
        <f t="shared" si="7"/>
        <v>6</v>
      </c>
      <c r="H82" s="46">
        <f>'Př. 5a - Ceník služeb provozu '!D15</f>
        <v>0</v>
      </c>
      <c r="I82" s="47">
        <f t="shared" si="6"/>
        <v>0</v>
      </c>
    </row>
    <row r="83" spans="1:9" x14ac:dyDescent="0.25">
      <c r="A83" s="44">
        <v>14</v>
      </c>
      <c r="B83" s="44" t="s">
        <v>52</v>
      </c>
      <c r="C83" s="44"/>
      <c r="D83" s="45" t="s">
        <v>2</v>
      </c>
      <c r="E83" s="45">
        <v>8</v>
      </c>
      <c r="F83" s="45">
        <v>6</v>
      </c>
      <c r="G83" s="56">
        <f t="shared" si="7"/>
        <v>48</v>
      </c>
      <c r="H83" s="46">
        <f>'Př. 5a - Ceník služeb provozu '!D19</f>
        <v>0</v>
      </c>
      <c r="I83" s="47">
        <f t="shared" si="6"/>
        <v>0</v>
      </c>
    </row>
    <row r="84" spans="1:9" x14ac:dyDescent="0.25">
      <c r="A84" s="44">
        <v>16</v>
      </c>
      <c r="B84" s="191" t="s">
        <v>49</v>
      </c>
      <c r="C84" s="192"/>
      <c r="D84" s="45" t="s">
        <v>50</v>
      </c>
      <c r="E84" s="135">
        <v>5.4</v>
      </c>
      <c r="F84" s="45">
        <v>1</v>
      </c>
      <c r="G84" s="56">
        <f t="shared" si="7"/>
        <v>5.4</v>
      </c>
      <c r="H84" s="46">
        <f>'Př. 5a - Ceník služeb provozu '!D20</f>
        <v>0</v>
      </c>
      <c r="I84" s="47">
        <f t="shared" si="6"/>
        <v>0</v>
      </c>
    </row>
    <row r="85" spans="1:9" x14ac:dyDescent="0.25">
      <c r="A85" s="44">
        <v>17</v>
      </c>
      <c r="B85" s="44" t="s">
        <v>67</v>
      </c>
      <c r="C85" s="44"/>
      <c r="D85" s="45" t="s">
        <v>50</v>
      </c>
      <c r="E85" s="45">
        <v>0.8</v>
      </c>
      <c r="F85" s="45">
        <v>1</v>
      </c>
      <c r="G85" s="56">
        <f t="shared" si="7"/>
        <v>0.8</v>
      </c>
      <c r="H85" s="46">
        <f>'Př. 5a - Ceník služeb provozu '!D21</f>
        <v>0</v>
      </c>
      <c r="I85" s="47">
        <f t="shared" si="6"/>
        <v>0</v>
      </c>
    </row>
    <row r="86" spans="1:9" x14ac:dyDescent="0.25">
      <c r="A86" s="44">
        <v>22</v>
      </c>
      <c r="B86" s="44" t="s">
        <v>53</v>
      </c>
      <c r="C86" s="44"/>
      <c r="D86" s="45" t="s">
        <v>2</v>
      </c>
      <c r="E86" s="45">
        <v>6</v>
      </c>
      <c r="F86" s="45">
        <v>3</v>
      </c>
      <c r="G86" s="45">
        <f t="shared" si="7"/>
        <v>18</v>
      </c>
      <c r="H86" s="46">
        <f>'Př. 5a - Ceník služeb provozu '!D26</f>
        <v>0</v>
      </c>
      <c r="I86" s="47">
        <f>G86*H86</f>
        <v>0</v>
      </c>
    </row>
    <row r="87" spans="1:9" x14ac:dyDescent="0.25">
      <c r="D87" s="10"/>
      <c r="E87" s="10"/>
      <c r="F87" s="10"/>
      <c r="G87" s="49"/>
      <c r="H87" s="50" t="s">
        <v>8</v>
      </c>
      <c r="I87" s="47">
        <f>SUM(I78:I86)</f>
        <v>0</v>
      </c>
    </row>
    <row r="88" spans="1:9" x14ac:dyDescent="0.25">
      <c r="D88" s="51" t="s">
        <v>10</v>
      </c>
      <c r="E88" s="51" t="s">
        <v>10</v>
      </c>
      <c r="F88" s="10"/>
      <c r="G88" s="49"/>
      <c r="H88" s="50" t="s">
        <v>4</v>
      </c>
      <c r="I88" s="47">
        <f>PRODUCT(I87,0.21)</f>
        <v>0</v>
      </c>
    </row>
    <row r="89" spans="1:9" x14ac:dyDescent="0.25">
      <c r="D89" s="10"/>
      <c r="E89" s="10"/>
      <c r="F89" s="10"/>
      <c r="G89" s="49"/>
      <c r="H89" s="50" t="s">
        <v>84</v>
      </c>
      <c r="I89" s="52">
        <f>SUM(I87:I88)</f>
        <v>0</v>
      </c>
    </row>
    <row r="90" spans="1:9" x14ac:dyDescent="0.25">
      <c r="D90" s="10"/>
      <c r="E90" s="10"/>
      <c r="F90" s="10"/>
      <c r="G90" s="49"/>
      <c r="H90" s="50"/>
      <c r="I90" s="53"/>
    </row>
    <row r="91" spans="1:9" x14ac:dyDescent="0.25">
      <c r="D91" s="10"/>
      <c r="E91" s="10"/>
      <c r="F91" s="10"/>
      <c r="G91" s="49"/>
      <c r="H91" s="50"/>
      <c r="I91" s="53"/>
    </row>
    <row r="92" spans="1:9" ht="15.6" x14ac:dyDescent="0.3">
      <c r="B92" s="9" t="s">
        <v>65</v>
      </c>
      <c r="D92" s="10"/>
      <c r="E92" s="10"/>
      <c r="F92" s="10"/>
      <c r="G92" s="10"/>
      <c r="H92" s="13"/>
      <c r="I92" s="12"/>
    </row>
    <row r="93" spans="1:9" x14ac:dyDescent="0.25">
      <c r="A93" s="14"/>
      <c r="B93" s="15"/>
      <c r="C93" s="14"/>
      <c r="D93" s="16"/>
      <c r="E93" s="16"/>
      <c r="F93" s="16"/>
      <c r="G93" s="16"/>
      <c r="H93" s="17"/>
      <c r="I93" s="18"/>
    </row>
    <row r="94" spans="1:9" ht="15" x14ac:dyDescent="0.25">
      <c r="A94" s="19"/>
      <c r="B94" s="20" t="s">
        <v>64</v>
      </c>
      <c r="C94" s="21"/>
      <c r="D94" s="21"/>
      <c r="E94" s="21"/>
      <c r="F94" s="21"/>
      <c r="G94" s="21"/>
      <c r="H94" s="21"/>
      <c r="I94" s="21"/>
    </row>
    <row r="95" spans="1:9" ht="13.8" x14ac:dyDescent="0.25">
      <c r="A95" s="14"/>
      <c r="B95" s="21"/>
      <c r="C95" s="21"/>
      <c r="D95" s="22"/>
      <c r="E95" s="22"/>
      <c r="F95" s="22"/>
      <c r="G95" s="23"/>
      <c r="H95" s="24"/>
      <c r="I95" s="25"/>
    </row>
    <row r="96" spans="1:9" x14ac:dyDescent="0.25">
      <c r="A96" s="26"/>
      <c r="B96" s="8" t="s">
        <v>13</v>
      </c>
      <c r="C96" s="27" t="s">
        <v>29</v>
      </c>
      <c r="D96" s="10"/>
      <c r="E96" s="10"/>
      <c r="F96" s="10"/>
      <c r="G96" s="10"/>
      <c r="H96" s="13"/>
      <c r="I96" s="28"/>
    </row>
    <row r="97" spans="1:9" x14ac:dyDescent="0.25">
      <c r="B97" s="8" t="s">
        <v>57</v>
      </c>
      <c r="C97" s="29" t="s">
        <v>60</v>
      </c>
      <c r="D97" s="10"/>
      <c r="E97" s="10"/>
      <c r="F97" s="10"/>
      <c r="G97" s="10"/>
      <c r="H97" s="13"/>
      <c r="I97" s="28"/>
    </row>
    <row r="98" spans="1:9" x14ac:dyDescent="0.25">
      <c r="B98" s="8" t="s">
        <v>16</v>
      </c>
      <c r="C98" s="29" t="s">
        <v>17</v>
      </c>
      <c r="D98" s="10"/>
      <c r="E98" s="10"/>
      <c r="F98" s="30"/>
      <c r="G98" s="31"/>
      <c r="H98" s="32"/>
      <c r="I98" s="28"/>
    </row>
    <row r="99" spans="1:9" x14ac:dyDescent="0.25">
      <c r="B99" s="8" t="s">
        <v>15</v>
      </c>
      <c r="C99" s="29" t="s">
        <v>30</v>
      </c>
      <c r="D99" s="10"/>
      <c r="E99" s="10"/>
      <c r="F99" s="10"/>
      <c r="G99" s="10"/>
      <c r="H99" s="13"/>
      <c r="I99" s="28"/>
    </row>
    <row r="100" spans="1:9" x14ac:dyDescent="0.25">
      <c r="B100" s="8" t="s">
        <v>18</v>
      </c>
      <c r="C100" s="33" t="s">
        <v>89</v>
      </c>
      <c r="D100" s="10"/>
      <c r="E100" s="10"/>
      <c r="F100" s="10"/>
      <c r="G100" s="10"/>
      <c r="H100" s="13"/>
      <c r="I100" s="28"/>
    </row>
    <row r="101" spans="1:9" x14ac:dyDescent="0.25">
      <c r="D101" s="10"/>
      <c r="E101" s="10"/>
      <c r="F101" s="10"/>
      <c r="G101" s="49"/>
      <c r="H101" s="50"/>
      <c r="I101" s="53"/>
    </row>
    <row r="102" spans="1:9" ht="15.6" x14ac:dyDescent="0.3">
      <c r="B102" s="9" t="s">
        <v>77</v>
      </c>
      <c r="D102" s="10"/>
      <c r="E102" s="10"/>
      <c r="F102" s="10"/>
      <c r="G102" s="10"/>
      <c r="H102" s="13"/>
      <c r="I102" s="28"/>
    </row>
    <row r="103" spans="1:9" x14ac:dyDescent="0.25">
      <c r="A103" s="14"/>
      <c r="B103" s="14"/>
      <c r="C103" s="14"/>
      <c r="D103" s="16"/>
      <c r="E103" s="16"/>
      <c r="F103" s="16"/>
      <c r="G103" s="16"/>
      <c r="H103" s="17"/>
      <c r="I103" s="35"/>
    </row>
    <row r="104" spans="1:9" ht="15.6" x14ac:dyDescent="0.3">
      <c r="A104" s="36" t="s">
        <v>12</v>
      </c>
      <c r="B104" s="37" t="s">
        <v>5</v>
      </c>
      <c r="C104" s="38"/>
      <c r="D104" s="39" t="s">
        <v>6</v>
      </c>
      <c r="E104" s="39" t="s">
        <v>0</v>
      </c>
      <c r="F104" s="39" t="s">
        <v>19</v>
      </c>
      <c r="G104" s="40" t="s">
        <v>0</v>
      </c>
      <c r="H104" s="41" t="s">
        <v>7</v>
      </c>
      <c r="I104" s="42" t="s">
        <v>1</v>
      </c>
    </row>
    <row r="105" spans="1:9" x14ac:dyDescent="0.25">
      <c r="A105" s="44">
        <v>1</v>
      </c>
      <c r="B105" s="191" t="s">
        <v>20</v>
      </c>
      <c r="C105" s="192"/>
      <c r="D105" s="45" t="s">
        <v>21</v>
      </c>
      <c r="E105" s="45">
        <v>4</v>
      </c>
      <c r="F105" s="45">
        <v>4</v>
      </c>
      <c r="G105" s="45">
        <f>PRODUCT(E105,F105)</f>
        <v>16</v>
      </c>
      <c r="H105" s="46">
        <f>'Př. 5a - Ceník služeb provozu '!D7</f>
        <v>0</v>
      </c>
      <c r="I105" s="47">
        <f t="shared" ref="I105:I111" si="8">G105*H105</f>
        <v>0</v>
      </c>
    </row>
    <row r="106" spans="1:9" ht="25.5" customHeight="1" x14ac:dyDescent="0.25">
      <c r="A106" s="44">
        <v>2</v>
      </c>
      <c r="B106" s="193" t="s">
        <v>66</v>
      </c>
      <c r="C106" s="194"/>
      <c r="D106" s="45" t="s">
        <v>2</v>
      </c>
      <c r="E106" s="45">
        <v>10</v>
      </c>
      <c r="F106" s="45">
        <v>6</v>
      </c>
      <c r="G106" s="45">
        <f t="shared" ref="G106:G115" si="9">PRODUCT(E106,F106)</f>
        <v>60</v>
      </c>
      <c r="H106" s="46">
        <f>'Př. 5a - Ceník služeb provozu '!D8</f>
        <v>0</v>
      </c>
      <c r="I106" s="47">
        <f t="shared" si="8"/>
        <v>0</v>
      </c>
    </row>
    <row r="107" spans="1:9" x14ac:dyDescent="0.25">
      <c r="A107" s="44">
        <v>3</v>
      </c>
      <c r="B107" s="191" t="s">
        <v>68</v>
      </c>
      <c r="C107" s="192"/>
      <c r="D107" s="45" t="s">
        <v>2</v>
      </c>
      <c r="E107" s="45">
        <v>2</v>
      </c>
      <c r="F107" s="45">
        <v>8</v>
      </c>
      <c r="G107" s="45">
        <f t="shared" si="9"/>
        <v>16</v>
      </c>
      <c r="H107" s="46">
        <f>'Př. 5a - Ceník služeb provozu '!D9</f>
        <v>0</v>
      </c>
      <c r="I107" s="47">
        <f t="shared" si="8"/>
        <v>0</v>
      </c>
    </row>
    <row r="108" spans="1:9" x14ac:dyDescent="0.25">
      <c r="A108" s="44">
        <v>5</v>
      </c>
      <c r="B108" s="191" t="s">
        <v>3</v>
      </c>
      <c r="C108" s="192"/>
      <c r="D108" s="45" t="s">
        <v>2</v>
      </c>
      <c r="E108" s="45">
        <v>2</v>
      </c>
      <c r="F108" s="45">
        <v>12</v>
      </c>
      <c r="G108" s="45">
        <f t="shared" si="9"/>
        <v>24</v>
      </c>
      <c r="H108" s="46">
        <f>'Př. 5a - Ceník služeb provozu '!D10</f>
        <v>0</v>
      </c>
      <c r="I108" s="47">
        <f t="shared" si="8"/>
        <v>0</v>
      </c>
    </row>
    <row r="109" spans="1:9" x14ac:dyDescent="0.25">
      <c r="A109" s="44">
        <v>13</v>
      </c>
      <c r="B109" s="191" t="s">
        <v>51</v>
      </c>
      <c r="C109" s="192"/>
      <c r="D109" s="45" t="s">
        <v>2</v>
      </c>
      <c r="E109" s="45">
        <v>50</v>
      </c>
      <c r="F109" s="45">
        <v>1</v>
      </c>
      <c r="G109" s="45">
        <f t="shared" si="9"/>
        <v>50</v>
      </c>
      <c r="H109" s="46">
        <f>'Př. 5a - Ceník služeb provozu '!D18</f>
        <v>0</v>
      </c>
      <c r="I109" s="47">
        <f t="shared" si="8"/>
        <v>0</v>
      </c>
    </row>
    <row r="110" spans="1:9" x14ac:dyDescent="0.25">
      <c r="A110" s="44">
        <v>14</v>
      </c>
      <c r="B110" s="44" t="s">
        <v>52</v>
      </c>
      <c r="C110" s="44"/>
      <c r="D110" s="45" t="s">
        <v>2</v>
      </c>
      <c r="E110" s="45">
        <v>8</v>
      </c>
      <c r="F110" s="45">
        <v>6</v>
      </c>
      <c r="G110" s="45">
        <f t="shared" si="9"/>
        <v>48</v>
      </c>
      <c r="H110" s="46">
        <f>'Př. 5a - Ceník služeb provozu '!D19</f>
        <v>0</v>
      </c>
      <c r="I110" s="47">
        <f t="shared" si="8"/>
        <v>0</v>
      </c>
    </row>
    <row r="111" spans="1:9" x14ac:dyDescent="0.25">
      <c r="A111" s="44">
        <v>17</v>
      </c>
      <c r="B111" s="44" t="s">
        <v>67</v>
      </c>
      <c r="C111" s="44"/>
      <c r="D111" s="45" t="s">
        <v>50</v>
      </c>
      <c r="E111" s="45">
        <v>0.8</v>
      </c>
      <c r="F111" s="45">
        <v>1</v>
      </c>
      <c r="G111" s="45">
        <f t="shared" si="9"/>
        <v>0.8</v>
      </c>
      <c r="H111" s="46">
        <f>'Př. 5a - Ceník služeb provozu '!D21</f>
        <v>0</v>
      </c>
      <c r="I111" s="47">
        <f t="shared" si="8"/>
        <v>0</v>
      </c>
    </row>
    <row r="112" spans="1:9" ht="15.6" x14ac:dyDescent="0.25">
      <c r="A112" s="44">
        <v>18</v>
      </c>
      <c r="B112" s="44" t="s">
        <v>54</v>
      </c>
      <c r="C112" s="44"/>
      <c r="D112" s="45" t="s">
        <v>194</v>
      </c>
      <c r="E112" s="45">
        <v>2500</v>
      </c>
      <c r="F112" s="45">
        <v>1</v>
      </c>
      <c r="G112" s="45">
        <f t="shared" si="9"/>
        <v>2500</v>
      </c>
      <c r="H112" s="46">
        <f>'Př. 5a - Ceník služeb provozu '!D22</f>
        <v>0</v>
      </c>
      <c r="I112" s="47">
        <f>G112*H112</f>
        <v>0</v>
      </c>
    </row>
    <row r="113" spans="1:9" ht="15.6" x14ac:dyDescent="0.25">
      <c r="A113" s="44">
        <v>20</v>
      </c>
      <c r="B113" s="191" t="s">
        <v>90</v>
      </c>
      <c r="C113" s="192"/>
      <c r="D113" s="45" t="s">
        <v>195</v>
      </c>
      <c r="E113" s="45">
        <v>450</v>
      </c>
      <c r="F113" s="45">
        <v>1</v>
      </c>
      <c r="G113" s="45">
        <f t="shared" si="9"/>
        <v>450</v>
      </c>
      <c r="H113" s="46">
        <f>'Př. 5a - Ceník služeb provozu '!D24</f>
        <v>0</v>
      </c>
      <c r="I113" s="47">
        <f>G113*H113</f>
        <v>0</v>
      </c>
    </row>
    <row r="114" spans="1:9" x14ac:dyDescent="0.25">
      <c r="A114" s="44">
        <v>22</v>
      </c>
      <c r="B114" s="44" t="s">
        <v>53</v>
      </c>
      <c r="C114" s="44"/>
      <c r="D114" s="45" t="s">
        <v>2</v>
      </c>
      <c r="E114" s="45">
        <v>6</v>
      </c>
      <c r="F114" s="45">
        <v>3</v>
      </c>
      <c r="G114" s="45">
        <f t="shared" si="9"/>
        <v>18</v>
      </c>
      <c r="H114" s="46">
        <f>'Př. 5a - Ceník služeb provozu '!D26</f>
        <v>0</v>
      </c>
      <c r="I114" s="47">
        <f>G114*H114</f>
        <v>0</v>
      </c>
    </row>
    <row r="115" spans="1:9" x14ac:dyDescent="0.25">
      <c r="A115" s="44">
        <v>23</v>
      </c>
      <c r="B115" s="44" t="s">
        <v>55</v>
      </c>
      <c r="C115" s="44"/>
      <c r="D115" s="45" t="s">
        <v>2</v>
      </c>
      <c r="E115" s="45">
        <v>100</v>
      </c>
      <c r="F115" s="45">
        <v>1</v>
      </c>
      <c r="G115" s="45">
        <f t="shared" si="9"/>
        <v>100</v>
      </c>
      <c r="H115" s="46">
        <f>'Př. 5a - Ceník služeb provozu '!D27</f>
        <v>0</v>
      </c>
      <c r="I115" s="47">
        <f>G115*H115</f>
        <v>0</v>
      </c>
    </row>
    <row r="116" spans="1:9" x14ac:dyDescent="0.25">
      <c r="D116" s="10"/>
      <c r="E116" s="10"/>
      <c r="F116" s="10"/>
      <c r="G116" s="49"/>
      <c r="H116" s="50" t="s">
        <v>8</v>
      </c>
      <c r="I116" s="47">
        <f>SUM(I105:I115)</f>
        <v>0</v>
      </c>
    </row>
    <row r="117" spans="1:9" x14ac:dyDescent="0.25">
      <c r="D117" s="51" t="s">
        <v>10</v>
      </c>
      <c r="E117" s="51" t="s">
        <v>10</v>
      </c>
      <c r="F117" s="10"/>
      <c r="G117" s="49"/>
      <c r="H117" s="50" t="s">
        <v>4</v>
      </c>
      <c r="I117" s="47">
        <f>PRODUCT(I116,0.21)</f>
        <v>0</v>
      </c>
    </row>
    <row r="118" spans="1:9" x14ac:dyDescent="0.25">
      <c r="D118" s="10"/>
      <c r="E118" s="10"/>
      <c r="F118" s="10"/>
      <c r="G118" s="49"/>
      <c r="H118" s="50" t="s">
        <v>85</v>
      </c>
      <c r="I118" s="52">
        <f>SUM(I116:I117)</f>
        <v>0</v>
      </c>
    </row>
    <row r="119" spans="1:9" x14ac:dyDescent="0.25">
      <c r="D119" s="10"/>
      <c r="E119" s="10"/>
      <c r="F119" s="10"/>
      <c r="G119" s="49"/>
      <c r="H119" s="50"/>
      <c r="I119" s="53"/>
    </row>
    <row r="120" spans="1:9" ht="15.6" x14ac:dyDescent="0.3">
      <c r="B120" s="9" t="s">
        <v>78</v>
      </c>
      <c r="D120" s="10"/>
      <c r="E120" s="10"/>
      <c r="F120" s="10"/>
      <c r="G120" s="10"/>
      <c r="H120" s="13"/>
      <c r="I120" s="28"/>
    </row>
    <row r="121" spans="1:9" x14ac:dyDescent="0.25">
      <c r="A121" s="14"/>
      <c r="B121" s="14"/>
      <c r="C121" s="14"/>
      <c r="D121" s="16"/>
      <c r="E121" s="16"/>
      <c r="F121" s="16"/>
      <c r="G121" s="16"/>
      <c r="H121" s="17"/>
      <c r="I121" s="35"/>
    </row>
    <row r="122" spans="1:9" ht="15.6" x14ac:dyDescent="0.3">
      <c r="A122" s="36" t="s">
        <v>12</v>
      </c>
      <c r="B122" s="37" t="s">
        <v>5</v>
      </c>
      <c r="C122" s="38"/>
      <c r="D122" s="39" t="s">
        <v>6</v>
      </c>
      <c r="E122" s="39" t="s">
        <v>0</v>
      </c>
      <c r="F122" s="39" t="s">
        <v>19</v>
      </c>
      <c r="G122" s="40" t="s">
        <v>0</v>
      </c>
      <c r="H122" s="41" t="s">
        <v>7</v>
      </c>
      <c r="I122" s="42" t="s">
        <v>1</v>
      </c>
    </row>
    <row r="123" spans="1:9" x14ac:dyDescent="0.25">
      <c r="A123" s="44">
        <v>1</v>
      </c>
      <c r="B123" s="191" t="s">
        <v>20</v>
      </c>
      <c r="C123" s="192"/>
      <c r="D123" s="45" t="s">
        <v>21</v>
      </c>
      <c r="E123" s="45">
        <v>4</v>
      </c>
      <c r="F123" s="45">
        <v>4</v>
      </c>
      <c r="G123" s="56">
        <f>PRODUCT(E123,F123)</f>
        <v>16</v>
      </c>
      <c r="H123" s="46">
        <f>'Př. 5a - Ceník služeb provozu '!D7</f>
        <v>0</v>
      </c>
      <c r="I123" s="47">
        <f t="shared" ref="I123:I130" si="10">G123*H123</f>
        <v>0</v>
      </c>
    </row>
    <row r="124" spans="1:9" ht="25.5" customHeight="1" x14ac:dyDescent="0.25">
      <c r="A124" s="44">
        <v>2</v>
      </c>
      <c r="B124" s="193" t="s">
        <v>66</v>
      </c>
      <c r="C124" s="194"/>
      <c r="D124" s="45" t="s">
        <v>2</v>
      </c>
      <c r="E124" s="56">
        <v>10</v>
      </c>
      <c r="F124" s="56">
        <v>6</v>
      </c>
      <c r="G124" s="56">
        <f t="shared" ref="G124:G131" si="11">PRODUCT(E124,F124)</f>
        <v>60</v>
      </c>
      <c r="H124" s="46">
        <f>'Př. 5a - Ceník služeb provozu '!D8</f>
        <v>0</v>
      </c>
      <c r="I124" s="47">
        <f t="shared" si="10"/>
        <v>0</v>
      </c>
    </row>
    <row r="125" spans="1:9" x14ac:dyDescent="0.25">
      <c r="A125" s="44">
        <v>3</v>
      </c>
      <c r="B125" s="191" t="s">
        <v>68</v>
      </c>
      <c r="C125" s="192"/>
      <c r="D125" s="45" t="s">
        <v>2</v>
      </c>
      <c r="E125" s="45">
        <v>2</v>
      </c>
      <c r="F125" s="45">
        <v>8</v>
      </c>
      <c r="G125" s="56">
        <f t="shared" si="11"/>
        <v>16</v>
      </c>
      <c r="H125" s="46">
        <f>'Př. 5a - Ceník služeb provozu '!D9</f>
        <v>0</v>
      </c>
      <c r="I125" s="47">
        <f t="shared" si="10"/>
        <v>0</v>
      </c>
    </row>
    <row r="126" spans="1:9" x14ac:dyDescent="0.25">
      <c r="A126" s="44">
        <v>5</v>
      </c>
      <c r="B126" s="191" t="s">
        <v>3</v>
      </c>
      <c r="C126" s="192"/>
      <c r="D126" s="45" t="s">
        <v>2</v>
      </c>
      <c r="E126" s="45">
        <v>2</v>
      </c>
      <c r="F126" s="45">
        <v>12</v>
      </c>
      <c r="G126" s="56">
        <f t="shared" si="11"/>
        <v>24</v>
      </c>
      <c r="H126" s="46">
        <f>'Př. 5a - Ceník služeb provozu '!D10</f>
        <v>0</v>
      </c>
      <c r="I126" s="47">
        <f t="shared" si="10"/>
        <v>0</v>
      </c>
    </row>
    <row r="127" spans="1:9" x14ac:dyDescent="0.25">
      <c r="A127" s="44">
        <v>10</v>
      </c>
      <c r="B127" s="54" t="s">
        <v>70</v>
      </c>
      <c r="C127" s="55"/>
      <c r="D127" s="45" t="s">
        <v>2</v>
      </c>
      <c r="E127" s="45">
        <v>6</v>
      </c>
      <c r="F127" s="45">
        <v>1</v>
      </c>
      <c r="G127" s="56">
        <f t="shared" si="11"/>
        <v>6</v>
      </c>
      <c r="H127" s="46">
        <f>'Př. 5a - Ceník služeb provozu '!D15</f>
        <v>0</v>
      </c>
      <c r="I127" s="47">
        <f t="shared" si="10"/>
        <v>0</v>
      </c>
    </row>
    <row r="128" spans="1:9" x14ac:dyDescent="0.25">
      <c r="A128" s="44">
        <v>14</v>
      </c>
      <c r="B128" s="44" t="s">
        <v>52</v>
      </c>
      <c r="C128" s="44"/>
      <c r="D128" s="45" t="s">
        <v>2</v>
      </c>
      <c r="E128" s="45">
        <v>8</v>
      </c>
      <c r="F128" s="45">
        <v>6</v>
      </c>
      <c r="G128" s="56">
        <f t="shared" si="11"/>
        <v>48</v>
      </c>
      <c r="H128" s="46">
        <f>'Př. 5a - Ceník služeb provozu '!D19</f>
        <v>0</v>
      </c>
      <c r="I128" s="47">
        <f t="shared" si="10"/>
        <v>0</v>
      </c>
    </row>
    <row r="129" spans="1:9" x14ac:dyDescent="0.25">
      <c r="A129" s="44">
        <v>16</v>
      </c>
      <c r="B129" s="191" t="s">
        <v>49</v>
      </c>
      <c r="C129" s="192"/>
      <c r="D129" s="45" t="s">
        <v>50</v>
      </c>
      <c r="E129" s="135">
        <v>5.4</v>
      </c>
      <c r="F129" s="45">
        <v>1</v>
      </c>
      <c r="G129" s="56">
        <f t="shared" si="11"/>
        <v>5.4</v>
      </c>
      <c r="H129" s="46">
        <f>'Př. 5a - Ceník služeb provozu '!D20</f>
        <v>0</v>
      </c>
      <c r="I129" s="47">
        <f t="shared" si="10"/>
        <v>0</v>
      </c>
    </row>
    <row r="130" spans="1:9" x14ac:dyDescent="0.25">
      <c r="A130" s="44">
        <v>17</v>
      </c>
      <c r="B130" s="44" t="s">
        <v>67</v>
      </c>
      <c r="C130" s="44"/>
      <c r="D130" s="45" t="s">
        <v>50</v>
      </c>
      <c r="E130" s="45">
        <v>0.8</v>
      </c>
      <c r="F130" s="45">
        <v>1</v>
      </c>
      <c r="G130" s="56">
        <f t="shared" si="11"/>
        <v>0.8</v>
      </c>
      <c r="H130" s="46">
        <f>'Př. 5a - Ceník služeb provozu '!D21</f>
        <v>0</v>
      </c>
      <c r="I130" s="47">
        <f t="shared" si="10"/>
        <v>0</v>
      </c>
    </row>
    <row r="131" spans="1:9" x14ac:dyDescent="0.25">
      <c r="A131" s="44">
        <v>22</v>
      </c>
      <c r="B131" s="44" t="s">
        <v>53</v>
      </c>
      <c r="C131" s="44"/>
      <c r="D131" s="45" t="s">
        <v>2</v>
      </c>
      <c r="E131" s="45">
        <v>6</v>
      </c>
      <c r="F131" s="45">
        <v>3</v>
      </c>
      <c r="G131" s="45">
        <f t="shared" si="11"/>
        <v>18</v>
      </c>
      <c r="H131" s="46">
        <f>'Př. 5a - Ceník služeb provozu '!D26</f>
        <v>0</v>
      </c>
      <c r="I131" s="47">
        <f>G131*H131</f>
        <v>0</v>
      </c>
    </row>
    <row r="132" spans="1:9" x14ac:dyDescent="0.25">
      <c r="D132" s="10"/>
      <c r="E132" s="10"/>
      <c r="F132" s="10"/>
      <c r="G132" s="49"/>
      <c r="H132" s="50" t="s">
        <v>8</v>
      </c>
      <c r="I132" s="47">
        <f>SUM(I123:I131)</f>
        <v>0</v>
      </c>
    </row>
    <row r="133" spans="1:9" x14ac:dyDescent="0.25">
      <c r="D133" s="51" t="s">
        <v>10</v>
      </c>
      <c r="E133" s="51" t="s">
        <v>10</v>
      </c>
      <c r="F133" s="10"/>
      <c r="G133" s="49"/>
      <c r="H133" s="50" t="s">
        <v>4</v>
      </c>
      <c r="I133" s="47">
        <f>PRODUCT(I132,0.21)</f>
        <v>0</v>
      </c>
    </row>
    <row r="134" spans="1:9" x14ac:dyDescent="0.25">
      <c r="D134" s="10"/>
      <c r="E134" s="10"/>
      <c r="F134" s="10"/>
      <c r="G134" s="49"/>
      <c r="H134" s="50" t="s">
        <v>86</v>
      </c>
      <c r="I134" s="52">
        <f>SUM(I132:I133)</f>
        <v>0</v>
      </c>
    </row>
    <row r="135" spans="1:9" x14ac:dyDescent="0.25">
      <c r="D135" s="10"/>
      <c r="E135" s="10"/>
      <c r="F135" s="10"/>
      <c r="G135" s="49"/>
      <c r="H135" s="50"/>
      <c r="I135" s="53"/>
    </row>
    <row r="136" spans="1:9" x14ac:dyDescent="0.25">
      <c r="D136" s="10"/>
      <c r="E136" s="10"/>
      <c r="F136" s="10"/>
      <c r="G136" s="49"/>
      <c r="H136" s="50"/>
      <c r="I136" s="53"/>
    </row>
    <row r="137" spans="1:9" ht="15.6" x14ac:dyDescent="0.3">
      <c r="B137" s="9" t="s">
        <v>65</v>
      </c>
      <c r="D137" s="10"/>
      <c r="E137" s="10"/>
      <c r="F137" s="10"/>
      <c r="G137" s="10"/>
      <c r="H137" s="13"/>
      <c r="I137" s="12"/>
    </row>
    <row r="138" spans="1:9" x14ac:dyDescent="0.25">
      <c r="A138" s="14"/>
      <c r="B138" s="15"/>
      <c r="C138" s="14"/>
      <c r="D138" s="16"/>
      <c r="E138" s="16"/>
      <c r="F138" s="16"/>
      <c r="G138" s="16"/>
      <c r="H138" s="17"/>
      <c r="I138" s="18"/>
    </row>
    <row r="139" spans="1:9" ht="15" x14ac:dyDescent="0.25">
      <c r="A139" s="19"/>
      <c r="B139" s="20" t="s">
        <v>64</v>
      </c>
      <c r="C139" s="21"/>
      <c r="D139" s="21"/>
      <c r="E139" s="21"/>
      <c r="F139" s="21"/>
      <c r="G139" s="21"/>
      <c r="H139" s="21"/>
      <c r="I139" s="21"/>
    </row>
    <row r="140" spans="1:9" ht="13.8" x14ac:dyDescent="0.25">
      <c r="A140" s="14"/>
      <c r="B140" s="21"/>
      <c r="C140" s="21"/>
      <c r="D140" s="22"/>
      <c r="E140" s="22"/>
      <c r="F140" s="22"/>
      <c r="G140" s="23"/>
      <c r="H140" s="24"/>
      <c r="I140" s="25"/>
    </row>
    <row r="141" spans="1:9" x14ac:dyDescent="0.25">
      <c r="A141" s="26"/>
      <c r="B141" s="8" t="s">
        <v>13</v>
      </c>
      <c r="C141" s="27" t="s">
        <v>29</v>
      </c>
      <c r="D141" s="10"/>
      <c r="E141" s="10"/>
      <c r="F141" s="10"/>
      <c r="G141" s="10"/>
      <c r="H141" s="13"/>
      <c r="I141" s="28"/>
    </row>
    <row r="142" spans="1:9" x14ac:dyDescent="0.25">
      <c r="B142" s="8" t="s">
        <v>57</v>
      </c>
      <c r="C142" s="29" t="s">
        <v>60</v>
      </c>
      <c r="D142" s="10"/>
      <c r="E142" s="10"/>
      <c r="F142" s="10"/>
      <c r="G142" s="10"/>
      <c r="H142" s="13"/>
      <c r="I142" s="28"/>
    </row>
    <row r="143" spans="1:9" x14ac:dyDescent="0.25">
      <c r="B143" s="8" t="s">
        <v>16</v>
      </c>
      <c r="C143" s="29" t="s">
        <v>17</v>
      </c>
      <c r="D143" s="10"/>
      <c r="E143" s="10"/>
      <c r="F143" s="30"/>
      <c r="G143" s="31"/>
      <c r="H143" s="32"/>
      <c r="I143" s="28"/>
    </row>
    <row r="144" spans="1:9" x14ac:dyDescent="0.25">
      <c r="B144" s="8" t="s">
        <v>15</v>
      </c>
      <c r="C144" s="29" t="s">
        <v>30</v>
      </c>
      <c r="D144" s="10"/>
      <c r="E144" s="10"/>
      <c r="F144" s="10"/>
      <c r="G144" s="10"/>
      <c r="H144" s="13"/>
      <c r="I144" s="28"/>
    </row>
    <row r="145" spans="1:9" x14ac:dyDescent="0.25">
      <c r="B145" s="8" t="s">
        <v>18</v>
      </c>
      <c r="C145" s="33" t="s">
        <v>89</v>
      </c>
      <c r="D145" s="10"/>
      <c r="E145" s="10"/>
      <c r="F145" s="10"/>
      <c r="G145" s="10"/>
      <c r="H145" s="13"/>
      <c r="I145" s="28"/>
    </row>
    <row r="146" spans="1:9" x14ac:dyDescent="0.25">
      <c r="A146" s="58"/>
      <c r="B146" s="58"/>
      <c r="C146" s="58"/>
      <c r="D146" s="59"/>
      <c r="E146" s="59"/>
      <c r="F146" s="59"/>
      <c r="G146" s="59"/>
      <c r="H146" s="60"/>
      <c r="I146" s="61"/>
    </row>
    <row r="147" spans="1:9" ht="15.6" x14ac:dyDescent="0.3">
      <c r="B147" s="9" t="s">
        <v>79</v>
      </c>
      <c r="D147" s="10"/>
      <c r="E147" s="10"/>
      <c r="F147" s="10"/>
      <c r="G147" s="10"/>
      <c r="H147" s="13"/>
      <c r="I147" s="28"/>
    </row>
    <row r="148" spans="1:9" x14ac:dyDescent="0.25">
      <c r="A148" s="14"/>
      <c r="B148" s="14"/>
      <c r="C148" s="14"/>
      <c r="D148" s="16"/>
      <c r="E148" s="16"/>
      <c r="F148" s="16"/>
      <c r="G148" s="16"/>
      <c r="H148" s="17"/>
      <c r="I148" s="35"/>
    </row>
    <row r="149" spans="1:9" ht="15.6" x14ac:dyDescent="0.3">
      <c r="A149" s="36" t="s">
        <v>12</v>
      </c>
      <c r="B149" s="37" t="s">
        <v>5</v>
      </c>
      <c r="C149" s="38"/>
      <c r="D149" s="39" t="s">
        <v>6</v>
      </c>
      <c r="E149" s="39" t="s">
        <v>0</v>
      </c>
      <c r="F149" s="39" t="s">
        <v>19</v>
      </c>
      <c r="G149" s="40" t="s">
        <v>0</v>
      </c>
      <c r="H149" s="41" t="s">
        <v>7</v>
      </c>
      <c r="I149" s="42" t="s">
        <v>1</v>
      </c>
    </row>
    <row r="150" spans="1:9" x14ac:dyDescent="0.25">
      <c r="A150" s="44">
        <v>1</v>
      </c>
      <c r="B150" s="191" t="s">
        <v>20</v>
      </c>
      <c r="C150" s="192"/>
      <c r="D150" s="45" t="s">
        <v>21</v>
      </c>
      <c r="E150" s="45">
        <v>4</v>
      </c>
      <c r="F150" s="45">
        <v>4</v>
      </c>
      <c r="G150" s="45">
        <f>PRODUCT(E150,F150)</f>
        <v>16</v>
      </c>
      <c r="H150" s="46">
        <f>'Př. 5a - Ceník služeb provozu '!D7</f>
        <v>0</v>
      </c>
      <c r="I150" s="47">
        <f t="shared" ref="I150:I156" si="12">G150*H150</f>
        <v>0</v>
      </c>
    </row>
    <row r="151" spans="1:9" ht="25.5" customHeight="1" x14ac:dyDescent="0.25">
      <c r="A151" s="44">
        <v>2</v>
      </c>
      <c r="B151" s="193" t="s">
        <v>66</v>
      </c>
      <c r="C151" s="194"/>
      <c r="D151" s="45" t="s">
        <v>2</v>
      </c>
      <c r="E151" s="45">
        <v>10</v>
      </c>
      <c r="F151" s="45">
        <v>6</v>
      </c>
      <c r="G151" s="45">
        <f t="shared" ref="G151:G159" si="13">PRODUCT(E151,F151)</f>
        <v>60</v>
      </c>
      <c r="H151" s="46">
        <f>'Př. 5a - Ceník služeb provozu '!D8</f>
        <v>0</v>
      </c>
      <c r="I151" s="47">
        <f t="shared" si="12"/>
        <v>0</v>
      </c>
    </row>
    <row r="152" spans="1:9" x14ac:dyDescent="0.25">
      <c r="A152" s="44">
        <v>3</v>
      </c>
      <c r="B152" s="191" t="s">
        <v>68</v>
      </c>
      <c r="C152" s="192"/>
      <c r="D152" s="45" t="s">
        <v>2</v>
      </c>
      <c r="E152" s="45">
        <v>2</v>
      </c>
      <c r="F152" s="45">
        <v>8</v>
      </c>
      <c r="G152" s="45">
        <f t="shared" si="13"/>
        <v>16</v>
      </c>
      <c r="H152" s="46">
        <f>'Př. 5a - Ceník služeb provozu '!D9</f>
        <v>0</v>
      </c>
      <c r="I152" s="47">
        <f t="shared" si="12"/>
        <v>0</v>
      </c>
    </row>
    <row r="153" spans="1:9" x14ac:dyDescent="0.25">
      <c r="A153" s="44">
        <v>5</v>
      </c>
      <c r="B153" s="191" t="s">
        <v>3</v>
      </c>
      <c r="C153" s="192"/>
      <c r="D153" s="45" t="s">
        <v>2</v>
      </c>
      <c r="E153" s="45">
        <v>2</v>
      </c>
      <c r="F153" s="45">
        <v>12</v>
      </c>
      <c r="G153" s="45">
        <f t="shared" si="13"/>
        <v>24</v>
      </c>
      <c r="H153" s="46">
        <f>'Př. 5a - Ceník služeb provozu '!D10</f>
        <v>0</v>
      </c>
      <c r="I153" s="47">
        <f t="shared" si="12"/>
        <v>0</v>
      </c>
    </row>
    <row r="154" spans="1:9" x14ac:dyDescent="0.25">
      <c r="A154" s="44">
        <v>13</v>
      </c>
      <c r="B154" s="191" t="s">
        <v>51</v>
      </c>
      <c r="C154" s="192"/>
      <c r="D154" s="45" t="s">
        <v>2</v>
      </c>
      <c r="E154" s="45">
        <v>50</v>
      </c>
      <c r="F154" s="45">
        <v>1</v>
      </c>
      <c r="G154" s="45">
        <f t="shared" si="13"/>
        <v>50</v>
      </c>
      <c r="H154" s="46">
        <f>'Př. 5a - Ceník služeb provozu '!D18</f>
        <v>0</v>
      </c>
      <c r="I154" s="47">
        <f t="shared" si="12"/>
        <v>0</v>
      </c>
    </row>
    <row r="155" spans="1:9" x14ac:dyDescent="0.25">
      <c r="A155" s="44">
        <v>14</v>
      </c>
      <c r="B155" s="44" t="s">
        <v>52</v>
      </c>
      <c r="C155" s="44"/>
      <c r="D155" s="45" t="s">
        <v>2</v>
      </c>
      <c r="E155" s="45">
        <v>8</v>
      </c>
      <c r="F155" s="45">
        <v>6</v>
      </c>
      <c r="G155" s="45">
        <f t="shared" si="13"/>
        <v>48</v>
      </c>
      <c r="H155" s="46">
        <f>'Př. 5a - Ceník služeb provozu '!D19</f>
        <v>0</v>
      </c>
      <c r="I155" s="47">
        <f t="shared" si="12"/>
        <v>0</v>
      </c>
    </row>
    <row r="156" spans="1:9" x14ac:dyDescent="0.25">
      <c r="A156" s="44">
        <v>17</v>
      </c>
      <c r="B156" s="44" t="s">
        <v>67</v>
      </c>
      <c r="C156" s="44"/>
      <c r="D156" s="45" t="s">
        <v>50</v>
      </c>
      <c r="E156" s="45">
        <v>0.8</v>
      </c>
      <c r="F156" s="45">
        <v>1</v>
      </c>
      <c r="G156" s="45">
        <f t="shared" si="13"/>
        <v>0.8</v>
      </c>
      <c r="H156" s="46">
        <f>'Př. 5a - Ceník služeb provozu '!D21</f>
        <v>0</v>
      </c>
      <c r="I156" s="47">
        <f t="shared" si="12"/>
        <v>0</v>
      </c>
    </row>
    <row r="157" spans="1:9" ht="15.6" x14ac:dyDescent="0.25">
      <c r="A157" s="44">
        <v>20</v>
      </c>
      <c r="B157" s="191" t="s">
        <v>90</v>
      </c>
      <c r="C157" s="192"/>
      <c r="D157" s="45" t="s">
        <v>195</v>
      </c>
      <c r="E157" s="45">
        <v>450</v>
      </c>
      <c r="F157" s="45">
        <v>1</v>
      </c>
      <c r="G157" s="45">
        <f t="shared" si="13"/>
        <v>450</v>
      </c>
      <c r="H157" s="46">
        <f>'Př. 5a - Ceník služeb provozu '!D24</f>
        <v>0</v>
      </c>
      <c r="I157" s="47">
        <f>G157*H157</f>
        <v>0</v>
      </c>
    </row>
    <row r="158" spans="1:9" x14ac:dyDescent="0.25">
      <c r="A158" s="44">
        <v>22</v>
      </c>
      <c r="B158" s="44" t="s">
        <v>53</v>
      </c>
      <c r="C158" s="44"/>
      <c r="D158" s="45" t="s">
        <v>2</v>
      </c>
      <c r="E158" s="45">
        <v>6</v>
      </c>
      <c r="F158" s="45">
        <v>3</v>
      </c>
      <c r="G158" s="45">
        <f t="shared" si="13"/>
        <v>18</v>
      </c>
      <c r="H158" s="46">
        <f>'Př. 5a - Ceník služeb provozu '!D26</f>
        <v>0</v>
      </c>
      <c r="I158" s="47">
        <f>G158*H158</f>
        <v>0</v>
      </c>
    </row>
    <row r="159" spans="1:9" x14ac:dyDescent="0.25">
      <c r="A159" s="44">
        <v>23</v>
      </c>
      <c r="B159" s="44" t="s">
        <v>55</v>
      </c>
      <c r="C159" s="44"/>
      <c r="D159" s="45" t="s">
        <v>2</v>
      </c>
      <c r="E159" s="45">
        <v>100</v>
      </c>
      <c r="F159" s="45">
        <v>1</v>
      </c>
      <c r="G159" s="45">
        <f t="shared" si="13"/>
        <v>100</v>
      </c>
      <c r="H159" s="46">
        <f>'Př. 5a - Ceník služeb provozu '!D27</f>
        <v>0</v>
      </c>
      <c r="I159" s="47">
        <f>G159*H159</f>
        <v>0</v>
      </c>
    </row>
    <row r="160" spans="1:9" x14ac:dyDescent="0.25">
      <c r="D160" s="10"/>
      <c r="E160" s="10"/>
      <c r="F160" s="10"/>
      <c r="G160" s="49"/>
      <c r="H160" s="50" t="s">
        <v>8</v>
      </c>
      <c r="I160" s="47">
        <f>SUM(I150:I159)</f>
        <v>0</v>
      </c>
    </row>
    <row r="161" spans="1:9" x14ac:dyDescent="0.25">
      <c r="D161" s="51" t="s">
        <v>10</v>
      </c>
      <c r="E161" s="51" t="s">
        <v>10</v>
      </c>
      <c r="F161" s="10"/>
      <c r="G161" s="49"/>
      <c r="H161" s="50" t="s">
        <v>4</v>
      </c>
      <c r="I161" s="47">
        <f>PRODUCT(I160,0.21)</f>
        <v>0</v>
      </c>
    </row>
    <row r="162" spans="1:9" x14ac:dyDescent="0.25">
      <c r="D162" s="10"/>
      <c r="E162" s="10"/>
      <c r="F162" s="10"/>
      <c r="G162" s="49"/>
      <c r="H162" s="50" t="s">
        <v>87</v>
      </c>
      <c r="I162" s="52">
        <f>SUM(I160:I161)</f>
        <v>0</v>
      </c>
    </row>
    <row r="163" spans="1:9" x14ac:dyDescent="0.25">
      <c r="D163" s="10"/>
      <c r="E163" s="10"/>
      <c r="F163" s="10"/>
      <c r="G163" s="49"/>
      <c r="H163" s="50"/>
      <c r="I163" s="53"/>
    </row>
    <row r="164" spans="1:9" ht="15.6" x14ac:dyDescent="0.3">
      <c r="B164" s="9" t="s">
        <v>80</v>
      </c>
      <c r="D164" s="10"/>
      <c r="E164" s="10"/>
      <c r="F164" s="10"/>
      <c r="G164" s="10"/>
      <c r="H164" s="13"/>
      <c r="I164" s="28"/>
    </row>
    <row r="165" spans="1:9" x14ac:dyDescent="0.25">
      <c r="A165" s="14"/>
      <c r="B165" s="14"/>
      <c r="C165" s="14"/>
      <c r="D165" s="16"/>
      <c r="E165" s="16"/>
      <c r="F165" s="16"/>
      <c r="G165" s="16"/>
      <c r="H165" s="17"/>
      <c r="I165" s="35"/>
    </row>
    <row r="166" spans="1:9" ht="15.6" x14ac:dyDescent="0.3">
      <c r="A166" s="36" t="s">
        <v>12</v>
      </c>
      <c r="B166" s="37" t="s">
        <v>5</v>
      </c>
      <c r="C166" s="38"/>
      <c r="D166" s="39" t="s">
        <v>6</v>
      </c>
      <c r="E166" s="39" t="s">
        <v>0</v>
      </c>
      <c r="F166" s="39" t="s">
        <v>19</v>
      </c>
      <c r="G166" s="40" t="s">
        <v>0</v>
      </c>
      <c r="H166" s="41" t="s">
        <v>7</v>
      </c>
      <c r="I166" s="42" t="s">
        <v>1</v>
      </c>
    </row>
    <row r="167" spans="1:9" x14ac:dyDescent="0.25">
      <c r="A167" s="44">
        <v>1</v>
      </c>
      <c r="B167" s="191" t="s">
        <v>20</v>
      </c>
      <c r="C167" s="192"/>
      <c r="D167" s="45" t="s">
        <v>21</v>
      </c>
      <c r="E167" s="45">
        <v>4</v>
      </c>
      <c r="F167" s="45">
        <v>4</v>
      </c>
      <c r="G167" s="56">
        <f>PRODUCT(E167,F167)</f>
        <v>16</v>
      </c>
      <c r="H167" s="46">
        <f>'Př. 5a - Ceník služeb provozu '!D7</f>
        <v>0</v>
      </c>
      <c r="I167" s="47">
        <f t="shared" ref="I167:I174" si="14">G167*H167</f>
        <v>0</v>
      </c>
    </row>
    <row r="168" spans="1:9" ht="25.5" customHeight="1" x14ac:dyDescent="0.25">
      <c r="A168" s="44">
        <v>2</v>
      </c>
      <c r="B168" s="193" t="s">
        <v>66</v>
      </c>
      <c r="C168" s="194"/>
      <c r="D168" s="45" t="s">
        <v>2</v>
      </c>
      <c r="E168" s="56">
        <v>10</v>
      </c>
      <c r="F168" s="56">
        <v>6</v>
      </c>
      <c r="G168" s="56">
        <f t="shared" ref="G168:G175" si="15">PRODUCT(E168,F168)</f>
        <v>60</v>
      </c>
      <c r="H168" s="46">
        <f>'Př. 5a - Ceník služeb provozu '!D8</f>
        <v>0</v>
      </c>
      <c r="I168" s="47">
        <f t="shared" si="14"/>
        <v>0</v>
      </c>
    </row>
    <row r="169" spans="1:9" x14ac:dyDescent="0.25">
      <c r="A169" s="44">
        <v>3</v>
      </c>
      <c r="B169" s="191" t="s">
        <v>68</v>
      </c>
      <c r="C169" s="192"/>
      <c r="D169" s="45" t="s">
        <v>2</v>
      </c>
      <c r="E169" s="45">
        <v>2</v>
      </c>
      <c r="F169" s="45">
        <v>8</v>
      </c>
      <c r="G169" s="56">
        <f t="shared" si="15"/>
        <v>16</v>
      </c>
      <c r="H169" s="46">
        <f>'Př. 5a - Ceník služeb provozu '!D9</f>
        <v>0</v>
      </c>
      <c r="I169" s="47">
        <f t="shared" si="14"/>
        <v>0</v>
      </c>
    </row>
    <row r="170" spans="1:9" x14ac:dyDescent="0.25">
      <c r="A170" s="44">
        <v>5</v>
      </c>
      <c r="B170" s="191" t="s">
        <v>3</v>
      </c>
      <c r="C170" s="192"/>
      <c r="D170" s="45" t="s">
        <v>2</v>
      </c>
      <c r="E170" s="45">
        <v>2</v>
      </c>
      <c r="F170" s="45">
        <v>12</v>
      </c>
      <c r="G170" s="56">
        <f t="shared" si="15"/>
        <v>24</v>
      </c>
      <c r="H170" s="46">
        <f>'Př. 5a - Ceník služeb provozu '!D10</f>
        <v>0</v>
      </c>
      <c r="I170" s="47">
        <f t="shared" si="14"/>
        <v>0</v>
      </c>
    </row>
    <row r="171" spans="1:9" x14ac:dyDescent="0.25">
      <c r="A171" s="44">
        <v>10</v>
      </c>
      <c r="B171" s="54" t="s">
        <v>70</v>
      </c>
      <c r="C171" s="55"/>
      <c r="D171" s="45" t="s">
        <v>2</v>
      </c>
      <c r="E171" s="45">
        <v>6</v>
      </c>
      <c r="F171" s="45">
        <v>1</v>
      </c>
      <c r="G171" s="56">
        <f t="shared" si="15"/>
        <v>6</v>
      </c>
      <c r="H171" s="46">
        <f>'Př. 5a - Ceník služeb provozu '!D15</f>
        <v>0</v>
      </c>
      <c r="I171" s="47">
        <f t="shared" si="14"/>
        <v>0</v>
      </c>
    </row>
    <row r="172" spans="1:9" x14ac:dyDescent="0.25">
      <c r="A172" s="44">
        <v>14</v>
      </c>
      <c r="B172" s="44" t="s">
        <v>52</v>
      </c>
      <c r="C172" s="44"/>
      <c r="D172" s="45" t="s">
        <v>2</v>
      </c>
      <c r="E172" s="45">
        <v>8</v>
      </c>
      <c r="F172" s="45">
        <v>6</v>
      </c>
      <c r="G172" s="56">
        <f t="shared" si="15"/>
        <v>48</v>
      </c>
      <c r="H172" s="46">
        <f>'Př. 5a - Ceník služeb provozu '!D19</f>
        <v>0</v>
      </c>
      <c r="I172" s="47">
        <f t="shared" si="14"/>
        <v>0</v>
      </c>
    </row>
    <row r="173" spans="1:9" x14ac:dyDescent="0.25">
      <c r="A173" s="44">
        <v>16</v>
      </c>
      <c r="B173" s="191" t="s">
        <v>49</v>
      </c>
      <c r="C173" s="192"/>
      <c r="D173" s="45" t="s">
        <v>50</v>
      </c>
      <c r="E173" s="135">
        <v>5.4</v>
      </c>
      <c r="F173" s="45">
        <v>1</v>
      </c>
      <c r="G173" s="56">
        <f t="shared" si="15"/>
        <v>5.4</v>
      </c>
      <c r="H173" s="46">
        <f>'Př. 5a - Ceník služeb provozu '!D20</f>
        <v>0</v>
      </c>
      <c r="I173" s="47">
        <f t="shared" si="14"/>
        <v>0</v>
      </c>
    </row>
    <row r="174" spans="1:9" x14ac:dyDescent="0.25">
      <c r="A174" s="44">
        <v>17</v>
      </c>
      <c r="B174" s="44" t="s">
        <v>67</v>
      </c>
      <c r="C174" s="44"/>
      <c r="D174" s="45" t="s">
        <v>50</v>
      </c>
      <c r="E174" s="45">
        <v>0.8</v>
      </c>
      <c r="F174" s="45">
        <v>1</v>
      </c>
      <c r="G174" s="56">
        <f t="shared" si="15"/>
        <v>0.8</v>
      </c>
      <c r="H174" s="46">
        <f>'Př. 5a - Ceník služeb provozu '!D21</f>
        <v>0</v>
      </c>
      <c r="I174" s="47">
        <f t="shared" si="14"/>
        <v>0</v>
      </c>
    </row>
    <row r="175" spans="1:9" x14ac:dyDescent="0.25">
      <c r="A175" s="44">
        <v>22</v>
      </c>
      <c r="B175" s="44" t="s">
        <v>53</v>
      </c>
      <c r="C175" s="44"/>
      <c r="D175" s="45" t="s">
        <v>2</v>
      </c>
      <c r="E175" s="45">
        <v>6</v>
      </c>
      <c r="F175" s="45">
        <v>3</v>
      </c>
      <c r="G175" s="45">
        <f t="shared" si="15"/>
        <v>18</v>
      </c>
      <c r="H175" s="46">
        <f>'Př. 5a - Ceník služeb provozu '!D26</f>
        <v>0</v>
      </c>
      <c r="I175" s="47">
        <f>G175*H175</f>
        <v>0</v>
      </c>
    </row>
    <row r="176" spans="1:9" x14ac:dyDescent="0.25">
      <c r="D176" s="10"/>
      <c r="E176" s="10"/>
      <c r="F176" s="10"/>
      <c r="G176" s="49"/>
      <c r="H176" s="50" t="s">
        <v>8</v>
      </c>
      <c r="I176" s="47">
        <f>SUM(I167:I175)</f>
        <v>0</v>
      </c>
    </row>
    <row r="177" spans="4:9" x14ac:dyDescent="0.25">
      <c r="D177" s="51" t="s">
        <v>10</v>
      </c>
      <c r="E177" s="51" t="s">
        <v>10</v>
      </c>
      <c r="F177" s="10"/>
      <c r="G177" s="49"/>
      <c r="H177" s="50" t="s">
        <v>4</v>
      </c>
      <c r="I177" s="47">
        <f>PRODUCT(I176,0.21)</f>
        <v>0</v>
      </c>
    </row>
    <row r="178" spans="4:9" x14ac:dyDescent="0.25">
      <c r="D178" s="10"/>
      <c r="E178" s="10"/>
      <c r="F178" s="10"/>
      <c r="G178" s="49"/>
      <c r="H178" s="50" t="s">
        <v>88</v>
      </c>
      <c r="I178" s="52">
        <f>SUM(I176:I177)</f>
        <v>0</v>
      </c>
    </row>
  </sheetData>
  <mergeCells count="44">
    <mergeCell ref="B15:C15"/>
    <mergeCell ref="B16:C16"/>
    <mergeCell ref="B17:C17"/>
    <mergeCell ref="B18:C18"/>
    <mergeCell ref="B124:C124"/>
    <mergeCell ref="B19:C19"/>
    <mergeCell ref="B108:C108"/>
    <mergeCell ref="B109:C109"/>
    <mergeCell ref="B113:C113"/>
    <mergeCell ref="B68:C68"/>
    <mergeCell ref="B64:C64"/>
    <mergeCell ref="B65:C65"/>
    <mergeCell ref="B81:C81"/>
    <mergeCell ref="B123:C123"/>
    <mergeCell ref="B173:C173"/>
    <mergeCell ref="B33:C33"/>
    <mergeCell ref="B34:C34"/>
    <mergeCell ref="B78:C78"/>
    <mergeCell ref="B79:C79"/>
    <mergeCell ref="B84:C84"/>
    <mergeCell ref="B126:C126"/>
    <mergeCell ref="B167:C167"/>
    <mergeCell ref="B168:C168"/>
    <mergeCell ref="B170:C170"/>
    <mergeCell ref="B157:C157"/>
    <mergeCell ref="B169:C169"/>
    <mergeCell ref="B151:C151"/>
    <mergeCell ref="B154:C154"/>
    <mergeCell ref="B153:C153"/>
    <mergeCell ref="B36:C36"/>
    <mergeCell ref="B152:C152"/>
    <mergeCell ref="B23:C23"/>
    <mergeCell ref="B105:C105"/>
    <mergeCell ref="B106:C106"/>
    <mergeCell ref="B107:C107"/>
    <mergeCell ref="B150:C150"/>
    <mergeCell ref="B35:C35"/>
    <mergeCell ref="B39:C39"/>
    <mergeCell ref="B61:C61"/>
    <mergeCell ref="B80:C80"/>
    <mergeCell ref="B125:C125"/>
    <mergeCell ref="B129:C129"/>
    <mergeCell ref="B62:C62"/>
    <mergeCell ref="B63:C63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  <rowBreaks count="3" manualBreakCount="3">
    <brk id="46" max="8" man="1"/>
    <brk id="90" max="8" man="1"/>
    <brk id="135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0735-F121-4776-9E12-FBFA8977F820}">
  <dimension ref="A1:J158"/>
  <sheetViews>
    <sheetView view="pageBreakPreview" zoomScaleNormal="100" zoomScaleSheetLayoutView="100" workbookViewId="0">
      <selection activeCell="H155" sqref="H155"/>
    </sheetView>
  </sheetViews>
  <sheetFormatPr defaultColWidth="9.109375" defaultRowHeight="13.2" x14ac:dyDescent="0.25"/>
  <cols>
    <col min="1" max="1" width="9.109375" style="8"/>
    <col min="2" max="2" width="17.6640625" style="8" customWidth="1"/>
    <col min="3" max="3" width="40.6640625" style="8" customWidth="1"/>
    <col min="4" max="4" width="9.109375" style="8"/>
    <col min="5" max="5" width="7.6640625" style="8" customWidth="1"/>
    <col min="6" max="6" width="12.33203125" style="8" customWidth="1"/>
    <col min="7" max="7" width="9.109375" style="8"/>
    <col min="8" max="8" width="12.33203125" style="8" customWidth="1"/>
    <col min="9" max="9" width="13.33203125" style="8" customWidth="1"/>
    <col min="10" max="16384" width="9.109375" style="8"/>
  </cols>
  <sheetData>
    <row r="1" spans="1:10" ht="15.6" x14ac:dyDescent="0.3">
      <c r="H1" s="11" t="s">
        <v>63</v>
      </c>
    </row>
    <row r="2" spans="1:10" ht="15.6" x14ac:dyDescent="0.3">
      <c r="B2" s="9" t="s">
        <v>65</v>
      </c>
      <c r="D2" s="10"/>
      <c r="E2" s="10"/>
      <c r="F2" s="10"/>
      <c r="G2" s="10"/>
      <c r="H2" s="13"/>
      <c r="I2" s="12"/>
    </row>
    <row r="3" spans="1:10" x14ac:dyDescent="0.25">
      <c r="A3" s="14"/>
      <c r="B3" s="15"/>
      <c r="C3" s="14"/>
      <c r="D3" s="16"/>
      <c r="E3" s="16"/>
      <c r="F3" s="16"/>
      <c r="G3" s="16"/>
      <c r="H3" s="17"/>
      <c r="I3" s="18"/>
      <c r="J3" s="14"/>
    </row>
    <row r="4" spans="1:10" ht="15" x14ac:dyDescent="0.25">
      <c r="A4" s="19"/>
      <c r="B4" s="20" t="s">
        <v>64</v>
      </c>
      <c r="C4" s="21"/>
      <c r="D4" s="21"/>
      <c r="E4" s="21"/>
      <c r="F4" s="21"/>
      <c r="G4" s="21"/>
      <c r="H4" s="21"/>
      <c r="I4" s="21"/>
    </row>
    <row r="5" spans="1:10" ht="13.8" x14ac:dyDescent="0.25">
      <c r="A5" s="14"/>
      <c r="B5" s="21"/>
      <c r="C5" s="21"/>
      <c r="D5" s="22"/>
      <c r="E5" s="22"/>
      <c r="F5" s="22"/>
      <c r="G5" s="23"/>
      <c r="H5" s="24"/>
      <c r="I5" s="25"/>
    </row>
    <row r="6" spans="1:10" x14ac:dyDescent="0.25">
      <c r="A6" s="26"/>
      <c r="B6" s="8" t="s">
        <v>13</v>
      </c>
      <c r="C6" s="27" t="s">
        <v>27</v>
      </c>
      <c r="D6" s="10"/>
      <c r="E6" s="10"/>
      <c r="F6" s="10"/>
      <c r="G6" s="10"/>
      <c r="H6" s="13"/>
      <c r="I6" s="28"/>
    </row>
    <row r="7" spans="1:10" x14ac:dyDescent="0.25">
      <c r="B7" s="8" t="s">
        <v>57</v>
      </c>
      <c r="C7" s="29" t="s">
        <v>61</v>
      </c>
      <c r="D7" s="10"/>
      <c r="E7" s="10"/>
      <c r="F7" s="10"/>
      <c r="G7" s="10"/>
      <c r="H7" s="13"/>
      <c r="I7" s="28"/>
    </row>
    <row r="8" spans="1:10" x14ac:dyDescent="0.25">
      <c r="B8" s="8" t="s">
        <v>16</v>
      </c>
      <c r="C8" s="29" t="s">
        <v>17</v>
      </c>
      <c r="D8" s="10"/>
      <c r="E8" s="10"/>
      <c r="F8" s="30"/>
      <c r="G8" s="31"/>
      <c r="H8" s="32"/>
      <c r="I8" s="28"/>
    </row>
    <row r="9" spans="1:10" x14ac:dyDescent="0.25">
      <c r="B9" s="8" t="s">
        <v>15</v>
      </c>
      <c r="C9" s="29" t="s">
        <v>28</v>
      </c>
      <c r="D9" s="10"/>
      <c r="E9" s="10"/>
      <c r="F9" s="10"/>
      <c r="G9" s="10"/>
      <c r="H9" s="13"/>
      <c r="I9" s="28"/>
    </row>
    <row r="10" spans="1:10" x14ac:dyDescent="0.25">
      <c r="B10" s="8" t="s">
        <v>18</v>
      </c>
      <c r="C10" s="33" t="s">
        <v>89</v>
      </c>
      <c r="D10" s="10"/>
      <c r="E10" s="10"/>
      <c r="F10" s="10"/>
      <c r="G10" s="10"/>
      <c r="H10" s="13"/>
      <c r="I10" s="28"/>
    </row>
    <row r="11" spans="1:10" x14ac:dyDescent="0.25">
      <c r="A11" s="14"/>
      <c r="B11" s="14"/>
      <c r="C11" s="34"/>
      <c r="D11" s="16"/>
      <c r="E11" s="16"/>
      <c r="F11" s="16"/>
      <c r="G11" s="16"/>
      <c r="H11" s="17"/>
      <c r="I11" s="35"/>
      <c r="J11" s="14"/>
    </row>
    <row r="12" spans="1:10" ht="15.6" x14ac:dyDescent="0.3">
      <c r="B12" s="9" t="s">
        <v>73</v>
      </c>
      <c r="D12" s="10"/>
      <c r="E12" s="10"/>
      <c r="F12" s="10"/>
      <c r="G12" s="10"/>
      <c r="H12" s="13"/>
      <c r="I12" s="28"/>
    </row>
    <row r="13" spans="1:10" x14ac:dyDescent="0.25">
      <c r="A13" s="14"/>
      <c r="B13" s="14"/>
      <c r="C13" s="14"/>
      <c r="D13" s="16"/>
      <c r="E13" s="16"/>
      <c r="F13" s="16"/>
      <c r="G13" s="16"/>
      <c r="H13" s="17"/>
      <c r="I13" s="35"/>
      <c r="J13" s="14"/>
    </row>
    <row r="14" spans="1:10" ht="15.6" x14ac:dyDescent="0.3">
      <c r="A14" s="36" t="s">
        <v>12</v>
      </c>
      <c r="B14" s="37" t="s">
        <v>5</v>
      </c>
      <c r="C14" s="38"/>
      <c r="D14" s="39" t="s">
        <v>6</v>
      </c>
      <c r="E14" s="39" t="s">
        <v>0</v>
      </c>
      <c r="F14" s="39" t="s">
        <v>19</v>
      </c>
      <c r="G14" s="40" t="s">
        <v>0</v>
      </c>
      <c r="H14" s="41" t="s">
        <v>7</v>
      </c>
      <c r="I14" s="42" t="s">
        <v>1</v>
      </c>
      <c r="J14" s="43"/>
    </row>
    <row r="15" spans="1:10" x14ac:dyDescent="0.25">
      <c r="A15" s="44">
        <v>1</v>
      </c>
      <c r="B15" s="191" t="s">
        <v>20</v>
      </c>
      <c r="C15" s="192"/>
      <c r="D15" s="45" t="s">
        <v>21</v>
      </c>
      <c r="E15" s="45">
        <v>4</v>
      </c>
      <c r="F15" s="45">
        <v>4</v>
      </c>
      <c r="G15" s="45">
        <f>PRODUCT(E15,F15)</f>
        <v>16</v>
      </c>
      <c r="H15" s="46">
        <f>'Př. 5a - Ceník služeb provozu '!D7</f>
        <v>0</v>
      </c>
      <c r="I15" s="47">
        <f t="shared" ref="I15:I22" si="0">G15*H15</f>
        <v>0</v>
      </c>
    </row>
    <row r="16" spans="1:10" ht="25.5" customHeight="1" x14ac:dyDescent="0.25">
      <c r="A16" s="44">
        <v>2</v>
      </c>
      <c r="B16" s="193" t="s">
        <v>66</v>
      </c>
      <c r="C16" s="194"/>
      <c r="D16" s="45" t="s">
        <v>2</v>
      </c>
      <c r="E16" s="45">
        <v>8</v>
      </c>
      <c r="F16" s="45">
        <v>6</v>
      </c>
      <c r="G16" s="45">
        <f t="shared" ref="G16:G22" si="1">PRODUCT(E16,F16)</f>
        <v>48</v>
      </c>
      <c r="H16" s="46">
        <f>'Př. 5a - Ceník služeb provozu '!D8</f>
        <v>0</v>
      </c>
      <c r="I16" s="47">
        <f t="shared" si="0"/>
        <v>0</v>
      </c>
    </row>
    <row r="17" spans="1:9" x14ac:dyDescent="0.25">
      <c r="A17" s="44">
        <v>3</v>
      </c>
      <c r="B17" s="191" t="s">
        <v>68</v>
      </c>
      <c r="C17" s="192"/>
      <c r="D17" s="45" t="s">
        <v>2</v>
      </c>
      <c r="E17" s="45">
        <v>2</v>
      </c>
      <c r="F17" s="45">
        <v>8</v>
      </c>
      <c r="G17" s="45">
        <f t="shared" si="1"/>
        <v>16</v>
      </c>
      <c r="H17" s="46">
        <f>'Př. 5a - Ceník služeb provozu '!D9</f>
        <v>0</v>
      </c>
      <c r="I17" s="47">
        <f t="shared" si="0"/>
        <v>0</v>
      </c>
    </row>
    <row r="18" spans="1:9" x14ac:dyDescent="0.25">
      <c r="A18" s="44">
        <v>5</v>
      </c>
      <c r="B18" s="191" t="s">
        <v>3</v>
      </c>
      <c r="C18" s="192"/>
      <c r="D18" s="45" t="s">
        <v>2</v>
      </c>
      <c r="E18" s="45">
        <v>2</v>
      </c>
      <c r="F18" s="45">
        <v>12</v>
      </c>
      <c r="G18" s="45">
        <f t="shared" si="1"/>
        <v>24</v>
      </c>
      <c r="H18" s="46">
        <f>'Př. 5a - Ceník služeb provozu '!D10</f>
        <v>0</v>
      </c>
      <c r="I18" s="47">
        <f t="shared" si="0"/>
        <v>0</v>
      </c>
    </row>
    <row r="19" spans="1:9" x14ac:dyDescent="0.25">
      <c r="A19" s="44">
        <v>13</v>
      </c>
      <c r="B19" s="191" t="s">
        <v>51</v>
      </c>
      <c r="C19" s="192"/>
      <c r="D19" s="45" t="s">
        <v>2</v>
      </c>
      <c r="E19" s="45">
        <v>16</v>
      </c>
      <c r="F19" s="45">
        <v>1</v>
      </c>
      <c r="G19" s="45">
        <f t="shared" si="1"/>
        <v>16</v>
      </c>
      <c r="H19" s="46">
        <f>'Př. 5a - Ceník služeb provozu '!D18</f>
        <v>0</v>
      </c>
      <c r="I19" s="47">
        <f t="shared" si="0"/>
        <v>0</v>
      </c>
    </row>
    <row r="20" spans="1:9" x14ac:dyDescent="0.25">
      <c r="A20" s="44">
        <v>17</v>
      </c>
      <c r="B20" s="44" t="s">
        <v>67</v>
      </c>
      <c r="C20" s="44"/>
      <c r="D20" s="45" t="s">
        <v>50</v>
      </c>
      <c r="E20" s="45">
        <v>0.2</v>
      </c>
      <c r="F20" s="45">
        <v>1</v>
      </c>
      <c r="G20" s="45">
        <f t="shared" si="1"/>
        <v>0.2</v>
      </c>
      <c r="H20" s="46">
        <f>'Př. 5a - Ceník služeb provozu '!D21</f>
        <v>0</v>
      </c>
      <c r="I20" s="47">
        <f t="shared" si="0"/>
        <v>0</v>
      </c>
    </row>
    <row r="21" spans="1:9" ht="15.6" x14ac:dyDescent="0.25">
      <c r="A21" s="44">
        <v>18</v>
      </c>
      <c r="B21" s="44" t="s">
        <v>54</v>
      </c>
      <c r="C21" s="44"/>
      <c r="D21" s="45" t="s">
        <v>194</v>
      </c>
      <c r="E21" s="45">
        <v>80</v>
      </c>
      <c r="F21" s="45">
        <v>1</v>
      </c>
      <c r="G21" s="45">
        <f t="shared" si="1"/>
        <v>80</v>
      </c>
      <c r="H21" s="46">
        <f>'Př. 5a - Ceník služeb provozu '!D22</f>
        <v>0</v>
      </c>
      <c r="I21" s="47">
        <f t="shared" si="0"/>
        <v>0</v>
      </c>
    </row>
    <row r="22" spans="1:9" ht="15.6" x14ac:dyDescent="0.25">
      <c r="A22" s="44">
        <v>20</v>
      </c>
      <c r="B22" s="195" t="s">
        <v>90</v>
      </c>
      <c r="C22" s="195"/>
      <c r="D22" s="45" t="s">
        <v>195</v>
      </c>
      <c r="E22" s="45">
        <v>48</v>
      </c>
      <c r="F22" s="45">
        <v>1</v>
      </c>
      <c r="G22" s="45">
        <f t="shared" si="1"/>
        <v>48</v>
      </c>
      <c r="H22" s="46">
        <f>'Př. 5a - Ceník služeb provozu '!D24</f>
        <v>0</v>
      </c>
      <c r="I22" s="47">
        <f t="shared" si="0"/>
        <v>0</v>
      </c>
    </row>
    <row r="23" spans="1:9" x14ac:dyDescent="0.25">
      <c r="D23" s="10"/>
      <c r="E23" s="10"/>
      <c r="F23" s="10"/>
      <c r="G23" s="49"/>
      <c r="H23" s="50" t="s">
        <v>8</v>
      </c>
      <c r="I23" s="47">
        <f>SUM(I15:I22)</f>
        <v>0</v>
      </c>
    </row>
    <row r="24" spans="1:9" x14ac:dyDescent="0.25">
      <c r="D24" s="51" t="s">
        <v>10</v>
      </c>
      <c r="E24" s="51" t="s">
        <v>10</v>
      </c>
      <c r="F24" s="10"/>
      <c r="G24" s="49"/>
      <c r="H24" s="50" t="s">
        <v>4</v>
      </c>
      <c r="I24" s="47">
        <f>PRODUCT(I23,0.21)</f>
        <v>0</v>
      </c>
    </row>
    <row r="25" spans="1:9" x14ac:dyDescent="0.25">
      <c r="D25" s="10"/>
      <c r="E25" s="10"/>
      <c r="F25" s="10"/>
      <c r="G25" s="49"/>
      <c r="H25" s="50" t="s">
        <v>82</v>
      </c>
      <c r="I25" s="52">
        <f>SUM(I23:I24)</f>
        <v>0</v>
      </c>
    </row>
    <row r="26" spans="1:9" x14ac:dyDescent="0.25">
      <c r="D26" s="10"/>
      <c r="E26" s="10"/>
      <c r="F26" s="10"/>
      <c r="G26" s="49"/>
      <c r="H26" s="50"/>
      <c r="I26" s="53"/>
    </row>
    <row r="27" spans="1:9" ht="15.6" x14ac:dyDescent="0.3">
      <c r="B27" s="9" t="s">
        <v>74</v>
      </c>
      <c r="D27" s="10"/>
      <c r="E27" s="10"/>
      <c r="F27" s="10"/>
      <c r="G27" s="10"/>
      <c r="H27" s="13"/>
      <c r="I27" s="28"/>
    </row>
    <row r="28" spans="1:9" x14ac:dyDescent="0.25">
      <c r="A28" s="14"/>
      <c r="B28" s="14"/>
      <c r="C28" s="14"/>
      <c r="D28" s="16"/>
      <c r="E28" s="16"/>
      <c r="F28" s="16"/>
      <c r="G28" s="16"/>
      <c r="H28" s="17"/>
      <c r="I28" s="35"/>
    </row>
    <row r="29" spans="1:9" ht="15.6" x14ac:dyDescent="0.3">
      <c r="A29" s="36" t="s">
        <v>12</v>
      </c>
      <c r="B29" s="37" t="s">
        <v>5</v>
      </c>
      <c r="C29" s="38"/>
      <c r="D29" s="39" t="s">
        <v>6</v>
      </c>
      <c r="E29" s="39" t="s">
        <v>0</v>
      </c>
      <c r="F29" s="39" t="s">
        <v>19</v>
      </c>
      <c r="G29" s="40" t="s">
        <v>0</v>
      </c>
      <c r="H29" s="41" t="s">
        <v>7</v>
      </c>
      <c r="I29" s="42" t="s">
        <v>1</v>
      </c>
    </row>
    <row r="30" spans="1:9" x14ac:dyDescent="0.25">
      <c r="A30" s="44">
        <v>1</v>
      </c>
      <c r="B30" s="191" t="s">
        <v>20</v>
      </c>
      <c r="C30" s="192"/>
      <c r="D30" s="45" t="s">
        <v>21</v>
      </c>
      <c r="E30" s="45">
        <v>4</v>
      </c>
      <c r="F30" s="45">
        <v>4</v>
      </c>
      <c r="G30" s="45">
        <f>PRODUCT(E30,F30)</f>
        <v>16</v>
      </c>
      <c r="H30" s="46">
        <f>'Př. 5a - Ceník služeb provozu '!D7</f>
        <v>0</v>
      </c>
      <c r="I30" s="47">
        <f t="shared" ref="I30:I36" si="2">G30*H30</f>
        <v>0</v>
      </c>
    </row>
    <row r="31" spans="1:9" ht="25.5" customHeight="1" x14ac:dyDescent="0.25">
      <c r="A31" s="44">
        <v>2</v>
      </c>
      <c r="B31" s="193" t="s">
        <v>66</v>
      </c>
      <c r="C31" s="194"/>
      <c r="D31" s="45" t="s">
        <v>2</v>
      </c>
      <c r="E31" s="45">
        <v>8</v>
      </c>
      <c r="F31" s="45">
        <v>6</v>
      </c>
      <c r="G31" s="45">
        <f t="shared" ref="G31:G37" si="3">PRODUCT(E31,F31)</f>
        <v>48</v>
      </c>
      <c r="H31" s="46">
        <f>'Př. 5a - Ceník služeb provozu '!D8</f>
        <v>0</v>
      </c>
      <c r="I31" s="47">
        <f t="shared" si="2"/>
        <v>0</v>
      </c>
    </row>
    <row r="32" spans="1:9" x14ac:dyDescent="0.25">
      <c r="A32" s="44">
        <v>3</v>
      </c>
      <c r="B32" s="191" t="s">
        <v>68</v>
      </c>
      <c r="C32" s="192"/>
      <c r="D32" s="45" t="s">
        <v>2</v>
      </c>
      <c r="E32" s="45">
        <v>2</v>
      </c>
      <c r="F32" s="45">
        <v>8</v>
      </c>
      <c r="G32" s="45">
        <f t="shared" si="3"/>
        <v>16</v>
      </c>
      <c r="H32" s="46">
        <f>'Př. 5a - Ceník služeb provozu '!D9</f>
        <v>0</v>
      </c>
      <c r="I32" s="47">
        <f t="shared" si="2"/>
        <v>0</v>
      </c>
    </row>
    <row r="33" spans="1:9" x14ac:dyDescent="0.25">
      <c r="A33" s="44">
        <v>5</v>
      </c>
      <c r="B33" s="191" t="s">
        <v>3</v>
      </c>
      <c r="C33" s="192"/>
      <c r="D33" s="45" t="s">
        <v>2</v>
      </c>
      <c r="E33" s="45">
        <v>2</v>
      </c>
      <c r="F33" s="45">
        <v>12</v>
      </c>
      <c r="G33" s="45">
        <f t="shared" si="3"/>
        <v>24</v>
      </c>
      <c r="H33" s="46">
        <f>'Př. 5a - Ceník služeb provozu '!D10</f>
        <v>0</v>
      </c>
      <c r="I33" s="47">
        <f t="shared" si="2"/>
        <v>0</v>
      </c>
    </row>
    <row r="34" spans="1:9" x14ac:dyDescent="0.25">
      <c r="A34" s="44">
        <v>10</v>
      </c>
      <c r="B34" s="54" t="s">
        <v>70</v>
      </c>
      <c r="C34" s="55"/>
      <c r="D34" s="45" t="s">
        <v>2</v>
      </c>
      <c r="E34" s="45">
        <v>8</v>
      </c>
      <c r="F34" s="45">
        <v>1</v>
      </c>
      <c r="G34" s="45">
        <f t="shared" si="3"/>
        <v>8</v>
      </c>
      <c r="H34" s="46">
        <f>'Př. 5a - Ceník služeb provozu '!D15</f>
        <v>0</v>
      </c>
      <c r="I34" s="47">
        <f t="shared" si="2"/>
        <v>0</v>
      </c>
    </row>
    <row r="35" spans="1:9" x14ac:dyDescent="0.25">
      <c r="A35" s="44">
        <v>16</v>
      </c>
      <c r="B35" s="191" t="s">
        <v>49</v>
      </c>
      <c r="C35" s="192"/>
      <c r="D35" s="45" t="s">
        <v>50</v>
      </c>
      <c r="E35" s="57">
        <v>3.68</v>
      </c>
      <c r="F35" s="45">
        <v>1</v>
      </c>
      <c r="G35" s="45">
        <f t="shared" si="3"/>
        <v>3.68</v>
      </c>
      <c r="H35" s="46">
        <f>'Př. 5a - Ceník služeb provozu '!D20</f>
        <v>0</v>
      </c>
      <c r="I35" s="47">
        <f t="shared" si="2"/>
        <v>0</v>
      </c>
    </row>
    <row r="36" spans="1:9" x14ac:dyDescent="0.25">
      <c r="A36" s="44">
        <v>17</v>
      </c>
      <c r="B36" s="44" t="s">
        <v>67</v>
      </c>
      <c r="C36" s="44"/>
      <c r="D36" s="45" t="s">
        <v>50</v>
      </c>
      <c r="E36" s="45">
        <v>0.2</v>
      </c>
      <c r="F36" s="45">
        <v>1</v>
      </c>
      <c r="G36" s="45">
        <f t="shared" si="3"/>
        <v>0.2</v>
      </c>
      <c r="H36" s="46">
        <f>'Př. 5a - Ceník služeb provozu '!D21</f>
        <v>0</v>
      </c>
      <c r="I36" s="47">
        <f t="shared" si="2"/>
        <v>0</v>
      </c>
    </row>
    <row r="37" spans="1:9" ht="15.6" x14ac:dyDescent="0.25">
      <c r="A37" s="44">
        <v>19</v>
      </c>
      <c r="B37" s="54" t="s">
        <v>45</v>
      </c>
      <c r="C37" s="55"/>
      <c r="D37" s="45" t="s">
        <v>194</v>
      </c>
      <c r="E37" s="45">
        <v>23</v>
      </c>
      <c r="F37" s="45">
        <v>1</v>
      </c>
      <c r="G37" s="45">
        <f t="shared" si="3"/>
        <v>23</v>
      </c>
      <c r="H37" s="46">
        <f>'Př. 5a - Ceník služeb provozu '!D23</f>
        <v>0</v>
      </c>
      <c r="I37" s="47">
        <f>G37*H37</f>
        <v>0</v>
      </c>
    </row>
    <row r="38" spans="1:9" x14ac:dyDescent="0.25">
      <c r="D38" s="10"/>
      <c r="E38" s="10"/>
      <c r="F38" s="10"/>
      <c r="G38" s="49"/>
      <c r="H38" s="50" t="s">
        <v>8</v>
      </c>
      <c r="I38" s="47">
        <f>SUM(I30:I37)</f>
        <v>0</v>
      </c>
    </row>
    <row r="39" spans="1:9" x14ac:dyDescent="0.25">
      <c r="D39" s="51" t="s">
        <v>10</v>
      </c>
      <c r="E39" s="51" t="s">
        <v>10</v>
      </c>
      <c r="F39" s="10"/>
      <c r="G39" s="49"/>
      <c r="H39" s="50" t="s">
        <v>4</v>
      </c>
      <c r="I39" s="47">
        <f>PRODUCT(I38,0.21)</f>
        <v>0</v>
      </c>
    </row>
    <row r="40" spans="1:9" x14ac:dyDescent="0.25">
      <c r="D40" s="10"/>
      <c r="E40" s="10"/>
      <c r="F40" s="10"/>
      <c r="G40" s="49"/>
      <c r="H40" s="50" t="s">
        <v>81</v>
      </c>
      <c r="I40" s="52">
        <f>SUM(I38:I39)</f>
        <v>0</v>
      </c>
    </row>
    <row r="41" spans="1:9" x14ac:dyDescent="0.25">
      <c r="D41" s="10"/>
      <c r="E41" s="10"/>
      <c r="F41" s="10"/>
      <c r="G41" s="49"/>
      <c r="H41" s="50"/>
      <c r="I41" s="53"/>
    </row>
    <row r="42" spans="1:9" x14ac:dyDescent="0.25">
      <c r="D42" s="10"/>
      <c r="E42" s="10"/>
      <c r="F42" s="10"/>
      <c r="G42" s="49"/>
      <c r="H42" s="50"/>
      <c r="I42" s="53"/>
    </row>
    <row r="43" spans="1:9" ht="15.6" x14ac:dyDescent="0.3">
      <c r="B43" s="9" t="s">
        <v>65</v>
      </c>
      <c r="D43" s="10"/>
      <c r="E43" s="10"/>
      <c r="F43" s="10"/>
      <c r="G43" s="10"/>
      <c r="H43" s="13"/>
      <c r="I43" s="12"/>
    </row>
    <row r="44" spans="1:9" x14ac:dyDescent="0.25">
      <c r="A44" s="14"/>
      <c r="B44" s="15"/>
      <c r="C44" s="14"/>
      <c r="D44" s="16"/>
      <c r="E44" s="16"/>
      <c r="F44" s="16"/>
      <c r="G44" s="16"/>
      <c r="H44" s="17"/>
      <c r="I44" s="18"/>
    </row>
    <row r="45" spans="1:9" ht="15" x14ac:dyDescent="0.25">
      <c r="A45" s="19"/>
      <c r="B45" s="20" t="s">
        <v>64</v>
      </c>
      <c r="C45" s="21"/>
      <c r="D45" s="21"/>
      <c r="E45" s="21"/>
      <c r="F45" s="21"/>
      <c r="G45" s="21"/>
      <c r="H45" s="21"/>
      <c r="I45" s="21"/>
    </row>
    <row r="46" spans="1:9" ht="13.8" x14ac:dyDescent="0.25">
      <c r="A46" s="14"/>
      <c r="B46" s="21"/>
      <c r="C46" s="21"/>
      <c r="D46" s="22"/>
      <c r="E46" s="22"/>
      <c r="F46" s="22"/>
      <c r="G46" s="23"/>
      <c r="H46" s="24"/>
      <c r="I46" s="25"/>
    </row>
    <row r="47" spans="1:9" x14ac:dyDescent="0.25">
      <c r="A47" s="26"/>
      <c r="B47" s="8" t="s">
        <v>13</v>
      </c>
      <c r="C47" s="27" t="s">
        <v>27</v>
      </c>
      <c r="D47" s="10"/>
      <c r="E47" s="10"/>
      <c r="F47" s="10"/>
      <c r="G47" s="10"/>
      <c r="H47" s="13"/>
      <c r="I47" s="28"/>
    </row>
    <row r="48" spans="1:9" x14ac:dyDescent="0.25">
      <c r="B48" s="8" t="s">
        <v>57</v>
      </c>
      <c r="C48" s="29" t="s">
        <v>61</v>
      </c>
      <c r="D48" s="10"/>
      <c r="E48" s="10"/>
      <c r="F48" s="10"/>
      <c r="G48" s="10"/>
      <c r="H48" s="13"/>
      <c r="I48" s="28"/>
    </row>
    <row r="49" spans="1:9" x14ac:dyDescent="0.25">
      <c r="B49" s="8" t="s">
        <v>16</v>
      </c>
      <c r="C49" s="29" t="s">
        <v>17</v>
      </c>
      <c r="D49" s="10"/>
      <c r="E49" s="10"/>
      <c r="F49" s="30"/>
      <c r="G49" s="31"/>
      <c r="H49" s="32"/>
      <c r="I49" s="28"/>
    </row>
    <row r="50" spans="1:9" x14ac:dyDescent="0.25">
      <c r="B50" s="8" t="s">
        <v>15</v>
      </c>
      <c r="C50" s="29" t="s">
        <v>28</v>
      </c>
      <c r="D50" s="10"/>
      <c r="E50" s="10"/>
      <c r="F50" s="10"/>
      <c r="G50" s="10"/>
      <c r="H50" s="13"/>
      <c r="I50" s="28"/>
    </row>
    <row r="51" spans="1:9" x14ac:dyDescent="0.25">
      <c r="B51" s="8" t="s">
        <v>18</v>
      </c>
      <c r="C51" s="33" t="s">
        <v>89</v>
      </c>
      <c r="D51" s="10"/>
      <c r="E51" s="10"/>
      <c r="F51" s="10"/>
      <c r="G51" s="10"/>
      <c r="H51" s="13"/>
      <c r="I51" s="28"/>
    </row>
    <row r="52" spans="1:9" x14ac:dyDescent="0.25">
      <c r="D52" s="10"/>
      <c r="E52" s="10"/>
      <c r="F52" s="10"/>
      <c r="G52" s="49"/>
      <c r="H52" s="50"/>
      <c r="I52" s="53"/>
    </row>
    <row r="53" spans="1:9" ht="15.6" x14ac:dyDescent="0.3">
      <c r="B53" s="9" t="s">
        <v>75</v>
      </c>
      <c r="D53" s="10"/>
      <c r="E53" s="10"/>
      <c r="F53" s="10"/>
      <c r="G53" s="10"/>
      <c r="H53" s="13"/>
      <c r="I53" s="28"/>
    </row>
    <row r="54" spans="1:9" x14ac:dyDescent="0.25">
      <c r="A54" s="14"/>
      <c r="B54" s="14"/>
      <c r="C54" s="14"/>
      <c r="D54" s="16"/>
      <c r="E54" s="16"/>
      <c r="F54" s="16"/>
      <c r="G54" s="16"/>
      <c r="H54" s="17"/>
      <c r="I54" s="35"/>
    </row>
    <row r="55" spans="1:9" ht="15.6" x14ac:dyDescent="0.3">
      <c r="A55" s="36" t="s">
        <v>12</v>
      </c>
      <c r="B55" s="37" t="s">
        <v>5</v>
      </c>
      <c r="C55" s="38"/>
      <c r="D55" s="39" t="s">
        <v>6</v>
      </c>
      <c r="E55" s="39" t="s">
        <v>0</v>
      </c>
      <c r="F55" s="39" t="s">
        <v>19</v>
      </c>
      <c r="G55" s="40" t="s">
        <v>0</v>
      </c>
      <c r="H55" s="41" t="s">
        <v>7</v>
      </c>
      <c r="I55" s="42" t="s">
        <v>1</v>
      </c>
    </row>
    <row r="56" spans="1:9" x14ac:dyDescent="0.25">
      <c r="A56" s="44">
        <v>1</v>
      </c>
      <c r="B56" s="191" t="s">
        <v>20</v>
      </c>
      <c r="C56" s="192"/>
      <c r="D56" s="45" t="s">
        <v>21</v>
      </c>
      <c r="E56" s="45">
        <v>4</v>
      </c>
      <c r="F56" s="45">
        <v>4</v>
      </c>
      <c r="G56" s="45">
        <f>PRODUCT(E56,F56)</f>
        <v>16</v>
      </c>
      <c r="H56" s="46">
        <f>'Př. 5a - Ceník služeb provozu '!D7</f>
        <v>0</v>
      </c>
      <c r="I56" s="47">
        <f t="shared" ref="I56:I62" si="4">G56*H56</f>
        <v>0</v>
      </c>
    </row>
    <row r="57" spans="1:9" ht="25.5" customHeight="1" x14ac:dyDescent="0.25">
      <c r="A57" s="44">
        <v>2</v>
      </c>
      <c r="B57" s="193" t="s">
        <v>66</v>
      </c>
      <c r="C57" s="194"/>
      <c r="D57" s="45" t="s">
        <v>2</v>
      </c>
      <c r="E57" s="45">
        <v>8</v>
      </c>
      <c r="F57" s="45">
        <v>6</v>
      </c>
      <c r="G57" s="45">
        <f t="shared" ref="G57:G62" si="5">PRODUCT(E57,F57)</f>
        <v>48</v>
      </c>
      <c r="H57" s="46">
        <f>'Př. 5a - Ceník služeb provozu '!D8</f>
        <v>0</v>
      </c>
      <c r="I57" s="47">
        <f t="shared" si="4"/>
        <v>0</v>
      </c>
    </row>
    <row r="58" spans="1:9" x14ac:dyDescent="0.25">
      <c r="A58" s="44">
        <v>3</v>
      </c>
      <c r="B58" s="191" t="s">
        <v>68</v>
      </c>
      <c r="C58" s="192"/>
      <c r="D58" s="45" t="s">
        <v>2</v>
      </c>
      <c r="E58" s="45">
        <v>2</v>
      </c>
      <c r="F58" s="45">
        <v>8</v>
      </c>
      <c r="G58" s="45">
        <f t="shared" si="5"/>
        <v>16</v>
      </c>
      <c r="H58" s="46">
        <f>'Př. 5a - Ceník služeb provozu '!D9</f>
        <v>0</v>
      </c>
      <c r="I58" s="47">
        <f t="shared" si="4"/>
        <v>0</v>
      </c>
    </row>
    <row r="59" spans="1:9" x14ac:dyDescent="0.25">
      <c r="A59" s="44">
        <v>5</v>
      </c>
      <c r="B59" s="191" t="s">
        <v>3</v>
      </c>
      <c r="C59" s="192"/>
      <c r="D59" s="45" t="s">
        <v>2</v>
      </c>
      <c r="E59" s="45">
        <v>2</v>
      </c>
      <c r="F59" s="45">
        <v>12</v>
      </c>
      <c r="G59" s="45">
        <f t="shared" si="5"/>
        <v>24</v>
      </c>
      <c r="H59" s="46">
        <f>'Př. 5a - Ceník služeb provozu '!D10</f>
        <v>0</v>
      </c>
      <c r="I59" s="47">
        <f t="shared" si="4"/>
        <v>0</v>
      </c>
    </row>
    <row r="60" spans="1:9" x14ac:dyDescent="0.25">
      <c r="A60" s="44">
        <v>13</v>
      </c>
      <c r="B60" s="191" t="s">
        <v>51</v>
      </c>
      <c r="C60" s="192"/>
      <c r="D60" s="45" t="s">
        <v>2</v>
      </c>
      <c r="E60" s="45">
        <v>16</v>
      </c>
      <c r="F60" s="45">
        <v>1</v>
      </c>
      <c r="G60" s="45">
        <f t="shared" si="5"/>
        <v>16</v>
      </c>
      <c r="H60" s="46">
        <f>'Př. 5a - Ceník služeb provozu '!D18</f>
        <v>0</v>
      </c>
      <c r="I60" s="47">
        <f t="shared" si="4"/>
        <v>0</v>
      </c>
    </row>
    <row r="61" spans="1:9" x14ac:dyDescent="0.25">
      <c r="A61" s="44">
        <v>17</v>
      </c>
      <c r="B61" s="44" t="s">
        <v>67</v>
      </c>
      <c r="C61" s="44"/>
      <c r="D61" s="45" t="s">
        <v>50</v>
      </c>
      <c r="E61" s="45">
        <v>0.2</v>
      </c>
      <c r="F61" s="45">
        <v>1</v>
      </c>
      <c r="G61" s="45">
        <f t="shared" si="5"/>
        <v>0.2</v>
      </c>
      <c r="H61" s="46">
        <f>'Př. 5a - Ceník služeb provozu '!D21</f>
        <v>0</v>
      </c>
      <c r="I61" s="47">
        <f t="shared" si="4"/>
        <v>0</v>
      </c>
    </row>
    <row r="62" spans="1:9" ht="15.6" x14ac:dyDescent="0.25">
      <c r="A62" s="44">
        <v>20</v>
      </c>
      <c r="B62" s="195" t="s">
        <v>90</v>
      </c>
      <c r="C62" s="195"/>
      <c r="D62" s="45" t="s">
        <v>195</v>
      </c>
      <c r="E62" s="45">
        <v>48</v>
      </c>
      <c r="F62" s="45">
        <v>1</v>
      </c>
      <c r="G62" s="45">
        <f t="shared" si="5"/>
        <v>48</v>
      </c>
      <c r="H62" s="46">
        <f>'Př. 5a - Ceník služeb provozu '!D24</f>
        <v>0</v>
      </c>
      <c r="I62" s="47">
        <f t="shared" si="4"/>
        <v>0</v>
      </c>
    </row>
    <row r="63" spans="1:9" x14ac:dyDescent="0.25">
      <c r="D63" s="10"/>
      <c r="E63" s="10"/>
      <c r="F63" s="10"/>
      <c r="G63" s="49"/>
      <c r="H63" s="50" t="s">
        <v>8</v>
      </c>
      <c r="I63" s="47">
        <f>SUM(I56:I62)</f>
        <v>0</v>
      </c>
    </row>
    <row r="64" spans="1:9" x14ac:dyDescent="0.25">
      <c r="D64" s="51" t="s">
        <v>10</v>
      </c>
      <c r="E64" s="51" t="s">
        <v>10</v>
      </c>
      <c r="F64" s="10"/>
      <c r="G64" s="49"/>
      <c r="H64" s="50" t="s">
        <v>4</v>
      </c>
      <c r="I64" s="47">
        <f>PRODUCT(I63,0.21)</f>
        <v>0</v>
      </c>
    </row>
    <row r="65" spans="1:9" x14ac:dyDescent="0.25">
      <c r="D65" s="10"/>
      <c r="E65" s="10"/>
      <c r="F65" s="10"/>
      <c r="G65" s="49"/>
      <c r="H65" s="50" t="s">
        <v>83</v>
      </c>
      <c r="I65" s="52">
        <f>SUM(I63:I64)</f>
        <v>0</v>
      </c>
    </row>
    <row r="66" spans="1:9" x14ac:dyDescent="0.25">
      <c r="D66" s="10"/>
      <c r="E66" s="10"/>
      <c r="F66" s="10"/>
      <c r="G66" s="49"/>
      <c r="H66" s="50"/>
      <c r="I66" s="53"/>
    </row>
    <row r="67" spans="1:9" ht="15.6" x14ac:dyDescent="0.3">
      <c r="B67" s="9" t="s">
        <v>76</v>
      </c>
      <c r="D67" s="10"/>
      <c r="E67" s="10"/>
      <c r="F67" s="10"/>
      <c r="G67" s="10"/>
      <c r="H67" s="13"/>
      <c r="I67" s="28"/>
    </row>
    <row r="68" spans="1:9" x14ac:dyDescent="0.25">
      <c r="A68" s="14"/>
      <c r="B68" s="14"/>
      <c r="C68" s="14"/>
      <c r="D68" s="16"/>
      <c r="E68" s="16"/>
      <c r="F68" s="16"/>
      <c r="G68" s="16"/>
      <c r="H68" s="17"/>
      <c r="I68" s="35"/>
    </row>
    <row r="69" spans="1:9" ht="15.6" x14ac:dyDescent="0.3">
      <c r="A69" s="36" t="s">
        <v>12</v>
      </c>
      <c r="B69" s="37" t="s">
        <v>5</v>
      </c>
      <c r="C69" s="38"/>
      <c r="D69" s="39" t="s">
        <v>6</v>
      </c>
      <c r="E69" s="39" t="s">
        <v>0</v>
      </c>
      <c r="F69" s="39" t="s">
        <v>19</v>
      </c>
      <c r="G69" s="40" t="s">
        <v>0</v>
      </c>
      <c r="H69" s="41" t="s">
        <v>7</v>
      </c>
      <c r="I69" s="42" t="s">
        <v>1</v>
      </c>
    </row>
    <row r="70" spans="1:9" x14ac:dyDescent="0.25">
      <c r="A70" s="44">
        <v>1</v>
      </c>
      <c r="B70" s="191" t="s">
        <v>20</v>
      </c>
      <c r="C70" s="192"/>
      <c r="D70" s="45" t="s">
        <v>21</v>
      </c>
      <c r="E70" s="45">
        <v>4</v>
      </c>
      <c r="F70" s="45">
        <v>4</v>
      </c>
      <c r="G70" s="45">
        <f>PRODUCT(E70,F70)</f>
        <v>16</v>
      </c>
      <c r="H70" s="46">
        <f>'Př. 5a - Ceník služeb provozu '!D7</f>
        <v>0</v>
      </c>
      <c r="I70" s="47">
        <f t="shared" ref="I70:I76" si="6">G70*H70</f>
        <v>0</v>
      </c>
    </row>
    <row r="71" spans="1:9" ht="26.25" customHeight="1" x14ac:dyDescent="0.25">
      <c r="A71" s="44">
        <v>2</v>
      </c>
      <c r="B71" s="193" t="s">
        <v>66</v>
      </c>
      <c r="C71" s="194"/>
      <c r="D71" s="45" t="s">
        <v>2</v>
      </c>
      <c r="E71" s="45">
        <v>8</v>
      </c>
      <c r="F71" s="45">
        <v>6</v>
      </c>
      <c r="G71" s="45">
        <f t="shared" ref="G71:G76" si="7">PRODUCT(E71,F71)</f>
        <v>48</v>
      </c>
      <c r="H71" s="46">
        <f>'Př. 5a - Ceník služeb provozu '!D8</f>
        <v>0</v>
      </c>
      <c r="I71" s="47">
        <f t="shared" si="6"/>
        <v>0</v>
      </c>
    </row>
    <row r="72" spans="1:9" x14ac:dyDescent="0.25">
      <c r="A72" s="44">
        <v>3</v>
      </c>
      <c r="B72" s="191" t="s">
        <v>68</v>
      </c>
      <c r="C72" s="192"/>
      <c r="D72" s="45" t="s">
        <v>2</v>
      </c>
      <c r="E72" s="45">
        <v>2</v>
      </c>
      <c r="F72" s="45">
        <v>8</v>
      </c>
      <c r="G72" s="45">
        <f t="shared" si="7"/>
        <v>16</v>
      </c>
      <c r="H72" s="46">
        <f>'Př. 5a - Ceník služeb provozu '!D9</f>
        <v>0</v>
      </c>
      <c r="I72" s="47">
        <f t="shared" si="6"/>
        <v>0</v>
      </c>
    </row>
    <row r="73" spans="1:9" x14ac:dyDescent="0.25">
      <c r="A73" s="44">
        <v>5</v>
      </c>
      <c r="B73" s="191" t="s">
        <v>3</v>
      </c>
      <c r="C73" s="192"/>
      <c r="D73" s="45" t="s">
        <v>2</v>
      </c>
      <c r="E73" s="45">
        <v>2</v>
      </c>
      <c r="F73" s="45">
        <v>12</v>
      </c>
      <c r="G73" s="45">
        <f t="shared" si="7"/>
        <v>24</v>
      </c>
      <c r="H73" s="46">
        <f>'Př. 5a - Ceník služeb provozu '!D10</f>
        <v>0</v>
      </c>
      <c r="I73" s="47">
        <f t="shared" si="6"/>
        <v>0</v>
      </c>
    </row>
    <row r="74" spans="1:9" x14ac:dyDescent="0.25">
      <c r="A74" s="44">
        <v>10</v>
      </c>
      <c r="B74" s="54" t="s">
        <v>70</v>
      </c>
      <c r="C74" s="55"/>
      <c r="D74" s="45" t="s">
        <v>2</v>
      </c>
      <c r="E74" s="45">
        <v>8</v>
      </c>
      <c r="F74" s="45">
        <v>1</v>
      </c>
      <c r="G74" s="45">
        <f t="shared" si="7"/>
        <v>8</v>
      </c>
      <c r="H74" s="46">
        <f>'Př. 5a - Ceník služeb provozu '!D15</f>
        <v>0</v>
      </c>
      <c r="I74" s="47">
        <f t="shared" si="6"/>
        <v>0</v>
      </c>
    </row>
    <row r="75" spans="1:9" x14ac:dyDescent="0.25">
      <c r="A75" s="44">
        <v>16</v>
      </c>
      <c r="B75" s="191" t="s">
        <v>49</v>
      </c>
      <c r="C75" s="192"/>
      <c r="D75" s="45" t="s">
        <v>50</v>
      </c>
      <c r="E75" s="57">
        <v>3.68</v>
      </c>
      <c r="F75" s="45">
        <v>1</v>
      </c>
      <c r="G75" s="45">
        <f t="shared" si="7"/>
        <v>3.68</v>
      </c>
      <c r="H75" s="46">
        <f>'Př. 5a - Ceník služeb provozu '!D20</f>
        <v>0</v>
      </c>
      <c r="I75" s="47">
        <f t="shared" si="6"/>
        <v>0</v>
      </c>
    </row>
    <row r="76" spans="1:9" x14ac:dyDescent="0.25">
      <c r="A76" s="44">
        <v>17</v>
      </c>
      <c r="B76" s="44" t="s">
        <v>67</v>
      </c>
      <c r="C76" s="44"/>
      <c r="D76" s="45" t="s">
        <v>50</v>
      </c>
      <c r="E76" s="45">
        <v>0.2</v>
      </c>
      <c r="F76" s="45">
        <v>1</v>
      </c>
      <c r="G76" s="45">
        <f t="shared" si="7"/>
        <v>0.2</v>
      </c>
      <c r="H76" s="46">
        <f>'Př. 5a - Ceník služeb provozu '!D21</f>
        <v>0</v>
      </c>
      <c r="I76" s="47">
        <f t="shared" si="6"/>
        <v>0</v>
      </c>
    </row>
    <row r="77" spans="1:9" x14ac:dyDescent="0.25">
      <c r="D77" s="10"/>
      <c r="E77" s="10"/>
      <c r="F77" s="10"/>
      <c r="G77" s="49"/>
      <c r="H77" s="50" t="s">
        <v>8</v>
      </c>
      <c r="I77" s="47">
        <f>SUM(I70:I76)</f>
        <v>0</v>
      </c>
    </row>
    <row r="78" spans="1:9" x14ac:dyDescent="0.25">
      <c r="D78" s="51" t="s">
        <v>10</v>
      </c>
      <c r="E78" s="51" t="s">
        <v>10</v>
      </c>
      <c r="F78" s="10"/>
      <c r="G78" s="49"/>
      <c r="H78" s="50" t="s">
        <v>4</v>
      </c>
      <c r="I78" s="47">
        <f>PRODUCT(I77,0.21)</f>
        <v>0</v>
      </c>
    </row>
    <row r="79" spans="1:9" x14ac:dyDescent="0.25">
      <c r="D79" s="10"/>
      <c r="E79" s="10"/>
      <c r="F79" s="10"/>
      <c r="G79" s="49"/>
      <c r="H79" s="50" t="s">
        <v>84</v>
      </c>
      <c r="I79" s="52">
        <f>SUM(I77:I78)</f>
        <v>0</v>
      </c>
    </row>
    <row r="80" spans="1:9" x14ac:dyDescent="0.25">
      <c r="D80" s="10"/>
      <c r="E80" s="10"/>
      <c r="F80" s="10"/>
      <c r="G80" s="49"/>
      <c r="H80" s="50"/>
      <c r="I80" s="53"/>
    </row>
    <row r="81" spans="1:9" x14ac:dyDescent="0.25">
      <c r="D81" s="10"/>
      <c r="E81" s="10"/>
      <c r="F81" s="10"/>
      <c r="G81" s="49"/>
      <c r="H81" s="50"/>
      <c r="I81" s="53"/>
    </row>
    <row r="82" spans="1:9" ht="15.6" x14ac:dyDescent="0.3">
      <c r="B82" s="9" t="s">
        <v>65</v>
      </c>
      <c r="D82" s="10"/>
      <c r="E82" s="10"/>
      <c r="F82" s="10"/>
      <c r="G82" s="10"/>
      <c r="H82" s="13"/>
      <c r="I82" s="12"/>
    </row>
    <row r="83" spans="1:9" x14ac:dyDescent="0.25">
      <c r="A83" s="14"/>
      <c r="B83" s="15"/>
      <c r="C83" s="14"/>
      <c r="D83" s="16"/>
      <c r="E83" s="16"/>
      <c r="F83" s="16"/>
      <c r="G83" s="16"/>
      <c r="H83" s="17"/>
      <c r="I83" s="18"/>
    </row>
    <row r="84" spans="1:9" ht="15" x14ac:dyDescent="0.25">
      <c r="A84" s="19"/>
      <c r="B84" s="20" t="s">
        <v>64</v>
      </c>
      <c r="C84" s="21"/>
      <c r="D84" s="21"/>
      <c r="E84" s="21"/>
      <c r="F84" s="21"/>
      <c r="G84" s="21"/>
      <c r="H84" s="21"/>
      <c r="I84" s="21"/>
    </row>
    <row r="85" spans="1:9" ht="13.8" x14ac:dyDescent="0.25">
      <c r="A85" s="14"/>
      <c r="B85" s="21"/>
      <c r="C85" s="21"/>
      <c r="D85" s="22"/>
      <c r="E85" s="22"/>
      <c r="F85" s="22"/>
      <c r="G85" s="23"/>
      <c r="H85" s="24"/>
      <c r="I85" s="25"/>
    </row>
    <row r="86" spans="1:9" x14ac:dyDescent="0.25">
      <c r="A86" s="26"/>
      <c r="B86" s="8" t="s">
        <v>13</v>
      </c>
      <c r="C86" s="27" t="s">
        <v>27</v>
      </c>
      <c r="D86" s="10"/>
      <c r="E86" s="10"/>
      <c r="F86" s="10"/>
      <c r="G86" s="10"/>
      <c r="H86" s="13"/>
      <c r="I86" s="28"/>
    </row>
    <row r="87" spans="1:9" x14ac:dyDescent="0.25">
      <c r="B87" s="8" t="s">
        <v>57</v>
      </c>
      <c r="C87" s="29" t="s">
        <v>61</v>
      </c>
      <c r="D87" s="10"/>
      <c r="E87" s="10"/>
      <c r="F87" s="10"/>
      <c r="G87" s="10"/>
      <c r="H87" s="13"/>
      <c r="I87" s="28"/>
    </row>
    <row r="88" spans="1:9" x14ac:dyDescent="0.25">
      <c r="B88" s="8" t="s">
        <v>16</v>
      </c>
      <c r="C88" s="29" t="s">
        <v>17</v>
      </c>
      <c r="D88" s="10"/>
      <c r="E88" s="10"/>
      <c r="F88" s="30"/>
      <c r="G88" s="31"/>
      <c r="H88" s="32"/>
      <c r="I88" s="28"/>
    </row>
    <row r="89" spans="1:9" x14ac:dyDescent="0.25">
      <c r="B89" s="8" t="s">
        <v>15</v>
      </c>
      <c r="C89" s="29" t="s">
        <v>28</v>
      </c>
      <c r="D89" s="10"/>
      <c r="E89" s="10"/>
      <c r="F89" s="10"/>
      <c r="G89" s="10"/>
      <c r="H89" s="13"/>
      <c r="I89" s="28"/>
    </row>
    <row r="90" spans="1:9" x14ac:dyDescent="0.25">
      <c r="B90" s="8" t="s">
        <v>18</v>
      </c>
      <c r="C90" s="33" t="s">
        <v>89</v>
      </c>
      <c r="D90" s="10"/>
      <c r="E90" s="10"/>
      <c r="F90" s="10"/>
      <c r="G90" s="10"/>
      <c r="H90" s="13"/>
      <c r="I90" s="28"/>
    </row>
    <row r="91" spans="1:9" x14ac:dyDescent="0.25">
      <c r="D91" s="10"/>
      <c r="E91" s="10"/>
      <c r="F91" s="10"/>
      <c r="G91" s="49"/>
      <c r="H91" s="50"/>
      <c r="I91" s="53"/>
    </row>
    <row r="92" spans="1:9" ht="15.6" x14ac:dyDescent="0.3">
      <c r="B92" s="9" t="s">
        <v>77</v>
      </c>
      <c r="D92" s="10"/>
      <c r="E92" s="10"/>
      <c r="F92" s="10"/>
      <c r="G92" s="10"/>
      <c r="H92" s="13"/>
      <c r="I92" s="28"/>
    </row>
    <row r="93" spans="1:9" x14ac:dyDescent="0.25">
      <c r="A93" s="14"/>
      <c r="B93" s="14"/>
      <c r="C93" s="14"/>
      <c r="D93" s="16"/>
      <c r="E93" s="16"/>
      <c r="F93" s="16"/>
      <c r="G93" s="16"/>
      <c r="H93" s="17"/>
      <c r="I93" s="35"/>
    </row>
    <row r="94" spans="1:9" ht="15.6" x14ac:dyDescent="0.3">
      <c r="A94" s="36" t="s">
        <v>12</v>
      </c>
      <c r="B94" s="37" t="s">
        <v>5</v>
      </c>
      <c r="C94" s="38"/>
      <c r="D94" s="39" t="s">
        <v>6</v>
      </c>
      <c r="E94" s="39" t="s">
        <v>0</v>
      </c>
      <c r="F94" s="39" t="s">
        <v>19</v>
      </c>
      <c r="G94" s="40" t="s">
        <v>0</v>
      </c>
      <c r="H94" s="41" t="s">
        <v>7</v>
      </c>
      <c r="I94" s="42" t="s">
        <v>1</v>
      </c>
    </row>
    <row r="95" spans="1:9" x14ac:dyDescent="0.25">
      <c r="A95" s="44">
        <v>1</v>
      </c>
      <c r="B95" s="191" t="s">
        <v>20</v>
      </c>
      <c r="C95" s="192"/>
      <c r="D95" s="45" t="s">
        <v>21</v>
      </c>
      <c r="E95" s="45">
        <v>4</v>
      </c>
      <c r="F95" s="45">
        <v>4</v>
      </c>
      <c r="G95" s="45">
        <f>PRODUCT(E95,F95)</f>
        <v>16</v>
      </c>
      <c r="H95" s="46">
        <f>'Př. 5a - Ceník služeb provozu '!D7</f>
        <v>0</v>
      </c>
      <c r="I95" s="47">
        <f t="shared" ref="I95:I102" si="8">G95*H95</f>
        <v>0</v>
      </c>
    </row>
    <row r="96" spans="1:9" ht="25.5" customHeight="1" x14ac:dyDescent="0.25">
      <c r="A96" s="44">
        <v>2</v>
      </c>
      <c r="B96" s="193" t="s">
        <v>66</v>
      </c>
      <c r="C96" s="194"/>
      <c r="D96" s="45" t="s">
        <v>2</v>
      </c>
      <c r="E96" s="45">
        <v>8</v>
      </c>
      <c r="F96" s="45">
        <v>6</v>
      </c>
      <c r="G96" s="45">
        <f t="shared" ref="G96:G102" si="9">PRODUCT(E96,F96)</f>
        <v>48</v>
      </c>
      <c r="H96" s="46">
        <f>'Př. 5a - Ceník služeb provozu '!D8</f>
        <v>0</v>
      </c>
      <c r="I96" s="47">
        <f t="shared" si="8"/>
        <v>0</v>
      </c>
    </row>
    <row r="97" spans="1:9" x14ac:dyDescent="0.25">
      <c r="A97" s="44">
        <v>3</v>
      </c>
      <c r="B97" s="191" t="s">
        <v>68</v>
      </c>
      <c r="C97" s="192"/>
      <c r="D97" s="45" t="s">
        <v>2</v>
      </c>
      <c r="E97" s="45">
        <v>2</v>
      </c>
      <c r="F97" s="45">
        <v>8</v>
      </c>
      <c r="G97" s="45">
        <f t="shared" si="9"/>
        <v>16</v>
      </c>
      <c r="H97" s="46">
        <f>'Př. 5a - Ceník služeb provozu '!D9</f>
        <v>0</v>
      </c>
      <c r="I97" s="47">
        <f t="shared" si="8"/>
        <v>0</v>
      </c>
    </row>
    <row r="98" spans="1:9" x14ac:dyDescent="0.25">
      <c r="A98" s="44">
        <v>5</v>
      </c>
      <c r="B98" s="191" t="s">
        <v>3</v>
      </c>
      <c r="C98" s="192"/>
      <c r="D98" s="45" t="s">
        <v>2</v>
      </c>
      <c r="E98" s="45">
        <v>2</v>
      </c>
      <c r="F98" s="45">
        <v>12</v>
      </c>
      <c r="G98" s="45">
        <f t="shared" si="9"/>
        <v>24</v>
      </c>
      <c r="H98" s="46">
        <f>'Př. 5a - Ceník služeb provozu '!D10</f>
        <v>0</v>
      </c>
      <c r="I98" s="47">
        <f t="shared" si="8"/>
        <v>0</v>
      </c>
    </row>
    <row r="99" spans="1:9" x14ac:dyDescent="0.25">
      <c r="A99" s="44">
        <v>13</v>
      </c>
      <c r="B99" s="191" t="s">
        <v>51</v>
      </c>
      <c r="C99" s="192"/>
      <c r="D99" s="45" t="s">
        <v>2</v>
      </c>
      <c r="E99" s="45">
        <v>16</v>
      </c>
      <c r="F99" s="45">
        <v>1</v>
      </c>
      <c r="G99" s="45">
        <f t="shared" si="9"/>
        <v>16</v>
      </c>
      <c r="H99" s="46">
        <f>'Př. 5a - Ceník služeb provozu '!D18</f>
        <v>0</v>
      </c>
      <c r="I99" s="47">
        <f t="shared" si="8"/>
        <v>0</v>
      </c>
    </row>
    <row r="100" spans="1:9" x14ac:dyDescent="0.25">
      <c r="A100" s="44">
        <v>17</v>
      </c>
      <c r="B100" s="44" t="s">
        <v>67</v>
      </c>
      <c r="C100" s="44"/>
      <c r="D100" s="45" t="s">
        <v>50</v>
      </c>
      <c r="E100" s="45">
        <v>0.2</v>
      </c>
      <c r="F100" s="45">
        <v>1</v>
      </c>
      <c r="G100" s="45">
        <f t="shared" si="9"/>
        <v>0.2</v>
      </c>
      <c r="H100" s="46">
        <f>'Př. 5a - Ceník služeb provozu '!D21</f>
        <v>0</v>
      </c>
      <c r="I100" s="47">
        <f t="shared" si="8"/>
        <v>0</v>
      </c>
    </row>
    <row r="101" spans="1:9" ht="15.6" x14ac:dyDescent="0.25">
      <c r="A101" s="44">
        <v>18</v>
      </c>
      <c r="B101" s="44" t="s">
        <v>54</v>
      </c>
      <c r="C101" s="44"/>
      <c r="D101" s="45" t="s">
        <v>194</v>
      </c>
      <c r="E101" s="45">
        <v>80</v>
      </c>
      <c r="F101" s="45">
        <v>1</v>
      </c>
      <c r="G101" s="45">
        <f t="shared" si="9"/>
        <v>80</v>
      </c>
      <c r="H101" s="46">
        <f>'Př. 5a - Ceník služeb provozu '!D22</f>
        <v>0</v>
      </c>
      <c r="I101" s="47">
        <f t="shared" si="8"/>
        <v>0</v>
      </c>
    </row>
    <row r="102" spans="1:9" ht="15.6" x14ac:dyDescent="0.25">
      <c r="A102" s="44">
        <v>20</v>
      </c>
      <c r="B102" s="195" t="s">
        <v>90</v>
      </c>
      <c r="C102" s="195"/>
      <c r="D102" s="45" t="s">
        <v>195</v>
      </c>
      <c r="E102" s="45">
        <v>48</v>
      </c>
      <c r="F102" s="45">
        <v>1</v>
      </c>
      <c r="G102" s="45">
        <f t="shared" si="9"/>
        <v>48</v>
      </c>
      <c r="H102" s="46">
        <f>'Př. 5a - Ceník služeb provozu '!D24</f>
        <v>0</v>
      </c>
      <c r="I102" s="47">
        <f t="shared" si="8"/>
        <v>0</v>
      </c>
    </row>
    <row r="103" spans="1:9" x14ac:dyDescent="0.25">
      <c r="D103" s="10"/>
      <c r="E103" s="10"/>
      <c r="F103" s="10"/>
      <c r="G103" s="49"/>
      <c r="H103" s="50" t="s">
        <v>8</v>
      </c>
      <c r="I103" s="47">
        <f>SUM(I95:I102)</f>
        <v>0</v>
      </c>
    </row>
    <row r="104" spans="1:9" x14ac:dyDescent="0.25">
      <c r="D104" s="51" t="s">
        <v>10</v>
      </c>
      <c r="E104" s="51" t="s">
        <v>10</v>
      </c>
      <c r="F104" s="10"/>
      <c r="G104" s="49"/>
      <c r="H104" s="50" t="s">
        <v>4</v>
      </c>
      <c r="I104" s="47">
        <f>PRODUCT(I103,0.21)</f>
        <v>0</v>
      </c>
    </row>
    <row r="105" spans="1:9" x14ac:dyDescent="0.25">
      <c r="D105" s="10"/>
      <c r="E105" s="10"/>
      <c r="F105" s="10"/>
      <c r="G105" s="49"/>
      <c r="H105" s="50" t="s">
        <v>85</v>
      </c>
      <c r="I105" s="52">
        <f>SUM(I103:I104)</f>
        <v>0</v>
      </c>
    </row>
    <row r="106" spans="1:9" x14ac:dyDescent="0.25">
      <c r="D106" s="10"/>
      <c r="E106" s="10"/>
      <c r="F106" s="10"/>
      <c r="G106" s="49"/>
      <c r="H106" s="50"/>
      <c r="I106" s="53"/>
    </row>
    <row r="107" spans="1:9" ht="15.6" x14ac:dyDescent="0.3">
      <c r="B107" s="9" t="s">
        <v>78</v>
      </c>
      <c r="D107" s="10"/>
      <c r="E107" s="10"/>
      <c r="F107" s="10"/>
      <c r="G107" s="10"/>
      <c r="H107" s="13"/>
      <c r="I107" s="28"/>
    </row>
    <row r="108" spans="1:9" x14ac:dyDescent="0.25">
      <c r="A108" s="14"/>
      <c r="B108" s="14"/>
      <c r="C108" s="14"/>
      <c r="D108" s="16"/>
      <c r="E108" s="16"/>
      <c r="F108" s="16"/>
      <c r="G108" s="16"/>
      <c r="H108" s="17"/>
      <c r="I108" s="35"/>
    </row>
    <row r="109" spans="1:9" ht="15.6" x14ac:dyDescent="0.3">
      <c r="A109" s="36" t="s">
        <v>12</v>
      </c>
      <c r="B109" s="37" t="s">
        <v>5</v>
      </c>
      <c r="C109" s="38"/>
      <c r="D109" s="39" t="s">
        <v>6</v>
      </c>
      <c r="E109" s="39" t="s">
        <v>0</v>
      </c>
      <c r="F109" s="39" t="s">
        <v>19</v>
      </c>
      <c r="G109" s="40" t="s">
        <v>0</v>
      </c>
      <c r="H109" s="41" t="s">
        <v>7</v>
      </c>
      <c r="I109" s="42" t="s">
        <v>1</v>
      </c>
    </row>
    <row r="110" spans="1:9" x14ac:dyDescent="0.25">
      <c r="A110" s="44">
        <v>1</v>
      </c>
      <c r="B110" s="191" t="s">
        <v>20</v>
      </c>
      <c r="C110" s="192"/>
      <c r="D110" s="45" t="s">
        <v>21</v>
      </c>
      <c r="E110" s="45">
        <v>4</v>
      </c>
      <c r="F110" s="45">
        <v>4</v>
      </c>
      <c r="G110" s="45">
        <f>PRODUCT(E110,F110)</f>
        <v>16</v>
      </c>
      <c r="H110" s="46">
        <f>'Př. 5a - Ceník služeb provozu '!D7</f>
        <v>0</v>
      </c>
      <c r="I110" s="47">
        <f t="shared" ref="I110:I116" si="10">G110*H110</f>
        <v>0</v>
      </c>
    </row>
    <row r="111" spans="1:9" ht="25.5" customHeight="1" x14ac:dyDescent="0.25">
      <c r="A111" s="44">
        <v>2</v>
      </c>
      <c r="B111" s="193" t="s">
        <v>66</v>
      </c>
      <c r="C111" s="194"/>
      <c r="D111" s="45" t="s">
        <v>2</v>
      </c>
      <c r="E111" s="45">
        <v>8</v>
      </c>
      <c r="F111" s="45">
        <v>6</v>
      </c>
      <c r="G111" s="45">
        <f t="shared" ref="G111:G116" si="11">PRODUCT(E111,F111)</f>
        <v>48</v>
      </c>
      <c r="H111" s="46">
        <f>'Př. 5a - Ceník služeb provozu '!D8</f>
        <v>0</v>
      </c>
      <c r="I111" s="47">
        <f t="shared" si="10"/>
        <v>0</v>
      </c>
    </row>
    <row r="112" spans="1:9" x14ac:dyDescent="0.25">
      <c r="A112" s="44">
        <v>3</v>
      </c>
      <c r="B112" s="191" t="s">
        <v>68</v>
      </c>
      <c r="C112" s="192"/>
      <c r="D112" s="45" t="s">
        <v>2</v>
      </c>
      <c r="E112" s="45">
        <v>2</v>
      </c>
      <c r="F112" s="45">
        <v>8</v>
      </c>
      <c r="G112" s="45">
        <f t="shared" si="11"/>
        <v>16</v>
      </c>
      <c r="H112" s="46">
        <f>'Př. 5a - Ceník služeb provozu '!D9</f>
        <v>0</v>
      </c>
      <c r="I112" s="47">
        <f t="shared" si="10"/>
        <v>0</v>
      </c>
    </row>
    <row r="113" spans="1:9" x14ac:dyDescent="0.25">
      <c r="A113" s="44">
        <v>5</v>
      </c>
      <c r="B113" s="191" t="s">
        <v>3</v>
      </c>
      <c r="C113" s="192"/>
      <c r="D113" s="45" t="s">
        <v>2</v>
      </c>
      <c r="E113" s="45">
        <v>2</v>
      </c>
      <c r="F113" s="45">
        <v>12</v>
      </c>
      <c r="G113" s="45">
        <f t="shared" si="11"/>
        <v>24</v>
      </c>
      <c r="H113" s="46">
        <f>'Př. 5a - Ceník služeb provozu '!D10</f>
        <v>0</v>
      </c>
      <c r="I113" s="47">
        <f t="shared" si="10"/>
        <v>0</v>
      </c>
    </row>
    <row r="114" spans="1:9" x14ac:dyDescent="0.25">
      <c r="A114" s="44">
        <v>10</v>
      </c>
      <c r="B114" s="54" t="s">
        <v>70</v>
      </c>
      <c r="C114" s="55"/>
      <c r="D114" s="45" t="s">
        <v>2</v>
      </c>
      <c r="E114" s="45">
        <v>8</v>
      </c>
      <c r="F114" s="45">
        <v>1</v>
      </c>
      <c r="G114" s="45">
        <f t="shared" si="11"/>
        <v>8</v>
      </c>
      <c r="H114" s="46">
        <f>'Př. 5a - Ceník služeb provozu '!D15</f>
        <v>0</v>
      </c>
      <c r="I114" s="47">
        <f t="shared" si="10"/>
        <v>0</v>
      </c>
    </row>
    <row r="115" spans="1:9" x14ac:dyDescent="0.25">
      <c r="A115" s="44">
        <v>16</v>
      </c>
      <c r="B115" s="191" t="s">
        <v>49</v>
      </c>
      <c r="C115" s="192"/>
      <c r="D115" s="45" t="s">
        <v>50</v>
      </c>
      <c r="E115" s="57">
        <v>3.68</v>
      </c>
      <c r="F115" s="45">
        <v>1</v>
      </c>
      <c r="G115" s="45">
        <f t="shared" si="11"/>
        <v>3.68</v>
      </c>
      <c r="H115" s="46">
        <f>'Př. 5a - Ceník služeb provozu '!D20</f>
        <v>0</v>
      </c>
      <c r="I115" s="47">
        <f t="shared" si="10"/>
        <v>0</v>
      </c>
    </row>
    <row r="116" spans="1:9" x14ac:dyDescent="0.25">
      <c r="A116" s="44">
        <v>17</v>
      </c>
      <c r="B116" s="44" t="s">
        <v>67</v>
      </c>
      <c r="C116" s="44"/>
      <c r="D116" s="45" t="s">
        <v>50</v>
      </c>
      <c r="E116" s="45">
        <v>0.2</v>
      </c>
      <c r="F116" s="45">
        <v>1</v>
      </c>
      <c r="G116" s="45">
        <f t="shared" si="11"/>
        <v>0.2</v>
      </c>
      <c r="H116" s="46">
        <f>'Př. 5a - Ceník služeb provozu '!D21</f>
        <v>0</v>
      </c>
      <c r="I116" s="47">
        <f t="shared" si="10"/>
        <v>0</v>
      </c>
    </row>
    <row r="117" spans="1:9" x14ac:dyDescent="0.25">
      <c r="D117" s="10"/>
      <c r="E117" s="10"/>
      <c r="F117" s="10"/>
      <c r="G117" s="49"/>
      <c r="H117" s="50" t="s">
        <v>8</v>
      </c>
      <c r="I117" s="47">
        <f>SUM(I110:I116)</f>
        <v>0</v>
      </c>
    </row>
    <row r="118" spans="1:9" x14ac:dyDescent="0.25">
      <c r="D118" s="51" t="s">
        <v>10</v>
      </c>
      <c r="E118" s="51" t="s">
        <v>10</v>
      </c>
      <c r="F118" s="10"/>
      <c r="G118" s="49"/>
      <c r="H118" s="50" t="s">
        <v>4</v>
      </c>
      <c r="I118" s="47">
        <f>PRODUCT(I117,0.21)</f>
        <v>0</v>
      </c>
    </row>
    <row r="119" spans="1:9" x14ac:dyDescent="0.25">
      <c r="D119" s="10"/>
      <c r="E119" s="10"/>
      <c r="F119" s="10"/>
      <c r="G119" s="49"/>
      <c r="H119" s="50" t="s">
        <v>86</v>
      </c>
      <c r="I119" s="52">
        <f>SUM(I117:I118)</f>
        <v>0</v>
      </c>
    </row>
    <row r="120" spans="1:9" x14ac:dyDescent="0.25">
      <c r="D120" s="10"/>
      <c r="E120" s="10"/>
      <c r="F120" s="10"/>
      <c r="G120" s="49"/>
      <c r="H120" s="50"/>
      <c r="I120" s="53"/>
    </row>
    <row r="121" spans="1:9" x14ac:dyDescent="0.25">
      <c r="D121" s="10"/>
      <c r="E121" s="10"/>
      <c r="F121" s="10"/>
      <c r="G121" s="49"/>
      <c r="H121" s="50"/>
      <c r="I121" s="53"/>
    </row>
    <row r="122" spans="1:9" ht="15.6" x14ac:dyDescent="0.3">
      <c r="B122" s="9" t="s">
        <v>65</v>
      </c>
      <c r="D122" s="10"/>
      <c r="E122" s="10"/>
      <c r="F122" s="10"/>
      <c r="G122" s="10"/>
      <c r="H122" s="13"/>
      <c r="I122" s="12"/>
    </row>
    <row r="123" spans="1:9" x14ac:dyDescent="0.25">
      <c r="A123" s="14"/>
      <c r="B123" s="15"/>
      <c r="C123" s="14"/>
      <c r="D123" s="16"/>
      <c r="E123" s="16"/>
      <c r="F123" s="16"/>
      <c r="G123" s="16"/>
      <c r="H123" s="17"/>
      <c r="I123" s="18"/>
    </row>
    <row r="124" spans="1:9" ht="15" x14ac:dyDescent="0.25">
      <c r="A124" s="19"/>
      <c r="B124" s="20" t="s">
        <v>64</v>
      </c>
      <c r="C124" s="21"/>
      <c r="D124" s="21"/>
      <c r="E124" s="21"/>
      <c r="F124" s="21"/>
      <c r="G124" s="21"/>
      <c r="H124" s="21"/>
      <c r="I124" s="21"/>
    </row>
    <row r="125" spans="1:9" ht="13.8" x14ac:dyDescent="0.25">
      <c r="A125" s="14"/>
      <c r="B125" s="21"/>
      <c r="C125" s="21"/>
      <c r="D125" s="22"/>
      <c r="E125" s="22"/>
      <c r="F125" s="22"/>
      <c r="G125" s="23"/>
      <c r="H125" s="24"/>
      <c r="I125" s="25"/>
    </row>
    <row r="126" spans="1:9" x14ac:dyDescent="0.25">
      <c r="A126" s="26"/>
      <c r="B126" s="8" t="s">
        <v>13</v>
      </c>
      <c r="C126" s="27" t="s">
        <v>27</v>
      </c>
      <c r="D126" s="10"/>
      <c r="E126" s="10"/>
      <c r="F126" s="10"/>
      <c r="G126" s="10"/>
      <c r="H126" s="13"/>
      <c r="I126" s="28"/>
    </row>
    <row r="127" spans="1:9" x14ac:dyDescent="0.25">
      <c r="B127" s="8" t="s">
        <v>57</v>
      </c>
      <c r="C127" s="29" t="s">
        <v>61</v>
      </c>
      <c r="D127" s="10"/>
      <c r="E127" s="10"/>
      <c r="F127" s="10"/>
      <c r="G127" s="10"/>
      <c r="H127" s="13"/>
      <c r="I127" s="28"/>
    </row>
    <row r="128" spans="1:9" x14ac:dyDescent="0.25">
      <c r="B128" s="8" t="s">
        <v>16</v>
      </c>
      <c r="C128" s="29" t="s">
        <v>17</v>
      </c>
      <c r="D128" s="10"/>
      <c r="E128" s="10"/>
      <c r="F128" s="30"/>
      <c r="G128" s="31"/>
      <c r="H128" s="32"/>
      <c r="I128" s="28"/>
    </row>
    <row r="129" spans="1:9" x14ac:dyDescent="0.25">
      <c r="B129" s="8" t="s">
        <v>15</v>
      </c>
      <c r="C129" s="29" t="s">
        <v>28</v>
      </c>
      <c r="D129" s="10"/>
      <c r="E129" s="10"/>
      <c r="F129" s="10"/>
      <c r="G129" s="10"/>
      <c r="H129" s="13"/>
      <c r="I129" s="28"/>
    </row>
    <row r="130" spans="1:9" x14ac:dyDescent="0.25">
      <c r="B130" s="8" t="s">
        <v>18</v>
      </c>
      <c r="C130" s="33" t="s">
        <v>89</v>
      </c>
      <c r="D130" s="10"/>
      <c r="E130" s="10"/>
      <c r="F130" s="10"/>
      <c r="G130" s="10"/>
      <c r="H130" s="13"/>
      <c r="I130" s="28"/>
    </row>
    <row r="131" spans="1:9" x14ac:dyDescent="0.25">
      <c r="A131" s="58"/>
      <c r="B131" s="58"/>
      <c r="C131" s="58"/>
      <c r="D131" s="59"/>
      <c r="E131" s="59"/>
      <c r="F131" s="59"/>
      <c r="G131" s="59"/>
      <c r="H131" s="60"/>
      <c r="I131" s="61"/>
    </row>
    <row r="132" spans="1:9" ht="15.6" x14ac:dyDescent="0.3">
      <c r="B132" s="9" t="s">
        <v>79</v>
      </c>
      <c r="D132" s="10"/>
      <c r="E132" s="10"/>
      <c r="F132" s="10"/>
      <c r="G132" s="10"/>
      <c r="H132" s="13"/>
      <c r="I132" s="28"/>
    </row>
    <row r="133" spans="1:9" x14ac:dyDescent="0.25">
      <c r="A133" s="14"/>
      <c r="B133" s="14"/>
      <c r="C133" s="14"/>
      <c r="D133" s="16"/>
      <c r="E133" s="16"/>
      <c r="F133" s="16"/>
      <c r="G133" s="16"/>
      <c r="H133" s="17"/>
      <c r="I133" s="35"/>
    </row>
    <row r="134" spans="1:9" ht="15.6" x14ac:dyDescent="0.3">
      <c r="A134" s="36" t="s">
        <v>12</v>
      </c>
      <c r="B134" s="37" t="s">
        <v>5</v>
      </c>
      <c r="C134" s="38"/>
      <c r="D134" s="39" t="s">
        <v>6</v>
      </c>
      <c r="E134" s="39" t="s">
        <v>0</v>
      </c>
      <c r="F134" s="39" t="s">
        <v>19</v>
      </c>
      <c r="G134" s="40" t="s">
        <v>0</v>
      </c>
      <c r="H134" s="41" t="s">
        <v>7</v>
      </c>
      <c r="I134" s="42" t="s">
        <v>1</v>
      </c>
    </row>
    <row r="135" spans="1:9" x14ac:dyDescent="0.25">
      <c r="A135" s="44">
        <v>1</v>
      </c>
      <c r="B135" s="191" t="s">
        <v>20</v>
      </c>
      <c r="C135" s="192"/>
      <c r="D135" s="45" t="s">
        <v>21</v>
      </c>
      <c r="E135" s="45">
        <v>4</v>
      </c>
      <c r="F135" s="45">
        <v>4</v>
      </c>
      <c r="G135" s="45">
        <f>PRODUCT(E135,F135)</f>
        <v>16</v>
      </c>
      <c r="H135" s="46">
        <f>'Př. 5a - Ceník služeb provozu '!D7</f>
        <v>0</v>
      </c>
      <c r="I135" s="47">
        <f t="shared" ref="I135:I141" si="12">G135*H135</f>
        <v>0</v>
      </c>
    </row>
    <row r="136" spans="1:9" ht="25.5" customHeight="1" x14ac:dyDescent="0.25">
      <c r="A136" s="44">
        <v>2</v>
      </c>
      <c r="B136" s="193" t="s">
        <v>66</v>
      </c>
      <c r="C136" s="194"/>
      <c r="D136" s="45" t="s">
        <v>2</v>
      </c>
      <c r="E136" s="45">
        <v>8</v>
      </c>
      <c r="F136" s="45">
        <v>6</v>
      </c>
      <c r="G136" s="45">
        <f t="shared" ref="G136:G141" si="13">PRODUCT(E136,F136)</f>
        <v>48</v>
      </c>
      <c r="H136" s="46">
        <f>'Př. 5a - Ceník služeb provozu '!D8</f>
        <v>0</v>
      </c>
      <c r="I136" s="47">
        <f t="shared" si="12"/>
        <v>0</v>
      </c>
    </row>
    <row r="137" spans="1:9" x14ac:dyDescent="0.25">
      <c r="A137" s="44">
        <v>3</v>
      </c>
      <c r="B137" s="191" t="s">
        <v>68</v>
      </c>
      <c r="C137" s="192"/>
      <c r="D137" s="45" t="s">
        <v>2</v>
      </c>
      <c r="E137" s="45">
        <v>2</v>
      </c>
      <c r="F137" s="45">
        <v>8</v>
      </c>
      <c r="G137" s="45">
        <f t="shared" si="13"/>
        <v>16</v>
      </c>
      <c r="H137" s="46">
        <f>'Př. 5a - Ceník služeb provozu '!D9</f>
        <v>0</v>
      </c>
      <c r="I137" s="47">
        <f t="shared" si="12"/>
        <v>0</v>
      </c>
    </row>
    <row r="138" spans="1:9" x14ac:dyDescent="0.25">
      <c r="A138" s="44">
        <v>5</v>
      </c>
      <c r="B138" s="191" t="s">
        <v>3</v>
      </c>
      <c r="C138" s="192"/>
      <c r="D138" s="45" t="s">
        <v>2</v>
      </c>
      <c r="E138" s="45">
        <v>2</v>
      </c>
      <c r="F138" s="45">
        <v>12</v>
      </c>
      <c r="G138" s="45">
        <f t="shared" si="13"/>
        <v>24</v>
      </c>
      <c r="H138" s="46">
        <f>'Př. 5a - Ceník služeb provozu '!D10</f>
        <v>0</v>
      </c>
      <c r="I138" s="47">
        <f t="shared" si="12"/>
        <v>0</v>
      </c>
    </row>
    <row r="139" spans="1:9" x14ac:dyDescent="0.25">
      <c r="A139" s="44">
        <v>13</v>
      </c>
      <c r="B139" s="191" t="s">
        <v>51</v>
      </c>
      <c r="C139" s="192"/>
      <c r="D139" s="45" t="s">
        <v>2</v>
      </c>
      <c r="E139" s="45">
        <v>16</v>
      </c>
      <c r="F139" s="45">
        <v>1</v>
      </c>
      <c r="G139" s="45">
        <f t="shared" si="13"/>
        <v>16</v>
      </c>
      <c r="H139" s="46">
        <f>'Př. 5a - Ceník služeb provozu '!D18</f>
        <v>0</v>
      </c>
      <c r="I139" s="47">
        <f t="shared" si="12"/>
        <v>0</v>
      </c>
    </row>
    <row r="140" spans="1:9" x14ac:dyDescent="0.25">
      <c r="A140" s="44">
        <v>17</v>
      </c>
      <c r="B140" s="44" t="s">
        <v>67</v>
      </c>
      <c r="C140" s="44"/>
      <c r="D140" s="45" t="s">
        <v>50</v>
      </c>
      <c r="E140" s="45">
        <v>0.2</v>
      </c>
      <c r="F140" s="45">
        <v>1</v>
      </c>
      <c r="G140" s="45">
        <f t="shared" si="13"/>
        <v>0.2</v>
      </c>
      <c r="H140" s="46">
        <f>'Př. 5a - Ceník služeb provozu '!D21</f>
        <v>0</v>
      </c>
      <c r="I140" s="47">
        <f t="shared" si="12"/>
        <v>0</v>
      </c>
    </row>
    <row r="141" spans="1:9" ht="15.6" x14ac:dyDescent="0.25">
      <c r="A141" s="44">
        <v>20</v>
      </c>
      <c r="B141" s="195" t="s">
        <v>90</v>
      </c>
      <c r="C141" s="195"/>
      <c r="D141" s="45" t="s">
        <v>195</v>
      </c>
      <c r="E141" s="45">
        <v>48</v>
      </c>
      <c r="F141" s="45">
        <v>1</v>
      </c>
      <c r="G141" s="45">
        <f t="shared" si="13"/>
        <v>48</v>
      </c>
      <c r="H141" s="46">
        <f>'Př. 5a - Ceník služeb provozu '!D24</f>
        <v>0</v>
      </c>
      <c r="I141" s="47">
        <f t="shared" si="12"/>
        <v>0</v>
      </c>
    </row>
    <row r="142" spans="1:9" x14ac:dyDescent="0.25">
      <c r="D142" s="10"/>
      <c r="E142" s="10"/>
      <c r="F142" s="10"/>
      <c r="G142" s="49"/>
      <c r="H142" s="50" t="s">
        <v>8</v>
      </c>
      <c r="I142" s="47">
        <f>SUM(I135:I141)</f>
        <v>0</v>
      </c>
    </row>
    <row r="143" spans="1:9" x14ac:dyDescent="0.25">
      <c r="D143" s="51" t="s">
        <v>10</v>
      </c>
      <c r="E143" s="51" t="s">
        <v>10</v>
      </c>
      <c r="F143" s="10"/>
      <c r="G143" s="49"/>
      <c r="H143" s="50" t="s">
        <v>4</v>
      </c>
      <c r="I143" s="47">
        <f>PRODUCT(I142,0.21)</f>
        <v>0</v>
      </c>
    </row>
    <row r="144" spans="1:9" x14ac:dyDescent="0.25">
      <c r="D144" s="10"/>
      <c r="E144" s="10"/>
      <c r="F144" s="10"/>
      <c r="G144" s="49"/>
      <c r="H144" s="50" t="s">
        <v>87</v>
      </c>
      <c r="I144" s="52">
        <f>SUM(I142:I143)</f>
        <v>0</v>
      </c>
    </row>
    <row r="145" spans="1:9" x14ac:dyDescent="0.25">
      <c r="D145" s="10"/>
      <c r="E145" s="10"/>
      <c r="F145" s="10"/>
      <c r="G145" s="49"/>
      <c r="H145" s="50"/>
      <c r="I145" s="53"/>
    </row>
    <row r="146" spans="1:9" ht="15.6" x14ac:dyDescent="0.3">
      <c r="B146" s="9" t="s">
        <v>80</v>
      </c>
      <c r="D146" s="10"/>
      <c r="E146" s="10"/>
      <c r="F146" s="10"/>
      <c r="G146" s="10"/>
      <c r="H146" s="13"/>
      <c r="I146" s="28"/>
    </row>
    <row r="147" spans="1:9" x14ac:dyDescent="0.25">
      <c r="A147" s="14"/>
      <c r="B147" s="14"/>
      <c r="C147" s="14"/>
      <c r="D147" s="16"/>
      <c r="E147" s="16"/>
      <c r="F147" s="16"/>
      <c r="G147" s="16"/>
      <c r="H147" s="17"/>
      <c r="I147" s="35"/>
    </row>
    <row r="148" spans="1:9" ht="15.6" x14ac:dyDescent="0.3">
      <c r="A148" s="36" t="s">
        <v>12</v>
      </c>
      <c r="B148" s="37" t="s">
        <v>5</v>
      </c>
      <c r="C148" s="38"/>
      <c r="D148" s="39" t="s">
        <v>6</v>
      </c>
      <c r="E148" s="39" t="s">
        <v>0</v>
      </c>
      <c r="F148" s="39" t="s">
        <v>19</v>
      </c>
      <c r="G148" s="40" t="s">
        <v>0</v>
      </c>
      <c r="H148" s="41" t="s">
        <v>7</v>
      </c>
      <c r="I148" s="42" t="s">
        <v>1</v>
      </c>
    </row>
    <row r="149" spans="1:9" x14ac:dyDescent="0.25">
      <c r="A149" s="44">
        <v>1</v>
      </c>
      <c r="B149" s="191" t="s">
        <v>20</v>
      </c>
      <c r="C149" s="192"/>
      <c r="D149" s="45" t="s">
        <v>21</v>
      </c>
      <c r="E149" s="45">
        <v>4</v>
      </c>
      <c r="F149" s="45">
        <v>4</v>
      </c>
      <c r="G149" s="45">
        <f>PRODUCT(E149,F149)</f>
        <v>16</v>
      </c>
      <c r="H149" s="46">
        <f>'Př. 5a - Ceník služeb provozu '!D7</f>
        <v>0</v>
      </c>
      <c r="I149" s="47">
        <f t="shared" ref="I149:I155" si="14">G149*H149</f>
        <v>0</v>
      </c>
    </row>
    <row r="150" spans="1:9" ht="25.5" customHeight="1" x14ac:dyDescent="0.25">
      <c r="A150" s="44">
        <v>2</v>
      </c>
      <c r="B150" s="193" t="s">
        <v>66</v>
      </c>
      <c r="C150" s="194"/>
      <c r="D150" s="45" t="s">
        <v>2</v>
      </c>
      <c r="E150" s="45">
        <v>8</v>
      </c>
      <c r="F150" s="45">
        <v>6</v>
      </c>
      <c r="G150" s="45">
        <f t="shared" ref="G150:G155" si="15">PRODUCT(E150,F150)</f>
        <v>48</v>
      </c>
      <c r="H150" s="46">
        <f>'Př. 5a - Ceník služeb provozu '!D8</f>
        <v>0</v>
      </c>
      <c r="I150" s="47">
        <f t="shared" si="14"/>
        <v>0</v>
      </c>
    </row>
    <row r="151" spans="1:9" x14ac:dyDescent="0.25">
      <c r="A151" s="44">
        <v>3</v>
      </c>
      <c r="B151" s="191" t="s">
        <v>68</v>
      </c>
      <c r="C151" s="192"/>
      <c r="D151" s="45" t="s">
        <v>2</v>
      </c>
      <c r="E151" s="45">
        <v>2</v>
      </c>
      <c r="F151" s="45">
        <v>8</v>
      </c>
      <c r="G151" s="45">
        <f t="shared" si="15"/>
        <v>16</v>
      </c>
      <c r="H151" s="46">
        <f>'Př. 5a - Ceník služeb provozu '!D9</f>
        <v>0</v>
      </c>
      <c r="I151" s="47">
        <f t="shared" si="14"/>
        <v>0</v>
      </c>
    </row>
    <row r="152" spans="1:9" x14ac:dyDescent="0.25">
      <c r="A152" s="44">
        <v>5</v>
      </c>
      <c r="B152" s="191" t="s">
        <v>3</v>
      </c>
      <c r="C152" s="192"/>
      <c r="D152" s="45" t="s">
        <v>2</v>
      </c>
      <c r="E152" s="45">
        <v>2</v>
      </c>
      <c r="F152" s="45">
        <v>12</v>
      </c>
      <c r="G152" s="45">
        <f t="shared" si="15"/>
        <v>24</v>
      </c>
      <c r="H152" s="46">
        <f>'Př. 5a - Ceník služeb provozu '!D10</f>
        <v>0</v>
      </c>
      <c r="I152" s="47">
        <f t="shared" si="14"/>
        <v>0</v>
      </c>
    </row>
    <row r="153" spans="1:9" x14ac:dyDescent="0.25">
      <c r="A153" s="44">
        <v>10</v>
      </c>
      <c r="B153" s="54" t="s">
        <v>70</v>
      </c>
      <c r="C153" s="55"/>
      <c r="D153" s="45" t="s">
        <v>2</v>
      </c>
      <c r="E153" s="45">
        <v>8</v>
      </c>
      <c r="F153" s="45">
        <v>1</v>
      </c>
      <c r="G153" s="45">
        <f t="shared" si="15"/>
        <v>8</v>
      </c>
      <c r="H153" s="46">
        <f>'Př. 5a - Ceník služeb provozu '!D15</f>
        <v>0</v>
      </c>
      <c r="I153" s="47">
        <f t="shared" si="14"/>
        <v>0</v>
      </c>
    </row>
    <row r="154" spans="1:9" x14ac:dyDescent="0.25">
      <c r="A154" s="44">
        <v>16</v>
      </c>
      <c r="B154" s="191" t="s">
        <v>49</v>
      </c>
      <c r="C154" s="192"/>
      <c r="D154" s="45" t="s">
        <v>50</v>
      </c>
      <c r="E154" s="57">
        <v>3.68</v>
      </c>
      <c r="F154" s="45">
        <v>1</v>
      </c>
      <c r="G154" s="45">
        <f t="shared" si="15"/>
        <v>3.68</v>
      </c>
      <c r="H154" s="46">
        <f>'Př. 5a - Ceník služeb provozu '!D20</f>
        <v>0</v>
      </c>
      <c r="I154" s="47">
        <f t="shared" si="14"/>
        <v>0</v>
      </c>
    </row>
    <row r="155" spans="1:9" x14ac:dyDescent="0.25">
      <c r="A155" s="44">
        <v>17</v>
      </c>
      <c r="B155" s="44" t="s">
        <v>67</v>
      </c>
      <c r="C155" s="44"/>
      <c r="D155" s="45" t="s">
        <v>50</v>
      </c>
      <c r="E155" s="45">
        <v>0.2</v>
      </c>
      <c r="F155" s="45">
        <v>1</v>
      </c>
      <c r="G155" s="45">
        <f t="shared" si="15"/>
        <v>0.2</v>
      </c>
      <c r="H155" s="46">
        <f>'Př. 5a - Ceník služeb provozu '!D21</f>
        <v>0</v>
      </c>
      <c r="I155" s="47">
        <f t="shared" si="14"/>
        <v>0</v>
      </c>
    </row>
    <row r="156" spans="1:9" x14ac:dyDescent="0.25">
      <c r="D156" s="10"/>
      <c r="E156" s="10"/>
      <c r="F156" s="10"/>
      <c r="G156" s="49"/>
      <c r="H156" s="50" t="s">
        <v>8</v>
      </c>
      <c r="I156" s="47">
        <f>SUM(I149:I155)</f>
        <v>0</v>
      </c>
    </row>
    <row r="157" spans="1:9" x14ac:dyDescent="0.25">
      <c r="D157" s="51" t="s">
        <v>10</v>
      </c>
      <c r="E157" s="51" t="s">
        <v>10</v>
      </c>
      <c r="F157" s="10"/>
      <c r="G157" s="49"/>
      <c r="H157" s="50" t="s">
        <v>4</v>
      </c>
      <c r="I157" s="47">
        <f>PRODUCT(I156,0.21)</f>
        <v>0</v>
      </c>
    </row>
    <row r="158" spans="1:9" x14ac:dyDescent="0.25">
      <c r="D158" s="10"/>
      <c r="E158" s="10"/>
      <c r="F158" s="10"/>
      <c r="G158" s="49"/>
      <c r="H158" s="50" t="s">
        <v>88</v>
      </c>
      <c r="I158" s="52">
        <f>SUM(I156:I157)</f>
        <v>0</v>
      </c>
    </row>
  </sheetData>
  <mergeCells count="44">
    <mergeCell ref="B154:C154"/>
    <mergeCell ref="B150:C150"/>
    <mergeCell ref="B151:C151"/>
    <mergeCell ref="B136:C136"/>
    <mergeCell ref="B57:C57"/>
    <mergeCell ref="B137:C137"/>
    <mergeCell ref="B138:C138"/>
    <mergeCell ref="B139:C139"/>
    <mergeCell ref="B73:C73"/>
    <mergeCell ref="B58:C58"/>
    <mergeCell ref="B152:C152"/>
    <mergeCell ref="B97:C97"/>
    <mergeCell ref="B98:C98"/>
    <mergeCell ref="B99:C99"/>
    <mergeCell ref="B102:C102"/>
    <mergeCell ref="B110:C110"/>
    <mergeCell ref="B111:C111"/>
    <mergeCell ref="B115:C115"/>
    <mergeCell ref="B149:C149"/>
    <mergeCell ref="B141:C141"/>
    <mergeCell ref="B15:C15"/>
    <mergeCell ref="B16:C16"/>
    <mergeCell ref="B18:C18"/>
    <mergeCell ref="B22:C22"/>
    <mergeCell ref="B135:C135"/>
    <mergeCell ref="B19:C19"/>
    <mergeCell ref="B96:C96"/>
    <mergeCell ref="B112:C112"/>
    <mergeCell ref="B95:C95"/>
    <mergeCell ref="B113:C113"/>
    <mergeCell ref="B70:C70"/>
    <mergeCell ref="B71:C71"/>
    <mergeCell ref="B75:C75"/>
    <mergeCell ref="B56:C56"/>
    <mergeCell ref="B59:C59"/>
    <mergeCell ref="B72:C72"/>
    <mergeCell ref="B32:C32"/>
    <mergeCell ref="B17:C17"/>
    <mergeCell ref="B60:C60"/>
    <mergeCell ref="B62:C62"/>
    <mergeCell ref="B30:C30"/>
    <mergeCell ref="B31:C31"/>
    <mergeCell ref="B33:C33"/>
    <mergeCell ref="B35:C35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rowBreaks count="3" manualBreakCount="3">
    <brk id="41" max="8" man="1"/>
    <brk id="80" max="8" man="1"/>
    <brk id="12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C4B3-6503-4BA9-A00A-5E51357521C7}">
  <dimension ref="A1:J168"/>
  <sheetViews>
    <sheetView view="pageBreakPreview" topLeftCell="A13" zoomScaleNormal="100" zoomScaleSheetLayoutView="100" workbookViewId="0">
      <selection activeCell="H166" sqref="H166"/>
    </sheetView>
  </sheetViews>
  <sheetFormatPr defaultColWidth="9.109375" defaultRowHeight="13.2" x14ac:dyDescent="0.25"/>
  <cols>
    <col min="1" max="1" width="8.88671875" style="8" customWidth="1"/>
    <col min="2" max="2" width="17.6640625" style="8" customWidth="1"/>
    <col min="3" max="3" width="40.6640625" style="8" customWidth="1"/>
    <col min="4" max="4" width="8.6640625" style="10" customWidth="1"/>
    <col min="5" max="5" width="10.88671875" style="10" customWidth="1"/>
    <col min="6" max="6" width="12.88671875" style="10" customWidth="1"/>
    <col min="7" max="7" width="10.33203125" style="127" customWidth="1"/>
    <col min="8" max="8" width="13.44140625" style="13" customWidth="1"/>
    <col min="9" max="9" width="12.6640625" style="28" customWidth="1"/>
    <col min="10" max="16384" width="9.109375" style="8"/>
  </cols>
  <sheetData>
    <row r="1" spans="1:10" ht="15.6" x14ac:dyDescent="0.3">
      <c r="B1" s="9"/>
      <c r="G1" s="10"/>
      <c r="H1" s="11" t="s">
        <v>63</v>
      </c>
      <c r="I1" s="12"/>
    </row>
    <row r="2" spans="1:10" ht="15.6" x14ac:dyDescent="0.3">
      <c r="B2" s="9" t="s">
        <v>65</v>
      </c>
      <c r="G2" s="10"/>
      <c r="I2" s="12"/>
    </row>
    <row r="3" spans="1:10" s="14" customFormat="1" ht="10.199999999999999" x14ac:dyDescent="0.2">
      <c r="B3" s="15"/>
      <c r="D3" s="16"/>
      <c r="E3" s="16"/>
      <c r="F3" s="16"/>
      <c r="G3" s="16"/>
      <c r="H3" s="17"/>
      <c r="I3" s="18"/>
    </row>
    <row r="4" spans="1:10" s="19" customFormat="1" ht="15.6" x14ac:dyDescent="0.3">
      <c r="B4" s="9" t="s">
        <v>64</v>
      </c>
    </row>
    <row r="5" spans="1:10" s="14" customFormat="1" ht="10.199999999999999" x14ac:dyDescent="0.2">
      <c r="D5" s="16"/>
      <c r="E5" s="16"/>
      <c r="F5" s="16"/>
      <c r="G5" s="124"/>
      <c r="H5" s="17"/>
      <c r="I5" s="35"/>
    </row>
    <row r="6" spans="1:10" x14ac:dyDescent="0.25">
      <c r="A6" s="125"/>
      <c r="B6" s="8" t="s">
        <v>13</v>
      </c>
      <c r="C6" s="126" t="s">
        <v>25</v>
      </c>
    </row>
    <row r="7" spans="1:10" ht="12.75" customHeight="1" x14ac:dyDescent="0.25">
      <c r="B7" s="8" t="s">
        <v>14</v>
      </c>
      <c r="C7" s="43" t="s">
        <v>42</v>
      </c>
      <c r="F7" s="33"/>
      <c r="G7" s="128"/>
      <c r="H7" s="129"/>
    </row>
    <row r="8" spans="1:10" x14ac:dyDescent="0.25">
      <c r="B8" s="8" t="s">
        <v>16</v>
      </c>
      <c r="C8" s="43" t="s">
        <v>17</v>
      </c>
    </row>
    <row r="9" spans="1:10" x14ac:dyDescent="0.25">
      <c r="B9" s="8" t="s">
        <v>15</v>
      </c>
      <c r="C9" s="43" t="s">
        <v>26</v>
      </c>
    </row>
    <row r="10" spans="1:10" x14ac:dyDescent="0.25">
      <c r="B10" s="8" t="s">
        <v>18</v>
      </c>
      <c r="C10" s="33" t="s">
        <v>89</v>
      </c>
    </row>
    <row r="11" spans="1:10" s="14" customFormat="1" ht="10.199999999999999" x14ac:dyDescent="0.2">
      <c r="C11" s="34"/>
      <c r="D11" s="16"/>
      <c r="E11" s="16"/>
      <c r="F11" s="16"/>
      <c r="G11" s="124"/>
      <c r="H11" s="17"/>
      <c r="I11" s="35"/>
    </row>
    <row r="12" spans="1:10" ht="15.6" x14ac:dyDescent="0.3">
      <c r="B12" s="9" t="s">
        <v>73</v>
      </c>
      <c r="G12" s="10"/>
    </row>
    <row r="13" spans="1:10" s="14" customFormat="1" ht="10.199999999999999" x14ac:dyDescent="0.2">
      <c r="D13" s="16"/>
      <c r="E13" s="16"/>
      <c r="F13" s="16"/>
      <c r="G13" s="124"/>
      <c r="H13" s="17"/>
      <c r="I13" s="35"/>
    </row>
    <row r="14" spans="1:10" ht="15.9" customHeight="1" x14ac:dyDescent="0.3">
      <c r="A14" s="36" t="s">
        <v>12</v>
      </c>
      <c r="B14" s="37" t="s">
        <v>5</v>
      </c>
      <c r="C14" s="38"/>
      <c r="D14" s="39" t="s">
        <v>6</v>
      </c>
      <c r="E14" s="39" t="s">
        <v>0</v>
      </c>
      <c r="F14" s="39" t="s">
        <v>19</v>
      </c>
      <c r="G14" s="130" t="s">
        <v>0</v>
      </c>
      <c r="H14" s="41" t="s">
        <v>7</v>
      </c>
      <c r="I14" s="42" t="s">
        <v>1</v>
      </c>
      <c r="J14" s="43"/>
    </row>
    <row r="15" spans="1:10" x14ac:dyDescent="0.25">
      <c r="A15" s="44">
        <v>1</v>
      </c>
      <c r="B15" s="191" t="s">
        <v>11</v>
      </c>
      <c r="C15" s="192"/>
      <c r="D15" s="45" t="s">
        <v>2</v>
      </c>
      <c r="E15" s="45">
        <v>20</v>
      </c>
      <c r="F15" s="45">
        <v>4</v>
      </c>
      <c r="G15" s="131">
        <f>PRODUCT(E15,F15)</f>
        <v>80</v>
      </c>
      <c r="H15" s="46">
        <f>'Př. 5a - Ceník služeb provozu '!D7</f>
        <v>0</v>
      </c>
      <c r="I15" s="47">
        <f t="shared" ref="I15:I24" si="0">G15*H15</f>
        <v>0</v>
      </c>
    </row>
    <row r="16" spans="1:10" ht="25.5" customHeight="1" x14ac:dyDescent="0.25">
      <c r="A16" s="44">
        <v>2</v>
      </c>
      <c r="B16" s="193" t="s">
        <v>66</v>
      </c>
      <c r="C16" s="194"/>
      <c r="D16" s="45" t="s">
        <v>2</v>
      </c>
      <c r="E16" s="45">
        <v>20</v>
      </c>
      <c r="F16" s="45">
        <v>6</v>
      </c>
      <c r="G16" s="131">
        <f t="shared" ref="G16:G24" si="1">PRODUCT(E16,F16)</f>
        <v>120</v>
      </c>
      <c r="H16" s="46">
        <f>'Př. 5a - Ceník služeb provozu '!D8</f>
        <v>0</v>
      </c>
      <c r="I16" s="47">
        <f t="shared" si="0"/>
        <v>0</v>
      </c>
    </row>
    <row r="17" spans="1:9" x14ac:dyDescent="0.25">
      <c r="A17" s="44">
        <v>5</v>
      </c>
      <c r="B17" s="191" t="s">
        <v>3</v>
      </c>
      <c r="C17" s="192"/>
      <c r="D17" s="45" t="s">
        <v>2</v>
      </c>
      <c r="E17" s="45">
        <v>2</v>
      </c>
      <c r="F17" s="45">
        <v>12</v>
      </c>
      <c r="G17" s="131">
        <f t="shared" si="1"/>
        <v>24</v>
      </c>
      <c r="H17" s="46">
        <f>'Př. 5a - Ceník služeb provozu '!D10</f>
        <v>0</v>
      </c>
      <c r="I17" s="47">
        <f t="shared" si="0"/>
        <v>0</v>
      </c>
    </row>
    <row r="18" spans="1:9" x14ac:dyDescent="0.25">
      <c r="A18" s="44">
        <v>6</v>
      </c>
      <c r="B18" s="191" t="s">
        <v>91</v>
      </c>
      <c r="C18" s="192"/>
      <c r="D18" s="45" t="s">
        <v>2</v>
      </c>
      <c r="E18" s="45">
        <v>12</v>
      </c>
      <c r="F18" s="45">
        <v>4</v>
      </c>
      <c r="G18" s="131">
        <f t="shared" si="1"/>
        <v>48</v>
      </c>
      <c r="H18" s="46">
        <f>'Př. 5a - Ceník služeb provozu '!D11</f>
        <v>0</v>
      </c>
      <c r="I18" s="47">
        <f t="shared" si="0"/>
        <v>0</v>
      </c>
    </row>
    <row r="19" spans="1:9" x14ac:dyDescent="0.25">
      <c r="A19" s="44">
        <v>7</v>
      </c>
      <c r="B19" s="191" t="s">
        <v>46</v>
      </c>
      <c r="C19" s="192"/>
      <c r="D19" s="45" t="s">
        <v>2</v>
      </c>
      <c r="E19" s="45">
        <v>2</v>
      </c>
      <c r="F19" s="45">
        <v>12</v>
      </c>
      <c r="G19" s="131">
        <f t="shared" si="1"/>
        <v>24</v>
      </c>
      <c r="H19" s="46">
        <f>'Př. 5a - Ceník služeb provozu '!D12</f>
        <v>0</v>
      </c>
      <c r="I19" s="47">
        <f t="shared" si="0"/>
        <v>0</v>
      </c>
    </row>
    <row r="20" spans="1:9" x14ac:dyDescent="0.25">
      <c r="A20" s="44">
        <v>11</v>
      </c>
      <c r="B20" s="191" t="s">
        <v>56</v>
      </c>
      <c r="C20" s="192"/>
      <c r="D20" s="45" t="s">
        <v>2</v>
      </c>
      <c r="E20" s="45">
        <v>16</v>
      </c>
      <c r="F20" s="45">
        <v>1</v>
      </c>
      <c r="G20" s="131">
        <f t="shared" si="1"/>
        <v>16</v>
      </c>
      <c r="H20" s="46">
        <f>'Př. 5a - Ceník služeb provozu '!D16</f>
        <v>0</v>
      </c>
      <c r="I20" s="47">
        <f t="shared" si="0"/>
        <v>0</v>
      </c>
    </row>
    <row r="21" spans="1:9" ht="12.75" customHeight="1" x14ac:dyDescent="0.25">
      <c r="A21" s="44">
        <v>12</v>
      </c>
      <c r="B21" s="191" t="s">
        <v>47</v>
      </c>
      <c r="C21" s="192"/>
      <c r="D21" s="45" t="s">
        <v>2</v>
      </c>
      <c r="E21" s="45">
        <v>80</v>
      </c>
      <c r="F21" s="45">
        <v>1</v>
      </c>
      <c r="G21" s="131">
        <f t="shared" si="1"/>
        <v>80</v>
      </c>
      <c r="H21" s="46">
        <f>'Př. 5a - Ceník služeb provozu '!D17</f>
        <v>0</v>
      </c>
      <c r="I21" s="47">
        <f t="shared" si="0"/>
        <v>0</v>
      </c>
    </row>
    <row r="22" spans="1:9" ht="12.75" customHeight="1" x14ac:dyDescent="0.25">
      <c r="A22" s="44">
        <v>17</v>
      </c>
      <c r="B22" s="44" t="s">
        <v>67</v>
      </c>
      <c r="C22" s="44"/>
      <c r="D22" s="45" t="s">
        <v>50</v>
      </c>
      <c r="E22" s="45">
        <v>0.1</v>
      </c>
      <c r="F22" s="45">
        <v>1</v>
      </c>
      <c r="G22" s="132">
        <f t="shared" si="1"/>
        <v>0.1</v>
      </c>
      <c r="H22" s="46">
        <f>'Př. 5a - Ceník služeb provozu '!D21</f>
        <v>0</v>
      </c>
      <c r="I22" s="47">
        <f t="shared" si="0"/>
        <v>0</v>
      </c>
    </row>
    <row r="23" spans="1:9" ht="15.6" x14ac:dyDescent="0.25">
      <c r="A23" s="44">
        <v>19</v>
      </c>
      <c r="B23" s="191" t="s">
        <v>45</v>
      </c>
      <c r="C23" s="192"/>
      <c r="D23" s="45" t="s">
        <v>194</v>
      </c>
      <c r="E23" s="45">
        <v>50</v>
      </c>
      <c r="F23" s="45">
        <v>1</v>
      </c>
      <c r="G23" s="131">
        <f t="shared" si="1"/>
        <v>50</v>
      </c>
      <c r="H23" s="46">
        <f>'Př. 5a - Ceník služeb provozu '!D23</f>
        <v>0</v>
      </c>
      <c r="I23" s="47">
        <f t="shared" si="0"/>
        <v>0</v>
      </c>
    </row>
    <row r="24" spans="1:9" ht="15.6" x14ac:dyDescent="0.25">
      <c r="A24" s="44">
        <v>21</v>
      </c>
      <c r="B24" s="195" t="s">
        <v>69</v>
      </c>
      <c r="C24" s="192"/>
      <c r="D24" s="45" t="s">
        <v>195</v>
      </c>
      <c r="E24" s="45">
        <v>90</v>
      </c>
      <c r="F24" s="45">
        <v>1</v>
      </c>
      <c r="G24" s="131">
        <f t="shared" si="1"/>
        <v>90</v>
      </c>
      <c r="H24" s="46">
        <f>'Př. 5a - Ceník služeb provozu '!D25</f>
        <v>0</v>
      </c>
      <c r="I24" s="47">
        <f t="shared" si="0"/>
        <v>0</v>
      </c>
    </row>
    <row r="25" spans="1:9" x14ac:dyDescent="0.25">
      <c r="G25" s="133"/>
      <c r="H25" s="50" t="s">
        <v>8</v>
      </c>
      <c r="I25" s="47">
        <f>SUM(I15:I24)</f>
        <v>0</v>
      </c>
    </row>
    <row r="26" spans="1:9" x14ac:dyDescent="0.25">
      <c r="D26" s="51" t="s">
        <v>10</v>
      </c>
      <c r="E26" s="51"/>
      <c r="G26" s="133"/>
      <c r="H26" s="50" t="s">
        <v>4</v>
      </c>
      <c r="I26" s="47">
        <f>PRODUCT(I25,0.21)</f>
        <v>0</v>
      </c>
    </row>
    <row r="27" spans="1:9" x14ac:dyDescent="0.25">
      <c r="G27" s="133"/>
      <c r="H27" s="50" t="s">
        <v>82</v>
      </c>
      <c r="I27" s="52">
        <f>SUM(I25:I26)</f>
        <v>0</v>
      </c>
    </row>
    <row r="28" spans="1:9" x14ac:dyDescent="0.25">
      <c r="G28" s="133"/>
      <c r="H28" s="50"/>
      <c r="I28" s="134"/>
    </row>
    <row r="29" spans="1:9" ht="15.6" x14ac:dyDescent="0.3">
      <c r="B29" s="9" t="s">
        <v>74</v>
      </c>
      <c r="G29" s="10"/>
    </row>
    <row r="30" spans="1:9" x14ac:dyDescent="0.25">
      <c r="A30" s="14"/>
      <c r="B30" s="14"/>
      <c r="C30" s="14"/>
      <c r="D30" s="16"/>
      <c r="E30" s="16"/>
      <c r="F30" s="16"/>
      <c r="G30" s="124"/>
      <c r="H30" s="17"/>
      <c r="I30" s="35"/>
    </row>
    <row r="31" spans="1:9" ht="15.6" x14ac:dyDescent="0.3">
      <c r="A31" s="36" t="s">
        <v>12</v>
      </c>
      <c r="B31" s="37" t="s">
        <v>5</v>
      </c>
      <c r="C31" s="38"/>
      <c r="D31" s="39" t="s">
        <v>6</v>
      </c>
      <c r="E31" s="39" t="s">
        <v>0</v>
      </c>
      <c r="F31" s="39" t="s">
        <v>19</v>
      </c>
      <c r="G31" s="130" t="s">
        <v>0</v>
      </c>
      <c r="H31" s="41" t="s">
        <v>7</v>
      </c>
      <c r="I31" s="42" t="s">
        <v>1</v>
      </c>
    </row>
    <row r="32" spans="1:9" x14ac:dyDescent="0.25">
      <c r="A32" s="44">
        <v>1</v>
      </c>
      <c r="B32" s="191" t="s">
        <v>11</v>
      </c>
      <c r="C32" s="192"/>
      <c r="D32" s="45" t="s">
        <v>2</v>
      </c>
      <c r="E32" s="45">
        <v>20</v>
      </c>
      <c r="F32" s="45">
        <v>4</v>
      </c>
      <c r="G32" s="131">
        <f>PRODUCT(E32,F32)</f>
        <v>80</v>
      </c>
      <c r="H32" s="46">
        <f>'Př. 5a - Ceník služeb provozu '!D7</f>
        <v>0</v>
      </c>
      <c r="I32" s="47">
        <f t="shared" ref="I32:I39" si="2">G32*H32</f>
        <v>0</v>
      </c>
    </row>
    <row r="33" spans="1:9" ht="25.5" customHeight="1" x14ac:dyDescent="0.25">
      <c r="A33" s="44">
        <v>2</v>
      </c>
      <c r="B33" s="193" t="s">
        <v>66</v>
      </c>
      <c r="C33" s="194"/>
      <c r="D33" s="45" t="s">
        <v>2</v>
      </c>
      <c r="E33" s="45">
        <v>20</v>
      </c>
      <c r="F33" s="45">
        <v>6</v>
      </c>
      <c r="G33" s="131">
        <f t="shared" ref="G33:G38" si="3">PRODUCT(E33,F33)</f>
        <v>120</v>
      </c>
      <c r="H33" s="46">
        <f>'Př. 5a - Ceník služeb provozu '!D8</f>
        <v>0</v>
      </c>
      <c r="I33" s="47">
        <f t="shared" si="2"/>
        <v>0</v>
      </c>
    </row>
    <row r="34" spans="1:9" x14ac:dyDescent="0.25">
      <c r="A34" s="44">
        <v>5</v>
      </c>
      <c r="B34" s="191" t="s">
        <v>3</v>
      </c>
      <c r="C34" s="192"/>
      <c r="D34" s="45" t="s">
        <v>2</v>
      </c>
      <c r="E34" s="45">
        <v>2</v>
      </c>
      <c r="F34" s="45">
        <v>12</v>
      </c>
      <c r="G34" s="131">
        <f t="shared" si="3"/>
        <v>24</v>
      </c>
      <c r="H34" s="46">
        <f>'Př. 5a - Ceník služeb provozu '!D10</f>
        <v>0</v>
      </c>
      <c r="I34" s="47">
        <f t="shared" si="2"/>
        <v>0</v>
      </c>
    </row>
    <row r="35" spans="1:9" x14ac:dyDescent="0.25">
      <c r="A35" s="44">
        <v>6</v>
      </c>
      <c r="B35" s="191" t="s">
        <v>91</v>
      </c>
      <c r="C35" s="192"/>
      <c r="D35" s="45" t="s">
        <v>2</v>
      </c>
      <c r="E35" s="45">
        <v>12</v>
      </c>
      <c r="F35" s="45">
        <v>4</v>
      </c>
      <c r="G35" s="131">
        <f t="shared" si="3"/>
        <v>48</v>
      </c>
      <c r="H35" s="46">
        <f>'Př. 5a - Ceník služeb provozu '!D11</f>
        <v>0</v>
      </c>
      <c r="I35" s="47">
        <f t="shared" si="2"/>
        <v>0</v>
      </c>
    </row>
    <row r="36" spans="1:9" x14ac:dyDescent="0.25">
      <c r="A36" s="44">
        <v>7</v>
      </c>
      <c r="B36" s="191" t="s">
        <v>9</v>
      </c>
      <c r="C36" s="192"/>
      <c r="D36" s="45" t="s">
        <v>2</v>
      </c>
      <c r="E36" s="45">
        <v>2</v>
      </c>
      <c r="F36" s="45">
        <v>12</v>
      </c>
      <c r="G36" s="131">
        <f t="shared" si="3"/>
        <v>24</v>
      </c>
      <c r="H36" s="46">
        <f>'Př. 5a - Ceník služeb provozu '!D12</f>
        <v>0</v>
      </c>
      <c r="I36" s="47">
        <f t="shared" si="2"/>
        <v>0</v>
      </c>
    </row>
    <row r="37" spans="1:9" x14ac:dyDescent="0.25">
      <c r="A37" s="44">
        <v>8</v>
      </c>
      <c r="B37" s="191" t="s">
        <v>71</v>
      </c>
      <c r="C37" s="192"/>
      <c r="D37" s="45" t="s">
        <v>2</v>
      </c>
      <c r="E37" s="45">
        <v>32</v>
      </c>
      <c r="F37" s="45">
        <v>1</v>
      </c>
      <c r="G37" s="131">
        <f t="shared" si="3"/>
        <v>32</v>
      </c>
      <c r="H37" s="46">
        <f>'Př. 5a - Ceník služeb provozu '!D13</f>
        <v>0</v>
      </c>
      <c r="I37" s="47">
        <f t="shared" si="2"/>
        <v>0</v>
      </c>
    </row>
    <row r="38" spans="1:9" x14ac:dyDescent="0.25">
      <c r="A38" s="44">
        <v>9</v>
      </c>
      <c r="B38" s="191" t="s">
        <v>48</v>
      </c>
      <c r="C38" s="192"/>
      <c r="D38" s="45" t="s">
        <v>2</v>
      </c>
      <c r="E38" s="45">
        <v>32</v>
      </c>
      <c r="F38" s="45">
        <v>1</v>
      </c>
      <c r="G38" s="131">
        <f t="shared" si="3"/>
        <v>32</v>
      </c>
      <c r="H38" s="46">
        <f>'Př. 5a - Ceník služeb provozu '!D14</f>
        <v>0</v>
      </c>
      <c r="I38" s="47">
        <f t="shared" si="2"/>
        <v>0</v>
      </c>
    </row>
    <row r="39" spans="1:9" x14ac:dyDescent="0.25">
      <c r="A39" s="44">
        <v>17</v>
      </c>
      <c r="B39" s="44" t="s">
        <v>67</v>
      </c>
      <c r="C39" s="44"/>
      <c r="D39" s="45" t="s">
        <v>50</v>
      </c>
      <c r="E39" s="45">
        <v>0.1</v>
      </c>
      <c r="F39" s="45">
        <v>1</v>
      </c>
      <c r="G39" s="132">
        <f>PRODUCT(E39,F39)</f>
        <v>0.1</v>
      </c>
      <c r="H39" s="46">
        <f>'Př. 5a - Ceník služeb provozu '!D21</f>
        <v>0</v>
      </c>
      <c r="I39" s="47">
        <f t="shared" si="2"/>
        <v>0</v>
      </c>
    </row>
    <row r="40" spans="1:9" x14ac:dyDescent="0.25">
      <c r="G40" s="133"/>
      <c r="H40" s="50" t="s">
        <v>8</v>
      </c>
      <c r="I40" s="47">
        <f>SUM(I32:I39)</f>
        <v>0</v>
      </c>
    </row>
    <row r="41" spans="1:9" x14ac:dyDescent="0.25">
      <c r="D41" s="51" t="s">
        <v>10</v>
      </c>
      <c r="E41" s="51"/>
      <c r="G41" s="133"/>
      <c r="H41" s="50" t="s">
        <v>4</v>
      </c>
      <c r="I41" s="47">
        <f>PRODUCT(I40,0.21)</f>
        <v>0</v>
      </c>
    </row>
    <row r="42" spans="1:9" x14ac:dyDescent="0.25">
      <c r="G42" s="133"/>
      <c r="H42" s="50" t="s">
        <v>81</v>
      </c>
      <c r="I42" s="52">
        <f>SUM(I40:I41)</f>
        <v>0</v>
      </c>
    </row>
    <row r="43" spans="1:9" x14ac:dyDescent="0.25">
      <c r="G43" s="133"/>
      <c r="H43" s="50"/>
      <c r="I43" s="134"/>
    </row>
    <row r="44" spans="1:9" x14ac:dyDescent="0.25">
      <c r="G44" s="133"/>
      <c r="H44" s="50"/>
      <c r="I44" s="134"/>
    </row>
    <row r="45" spans="1:9" ht="15.6" x14ac:dyDescent="0.3">
      <c r="B45" s="9" t="s">
        <v>65</v>
      </c>
      <c r="G45" s="10"/>
      <c r="I45" s="12"/>
    </row>
    <row r="46" spans="1:9" x14ac:dyDescent="0.25">
      <c r="A46" s="14"/>
      <c r="B46" s="15"/>
      <c r="C46" s="14"/>
      <c r="D46" s="16"/>
      <c r="E46" s="16"/>
      <c r="F46" s="16"/>
      <c r="G46" s="16"/>
      <c r="H46" s="17"/>
      <c r="I46" s="18"/>
    </row>
    <row r="47" spans="1:9" ht="15.6" x14ac:dyDescent="0.3">
      <c r="A47" s="19"/>
      <c r="B47" s="9" t="s">
        <v>64</v>
      </c>
      <c r="C47" s="19"/>
      <c r="D47" s="19"/>
      <c r="E47" s="19"/>
      <c r="F47" s="19"/>
      <c r="G47" s="19"/>
      <c r="H47" s="19"/>
      <c r="I47" s="19"/>
    </row>
    <row r="48" spans="1:9" x14ac:dyDescent="0.25">
      <c r="A48" s="14"/>
      <c r="B48" s="14"/>
      <c r="C48" s="14"/>
      <c r="D48" s="16"/>
      <c r="E48" s="16"/>
      <c r="F48" s="16"/>
      <c r="G48" s="124"/>
      <c r="H48" s="17"/>
      <c r="I48" s="35"/>
    </row>
    <row r="49" spans="1:9" x14ac:dyDescent="0.25">
      <c r="A49" s="125"/>
      <c r="B49" s="8" t="s">
        <v>13</v>
      </c>
      <c r="C49" s="126" t="s">
        <v>25</v>
      </c>
    </row>
    <row r="50" spans="1:9" x14ac:dyDescent="0.25">
      <c r="B50" s="8" t="s">
        <v>14</v>
      </c>
      <c r="C50" s="43" t="s">
        <v>42</v>
      </c>
      <c r="F50" s="33"/>
      <c r="G50" s="128"/>
      <c r="H50" s="129"/>
    </row>
    <row r="51" spans="1:9" x14ac:dyDescent="0.25">
      <c r="B51" s="8" t="s">
        <v>16</v>
      </c>
      <c r="C51" s="43" t="s">
        <v>17</v>
      </c>
    </row>
    <row r="52" spans="1:9" x14ac:dyDescent="0.25">
      <c r="B52" s="8" t="s">
        <v>15</v>
      </c>
      <c r="C52" s="43" t="s">
        <v>26</v>
      </c>
    </row>
    <row r="53" spans="1:9" x14ac:dyDescent="0.25">
      <c r="B53" s="8" t="s">
        <v>18</v>
      </c>
      <c r="C53" s="33" t="s">
        <v>89</v>
      </c>
    </row>
    <row r="54" spans="1:9" x14ac:dyDescent="0.25">
      <c r="G54" s="133"/>
      <c r="H54" s="50"/>
      <c r="I54" s="134"/>
    </row>
    <row r="55" spans="1:9" ht="15.6" x14ac:dyDescent="0.3">
      <c r="B55" s="9" t="s">
        <v>75</v>
      </c>
      <c r="G55" s="10"/>
    </row>
    <row r="56" spans="1:9" x14ac:dyDescent="0.25">
      <c r="A56" s="14"/>
      <c r="B56" s="14"/>
      <c r="C56" s="14"/>
      <c r="D56" s="16"/>
      <c r="E56" s="16"/>
      <c r="F56" s="16"/>
      <c r="G56" s="124"/>
      <c r="H56" s="17"/>
      <c r="I56" s="35"/>
    </row>
    <row r="57" spans="1:9" ht="15.6" x14ac:dyDescent="0.3">
      <c r="A57" s="36" t="s">
        <v>12</v>
      </c>
      <c r="B57" s="37" t="s">
        <v>5</v>
      </c>
      <c r="C57" s="38"/>
      <c r="D57" s="39" t="s">
        <v>6</v>
      </c>
      <c r="E57" s="39" t="s">
        <v>0</v>
      </c>
      <c r="F57" s="39" t="s">
        <v>19</v>
      </c>
      <c r="G57" s="130" t="s">
        <v>0</v>
      </c>
      <c r="H57" s="41" t="s">
        <v>7</v>
      </c>
      <c r="I57" s="42" t="s">
        <v>1</v>
      </c>
    </row>
    <row r="58" spans="1:9" x14ac:dyDescent="0.25">
      <c r="A58" s="44">
        <v>1</v>
      </c>
      <c r="B58" s="191" t="s">
        <v>11</v>
      </c>
      <c r="C58" s="192"/>
      <c r="D58" s="45" t="s">
        <v>2</v>
      </c>
      <c r="E58" s="45">
        <v>20</v>
      </c>
      <c r="F58" s="45">
        <v>4</v>
      </c>
      <c r="G58" s="131">
        <f>PRODUCT(E58,F58)</f>
        <v>80</v>
      </c>
      <c r="H58" s="46">
        <f>'Př. 5a - Ceník služeb provozu '!D7</f>
        <v>0</v>
      </c>
      <c r="I58" s="47">
        <f t="shared" ref="I58:I66" si="4">G58*H58</f>
        <v>0</v>
      </c>
    </row>
    <row r="59" spans="1:9" ht="25.5" customHeight="1" x14ac:dyDescent="0.25">
      <c r="A59" s="44">
        <v>2</v>
      </c>
      <c r="B59" s="193" t="s">
        <v>66</v>
      </c>
      <c r="C59" s="194"/>
      <c r="D59" s="45" t="s">
        <v>2</v>
      </c>
      <c r="E59" s="45">
        <v>20</v>
      </c>
      <c r="F59" s="45">
        <v>6</v>
      </c>
      <c r="G59" s="131">
        <f t="shared" ref="G59:G66" si="5">PRODUCT(E59,F59)</f>
        <v>120</v>
      </c>
      <c r="H59" s="46">
        <f>'Př. 5a - Ceník služeb provozu '!D8</f>
        <v>0</v>
      </c>
      <c r="I59" s="47">
        <f t="shared" si="4"/>
        <v>0</v>
      </c>
    </row>
    <row r="60" spans="1:9" x14ac:dyDescent="0.25">
      <c r="A60" s="44">
        <v>5</v>
      </c>
      <c r="B60" s="191" t="s">
        <v>3</v>
      </c>
      <c r="C60" s="192"/>
      <c r="D60" s="45" t="s">
        <v>2</v>
      </c>
      <c r="E60" s="45">
        <v>2</v>
      </c>
      <c r="F60" s="45">
        <v>12</v>
      </c>
      <c r="G60" s="131">
        <f t="shared" si="5"/>
        <v>24</v>
      </c>
      <c r="H60" s="46">
        <f>'Př. 5a - Ceník služeb provozu '!D10</f>
        <v>0</v>
      </c>
      <c r="I60" s="47">
        <f t="shared" si="4"/>
        <v>0</v>
      </c>
    </row>
    <row r="61" spans="1:9" x14ac:dyDescent="0.25">
      <c r="A61" s="44">
        <v>6</v>
      </c>
      <c r="B61" s="191" t="s">
        <v>91</v>
      </c>
      <c r="C61" s="192"/>
      <c r="D61" s="45" t="s">
        <v>2</v>
      </c>
      <c r="E61" s="45">
        <v>12</v>
      </c>
      <c r="F61" s="45">
        <v>4</v>
      </c>
      <c r="G61" s="131">
        <f t="shared" si="5"/>
        <v>48</v>
      </c>
      <c r="H61" s="46">
        <f>'Př. 5a - Ceník služeb provozu '!D11</f>
        <v>0</v>
      </c>
      <c r="I61" s="47">
        <f t="shared" si="4"/>
        <v>0</v>
      </c>
    </row>
    <row r="62" spans="1:9" x14ac:dyDescent="0.25">
      <c r="A62" s="44">
        <v>7</v>
      </c>
      <c r="B62" s="191" t="s">
        <v>46</v>
      </c>
      <c r="C62" s="192"/>
      <c r="D62" s="45" t="s">
        <v>2</v>
      </c>
      <c r="E62" s="45">
        <v>2</v>
      </c>
      <c r="F62" s="45">
        <v>12</v>
      </c>
      <c r="G62" s="131">
        <f t="shared" si="5"/>
        <v>24</v>
      </c>
      <c r="H62" s="46">
        <f>'Př. 5a - Ceník služeb provozu '!D12</f>
        <v>0</v>
      </c>
      <c r="I62" s="47">
        <f t="shared" si="4"/>
        <v>0</v>
      </c>
    </row>
    <row r="63" spans="1:9" x14ac:dyDescent="0.25">
      <c r="A63" s="44">
        <v>11</v>
      </c>
      <c r="B63" s="191" t="s">
        <v>56</v>
      </c>
      <c r="C63" s="192"/>
      <c r="D63" s="45" t="s">
        <v>2</v>
      </c>
      <c r="E63" s="45">
        <v>16</v>
      </c>
      <c r="F63" s="45">
        <v>1</v>
      </c>
      <c r="G63" s="131">
        <f t="shared" si="5"/>
        <v>16</v>
      </c>
      <c r="H63" s="46">
        <f>'Př. 5a - Ceník služeb provozu '!D16</f>
        <v>0</v>
      </c>
      <c r="I63" s="47">
        <f t="shared" si="4"/>
        <v>0</v>
      </c>
    </row>
    <row r="64" spans="1:9" x14ac:dyDescent="0.25">
      <c r="A64" s="44">
        <v>12</v>
      </c>
      <c r="B64" s="191" t="s">
        <v>47</v>
      </c>
      <c r="C64" s="192"/>
      <c r="D64" s="45" t="s">
        <v>2</v>
      </c>
      <c r="E64" s="45">
        <v>80</v>
      </c>
      <c r="F64" s="45">
        <v>1</v>
      </c>
      <c r="G64" s="131">
        <f t="shared" si="5"/>
        <v>80</v>
      </c>
      <c r="H64" s="46">
        <f>'Př. 5a - Ceník služeb provozu '!D17</f>
        <v>0</v>
      </c>
      <c r="I64" s="47">
        <f t="shared" si="4"/>
        <v>0</v>
      </c>
    </row>
    <row r="65" spans="1:9" x14ac:dyDescent="0.25">
      <c r="A65" s="44">
        <v>17</v>
      </c>
      <c r="B65" s="44" t="s">
        <v>67</v>
      </c>
      <c r="C65" s="44"/>
      <c r="D65" s="45" t="s">
        <v>50</v>
      </c>
      <c r="E65" s="45">
        <v>0.1</v>
      </c>
      <c r="F65" s="45">
        <v>1</v>
      </c>
      <c r="G65" s="132">
        <f>PRODUCT(E65,F65)</f>
        <v>0.1</v>
      </c>
      <c r="H65" s="46">
        <f>'Př. 5a - Ceník služeb provozu '!D21</f>
        <v>0</v>
      </c>
      <c r="I65" s="47">
        <f t="shared" si="4"/>
        <v>0</v>
      </c>
    </row>
    <row r="66" spans="1:9" ht="15.6" x14ac:dyDescent="0.25">
      <c r="A66" s="44">
        <v>21</v>
      </c>
      <c r="B66" s="195" t="s">
        <v>69</v>
      </c>
      <c r="C66" s="192"/>
      <c r="D66" s="45" t="s">
        <v>195</v>
      </c>
      <c r="E66" s="45">
        <v>90</v>
      </c>
      <c r="F66" s="45">
        <v>1</v>
      </c>
      <c r="G66" s="131">
        <f t="shared" si="5"/>
        <v>90</v>
      </c>
      <c r="H66" s="46">
        <f>'Př. 5a - Ceník služeb provozu '!D25</f>
        <v>0</v>
      </c>
      <c r="I66" s="47">
        <f t="shared" si="4"/>
        <v>0</v>
      </c>
    </row>
    <row r="67" spans="1:9" x14ac:dyDescent="0.25">
      <c r="G67" s="133"/>
      <c r="H67" s="50" t="s">
        <v>8</v>
      </c>
      <c r="I67" s="47">
        <f>SUM(I58:I66)</f>
        <v>0</v>
      </c>
    </row>
    <row r="68" spans="1:9" x14ac:dyDescent="0.25">
      <c r="D68" s="51" t="s">
        <v>10</v>
      </c>
      <c r="E68" s="51"/>
      <c r="G68" s="133"/>
      <c r="H68" s="50" t="s">
        <v>4</v>
      </c>
      <c r="I68" s="47">
        <f>PRODUCT(I67,0.21)</f>
        <v>0</v>
      </c>
    </row>
    <row r="69" spans="1:9" x14ac:dyDescent="0.25">
      <c r="G69" s="133"/>
      <c r="H69" s="50" t="s">
        <v>83</v>
      </c>
      <c r="I69" s="52">
        <f>SUM(I67:I68)</f>
        <v>0</v>
      </c>
    </row>
    <row r="70" spans="1:9" x14ac:dyDescent="0.25">
      <c r="G70" s="133"/>
      <c r="H70" s="50"/>
      <c r="I70" s="134"/>
    </row>
    <row r="71" spans="1:9" ht="15.6" x14ac:dyDescent="0.3">
      <c r="B71" s="9" t="s">
        <v>76</v>
      </c>
      <c r="G71" s="10"/>
    </row>
    <row r="72" spans="1:9" x14ac:dyDescent="0.25">
      <c r="A72" s="14"/>
      <c r="B72" s="14"/>
      <c r="C72" s="14"/>
      <c r="D72" s="16"/>
      <c r="E72" s="16"/>
      <c r="F72" s="16"/>
      <c r="G72" s="124"/>
      <c r="H72" s="17"/>
      <c r="I72" s="35"/>
    </row>
    <row r="73" spans="1:9" ht="15.6" x14ac:dyDescent="0.3">
      <c r="A73" s="36" t="s">
        <v>12</v>
      </c>
      <c r="B73" s="37" t="s">
        <v>5</v>
      </c>
      <c r="C73" s="38"/>
      <c r="D73" s="39" t="s">
        <v>6</v>
      </c>
      <c r="E73" s="39" t="s">
        <v>0</v>
      </c>
      <c r="F73" s="39" t="s">
        <v>19</v>
      </c>
      <c r="G73" s="130" t="s">
        <v>0</v>
      </c>
      <c r="H73" s="41" t="s">
        <v>7</v>
      </c>
      <c r="I73" s="42" t="s">
        <v>1</v>
      </c>
    </row>
    <row r="74" spans="1:9" x14ac:dyDescent="0.25">
      <c r="A74" s="44">
        <v>1</v>
      </c>
      <c r="B74" s="191" t="s">
        <v>11</v>
      </c>
      <c r="C74" s="192"/>
      <c r="D74" s="45" t="s">
        <v>2</v>
      </c>
      <c r="E74" s="45">
        <v>20</v>
      </c>
      <c r="F74" s="45">
        <v>4</v>
      </c>
      <c r="G74" s="131">
        <f>PRODUCT(E74,F74)</f>
        <v>80</v>
      </c>
      <c r="H74" s="46">
        <f>'Př. 5a - Ceník služeb provozu '!D7</f>
        <v>0</v>
      </c>
      <c r="I74" s="47">
        <f t="shared" ref="I74:I80" si="6">G74*H74</f>
        <v>0</v>
      </c>
    </row>
    <row r="75" spans="1:9" ht="25.5" customHeight="1" x14ac:dyDescent="0.25">
      <c r="A75" s="44">
        <v>2</v>
      </c>
      <c r="B75" s="193" t="s">
        <v>66</v>
      </c>
      <c r="C75" s="194"/>
      <c r="D75" s="45" t="s">
        <v>2</v>
      </c>
      <c r="E75" s="45">
        <v>20</v>
      </c>
      <c r="F75" s="45">
        <v>6</v>
      </c>
      <c r="G75" s="131">
        <f t="shared" ref="G75:G81" si="7">PRODUCT(E75,F75)</f>
        <v>120</v>
      </c>
      <c r="H75" s="46">
        <f>'Př. 5a - Ceník služeb provozu '!D8</f>
        <v>0</v>
      </c>
      <c r="I75" s="47">
        <f t="shared" si="6"/>
        <v>0</v>
      </c>
    </row>
    <row r="76" spans="1:9" x14ac:dyDescent="0.25">
      <c r="A76" s="44">
        <v>5</v>
      </c>
      <c r="B76" s="191" t="s">
        <v>3</v>
      </c>
      <c r="C76" s="192"/>
      <c r="D76" s="45" t="s">
        <v>2</v>
      </c>
      <c r="E76" s="45">
        <v>2</v>
      </c>
      <c r="F76" s="45">
        <v>12</v>
      </c>
      <c r="G76" s="131">
        <f t="shared" si="7"/>
        <v>24</v>
      </c>
      <c r="H76" s="46">
        <f>'Př. 5a - Ceník služeb provozu '!D10</f>
        <v>0</v>
      </c>
      <c r="I76" s="47">
        <f t="shared" si="6"/>
        <v>0</v>
      </c>
    </row>
    <row r="77" spans="1:9" x14ac:dyDescent="0.25">
      <c r="A77" s="44">
        <v>6</v>
      </c>
      <c r="B77" s="191" t="s">
        <v>91</v>
      </c>
      <c r="C77" s="192"/>
      <c r="D77" s="45" t="s">
        <v>2</v>
      </c>
      <c r="E77" s="45">
        <v>12</v>
      </c>
      <c r="F77" s="45">
        <v>4</v>
      </c>
      <c r="G77" s="131">
        <f t="shared" si="7"/>
        <v>48</v>
      </c>
      <c r="H77" s="46">
        <f>'Př. 5a - Ceník služeb provozu '!D11</f>
        <v>0</v>
      </c>
      <c r="I77" s="47">
        <f t="shared" si="6"/>
        <v>0</v>
      </c>
    </row>
    <row r="78" spans="1:9" x14ac:dyDescent="0.25">
      <c r="A78" s="44">
        <v>7</v>
      </c>
      <c r="B78" s="191" t="s">
        <v>9</v>
      </c>
      <c r="C78" s="192"/>
      <c r="D78" s="45" t="s">
        <v>2</v>
      </c>
      <c r="E78" s="45">
        <v>2</v>
      </c>
      <c r="F78" s="45">
        <v>12</v>
      </c>
      <c r="G78" s="131">
        <f t="shared" si="7"/>
        <v>24</v>
      </c>
      <c r="H78" s="46">
        <f>'Př. 5a - Ceník služeb provozu '!D12</f>
        <v>0</v>
      </c>
      <c r="I78" s="47">
        <f t="shared" si="6"/>
        <v>0</v>
      </c>
    </row>
    <row r="79" spans="1:9" x14ac:dyDescent="0.25">
      <c r="A79" s="44">
        <v>8</v>
      </c>
      <c r="B79" s="191" t="s">
        <v>71</v>
      </c>
      <c r="C79" s="192"/>
      <c r="D79" s="45" t="s">
        <v>2</v>
      </c>
      <c r="E79" s="45">
        <v>32</v>
      </c>
      <c r="F79" s="45">
        <v>1</v>
      </c>
      <c r="G79" s="131">
        <f t="shared" si="7"/>
        <v>32</v>
      </c>
      <c r="H79" s="46">
        <f>'Př. 5a - Ceník služeb provozu '!D13</f>
        <v>0</v>
      </c>
      <c r="I79" s="47">
        <f t="shared" si="6"/>
        <v>0</v>
      </c>
    </row>
    <row r="80" spans="1:9" x14ac:dyDescent="0.25">
      <c r="A80" s="44">
        <v>9</v>
      </c>
      <c r="B80" s="191" t="s">
        <v>48</v>
      </c>
      <c r="C80" s="192"/>
      <c r="D80" s="45" t="s">
        <v>2</v>
      </c>
      <c r="E80" s="45">
        <v>32</v>
      </c>
      <c r="F80" s="45">
        <v>1</v>
      </c>
      <c r="G80" s="131">
        <f t="shared" si="7"/>
        <v>32</v>
      </c>
      <c r="H80" s="46">
        <f>'Př. 5a - Ceník služeb provozu '!D14</f>
        <v>0</v>
      </c>
      <c r="I80" s="47">
        <f t="shared" si="6"/>
        <v>0</v>
      </c>
    </row>
    <row r="81" spans="1:9" x14ac:dyDescent="0.25">
      <c r="A81" s="44">
        <v>17</v>
      </c>
      <c r="B81" s="44" t="s">
        <v>67</v>
      </c>
      <c r="C81" s="44"/>
      <c r="D81" s="45" t="s">
        <v>50</v>
      </c>
      <c r="E81" s="45">
        <v>0.1</v>
      </c>
      <c r="F81" s="45">
        <v>1</v>
      </c>
      <c r="G81" s="132">
        <f t="shared" si="7"/>
        <v>0.1</v>
      </c>
      <c r="H81" s="46">
        <f>'Př. 5a - Ceník služeb provozu '!D21</f>
        <v>0</v>
      </c>
      <c r="I81" s="47">
        <f>G81*H81</f>
        <v>0</v>
      </c>
    </row>
    <row r="82" spans="1:9" x14ac:dyDescent="0.25">
      <c r="G82" s="133"/>
      <c r="H82" s="50" t="s">
        <v>8</v>
      </c>
      <c r="I82" s="47">
        <f>SUM(I74:I81)</f>
        <v>0</v>
      </c>
    </row>
    <row r="83" spans="1:9" x14ac:dyDescent="0.25">
      <c r="D83" s="51" t="s">
        <v>10</v>
      </c>
      <c r="E83" s="51"/>
      <c r="G83" s="133"/>
      <c r="H83" s="50" t="s">
        <v>4</v>
      </c>
      <c r="I83" s="47">
        <f>PRODUCT(I82,0.21)</f>
        <v>0</v>
      </c>
    </row>
    <row r="84" spans="1:9" x14ac:dyDescent="0.25">
      <c r="G84" s="133"/>
      <c r="H84" s="50" t="s">
        <v>84</v>
      </c>
      <c r="I84" s="52">
        <f>SUM(I82:I83)</f>
        <v>0</v>
      </c>
    </row>
    <row r="85" spans="1:9" x14ac:dyDescent="0.25">
      <c r="G85" s="133"/>
      <c r="H85" s="50"/>
      <c r="I85" s="53"/>
    </row>
    <row r="86" spans="1:9" x14ac:dyDescent="0.25">
      <c r="G86" s="133"/>
      <c r="H86" s="50"/>
      <c r="I86" s="53"/>
    </row>
    <row r="87" spans="1:9" ht="15.6" x14ac:dyDescent="0.3">
      <c r="B87" s="9" t="s">
        <v>65</v>
      </c>
      <c r="G87" s="10"/>
      <c r="I87" s="12"/>
    </row>
    <row r="88" spans="1:9" x14ac:dyDescent="0.25">
      <c r="A88" s="14"/>
      <c r="B88" s="15"/>
      <c r="C88" s="14"/>
      <c r="D88" s="16"/>
      <c r="E88" s="16"/>
      <c r="F88" s="16"/>
      <c r="G88" s="16"/>
      <c r="H88" s="17"/>
      <c r="I88" s="18"/>
    </row>
    <row r="89" spans="1:9" ht="15.6" x14ac:dyDescent="0.3">
      <c r="A89" s="19"/>
      <c r="B89" s="9" t="s">
        <v>64</v>
      </c>
      <c r="C89" s="19"/>
      <c r="D89" s="19"/>
      <c r="E89" s="19"/>
      <c r="F89" s="19"/>
      <c r="G89" s="19"/>
      <c r="H89" s="19"/>
      <c r="I89" s="19"/>
    </row>
    <row r="90" spans="1:9" x14ac:dyDescent="0.25">
      <c r="A90" s="14"/>
      <c r="B90" s="14"/>
      <c r="C90" s="14"/>
      <c r="D90" s="16"/>
      <c r="E90" s="16"/>
      <c r="F90" s="16"/>
      <c r="G90" s="124"/>
      <c r="H90" s="17"/>
      <c r="I90" s="35"/>
    </row>
    <row r="91" spans="1:9" x14ac:dyDescent="0.25">
      <c r="A91" s="125"/>
      <c r="B91" s="8" t="s">
        <v>13</v>
      </c>
      <c r="C91" s="126" t="s">
        <v>25</v>
      </c>
    </row>
    <row r="92" spans="1:9" x14ac:dyDescent="0.25">
      <c r="B92" s="8" t="s">
        <v>14</v>
      </c>
      <c r="C92" s="43" t="s">
        <v>42</v>
      </c>
      <c r="F92" s="33"/>
      <c r="G92" s="128"/>
      <c r="H92" s="129"/>
    </row>
    <row r="93" spans="1:9" x14ac:dyDescent="0.25">
      <c r="B93" s="8" t="s">
        <v>16</v>
      </c>
      <c r="C93" s="43" t="s">
        <v>17</v>
      </c>
    </row>
    <row r="94" spans="1:9" x14ac:dyDescent="0.25">
      <c r="B94" s="8" t="s">
        <v>15</v>
      </c>
      <c r="C94" s="43" t="s">
        <v>26</v>
      </c>
    </row>
    <row r="95" spans="1:9" x14ac:dyDescent="0.25">
      <c r="B95" s="8" t="s">
        <v>18</v>
      </c>
      <c r="C95" s="33" t="s">
        <v>89</v>
      </c>
    </row>
    <row r="96" spans="1:9" x14ac:dyDescent="0.25">
      <c r="G96" s="133"/>
      <c r="H96" s="50"/>
      <c r="I96" s="134"/>
    </row>
    <row r="97" spans="1:9" ht="15.6" x14ac:dyDescent="0.3">
      <c r="B97" s="9" t="s">
        <v>77</v>
      </c>
      <c r="G97" s="10"/>
    </row>
    <row r="98" spans="1:9" x14ac:dyDescent="0.25">
      <c r="A98" s="14"/>
      <c r="B98" s="14"/>
      <c r="C98" s="14"/>
      <c r="D98" s="16"/>
      <c r="E98" s="16"/>
      <c r="F98" s="16"/>
      <c r="G98" s="124"/>
      <c r="H98" s="17"/>
      <c r="I98" s="35"/>
    </row>
    <row r="99" spans="1:9" ht="15.6" x14ac:dyDescent="0.3">
      <c r="A99" s="36" t="s">
        <v>12</v>
      </c>
      <c r="B99" s="37" t="s">
        <v>5</v>
      </c>
      <c r="C99" s="38"/>
      <c r="D99" s="39" t="s">
        <v>6</v>
      </c>
      <c r="E99" s="39" t="s">
        <v>0</v>
      </c>
      <c r="F99" s="39" t="s">
        <v>19</v>
      </c>
      <c r="G99" s="130" t="s">
        <v>0</v>
      </c>
      <c r="H99" s="41" t="s">
        <v>7</v>
      </c>
      <c r="I99" s="42" t="s">
        <v>1</v>
      </c>
    </row>
    <row r="100" spans="1:9" x14ac:dyDescent="0.25">
      <c r="A100" s="44">
        <v>1</v>
      </c>
      <c r="B100" s="191" t="s">
        <v>11</v>
      </c>
      <c r="C100" s="192"/>
      <c r="D100" s="45" t="s">
        <v>2</v>
      </c>
      <c r="E100" s="45">
        <v>20</v>
      </c>
      <c r="F100" s="45">
        <v>4</v>
      </c>
      <c r="G100" s="131">
        <f>PRODUCT(E100,F100)</f>
        <v>80</v>
      </c>
      <c r="H100" s="46">
        <f>'Př. 5a - Ceník služeb provozu '!D7</f>
        <v>0</v>
      </c>
      <c r="I100" s="47">
        <f t="shared" ref="I100:I108" si="8">G100*H100</f>
        <v>0</v>
      </c>
    </row>
    <row r="101" spans="1:9" ht="25.5" customHeight="1" x14ac:dyDescent="0.25">
      <c r="A101" s="44">
        <v>2</v>
      </c>
      <c r="B101" s="193" t="s">
        <v>66</v>
      </c>
      <c r="C101" s="194"/>
      <c r="D101" s="45" t="s">
        <v>2</v>
      </c>
      <c r="E101" s="45">
        <v>20</v>
      </c>
      <c r="F101" s="45">
        <v>6</v>
      </c>
      <c r="G101" s="131">
        <f t="shared" ref="G101:G108" si="9">PRODUCT(E101,F101)</f>
        <v>120</v>
      </c>
      <c r="H101" s="46">
        <f>'Př. 5a - Ceník služeb provozu '!D8</f>
        <v>0</v>
      </c>
      <c r="I101" s="47">
        <f t="shared" si="8"/>
        <v>0</v>
      </c>
    </row>
    <row r="102" spans="1:9" x14ac:dyDescent="0.25">
      <c r="A102" s="44">
        <v>5</v>
      </c>
      <c r="B102" s="191" t="s">
        <v>3</v>
      </c>
      <c r="C102" s="192"/>
      <c r="D102" s="45" t="s">
        <v>2</v>
      </c>
      <c r="E102" s="45">
        <v>2</v>
      </c>
      <c r="F102" s="45">
        <v>12</v>
      </c>
      <c r="G102" s="131">
        <f t="shared" si="9"/>
        <v>24</v>
      </c>
      <c r="H102" s="46">
        <f>'Př. 5a - Ceník služeb provozu '!D10</f>
        <v>0</v>
      </c>
      <c r="I102" s="47">
        <f t="shared" si="8"/>
        <v>0</v>
      </c>
    </row>
    <row r="103" spans="1:9" x14ac:dyDescent="0.25">
      <c r="A103" s="44">
        <v>6</v>
      </c>
      <c r="B103" s="191" t="s">
        <v>91</v>
      </c>
      <c r="C103" s="192"/>
      <c r="D103" s="45" t="s">
        <v>2</v>
      </c>
      <c r="E103" s="45">
        <v>12</v>
      </c>
      <c r="F103" s="45">
        <v>4</v>
      </c>
      <c r="G103" s="131">
        <f t="shared" si="9"/>
        <v>48</v>
      </c>
      <c r="H103" s="46">
        <f>'Př. 5a - Ceník služeb provozu '!D11</f>
        <v>0</v>
      </c>
      <c r="I103" s="47">
        <f t="shared" si="8"/>
        <v>0</v>
      </c>
    </row>
    <row r="104" spans="1:9" x14ac:dyDescent="0.25">
      <c r="A104" s="44">
        <v>7</v>
      </c>
      <c r="B104" s="191" t="s">
        <v>46</v>
      </c>
      <c r="C104" s="192"/>
      <c r="D104" s="45" t="s">
        <v>2</v>
      </c>
      <c r="E104" s="45">
        <v>2</v>
      </c>
      <c r="F104" s="45">
        <v>12</v>
      </c>
      <c r="G104" s="131">
        <f t="shared" si="9"/>
        <v>24</v>
      </c>
      <c r="H104" s="46">
        <f>'Př. 5a - Ceník služeb provozu '!D12</f>
        <v>0</v>
      </c>
      <c r="I104" s="47">
        <f t="shared" si="8"/>
        <v>0</v>
      </c>
    </row>
    <row r="105" spans="1:9" x14ac:dyDescent="0.25">
      <c r="A105" s="44">
        <v>11</v>
      </c>
      <c r="B105" s="191" t="s">
        <v>56</v>
      </c>
      <c r="C105" s="192"/>
      <c r="D105" s="45" t="s">
        <v>2</v>
      </c>
      <c r="E105" s="45">
        <v>16</v>
      </c>
      <c r="F105" s="45">
        <v>1</v>
      </c>
      <c r="G105" s="131">
        <f t="shared" si="9"/>
        <v>16</v>
      </c>
      <c r="H105" s="46">
        <f>'Př. 5a - Ceník služeb provozu '!D16</f>
        <v>0</v>
      </c>
      <c r="I105" s="47">
        <f t="shared" si="8"/>
        <v>0</v>
      </c>
    </row>
    <row r="106" spans="1:9" x14ac:dyDescent="0.25">
      <c r="A106" s="44">
        <v>12</v>
      </c>
      <c r="B106" s="191" t="s">
        <v>47</v>
      </c>
      <c r="C106" s="192"/>
      <c r="D106" s="45" t="s">
        <v>2</v>
      </c>
      <c r="E106" s="45">
        <v>80</v>
      </c>
      <c r="F106" s="45">
        <v>1</v>
      </c>
      <c r="G106" s="131">
        <f t="shared" si="9"/>
        <v>80</v>
      </c>
      <c r="H106" s="46">
        <f>'Př. 5a - Ceník služeb provozu '!D17</f>
        <v>0</v>
      </c>
      <c r="I106" s="47">
        <f t="shared" si="8"/>
        <v>0</v>
      </c>
    </row>
    <row r="107" spans="1:9" x14ac:dyDescent="0.25">
      <c r="A107" s="44">
        <v>17</v>
      </c>
      <c r="B107" s="44" t="s">
        <v>67</v>
      </c>
      <c r="C107" s="44"/>
      <c r="D107" s="45" t="s">
        <v>50</v>
      </c>
      <c r="E107" s="45">
        <v>0.1</v>
      </c>
      <c r="F107" s="45">
        <v>1</v>
      </c>
      <c r="G107" s="132">
        <f t="shared" si="9"/>
        <v>0.1</v>
      </c>
      <c r="H107" s="46">
        <f>'Př. 5a - Ceník služeb provozu '!D21</f>
        <v>0</v>
      </c>
      <c r="I107" s="47">
        <f t="shared" si="8"/>
        <v>0</v>
      </c>
    </row>
    <row r="108" spans="1:9" ht="15.6" x14ac:dyDescent="0.25">
      <c r="A108" s="44">
        <v>21</v>
      </c>
      <c r="B108" s="195" t="s">
        <v>69</v>
      </c>
      <c r="C108" s="192"/>
      <c r="D108" s="45" t="s">
        <v>195</v>
      </c>
      <c r="E108" s="45">
        <v>90</v>
      </c>
      <c r="F108" s="45">
        <v>1</v>
      </c>
      <c r="G108" s="131">
        <f t="shared" si="9"/>
        <v>90</v>
      </c>
      <c r="H108" s="46">
        <f>'Př. 5a - Ceník služeb provozu '!D25</f>
        <v>0</v>
      </c>
      <c r="I108" s="47">
        <f t="shared" si="8"/>
        <v>0</v>
      </c>
    </row>
    <row r="109" spans="1:9" x14ac:dyDescent="0.25">
      <c r="G109" s="133"/>
      <c r="H109" s="50" t="s">
        <v>8</v>
      </c>
      <c r="I109" s="47">
        <f>SUM(I100:I108)</f>
        <v>0</v>
      </c>
    </row>
    <row r="110" spans="1:9" x14ac:dyDescent="0.25">
      <c r="D110" s="51" t="s">
        <v>10</v>
      </c>
      <c r="E110" s="51"/>
      <c r="G110" s="133"/>
      <c r="H110" s="50" t="s">
        <v>4</v>
      </c>
      <c r="I110" s="47">
        <f>PRODUCT(I109,0.21)</f>
        <v>0</v>
      </c>
    </row>
    <row r="111" spans="1:9" x14ac:dyDescent="0.25">
      <c r="G111" s="133"/>
      <c r="H111" s="50" t="s">
        <v>85</v>
      </c>
      <c r="I111" s="52">
        <f>SUM(I109:I110)</f>
        <v>0</v>
      </c>
    </row>
    <row r="112" spans="1:9" x14ac:dyDescent="0.25">
      <c r="G112" s="133"/>
      <c r="H112" s="50"/>
      <c r="I112" s="134"/>
    </row>
    <row r="113" spans="1:9" ht="15.6" x14ac:dyDescent="0.3">
      <c r="B113" s="9" t="s">
        <v>78</v>
      </c>
      <c r="G113" s="10"/>
    </row>
    <row r="114" spans="1:9" x14ac:dyDescent="0.25">
      <c r="A114" s="14"/>
      <c r="B114" s="14"/>
      <c r="C114" s="14"/>
      <c r="D114" s="16"/>
      <c r="E114" s="16"/>
      <c r="F114" s="16"/>
      <c r="G114" s="124"/>
      <c r="H114" s="17"/>
      <c r="I114" s="35"/>
    </row>
    <row r="115" spans="1:9" ht="15.6" x14ac:dyDescent="0.3">
      <c r="A115" s="36" t="s">
        <v>12</v>
      </c>
      <c r="B115" s="37" t="s">
        <v>5</v>
      </c>
      <c r="C115" s="38"/>
      <c r="D115" s="39" t="s">
        <v>6</v>
      </c>
      <c r="E115" s="39" t="s">
        <v>0</v>
      </c>
      <c r="F115" s="39" t="s">
        <v>19</v>
      </c>
      <c r="G115" s="130" t="s">
        <v>0</v>
      </c>
      <c r="H115" s="41" t="s">
        <v>7</v>
      </c>
      <c r="I115" s="42" t="s">
        <v>1</v>
      </c>
    </row>
    <row r="116" spans="1:9" x14ac:dyDescent="0.25">
      <c r="A116" s="44">
        <v>1</v>
      </c>
      <c r="B116" s="191" t="s">
        <v>11</v>
      </c>
      <c r="C116" s="192"/>
      <c r="D116" s="45" t="s">
        <v>2</v>
      </c>
      <c r="E116" s="45">
        <v>20</v>
      </c>
      <c r="F116" s="45">
        <v>4</v>
      </c>
      <c r="G116" s="131">
        <f>PRODUCT(E116,F116)</f>
        <v>80</v>
      </c>
      <c r="H116" s="46">
        <f>'Př. 5a - Ceník služeb provozu '!D7</f>
        <v>0</v>
      </c>
      <c r="I116" s="47">
        <f t="shared" ref="I116:I122" si="10">G116*H116</f>
        <v>0</v>
      </c>
    </row>
    <row r="117" spans="1:9" ht="25.5" customHeight="1" x14ac:dyDescent="0.25">
      <c r="A117" s="44">
        <v>2</v>
      </c>
      <c r="B117" s="193" t="s">
        <v>66</v>
      </c>
      <c r="C117" s="194"/>
      <c r="D117" s="45" t="s">
        <v>2</v>
      </c>
      <c r="E117" s="45">
        <v>20</v>
      </c>
      <c r="F117" s="45">
        <v>6</v>
      </c>
      <c r="G117" s="131">
        <f t="shared" ref="G117:G123" si="11">PRODUCT(E117,F117)</f>
        <v>120</v>
      </c>
      <c r="H117" s="46">
        <f>'Př. 5a - Ceník služeb provozu '!D8</f>
        <v>0</v>
      </c>
      <c r="I117" s="47">
        <f t="shared" si="10"/>
        <v>0</v>
      </c>
    </row>
    <row r="118" spans="1:9" x14ac:dyDescent="0.25">
      <c r="A118" s="44">
        <v>5</v>
      </c>
      <c r="B118" s="191" t="s">
        <v>3</v>
      </c>
      <c r="C118" s="192"/>
      <c r="D118" s="45" t="s">
        <v>2</v>
      </c>
      <c r="E118" s="45">
        <v>2</v>
      </c>
      <c r="F118" s="45">
        <v>12</v>
      </c>
      <c r="G118" s="131">
        <f t="shared" si="11"/>
        <v>24</v>
      </c>
      <c r="H118" s="46">
        <f>'Př. 5a - Ceník služeb provozu '!D10</f>
        <v>0</v>
      </c>
      <c r="I118" s="47">
        <f t="shared" si="10"/>
        <v>0</v>
      </c>
    </row>
    <row r="119" spans="1:9" x14ac:dyDescent="0.25">
      <c r="A119" s="44">
        <v>6</v>
      </c>
      <c r="B119" s="191" t="s">
        <v>91</v>
      </c>
      <c r="C119" s="192"/>
      <c r="D119" s="45" t="s">
        <v>2</v>
      </c>
      <c r="E119" s="45">
        <v>12</v>
      </c>
      <c r="F119" s="45">
        <v>4</v>
      </c>
      <c r="G119" s="131">
        <f t="shared" si="11"/>
        <v>48</v>
      </c>
      <c r="H119" s="46">
        <f>'Př. 5a - Ceník služeb provozu '!D11</f>
        <v>0</v>
      </c>
      <c r="I119" s="47">
        <f t="shared" si="10"/>
        <v>0</v>
      </c>
    </row>
    <row r="120" spans="1:9" x14ac:dyDescent="0.25">
      <c r="A120" s="44">
        <v>7</v>
      </c>
      <c r="B120" s="191" t="s">
        <v>9</v>
      </c>
      <c r="C120" s="192"/>
      <c r="D120" s="45" t="s">
        <v>2</v>
      </c>
      <c r="E120" s="45">
        <v>2</v>
      </c>
      <c r="F120" s="45">
        <v>12</v>
      </c>
      <c r="G120" s="131">
        <f t="shared" si="11"/>
        <v>24</v>
      </c>
      <c r="H120" s="46">
        <f>'Př. 5a - Ceník služeb provozu '!D12</f>
        <v>0</v>
      </c>
      <c r="I120" s="47">
        <f t="shared" si="10"/>
        <v>0</v>
      </c>
    </row>
    <row r="121" spans="1:9" x14ac:dyDescent="0.25">
      <c r="A121" s="44">
        <v>8</v>
      </c>
      <c r="B121" s="191" t="s">
        <v>71</v>
      </c>
      <c r="C121" s="192"/>
      <c r="D121" s="45" t="s">
        <v>2</v>
      </c>
      <c r="E121" s="45">
        <v>32</v>
      </c>
      <c r="F121" s="45">
        <v>1</v>
      </c>
      <c r="G121" s="131">
        <f t="shared" si="11"/>
        <v>32</v>
      </c>
      <c r="H121" s="46">
        <f>'Př. 5a - Ceník služeb provozu '!D13</f>
        <v>0</v>
      </c>
      <c r="I121" s="47">
        <f t="shared" si="10"/>
        <v>0</v>
      </c>
    </row>
    <row r="122" spans="1:9" x14ac:dyDescent="0.25">
      <c r="A122" s="44">
        <v>9</v>
      </c>
      <c r="B122" s="191" t="s">
        <v>48</v>
      </c>
      <c r="C122" s="192"/>
      <c r="D122" s="45" t="s">
        <v>2</v>
      </c>
      <c r="E122" s="45">
        <v>32</v>
      </c>
      <c r="F122" s="45">
        <v>1</v>
      </c>
      <c r="G122" s="131">
        <f t="shared" si="11"/>
        <v>32</v>
      </c>
      <c r="H122" s="46">
        <f>'Př. 5a - Ceník služeb provozu '!D14</f>
        <v>0</v>
      </c>
      <c r="I122" s="47">
        <f t="shared" si="10"/>
        <v>0</v>
      </c>
    </row>
    <row r="123" spans="1:9" x14ac:dyDescent="0.25">
      <c r="A123" s="44">
        <v>17</v>
      </c>
      <c r="B123" s="44" t="s">
        <v>67</v>
      </c>
      <c r="C123" s="44"/>
      <c r="D123" s="45" t="s">
        <v>50</v>
      </c>
      <c r="E123" s="45">
        <v>0.1</v>
      </c>
      <c r="F123" s="45">
        <v>1</v>
      </c>
      <c r="G123" s="132">
        <f t="shared" si="11"/>
        <v>0.1</v>
      </c>
      <c r="H123" s="46">
        <f>'Př. 5a - Ceník služeb provozu '!D21</f>
        <v>0</v>
      </c>
      <c r="I123" s="47">
        <f>G123*H123</f>
        <v>0</v>
      </c>
    </row>
    <row r="124" spans="1:9" x14ac:dyDescent="0.25">
      <c r="G124" s="133"/>
      <c r="H124" s="50" t="s">
        <v>8</v>
      </c>
      <c r="I124" s="47">
        <f>SUM(I116:I123)</f>
        <v>0</v>
      </c>
    </row>
    <row r="125" spans="1:9" x14ac:dyDescent="0.25">
      <c r="D125" s="51" t="s">
        <v>10</v>
      </c>
      <c r="E125" s="51"/>
      <c r="G125" s="133"/>
      <c r="H125" s="50" t="s">
        <v>4</v>
      </c>
      <c r="I125" s="47">
        <f>PRODUCT(I124,0.21)</f>
        <v>0</v>
      </c>
    </row>
    <row r="126" spans="1:9" x14ac:dyDescent="0.25">
      <c r="G126" s="133"/>
      <c r="H126" s="50" t="s">
        <v>86</v>
      </c>
      <c r="I126" s="52">
        <f>SUM(I124:I125)</f>
        <v>0</v>
      </c>
    </row>
    <row r="127" spans="1:9" x14ac:dyDescent="0.25">
      <c r="G127" s="133"/>
      <c r="H127" s="50"/>
      <c r="I127" s="134"/>
    </row>
    <row r="128" spans="1:9" x14ac:dyDescent="0.25">
      <c r="G128" s="133"/>
      <c r="H128" s="50"/>
      <c r="I128" s="134"/>
    </row>
    <row r="129" spans="1:9" ht="15.6" x14ac:dyDescent="0.3">
      <c r="B129" s="9" t="s">
        <v>65</v>
      </c>
      <c r="G129" s="10"/>
      <c r="I129" s="12"/>
    </row>
    <row r="130" spans="1:9" x14ac:dyDescent="0.25">
      <c r="A130" s="14"/>
      <c r="B130" s="15"/>
      <c r="C130" s="14"/>
      <c r="D130" s="16"/>
      <c r="E130" s="16"/>
      <c r="F130" s="16"/>
      <c r="G130" s="16"/>
      <c r="H130" s="17"/>
      <c r="I130" s="18"/>
    </row>
    <row r="131" spans="1:9" ht="15.6" x14ac:dyDescent="0.3">
      <c r="A131" s="19"/>
      <c r="B131" s="9" t="s">
        <v>64</v>
      </c>
      <c r="C131" s="19"/>
      <c r="D131" s="19"/>
      <c r="E131" s="19"/>
      <c r="F131" s="19"/>
      <c r="G131" s="19"/>
      <c r="H131" s="19"/>
      <c r="I131" s="19"/>
    </row>
    <row r="132" spans="1:9" x14ac:dyDescent="0.25">
      <c r="A132" s="14"/>
      <c r="B132" s="14"/>
      <c r="C132" s="14"/>
      <c r="D132" s="16"/>
      <c r="E132" s="16"/>
      <c r="F132" s="16"/>
      <c r="G132" s="124"/>
      <c r="H132" s="17"/>
      <c r="I132" s="35"/>
    </row>
    <row r="133" spans="1:9" x14ac:dyDescent="0.25">
      <c r="A133" s="125"/>
      <c r="B133" s="8" t="s">
        <v>13</v>
      </c>
      <c r="C133" s="126" t="s">
        <v>25</v>
      </c>
    </row>
    <row r="134" spans="1:9" x14ac:dyDescent="0.25">
      <c r="B134" s="8" t="s">
        <v>14</v>
      </c>
      <c r="C134" s="43" t="s">
        <v>42</v>
      </c>
      <c r="F134" s="33"/>
      <c r="G134" s="128"/>
      <c r="H134" s="129"/>
    </row>
    <row r="135" spans="1:9" x14ac:dyDescent="0.25">
      <c r="B135" s="8" t="s">
        <v>16</v>
      </c>
      <c r="C135" s="43" t="s">
        <v>17</v>
      </c>
    </row>
    <row r="136" spans="1:9" x14ac:dyDescent="0.25">
      <c r="B136" s="8" t="s">
        <v>15</v>
      </c>
      <c r="C136" s="43" t="s">
        <v>26</v>
      </c>
    </row>
    <row r="137" spans="1:9" x14ac:dyDescent="0.25">
      <c r="B137" s="8" t="s">
        <v>18</v>
      </c>
      <c r="C137" s="33" t="s">
        <v>89</v>
      </c>
    </row>
    <row r="138" spans="1:9" x14ac:dyDescent="0.25">
      <c r="G138" s="133"/>
      <c r="H138" s="50"/>
      <c r="I138" s="134"/>
    </row>
    <row r="139" spans="1:9" ht="15.6" x14ac:dyDescent="0.3">
      <c r="B139" s="9" t="s">
        <v>79</v>
      </c>
      <c r="G139" s="10"/>
    </row>
    <row r="140" spans="1:9" x14ac:dyDescent="0.25">
      <c r="A140" s="14"/>
      <c r="B140" s="14"/>
      <c r="C140" s="14"/>
      <c r="D140" s="16"/>
      <c r="E140" s="16"/>
      <c r="F140" s="16"/>
      <c r="G140" s="124"/>
      <c r="H140" s="17"/>
      <c r="I140" s="35"/>
    </row>
    <row r="141" spans="1:9" ht="15.6" x14ac:dyDescent="0.3">
      <c r="A141" s="36" t="s">
        <v>12</v>
      </c>
      <c r="B141" s="37" t="s">
        <v>5</v>
      </c>
      <c r="C141" s="38"/>
      <c r="D141" s="39" t="s">
        <v>6</v>
      </c>
      <c r="E141" s="39" t="s">
        <v>0</v>
      </c>
      <c r="F141" s="39" t="s">
        <v>19</v>
      </c>
      <c r="G141" s="130" t="s">
        <v>0</v>
      </c>
      <c r="H141" s="41" t="s">
        <v>7</v>
      </c>
      <c r="I141" s="42" t="s">
        <v>1</v>
      </c>
    </row>
    <row r="142" spans="1:9" x14ac:dyDescent="0.25">
      <c r="A142" s="44">
        <v>1</v>
      </c>
      <c r="B142" s="191" t="s">
        <v>11</v>
      </c>
      <c r="C142" s="192"/>
      <c r="D142" s="45" t="s">
        <v>2</v>
      </c>
      <c r="E142" s="45">
        <v>20</v>
      </c>
      <c r="F142" s="45">
        <v>4</v>
      </c>
      <c r="G142" s="131">
        <f>PRODUCT(E142,F142)</f>
        <v>80</v>
      </c>
      <c r="H142" s="46">
        <f>'Př. 5a - Ceník služeb provozu '!D7</f>
        <v>0</v>
      </c>
      <c r="I142" s="47">
        <f>G142*H142</f>
        <v>0</v>
      </c>
    </row>
    <row r="143" spans="1:9" ht="25.5" customHeight="1" x14ac:dyDescent="0.25">
      <c r="A143" s="44">
        <v>2</v>
      </c>
      <c r="B143" s="193" t="s">
        <v>66</v>
      </c>
      <c r="C143" s="194"/>
      <c r="D143" s="45" t="s">
        <v>2</v>
      </c>
      <c r="E143" s="45">
        <v>20</v>
      </c>
      <c r="F143" s="45">
        <v>6</v>
      </c>
      <c r="G143" s="131">
        <f t="shared" ref="G143:G150" si="12">PRODUCT(E143,F143)</f>
        <v>120</v>
      </c>
      <c r="H143" s="46">
        <f>'Př. 5a - Ceník služeb provozu '!D8</f>
        <v>0</v>
      </c>
      <c r="I143" s="47">
        <f t="shared" ref="I143:I150" si="13">G143*H143</f>
        <v>0</v>
      </c>
    </row>
    <row r="144" spans="1:9" x14ac:dyDescent="0.25">
      <c r="A144" s="44">
        <v>5</v>
      </c>
      <c r="B144" s="191" t="s">
        <v>3</v>
      </c>
      <c r="C144" s="192"/>
      <c r="D144" s="45" t="s">
        <v>2</v>
      </c>
      <c r="E144" s="45">
        <v>2</v>
      </c>
      <c r="F144" s="45">
        <v>12</v>
      </c>
      <c r="G144" s="131">
        <f t="shared" si="12"/>
        <v>24</v>
      </c>
      <c r="H144" s="46">
        <f>'Př. 5a - Ceník služeb provozu '!D10</f>
        <v>0</v>
      </c>
      <c r="I144" s="47">
        <f t="shared" si="13"/>
        <v>0</v>
      </c>
    </row>
    <row r="145" spans="1:9" x14ac:dyDescent="0.25">
      <c r="A145" s="44">
        <v>6</v>
      </c>
      <c r="B145" s="191" t="s">
        <v>91</v>
      </c>
      <c r="C145" s="192"/>
      <c r="D145" s="45" t="s">
        <v>2</v>
      </c>
      <c r="E145" s="45">
        <v>12</v>
      </c>
      <c r="F145" s="45">
        <v>4</v>
      </c>
      <c r="G145" s="131">
        <f t="shared" si="12"/>
        <v>48</v>
      </c>
      <c r="H145" s="46">
        <f>'Př. 5a - Ceník služeb provozu '!D11</f>
        <v>0</v>
      </c>
      <c r="I145" s="47">
        <f t="shared" si="13"/>
        <v>0</v>
      </c>
    </row>
    <row r="146" spans="1:9" x14ac:dyDescent="0.25">
      <c r="A146" s="44">
        <v>7</v>
      </c>
      <c r="B146" s="191" t="s">
        <v>46</v>
      </c>
      <c r="C146" s="192"/>
      <c r="D146" s="45" t="s">
        <v>2</v>
      </c>
      <c r="E146" s="45">
        <v>2</v>
      </c>
      <c r="F146" s="45">
        <v>12</v>
      </c>
      <c r="G146" s="131">
        <f t="shared" si="12"/>
        <v>24</v>
      </c>
      <c r="H146" s="46">
        <f>'Př. 5a - Ceník služeb provozu '!D12</f>
        <v>0</v>
      </c>
      <c r="I146" s="47">
        <f t="shared" si="13"/>
        <v>0</v>
      </c>
    </row>
    <row r="147" spans="1:9" x14ac:dyDescent="0.25">
      <c r="A147" s="44">
        <v>11</v>
      </c>
      <c r="B147" s="191" t="s">
        <v>56</v>
      </c>
      <c r="C147" s="192"/>
      <c r="D147" s="45" t="s">
        <v>2</v>
      </c>
      <c r="E147" s="45">
        <v>16</v>
      </c>
      <c r="F147" s="45">
        <v>1</v>
      </c>
      <c r="G147" s="131">
        <f t="shared" si="12"/>
        <v>16</v>
      </c>
      <c r="H147" s="46">
        <f>'Př. 5a - Ceník služeb provozu '!D16</f>
        <v>0</v>
      </c>
      <c r="I147" s="47">
        <f t="shared" si="13"/>
        <v>0</v>
      </c>
    </row>
    <row r="148" spans="1:9" x14ac:dyDescent="0.25">
      <c r="A148" s="44">
        <v>12</v>
      </c>
      <c r="B148" s="191" t="s">
        <v>47</v>
      </c>
      <c r="C148" s="192"/>
      <c r="D148" s="45" t="s">
        <v>2</v>
      </c>
      <c r="E148" s="45">
        <v>80</v>
      </c>
      <c r="F148" s="45">
        <v>1</v>
      </c>
      <c r="G148" s="131">
        <f t="shared" si="12"/>
        <v>80</v>
      </c>
      <c r="H148" s="46">
        <f>'Př. 5a - Ceník služeb provozu '!D17</f>
        <v>0</v>
      </c>
      <c r="I148" s="47">
        <f t="shared" si="13"/>
        <v>0</v>
      </c>
    </row>
    <row r="149" spans="1:9" x14ac:dyDescent="0.25">
      <c r="A149" s="44">
        <v>17</v>
      </c>
      <c r="B149" s="44" t="s">
        <v>67</v>
      </c>
      <c r="C149" s="44"/>
      <c r="D149" s="45" t="s">
        <v>50</v>
      </c>
      <c r="E149" s="45">
        <v>0.1</v>
      </c>
      <c r="F149" s="45">
        <v>1</v>
      </c>
      <c r="G149" s="132">
        <f>PRODUCT(E149,F149)</f>
        <v>0.1</v>
      </c>
      <c r="H149" s="46">
        <f>'Př. 5a - Ceník služeb provozu '!D21</f>
        <v>0</v>
      </c>
      <c r="I149" s="47">
        <f t="shared" si="13"/>
        <v>0</v>
      </c>
    </row>
    <row r="150" spans="1:9" ht="15.6" x14ac:dyDescent="0.25">
      <c r="A150" s="44">
        <v>21</v>
      </c>
      <c r="B150" s="195" t="s">
        <v>69</v>
      </c>
      <c r="C150" s="192"/>
      <c r="D150" s="45" t="s">
        <v>195</v>
      </c>
      <c r="E150" s="45">
        <v>90</v>
      </c>
      <c r="F150" s="45">
        <v>1</v>
      </c>
      <c r="G150" s="131">
        <f t="shared" si="12"/>
        <v>90</v>
      </c>
      <c r="H150" s="46">
        <f>'Př. 5a - Ceník služeb provozu '!D25</f>
        <v>0</v>
      </c>
      <c r="I150" s="47">
        <f t="shared" si="13"/>
        <v>0</v>
      </c>
    </row>
    <row r="151" spans="1:9" x14ac:dyDescent="0.25">
      <c r="G151" s="133"/>
      <c r="H151" s="50" t="s">
        <v>8</v>
      </c>
      <c r="I151" s="47">
        <f>SUM(I142:I150)</f>
        <v>0</v>
      </c>
    </row>
    <row r="152" spans="1:9" x14ac:dyDescent="0.25">
      <c r="D152" s="51" t="s">
        <v>10</v>
      </c>
      <c r="E152" s="51"/>
      <c r="G152" s="133"/>
      <c r="H152" s="50" t="s">
        <v>4</v>
      </c>
      <c r="I152" s="47">
        <f>PRODUCT(I151,0.21)</f>
        <v>0</v>
      </c>
    </row>
    <row r="153" spans="1:9" x14ac:dyDescent="0.25">
      <c r="G153" s="133"/>
      <c r="H153" s="50" t="s">
        <v>87</v>
      </c>
      <c r="I153" s="52">
        <f>SUM(I151:I152)</f>
        <v>0</v>
      </c>
    </row>
    <row r="154" spans="1:9" x14ac:dyDescent="0.25">
      <c r="G154" s="133"/>
      <c r="H154" s="50"/>
      <c r="I154" s="134"/>
    </row>
    <row r="155" spans="1:9" ht="15.6" x14ac:dyDescent="0.3">
      <c r="B155" s="9" t="s">
        <v>80</v>
      </c>
      <c r="G155" s="10"/>
    </row>
    <row r="156" spans="1:9" x14ac:dyDescent="0.25">
      <c r="A156" s="14"/>
      <c r="B156" s="14"/>
      <c r="C156" s="14"/>
      <c r="D156" s="16"/>
      <c r="E156" s="16"/>
      <c r="F156" s="16"/>
      <c r="G156" s="124"/>
      <c r="H156" s="17"/>
      <c r="I156" s="35"/>
    </row>
    <row r="157" spans="1:9" ht="15.6" x14ac:dyDescent="0.3">
      <c r="A157" s="36" t="s">
        <v>12</v>
      </c>
      <c r="B157" s="37" t="s">
        <v>5</v>
      </c>
      <c r="C157" s="38"/>
      <c r="D157" s="39" t="s">
        <v>6</v>
      </c>
      <c r="E157" s="39" t="s">
        <v>0</v>
      </c>
      <c r="F157" s="39" t="s">
        <v>19</v>
      </c>
      <c r="G157" s="130" t="s">
        <v>0</v>
      </c>
      <c r="H157" s="41" t="s">
        <v>7</v>
      </c>
      <c r="I157" s="42" t="s">
        <v>1</v>
      </c>
    </row>
    <row r="158" spans="1:9" x14ac:dyDescent="0.25">
      <c r="A158" s="44">
        <v>1</v>
      </c>
      <c r="B158" s="191" t="s">
        <v>11</v>
      </c>
      <c r="C158" s="192"/>
      <c r="D158" s="45" t="s">
        <v>2</v>
      </c>
      <c r="E158" s="45">
        <v>20</v>
      </c>
      <c r="F158" s="45">
        <v>4</v>
      </c>
      <c r="G158" s="131">
        <f>PRODUCT(E158,F158)</f>
        <v>80</v>
      </c>
      <c r="H158" s="46">
        <f>'Př. 5a - Ceník služeb provozu '!D7</f>
        <v>0</v>
      </c>
      <c r="I158" s="47">
        <f t="shared" ref="I158:I164" si="14">G158*H158</f>
        <v>0</v>
      </c>
    </row>
    <row r="159" spans="1:9" ht="25.5" customHeight="1" x14ac:dyDescent="0.25">
      <c r="A159" s="44">
        <v>2</v>
      </c>
      <c r="B159" s="193" t="s">
        <v>66</v>
      </c>
      <c r="C159" s="194"/>
      <c r="D159" s="45" t="s">
        <v>2</v>
      </c>
      <c r="E159" s="45">
        <v>20</v>
      </c>
      <c r="F159" s="45">
        <v>6</v>
      </c>
      <c r="G159" s="131">
        <f t="shared" ref="G159:G165" si="15">PRODUCT(E159,F159)</f>
        <v>120</v>
      </c>
      <c r="H159" s="46">
        <f>'Př. 5a - Ceník služeb provozu '!D8</f>
        <v>0</v>
      </c>
      <c r="I159" s="47">
        <f t="shared" si="14"/>
        <v>0</v>
      </c>
    </row>
    <row r="160" spans="1:9" x14ac:dyDescent="0.25">
      <c r="A160" s="44">
        <v>5</v>
      </c>
      <c r="B160" s="191" t="s">
        <v>3</v>
      </c>
      <c r="C160" s="192"/>
      <c r="D160" s="45" t="s">
        <v>2</v>
      </c>
      <c r="E160" s="45">
        <v>2</v>
      </c>
      <c r="F160" s="45">
        <v>12</v>
      </c>
      <c r="G160" s="131">
        <f t="shared" si="15"/>
        <v>24</v>
      </c>
      <c r="H160" s="46">
        <f>'Př. 5a - Ceník služeb provozu '!D10</f>
        <v>0</v>
      </c>
      <c r="I160" s="47">
        <f t="shared" si="14"/>
        <v>0</v>
      </c>
    </row>
    <row r="161" spans="1:9" x14ac:dyDescent="0.25">
      <c r="A161" s="44">
        <v>6</v>
      </c>
      <c r="B161" s="191" t="s">
        <v>91</v>
      </c>
      <c r="C161" s="192"/>
      <c r="D161" s="45" t="s">
        <v>2</v>
      </c>
      <c r="E161" s="45">
        <v>12</v>
      </c>
      <c r="F161" s="45">
        <v>4</v>
      </c>
      <c r="G161" s="131">
        <f t="shared" si="15"/>
        <v>48</v>
      </c>
      <c r="H161" s="46">
        <f>'Př. 5a - Ceník služeb provozu '!D11</f>
        <v>0</v>
      </c>
      <c r="I161" s="47">
        <f t="shared" si="14"/>
        <v>0</v>
      </c>
    </row>
    <row r="162" spans="1:9" x14ac:dyDescent="0.25">
      <c r="A162" s="44">
        <v>7</v>
      </c>
      <c r="B162" s="191" t="s">
        <v>9</v>
      </c>
      <c r="C162" s="192"/>
      <c r="D162" s="45" t="s">
        <v>2</v>
      </c>
      <c r="E162" s="45">
        <v>2</v>
      </c>
      <c r="F162" s="45">
        <v>12</v>
      </c>
      <c r="G162" s="131">
        <f t="shared" si="15"/>
        <v>24</v>
      </c>
      <c r="H162" s="46">
        <f>'Př. 5a - Ceník služeb provozu '!D12</f>
        <v>0</v>
      </c>
      <c r="I162" s="47">
        <f t="shared" si="14"/>
        <v>0</v>
      </c>
    </row>
    <row r="163" spans="1:9" x14ac:dyDescent="0.25">
      <c r="A163" s="44">
        <v>8</v>
      </c>
      <c r="B163" s="191" t="s">
        <v>71</v>
      </c>
      <c r="C163" s="192"/>
      <c r="D163" s="45" t="s">
        <v>2</v>
      </c>
      <c r="E163" s="45">
        <v>32</v>
      </c>
      <c r="F163" s="45">
        <v>1</v>
      </c>
      <c r="G163" s="131">
        <f t="shared" si="15"/>
        <v>32</v>
      </c>
      <c r="H163" s="46">
        <f>'Př. 5a - Ceník služeb provozu '!D13</f>
        <v>0</v>
      </c>
      <c r="I163" s="47">
        <f t="shared" si="14"/>
        <v>0</v>
      </c>
    </row>
    <row r="164" spans="1:9" x14ac:dyDescent="0.25">
      <c r="A164" s="44">
        <v>9</v>
      </c>
      <c r="B164" s="191" t="s">
        <v>48</v>
      </c>
      <c r="C164" s="192"/>
      <c r="D164" s="45" t="s">
        <v>2</v>
      </c>
      <c r="E164" s="45">
        <v>32</v>
      </c>
      <c r="F164" s="45">
        <v>1</v>
      </c>
      <c r="G164" s="131">
        <f t="shared" si="15"/>
        <v>32</v>
      </c>
      <c r="H164" s="46">
        <f>'Př. 5a - Ceník služeb provozu '!D14</f>
        <v>0</v>
      </c>
      <c r="I164" s="47">
        <f t="shared" si="14"/>
        <v>0</v>
      </c>
    </row>
    <row r="165" spans="1:9" x14ac:dyDescent="0.25">
      <c r="A165" s="44">
        <v>17</v>
      </c>
      <c r="B165" s="44" t="s">
        <v>67</v>
      </c>
      <c r="C165" s="44"/>
      <c r="D165" s="45" t="s">
        <v>50</v>
      </c>
      <c r="E165" s="45">
        <v>0.1</v>
      </c>
      <c r="F165" s="45">
        <v>1</v>
      </c>
      <c r="G165" s="132">
        <f t="shared" si="15"/>
        <v>0.1</v>
      </c>
      <c r="H165" s="46">
        <f>'Př. 5a - Ceník služeb provozu '!D21</f>
        <v>0</v>
      </c>
      <c r="I165" s="47">
        <f>G165*H165</f>
        <v>0</v>
      </c>
    </row>
    <row r="166" spans="1:9" x14ac:dyDescent="0.25">
      <c r="G166" s="133"/>
      <c r="H166" s="50" t="s">
        <v>8</v>
      </c>
      <c r="I166" s="47">
        <f>SUM(I158:I165)</f>
        <v>0</v>
      </c>
    </row>
    <row r="167" spans="1:9" x14ac:dyDescent="0.25">
      <c r="D167" s="51" t="s">
        <v>10</v>
      </c>
      <c r="E167" s="51"/>
      <c r="G167" s="133"/>
      <c r="H167" s="50" t="s">
        <v>4</v>
      </c>
      <c r="I167" s="47">
        <f>PRODUCT(I166,0.21)</f>
        <v>0</v>
      </c>
    </row>
    <row r="168" spans="1:9" x14ac:dyDescent="0.25">
      <c r="G168" s="133"/>
      <c r="H168" s="50" t="s">
        <v>88</v>
      </c>
      <c r="I168" s="52">
        <f>SUM(I166:I167)</f>
        <v>0</v>
      </c>
    </row>
  </sheetData>
  <mergeCells count="61">
    <mergeCell ref="B143:C143"/>
    <mergeCell ref="B118:C118"/>
    <mergeCell ref="B144:C144"/>
    <mergeCell ref="B163:C163"/>
    <mergeCell ref="B164:C164"/>
    <mergeCell ref="B160:C160"/>
    <mergeCell ref="B162:C162"/>
    <mergeCell ref="B161:C161"/>
    <mergeCell ref="B147:C147"/>
    <mergeCell ref="B150:C150"/>
    <mergeCell ref="B146:C146"/>
    <mergeCell ref="B148:C148"/>
    <mergeCell ref="B142:C142"/>
    <mergeCell ref="B159:C159"/>
    <mergeCell ref="B122:C122"/>
    <mergeCell ref="B158:C158"/>
    <mergeCell ref="B102:C102"/>
    <mergeCell ref="B103:C103"/>
    <mergeCell ref="B121:C121"/>
    <mergeCell ref="B77:C77"/>
    <mergeCell ref="B78:C78"/>
    <mergeCell ref="B117:C117"/>
    <mergeCell ref="B79:C79"/>
    <mergeCell ref="B80:C80"/>
    <mergeCell ref="B105:C105"/>
    <mergeCell ref="B108:C108"/>
    <mergeCell ref="B100:C100"/>
    <mergeCell ref="B34:C34"/>
    <mergeCell ref="B58:C58"/>
    <mergeCell ref="B60:C60"/>
    <mergeCell ref="B35:C35"/>
    <mergeCell ref="B17:C17"/>
    <mergeCell ref="B20:C20"/>
    <mergeCell ref="B38:C38"/>
    <mergeCell ref="B36:C36"/>
    <mergeCell ref="B59:C59"/>
    <mergeCell ref="B15:C15"/>
    <mergeCell ref="B16:C16"/>
    <mergeCell ref="B18:C18"/>
    <mergeCell ref="B19:C19"/>
    <mergeCell ref="B33:C33"/>
    <mergeCell ref="B32:C32"/>
    <mergeCell ref="B23:C23"/>
    <mergeCell ref="B21:C21"/>
    <mergeCell ref="B24:C24"/>
    <mergeCell ref="B145:C145"/>
    <mergeCell ref="B37:C37"/>
    <mergeCell ref="B116:C116"/>
    <mergeCell ref="B106:C106"/>
    <mergeCell ref="B120:C120"/>
    <mergeCell ref="B75:C75"/>
    <mergeCell ref="B104:C104"/>
    <mergeCell ref="B119:C119"/>
    <mergeCell ref="B62:C62"/>
    <mergeCell ref="B63:C63"/>
    <mergeCell ref="B61:C61"/>
    <mergeCell ref="B64:C64"/>
    <mergeCell ref="B76:C76"/>
    <mergeCell ref="B74:C74"/>
    <mergeCell ref="B66:C66"/>
    <mergeCell ref="B101:C101"/>
  </mergeCells>
  <pageMargins left="0.23622047244094491" right="0.23622047244094491" top="0.74803149606299213" bottom="0.74803149606299213" header="0.31496062992125984" footer="0.31496062992125984"/>
  <pageSetup paperSize="9" scale="75" firstPageNumber="0" orientation="landscape" r:id="rId1"/>
  <headerFooter alignWithMargins="0"/>
  <rowBreaks count="3" manualBreakCount="3">
    <brk id="43" max="16383" man="1"/>
    <brk id="85" max="16383" man="1"/>
    <brk id="12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3E73-C70B-492C-BB59-A9FBF622DAC0}">
  <dimension ref="A1:J172"/>
  <sheetViews>
    <sheetView view="pageBreakPreview" zoomScaleNormal="100" zoomScaleSheetLayoutView="100" workbookViewId="0">
      <selection activeCell="H170" sqref="H170"/>
    </sheetView>
  </sheetViews>
  <sheetFormatPr defaultColWidth="9.109375" defaultRowHeight="13.2" x14ac:dyDescent="0.25"/>
  <cols>
    <col min="1" max="1" width="8.88671875" style="8" customWidth="1"/>
    <col min="2" max="2" width="17.6640625" style="8" customWidth="1"/>
    <col min="3" max="3" width="40.6640625" style="8" customWidth="1"/>
    <col min="4" max="4" width="8.6640625" style="10" customWidth="1"/>
    <col min="5" max="5" width="10.88671875" style="10" customWidth="1"/>
    <col min="6" max="6" width="12.88671875" style="10" customWidth="1"/>
    <col min="7" max="7" width="10.33203125" style="127" customWidth="1"/>
    <col min="8" max="8" width="13.44140625" style="13" customWidth="1"/>
    <col min="9" max="9" width="12.6640625" style="28" customWidth="1"/>
    <col min="10" max="16384" width="9.109375" style="8"/>
  </cols>
  <sheetData>
    <row r="1" spans="1:10" ht="15.6" x14ac:dyDescent="0.3">
      <c r="B1" s="9"/>
      <c r="G1" s="10"/>
      <c r="H1" s="11" t="s">
        <v>63</v>
      </c>
      <c r="I1" s="12"/>
    </row>
    <row r="2" spans="1:10" ht="15.6" x14ac:dyDescent="0.3">
      <c r="B2" s="9" t="s">
        <v>65</v>
      </c>
      <c r="G2" s="10"/>
      <c r="I2" s="12"/>
    </row>
    <row r="3" spans="1:10" s="14" customFormat="1" ht="10.199999999999999" x14ac:dyDescent="0.2">
      <c r="B3" s="15"/>
      <c r="D3" s="16"/>
      <c r="E3" s="16"/>
      <c r="F3" s="16"/>
      <c r="G3" s="16"/>
      <c r="H3" s="17"/>
      <c r="I3" s="18"/>
    </row>
    <row r="4" spans="1:10" s="19" customFormat="1" ht="15.6" x14ac:dyDescent="0.3">
      <c r="B4" s="9" t="s">
        <v>64</v>
      </c>
    </row>
    <row r="5" spans="1:10" s="14" customFormat="1" ht="10.199999999999999" x14ac:dyDescent="0.2">
      <c r="D5" s="16"/>
      <c r="E5" s="16"/>
      <c r="F5" s="16"/>
      <c r="G5" s="124"/>
      <c r="H5" s="17"/>
      <c r="I5" s="35"/>
    </row>
    <row r="6" spans="1:10" x14ac:dyDescent="0.25">
      <c r="A6" s="125"/>
      <c r="B6" s="8" t="s">
        <v>13</v>
      </c>
      <c r="C6" s="126" t="s">
        <v>22</v>
      </c>
    </row>
    <row r="7" spans="1:10" ht="12.75" customHeight="1" x14ac:dyDescent="0.25">
      <c r="B7" s="8" t="s">
        <v>14</v>
      </c>
      <c r="C7" s="43" t="s">
        <v>43</v>
      </c>
      <c r="F7" s="33"/>
      <c r="G7" s="128"/>
      <c r="H7" s="129"/>
    </row>
    <row r="8" spans="1:10" x14ac:dyDescent="0.25">
      <c r="B8" s="8" t="s">
        <v>16</v>
      </c>
      <c r="C8" s="43" t="s">
        <v>17</v>
      </c>
    </row>
    <row r="9" spans="1:10" x14ac:dyDescent="0.25">
      <c r="B9" s="8" t="s">
        <v>15</v>
      </c>
      <c r="C9" s="43" t="s">
        <v>23</v>
      </c>
    </row>
    <row r="10" spans="1:10" x14ac:dyDescent="0.25">
      <c r="C10" s="43" t="s">
        <v>24</v>
      </c>
    </row>
    <row r="11" spans="1:10" x14ac:dyDescent="0.25">
      <c r="B11" s="8" t="s">
        <v>18</v>
      </c>
      <c r="C11" s="33" t="s">
        <v>89</v>
      </c>
    </row>
    <row r="12" spans="1:10" s="14" customFormat="1" ht="10.199999999999999" x14ac:dyDescent="0.2">
      <c r="C12" s="34"/>
      <c r="D12" s="16"/>
      <c r="E12" s="16"/>
      <c r="F12" s="16"/>
      <c r="G12" s="124"/>
      <c r="H12" s="17"/>
      <c r="I12" s="35"/>
    </row>
    <row r="13" spans="1:10" ht="15.6" x14ac:dyDescent="0.3">
      <c r="B13" s="9" t="s">
        <v>73</v>
      </c>
    </row>
    <row r="14" spans="1:10" s="14" customFormat="1" ht="10.199999999999999" x14ac:dyDescent="0.2">
      <c r="D14" s="16"/>
      <c r="E14" s="16"/>
      <c r="F14" s="16"/>
      <c r="G14" s="124"/>
      <c r="H14" s="17"/>
      <c r="I14" s="35"/>
    </row>
    <row r="15" spans="1:10" ht="15.9" customHeight="1" x14ac:dyDescent="0.3">
      <c r="A15" s="36" t="s">
        <v>12</v>
      </c>
      <c r="B15" s="37" t="s">
        <v>5</v>
      </c>
      <c r="C15" s="38"/>
      <c r="D15" s="39" t="s">
        <v>6</v>
      </c>
      <c r="E15" s="39" t="s">
        <v>0</v>
      </c>
      <c r="F15" s="39" t="s">
        <v>19</v>
      </c>
      <c r="G15" s="130" t="s">
        <v>0</v>
      </c>
      <c r="H15" s="41" t="s">
        <v>7</v>
      </c>
      <c r="I15" s="42" t="s">
        <v>1</v>
      </c>
      <c r="J15" s="43"/>
    </row>
    <row r="16" spans="1:10" x14ac:dyDescent="0.25">
      <c r="A16" s="44">
        <v>1</v>
      </c>
      <c r="B16" s="191" t="s">
        <v>11</v>
      </c>
      <c r="C16" s="192"/>
      <c r="D16" s="45" t="s">
        <v>2</v>
      </c>
      <c r="E16" s="45">
        <v>20</v>
      </c>
      <c r="F16" s="45">
        <v>4</v>
      </c>
      <c r="G16" s="131">
        <f>PRODUCT(E16,F16)</f>
        <v>80</v>
      </c>
      <c r="H16" s="46">
        <f>'Př. 5a - Ceník služeb provozu '!D7</f>
        <v>0</v>
      </c>
      <c r="I16" s="47">
        <f t="shared" ref="I16:I25" si="0">G16*H16</f>
        <v>0</v>
      </c>
    </row>
    <row r="17" spans="1:9" ht="25.5" customHeight="1" x14ac:dyDescent="0.25">
      <c r="A17" s="44">
        <v>2</v>
      </c>
      <c r="B17" s="193" t="s">
        <v>66</v>
      </c>
      <c r="C17" s="194"/>
      <c r="D17" s="45" t="s">
        <v>2</v>
      </c>
      <c r="E17" s="45">
        <v>20</v>
      </c>
      <c r="F17" s="45">
        <v>6</v>
      </c>
      <c r="G17" s="131">
        <f t="shared" ref="G17:G25" si="1">PRODUCT(E17,F17)</f>
        <v>120</v>
      </c>
      <c r="H17" s="46">
        <f>'Př. 5a - Ceník služeb provozu '!D8</f>
        <v>0</v>
      </c>
      <c r="I17" s="47">
        <f t="shared" si="0"/>
        <v>0</v>
      </c>
    </row>
    <row r="18" spans="1:9" x14ac:dyDescent="0.25">
      <c r="A18" s="44">
        <v>5</v>
      </c>
      <c r="B18" s="191" t="s">
        <v>3</v>
      </c>
      <c r="C18" s="192"/>
      <c r="D18" s="45" t="s">
        <v>2</v>
      </c>
      <c r="E18" s="45">
        <v>2</v>
      </c>
      <c r="F18" s="45">
        <v>12</v>
      </c>
      <c r="G18" s="131">
        <f t="shared" si="1"/>
        <v>24</v>
      </c>
      <c r="H18" s="46">
        <f>'Př. 5a - Ceník služeb provozu '!D10</f>
        <v>0</v>
      </c>
      <c r="I18" s="47">
        <f t="shared" si="0"/>
        <v>0</v>
      </c>
    </row>
    <row r="19" spans="1:9" x14ac:dyDescent="0.25">
      <c r="A19" s="44">
        <v>6</v>
      </c>
      <c r="B19" s="191" t="s">
        <v>91</v>
      </c>
      <c r="C19" s="192"/>
      <c r="D19" s="45" t="s">
        <v>2</v>
      </c>
      <c r="E19" s="45">
        <v>12</v>
      </c>
      <c r="F19" s="45">
        <v>4</v>
      </c>
      <c r="G19" s="131">
        <f t="shared" si="1"/>
        <v>48</v>
      </c>
      <c r="H19" s="46">
        <f>'Př. 5a - Ceník služeb provozu '!D11</f>
        <v>0</v>
      </c>
      <c r="I19" s="47">
        <f t="shared" si="0"/>
        <v>0</v>
      </c>
    </row>
    <row r="20" spans="1:9" x14ac:dyDescent="0.25">
      <c r="A20" s="44">
        <v>7</v>
      </c>
      <c r="B20" s="191" t="s">
        <v>46</v>
      </c>
      <c r="C20" s="192"/>
      <c r="D20" s="45" t="s">
        <v>2</v>
      </c>
      <c r="E20" s="45">
        <v>2</v>
      </c>
      <c r="F20" s="45">
        <v>12</v>
      </c>
      <c r="G20" s="131">
        <f t="shared" si="1"/>
        <v>24</v>
      </c>
      <c r="H20" s="46">
        <f>'Př. 5a - Ceník služeb provozu '!D12</f>
        <v>0</v>
      </c>
      <c r="I20" s="47">
        <f t="shared" si="0"/>
        <v>0</v>
      </c>
    </row>
    <row r="21" spans="1:9" x14ac:dyDescent="0.25">
      <c r="A21" s="44">
        <v>11</v>
      </c>
      <c r="B21" s="191" t="s">
        <v>56</v>
      </c>
      <c r="C21" s="192"/>
      <c r="D21" s="45" t="s">
        <v>2</v>
      </c>
      <c r="E21" s="45">
        <v>20</v>
      </c>
      <c r="F21" s="45">
        <v>1</v>
      </c>
      <c r="G21" s="131">
        <f t="shared" si="1"/>
        <v>20</v>
      </c>
      <c r="H21" s="46">
        <f>'Př. 5a - Ceník služeb provozu '!D16</f>
        <v>0</v>
      </c>
      <c r="I21" s="47">
        <f t="shared" si="0"/>
        <v>0</v>
      </c>
    </row>
    <row r="22" spans="1:9" x14ac:dyDescent="0.25">
      <c r="A22" s="44">
        <v>12</v>
      </c>
      <c r="B22" s="191" t="s">
        <v>47</v>
      </c>
      <c r="C22" s="192"/>
      <c r="D22" s="45" t="s">
        <v>2</v>
      </c>
      <c r="E22" s="45">
        <v>80</v>
      </c>
      <c r="F22" s="45">
        <v>1</v>
      </c>
      <c r="G22" s="131">
        <f t="shared" si="1"/>
        <v>80</v>
      </c>
      <c r="H22" s="46">
        <f>'Př. 5a - Ceník služeb provozu '!D17</f>
        <v>0</v>
      </c>
      <c r="I22" s="47">
        <f t="shared" si="0"/>
        <v>0</v>
      </c>
    </row>
    <row r="23" spans="1:9" x14ac:dyDescent="0.25">
      <c r="A23" s="44">
        <v>17</v>
      </c>
      <c r="B23" s="44" t="s">
        <v>67</v>
      </c>
      <c r="C23" s="44"/>
      <c r="D23" s="45" t="s">
        <v>50</v>
      </c>
      <c r="E23" s="45">
        <v>0.1</v>
      </c>
      <c r="F23" s="45">
        <v>1</v>
      </c>
      <c r="G23" s="132">
        <f t="shared" si="1"/>
        <v>0.1</v>
      </c>
      <c r="H23" s="46">
        <f>'Př. 5a - Ceník služeb provozu '!D21</f>
        <v>0</v>
      </c>
      <c r="I23" s="47">
        <f>G23*H23</f>
        <v>0</v>
      </c>
    </row>
    <row r="24" spans="1:9" ht="15.6" x14ac:dyDescent="0.25">
      <c r="A24" s="44">
        <v>19</v>
      </c>
      <c r="B24" s="191" t="s">
        <v>45</v>
      </c>
      <c r="C24" s="192"/>
      <c r="D24" s="45" t="s">
        <v>194</v>
      </c>
      <c r="E24" s="45">
        <v>280</v>
      </c>
      <c r="F24" s="45">
        <v>1</v>
      </c>
      <c r="G24" s="131">
        <f t="shared" si="1"/>
        <v>280</v>
      </c>
      <c r="H24" s="46">
        <f>'Př. 5a - Ceník služeb provozu '!D23</f>
        <v>0</v>
      </c>
      <c r="I24" s="47">
        <f t="shared" si="0"/>
        <v>0</v>
      </c>
    </row>
    <row r="25" spans="1:9" ht="15.6" x14ac:dyDescent="0.25">
      <c r="A25" s="44">
        <v>21</v>
      </c>
      <c r="B25" s="191" t="s">
        <v>69</v>
      </c>
      <c r="C25" s="192"/>
      <c r="D25" s="45" t="s">
        <v>195</v>
      </c>
      <c r="E25" s="45">
        <v>260</v>
      </c>
      <c r="F25" s="45">
        <v>1</v>
      </c>
      <c r="G25" s="131">
        <f t="shared" si="1"/>
        <v>260</v>
      </c>
      <c r="H25" s="46">
        <f>'Př. 5a - Ceník služeb provozu '!D25</f>
        <v>0</v>
      </c>
      <c r="I25" s="47">
        <f t="shared" si="0"/>
        <v>0</v>
      </c>
    </row>
    <row r="26" spans="1:9" x14ac:dyDescent="0.25">
      <c r="G26" s="133"/>
      <c r="H26" s="50" t="s">
        <v>8</v>
      </c>
      <c r="I26" s="47">
        <f>SUM(I16:I25)</f>
        <v>0</v>
      </c>
    </row>
    <row r="27" spans="1:9" ht="12.75" customHeight="1" x14ac:dyDescent="0.25">
      <c r="D27" s="51" t="s">
        <v>10</v>
      </c>
      <c r="E27" s="51"/>
      <c r="G27" s="133"/>
      <c r="H27" s="50" t="s">
        <v>4</v>
      </c>
      <c r="I27" s="47">
        <f>PRODUCT(I26,0.21)</f>
        <v>0</v>
      </c>
    </row>
    <row r="28" spans="1:9" x14ac:dyDescent="0.25">
      <c r="G28" s="133"/>
      <c r="H28" s="50" t="s">
        <v>82</v>
      </c>
      <c r="I28" s="52">
        <f>SUM(I26:I27)</f>
        <v>0</v>
      </c>
    </row>
    <row r="29" spans="1:9" x14ac:dyDescent="0.25">
      <c r="G29" s="133"/>
      <c r="H29" s="50"/>
      <c r="I29" s="134"/>
    </row>
    <row r="30" spans="1:9" ht="15.6" x14ac:dyDescent="0.3">
      <c r="B30" s="9" t="s">
        <v>74</v>
      </c>
    </row>
    <row r="31" spans="1:9" x14ac:dyDescent="0.25">
      <c r="A31" s="14"/>
      <c r="B31" s="14"/>
      <c r="C31" s="14"/>
      <c r="D31" s="16"/>
      <c r="E31" s="16"/>
      <c r="F31" s="16"/>
      <c r="G31" s="124"/>
      <c r="H31" s="17"/>
      <c r="I31" s="35"/>
    </row>
    <row r="32" spans="1:9" ht="15.6" x14ac:dyDescent="0.3">
      <c r="A32" s="36" t="s">
        <v>12</v>
      </c>
      <c r="B32" s="37" t="s">
        <v>5</v>
      </c>
      <c r="C32" s="38"/>
      <c r="D32" s="39" t="s">
        <v>6</v>
      </c>
      <c r="E32" s="39" t="s">
        <v>0</v>
      </c>
      <c r="F32" s="39" t="s">
        <v>19</v>
      </c>
      <c r="G32" s="130" t="s">
        <v>0</v>
      </c>
      <c r="H32" s="41" t="s">
        <v>7</v>
      </c>
      <c r="I32" s="42" t="s">
        <v>1</v>
      </c>
    </row>
    <row r="33" spans="1:9" x14ac:dyDescent="0.25">
      <c r="A33" s="44">
        <v>1</v>
      </c>
      <c r="B33" s="191" t="s">
        <v>11</v>
      </c>
      <c r="C33" s="192"/>
      <c r="D33" s="45" t="s">
        <v>2</v>
      </c>
      <c r="E33" s="45">
        <v>20</v>
      </c>
      <c r="F33" s="45">
        <v>4</v>
      </c>
      <c r="G33" s="131">
        <f t="shared" ref="G33:G39" si="2">PRODUCT(E33,F33)</f>
        <v>80</v>
      </c>
      <c r="H33" s="46">
        <f>'Př. 5a - Ceník služeb provozu '!D7</f>
        <v>0</v>
      </c>
      <c r="I33" s="47">
        <f t="shared" ref="I33:I40" si="3">G33*H33</f>
        <v>0</v>
      </c>
    </row>
    <row r="34" spans="1:9" ht="26.25" customHeight="1" x14ac:dyDescent="0.25">
      <c r="A34" s="44">
        <v>2</v>
      </c>
      <c r="B34" s="193" t="s">
        <v>66</v>
      </c>
      <c r="C34" s="194"/>
      <c r="D34" s="45" t="s">
        <v>2</v>
      </c>
      <c r="E34" s="45">
        <v>20</v>
      </c>
      <c r="F34" s="45">
        <v>6</v>
      </c>
      <c r="G34" s="131">
        <f t="shared" si="2"/>
        <v>120</v>
      </c>
      <c r="H34" s="46">
        <f>'Př. 5a - Ceník služeb provozu '!D8</f>
        <v>0</v>
      </c>
      <c r="I34" s="47">
        <f t="shared" si="3"/>
        <v>0</v>
      </c>
    </row>
    <row r="35" spans="1:9" x14ac:dyDescent="0.25">
      <c r="A35" s="44">
        <v>5</v>
      </c>
      <c r="B35" s="191" t="s">
        <v>3</v>
      </c>
      <c r="C35" s="192"/>
      <c r="D35" s="45" t="s">
        <v>2</v>
      </c>
      <c r="E35" s="45">
        <v>2</v>
      </c>
      <c r="F35" s="45">
        <v>12</v>
      </c>
      <c r="G35" s="131">
        <f t="shared" si="2"/>
        <v>24</v>
      </c>
      <c r="H35" s="46">
        <f>'Př. 5a - Ceník služeb provozu '!D10</f>
        <v>0</v>
      </c>
      <c r="I35" s="47">
        <f t="shared" si="3"/>
        <v>0</v>
      </c>
    </row>
    <row r="36" spans="1:9" x14ac:dyDescent="0.25">
      <c r="A36" s="44">
        <v>6</v>
      </c>
      <c r="B36" s="191" t="s">
        <v>91</v>
      </c>
      <c r="C36" s="192"/>
      <c r="D36" s="45" t="s">
        <v>2</v>
      </c>
      <c r="E36" s="45">
        <v>12</v>
      </c>
      <c r="F36" s="45">
        <v>4</v>
      </c>
      <c r="G36" s="131">
        <f t="shared" si="2"/>
        <v>48</v>
      </c>
      <c r="H36" s="46">
        <f>'Př. 5a - Ceník služeb provozu '!D11</f>
        <v>0</v>
      </c>
      <c r="I36" s="47">
        <f t="shared" si="3"/>
        <v>0</v>
      </c>
    </row>
    <row r="37" spans="1:9" x14ac:dyDescent="0.25">
      <c r="A37" s="44">
        <v>7</v>
      </c>
      <c r="B37" s="191" t="s">
        <v>9</v>
      </c>
      <c r="C37" s="192"/>
      <c r="D37" s="45" t="s">
        <v>2</v>
      </c>
      <c r="E37" s="45">
        <v>2</v>
      </c>
      <c r="F37" s="45">
        <v>12</v>
      </c>
      <c r="G37" s="131">
        <f t="shared" si="2"/>
        <v>24</v>
      </c>
      <c r="H37" s="46">
        <f>'Př. 5a - Ceník služeb provozu '!D12</f>
        <v>0</v>
      </c>
      <c r="I37" s="47">
        <f t="shared" si="3"/>
        <v>0</v>
      </c>
    </row>
    <row r="38" spans="1:9" x14ac:dyDescent="0.25">
      <c r="A38" s="44">
        <v>8</v>
      </c>
      <c r="B38" s="191" t="s">
        <v>71</v>
      </c>
      <c r="C38" s="192"/>
      <c r="D38" s="45" t="s">
        <v>2</v>
      </c>
      <c r="E38" s="45">
        <v>36</v>
      </c>
      <c r="F38" s="45">
        <v>1</v>
      </c>
      <c r="G38" s="131">
        <f t="shared" si="2"/>
        <v>36</v>
      </c>
      <c r="H38" s="46">
        <f>'Př. 5a - Ceník služeb provozu '!D13</f>
        <v>0</v>
      </c>
      <c r="I38" s="47">
        <f t="shared" si="3"/>
        <v>0</v>
      </c>
    </row>
    <row r="39" spans="1:9" x14ac:dyDescent="0.25">
      <c r="A39" s="44">
        <v>9</v>
      </c>
      <c r="B39" s="191" t="s">
        <v>48</v>
      </c>
      <c r="C39" s="192"/>
      <c r="D39" s="45" t="s">
        <v>2</v>
      </c>
      <c r="E39" s="45">
        <v>20</v>
      </c>
      <c r="F39" s="45">
        <v>1</v>
      </c>
      <c r="G39" s="131">
        <f t="shared" si="2"/>
        <v>20</v>
      </c>
      <c r="H39" s="46">
        <f>'Př. 5a - Ceník služeb provozu '!D14</f>
        <v>0</v>
      </c>
      <c r="I39" s="47">
        <f t="shared" si="3"/>
        <v>0</v>
      </c>
    </row>
    <row r="40" spans="1:9" x14ac:dyDescent="0.25">
      <c r="A40" s="44">
        <v>17</v>
      </c>
      <c r="B40" s="44" t="s">
        <v>67</v>
      </c>
      <c r="C40" s="44"/>
      <c r="D40" s="45" t="s">
        <v>50</v>
      </c>
      <c r="E40" s="45">
        <v>0.1</v>
      </c>
      <c r="F40" s="45">
        <v>1</v>
      </c>
      <c r="G40" s="132">
        <f>PRODUCT(E40,F40)</f>
        <v>0.1</v>
      </c>
      <c r="H40" s="46">
        <f>'Př. 5a - Ceník služeb provozu '!D21</f>
        <v>0</v>
      </c>
      <c r="I40" s="47">
        <f t="shared" si="3"/>
        <v>0</v>
      </c>
    </row>
    <row r="41" spans="1:9" x14ac:dyDescent="0.25">
      <c r="G41" s="133"/>
      <c r="H41" s="50" t="s">
        <v>8</v>
      </c>
      <c r="I41" s="47">
        <f>SUM(I33:I40)</f>
        <v>0</v>
      </c>
    </row>
    <row r="42" spans="1:9" x14ac:dyDescent="0.25">
      <c r="D42" s="51" t="s">
        <v>10</v>
      </c>
      <c r="E42" s="51"/>
      <c r="G42" s="133"/>
      <c r="H42" s="50" t="s">
        <v>4</v>
      </c>
      <c r="I42" s="47">
        <f>PRODUCT(I41,0.21)</f>
        <v>0</v>
      </c>
    </row>
    <row r="43" spans="1:9" x14ac:dyDescent="0.25">
      <c r="G43" s="133"/>
      <c r="H43" s="50" t="s">
        <v>81</v>
      </c>
      <c r="I43" s="52">
        <f>SUM(I41:I42)</f>
        <v>0</v>
      </c>
    </row>
    <row r="44" spans="1:9" x14ac:dyDescent="0.25">
      <c r="G44" s="133"/>
      <c r="H44" s="50"/>
      <c r="I44" s="134"/>
    </row>
    <row r="45" spans="1:9" x14ac:dyDescent="0.25">
      <c r="G45" s="133"/>
      <c r="H45" s="50"/>
      <c r="I45" s="134"/>
    </row>
    <row r="46" spans="1:9" ht="15.6" x14ac:dyDescent="0.3">
      <c r="B46" s="9" t="s">
        <v>65</v>
      </c>
      <c r="G46" s="10"/>
      <c r="I46" s="12"/>
    </row>
    <row r="47" spans="1:9" x14ac:dyDescent="0.25">
      <c r="A47" s="14"/>
      <c r="B47" s="15"/>
      <c r="C47" s="14"/>
      <c r="D47" s="16"/>
      <c r="E47" s="16"/>
      <c r="F47" s="16"/>
      <c r="G47" s="16"/>
      <c r="H47" s="17"/>
      <c r="I47" s="18"/>
    </row>
    <row r="48" spans="1:9" ht="15.6" x14ac:dyDescent="0.3">
      <c r="A48" s="19"/>
      <c r="B48" s="9" t="s">
        <v>64</v>
      </c>
      <c r="C48" s="19"/>
      <c r="D48" s="19"/>
      <c r="E48" s="19"/>
      <c r="F48" s="19"/>
      <c r="G48" s="19"/>
      <c r="H48" s="19"/>
      <c r="I48" s="19"/>
    </row>
    <row r="49" spans="1:9" x14ac:dyDescent="0.25">
      <c r="A49" s="14"/>
      <c r="B49" s="14"/>
      <c r="C49" s="14"/>
      <c r="D49" s="16"/>
      <c r="E49" s="16"/>
      <c r="F49" s="16"/>
      <c r="G49" s="124"/>
      <c r="H49" s="17"/>
      <c r="I49" s="35"/>
    </row>
    <row r="50" spans="1:9" x14ac:dyDescent="0.25">
      <c r="A50" s="125"/>
      <c r="B50" s="8" t="s">
        <v>13</v>
      </c>
      <c r="C50" s="126" t="s">
        <v>22</v>
      </c>
    </row>
    <row r="51" spans="1:9" x14ac:dyDescent="0.25">
      <c r="B51" s="8" t="s">
        <v>14</v>
      </c>
      <c r="C51" s="43" t="s">
        <v>43</v>
      </c>
      <c r="F51" s="33"/>
      <c r="G51" s="128"/>
      <c r="H51" s="129"/>
    </row>
    <row r="52" spans="1:9" x14ac:dyDescent="0.25">
      <c r="B52" s="8" t="s">
        <v>16</v>
      </c>
      <c r="C52" s="43" t="s">
        <v>17</v>
      </c>
    </row>
    <row r="53" spans="1:9" x14ac:dyDescent="0.25">
      <c r="B53" s="8" t="s">
        <v>15</v>
      </c>
      <c r="C53" s="43" t="s">
        <v>23</v>
      </c>
    </row>
    <row r="54" spans="1:9" x14ac:dyDescent="0.25">
      <c r="C54" s="43" t="s">
        <v>24</v>
      </c>
    </row>
    <row r="55" spans="1:9" x14ac:dyDescent="0.25">
      <c r="B55" s="8" t="s">
        <v>18</v>
      </c>
      <c r="C55" s="33" t="s">
        <v>89</v>
      </c>
    </row>
    <row r="56" spans="1:9" x14ac:dyDescent="0.25">
      <c r="G56" s="133"/>
      <c r="H56" s="50"/>
      <c r="I56" s="134"/>
    </row>
    <row r="57" spans="1:9" ht="15.6" x14ac:dyDescent="0.3">
      <c r="B57" s="9" t="s">
        <v>75</v>
      </c>
    </row>
    <row r="58" spans="1:9" x14ac:dyDescent="0.25">
      <c r="A58" s="14"/>
      <c r="B58" s="14"/>
      <c r="C58" s="14"/>
      <c r="D58" s="16"/>
      <c r="E58" s="16"/>
      <c r="F58" s="16"/>
      <c r="G58" s="124"/>
      <c r="H58" s="17"/>
      <c r="I58" s="35"/>
    </row>
    <row r="59" spans="1:9" ht="15.6" x14ac:dyDescent="0.3">
      <c r="A59" s="36" t="s">
        <v>12</v>
      </c>
      <c r="B59" s="37" t="s">
        <v>5</v>
      </c>
      <c r="C59" s="38"/>
      <c r="D59" s="39" t="s">
        <v>6</v>
      </c>
      <c r="E59" s="39" t="s">
        <v>0</v>
      </c>
      <c r="F59" s="39" t="s">
        <v>19</v>
      </c>
      <c r="G59" s="130" t="s">
        <v>0</v>
      </c>
      <c r="H59" s="41" t="s">
        <v>7</v>
      </c>
      <c r="I59" s="42" t="s">
        <v>1</v>
      </c>
    </row>
    <row r="60" spans="1:9" x14ac:dyDescent="0.25">
      <c r="A60" s="44">
        <v>1</v>
      </c>
      <c r="B60" s="191" t="s">
        <v>11</v>
      </c>
      <c r="C60" s="192"/>
      <c r="D60" s="45" t="s">
        <v>2</v>
      </c>
      <c r="E60" s="45">
        <v>20</v>
      </c>
      <c r="F60" s="45">
        <v>4</v>
      </c>
      <c r="G60" s="131">
        <f>PRODUCT(E60,F60)</f>
        <v>80</v>
      </c>
      <c r="H60" s="46">
        <f>'Př. 5a - Ceník služeb provozu '!D7</f>
        <v>0</v>
      </c>
      <c r="I60" s="47">
        <f t="shared" ref="I60:I66" si="4">G60*H60</f>
        <v>0</v>
      </c>
    </row>
    <row r="61" spans="1:9" ht="25.5" customHeight="1" x14ac:dyDescent="0.25">
      <c r="A61" s="44">
        <v>2</v>
      </c>
      <c r="B61" s="193" t="s">
        <v>66</v>
      </c>
      <c r="C61" s="194"/>
      <c r="D61" s="45" t="s">
        <v>2</v>
      </c>
      <c r="E61" s="45">
        <v>20</v>
      </c>
      <c r="F61" s="45">
        <v>6</v>
      </c>
      <c r="G61" s="131">
        <f t="shared" ref="G61:G68" si="5">PRODUCT(E61,F61)</f>
        <v>120</v>
      </c>
      <c r="H61" s="46">
        <f>'Př. 5a - Ceník služeb provozu '!D8</f>
        <v>0</v>
      </c>
      <c r="I61" s="47">
        <f t="shared" si="4"/>
        <v>0</v>
      </c>
    </row>
    <row r="62" spans="1:9" x14ac:dyDescent="0.25">
      <c r="A62" s="44">
        <v>5</v>
      </c>
      <c r="B62" s="191" t="s">
        <v>3</v>
      </c>
      <c r="C62" s="192"/>
      <c r="D62" s="45" t="s">
        <v>2</v>
      </c>
      <c r="E62" s="45">
        <v>2</v>
      </c>
      <c r="F62" s="45">
        <v>12</v>
      </c>
      <c r="G62" s="131">
        <f t="shared" si="5"/>
        <v>24</v>
      </c>
      <c r="H62" s="46">
        <f>'Př. 5a - Ceník služeb provozu '!D10</f>
        <v>0</v>
      </c>
      <c r="I62" s="47">
        <f t="shared" si="4"/>
        <v>0</v>
      </c>
    </row>
    <row r="63" spans="1:9" x14ac:dyDescent="0.25">
      <c r="A63" s="44">
        <v>6</v>
      </c>
      <c r="B63" s="191" t="s">
        <v>91</v>
      </c>
      <c r="C63" s="192"/>
      <c r="D63" s="45" t="s">
        <v>2</v>
      </c>
      <c r="E63" s="45">
        <v>12</v>
      </c>
      <c r="F63" s="45">
        <v>4</v>
      </c>
      <c r="G63" s="131">
        <f t="shared" si="5"/>
        <v>48</v>
      </c>
      <c r="H63" s="46">
        <f>'Př. 5a - Ceník služeb provozu '!D11</f>
        <v>0</v>
      </c>
      <c r="I63" s="47">
        <f t="shared" si="4"/>
        <v>0</v>
      </c>
    </row>
    <row r="64" spans="1:9" x14ac:dyDescent="0.25">
      <c r="A64" s="44">
        <v>7</v>
      </c>
      <c r="B64" s="191" t="s">
        <v>46</v>
      </c>
      <c r="C64" s="192"/>
      <c r="D64" s="45" t="s">
        <v>2</v>
      </c>
      <c r="E64" s="45">
        <v>2</v>
      </c>
      <c r="F64" s="45">
        <v>12</v>
      </c>
      <c r="G64" s="131">
        <f t="shared" si="5"/>
        <v>24</v>
      </c>
      <c r="H64" s="46">
        <f>'Př. 5a - Ceník služeb provozu '!D12</f>
        <v>0</v>
      </c>
      <c r="I64" s="47">
        <f t="shared" si="4"/>
        <v>0</v>
      </c>
    </row>
    <row r="65" spans="1:9" x14ac:dyDescent="0.25">
      <c r="A65" s="44">
        <v>11</v>
      </c>
      <c r="B65" s="191" t="s">
        <v>56</v>
      </c>
      <c r="C65" s="192"/>
      <c r="D65" s="45" t="s">
        <v>2</v>
      </c>
      <c r="E65" s="45">
        <v>20</v>
      </c>
      <c r="F65" s="45">
        <v>1</v>
      </c>
      <c r="G65" s="131">
        <f t="shared" si="5"/>
        <v>20</v>
      </c>
      <c r="H65" s="46">
        <f>'Př. 5a - Ceník služeb provozu '!D16</f>
        <v>0</v>
      </c>
      <c r="I65" s="47">
        <f t="shared" si="4"/>
        <v>0</v>
      </c>
    </row>
    <row r="66" spans="1:9" x14ac:dyDescent="0.25">
      <c r="A66" s="44">
        <v>12</v>
      </c>
      <c r="B66" s="191" t="s">
        <v>47</v>
      </c>
      <c r="C66" s="192"/>
      <c r="D66" s="45" t="s">
        <v>2</v>
      </c>
      <c r="E66" s="45">
        <v>80</v>
      </c>
      <c r="F66" s="45">
        <v>1</v>
      </c>
      <c r="G66" s="131">
        <f t="shared" si="5"/>
        <v>80</v>
      </c>
      <c r="H66" s="46">
        <f>'Př. 5a - Ceník služeb provozu '!D17</f>
        <v>0</v>
      </c>
      <c r="I66" s="47">
        <f t="shared" si="4"/>
        <v>0</v>
      </c>
    </row>
    <row r="67" spans="1:9" x14ac:dyDescent="0.25">
      <c r="A67" s="44">
        <v>17</v>
      </c>
      <c r="B67" s="44" t="s">
        <v>67</v>
      </c>
      <c r="C67" s="44"/>
      <c r="D67" s="45" t="s">
        <v>50</v>
      </c>
      <c r="E67" s="45">
        <v>0.1</v>
      </c>
      <c r="F67" s="45">
        <v>1</v>
      </c>
      <c r="G67" s="132">
        <f t="shared" si="5"/>
        <v>0.1</v>
      </c>
      <c r="H67" s="46">
        <f>'Př. 5a - Ceník služeb provozu '!D21</f>
        <v>0</v>
      </c>
      <c r="I67" s="47">
        <f>G67*H67</f>
        <v>0</v>
      </c>
    </row>
    <row r="68" spans="1:9" ht="15.6" x14ac:dyDescent="0.25">
      <c r="A68" s="44">
        <v>21</v>
      </c>
      <c r="B68" s="191" t="s">
        <v>69</v>
      </c>
      <c r="C68" s="192"/>
      <c r="D68" s="45" t="s">
        <v>195</v>
      </c>
      <c r="E68" s="45">
        <v>260</v>
      </c>
      <c r="F68" s="45">
        <v>1</v>
      </c>
      <c r="G68" s="131">
        <f t="shared" si="5"/>
        <v>260</v>
      </c>
      <c r="H68" s="46">
        <f>'Př. 5a - Ceník služeb provozu '!D25</f>
        <v>0</v>
      </c>
      <c r="I68" s="47">
        <f>G68*H68</f>
        <v>0</v>
      </c>
    </row>
    <row r="69" spans="1:9" x14ac:dyDescent="0.25">
      <c r="G69" s="133"/>
      <c r="H69" s="50" t="s">
        <v>8</v>
      </c>
      <c r="I69" s="47">
        <f>SUM(I60:I68)</f>
        <v>0</v>
      </c>
    </row>
    <row r="70" spans="1:9" x14ac:dyDescent="0.25">
      <c r="D70" s="51" t="s">
        <v>10</v>
      </c>
      <c r="E70" s="51"/>
      <c r="G70" s="133"/>
      <c r="H70" s="50" t="s">
        <v>4</v>
      </c>
      <c r="I70" s="47">
        <f>PRODUCT(I69,0.21)</f>
        <v>0</v>
      </c>
    </row>
    <row r="71" spans="1:9" x14ac:dyDescent="0.25">
      <c r="G71" s="133"/>
      <c r="H71" s="50" t="s">
        <v>83</v>
      </c>
      <c r="I71" s="52">
        <f>SUM(I69:I70)</f>
        <v>0</v>
      </c>
    </row>
    <row r="72" spans="1:9" x14ac:dyDescent="0.25">
      <c r="G72" s="133"/>
      <c r="H72" s="50"/>
      <c r="I72" s="134"/>
    </row>
    <row r="73" spans="1:9" ht="15.6" x14ac:dyDescent="0.3">
      <c r="B73" s="9" t="s">
        <v>76</v>
      </c>
    </row>
    <row r="74" spans="1:9" x14ac:dyDescent="0.25">
      <c r="A74" s="14"/>
      <c r="B74" s="14"/>
      <c r="C74" s="14"/>
      <c r="D74" s="16"/>
      <c r="E74" s="16"/>
      <c r="F74" s="16"/>
      <c r="G74" s="124"/>
      <c r="H74" s="17"/>
      <c r="I74" s="35"/>
    </row>
    <row r="75" spans="1:9" ht="15.6" x14ac:dyDescent="0.3">
      <c r="A75" s="36" t="s">
        <v>12</v>
      </c>
      <c r="B75" s="37" t="s">
        <v>5</v>
      </c>
      <c r="C75" s="38"/>
      <c r="D75" s="39" t="s">
        <v>6</v>
      </c>
      <c r="E75" s="39" t="s">
        <v>0</v>
      </c>
      <c r="F75" s="39" t="s">
        <v>19</v>
      </c>
      <c r="G75" s="130" t="s">
        <v>0</v>
      </c>
      <c r="H75" s="41" t="s">
        <v>7</v>
      </c>
      <c r="I75" s="42" t="s">
        <v>1</v>
      </c>
    </row>
    <row r="76" spans="1:9" x14ac:dyDescent="0.25">
      <c r="A76" s="44">
        <v>1</v>
      </c>
      <c r="B76" s="191" t="s">
        <v>11</v>
      </c>
      <c r="C76" s="192"/>
      <c r="D76" s="45" t="s">
        <v>2</v>
      </c>
      <c r="E76" s="45">
        <v>20</v>
      </c>
      <c r="F76" s="45">
        <v>4</v>
      </c>
      <c r="G76" s="131">
        <f>PRODUCT(E76,F76)</f>
        <v>80</v>
      </c>
      <c r="H76" s="46">
        <f>'Př. 5a - Ceník služeb provozu '!D7</f>
        <v>0</v>
      </c>
      <c r="I76" s="47">
        <f t="shared" ref="I76:I82" si="6">G76*H76</f>
        <v>0</v>
      </c>
    </row>
    <row r="77" spans="1:9" ht="25.5" customHeight="1" x14ac:dyDescent="0.25">
      <c r="A77" s="44">
        <v>2</v>
      </c>
      <c r="B77" s="193" t="s">
        <v>66</v>
      </c>
      <c r="C77" s="194"/>
      <c r="D77" s="45" t="s">
        <v>2</v>
      </c>
      <c r="E77" s="45">
        <v>20</v>
      </c>
      <c r="F77" s="45">
        <v>6</v>
      </c>
      <c r="G77" s="131">
        <f t="shared" ref="G77:G82" si="7">PRODUCT(E77,F77)</f>
        <v>120</v>
      </c>
      <c r="H77" s="46">
        <f>'Př. 5a - Ceník služeb provozu '!D8</f>
        <v>0</v>
      </c>
      <c r="I77" s="47">
        <f t="shared" si="6"/>
        <v>0</v>
      </c>
    </row>
    <row r="78" spans="1:9" x14ac:dyDescent="0.25">
      <c r="A78" s="44">
        <v>5</v>
      </c>
      <c r="B78" s="191" t="s">
        <v>3</v>
      </c>
      <c r="C78" s="192"/>
      <c r="D78" s="45" t="s">
        <v>2</v>
      </c>
      <c r="E78" s="45">
        <v>2</v>
      </c>
      <c r="F78" s="45">
        <v>12</v>
      </c>
      <c r="G78" s="131">
        <f t="shared" si="7"/>
        <v>24</v>
      </c>
      <c r="H78" s="46">
        <f>'Př. 5a - Ceník služeb provozu '!D10</f>
        <v>0</v>
      </c>
      <c r="I78" s="47">
        <f t="shared" si="6"/>
        <v>0</v>
      </c>
    </row>
    <row r="79" spans="1:9" x14ac:dyDescent="0.25">
      <c r="A79" s="44">
        <v>6</v>
      </c>
      <c r="B79" s="191" t="s">
        <v>91</v>
      </c>
      <c r="C79" s="192"/>
      <c r="D79" s="45" t="s">
        <v>2</v>
      </c>
      <c r="E79" s="45">
        <v>12</v>
      </c>
      <c r="F79" s="45">
        <v>4</v>
      </c>
      <c r="G79" s="131">
        <f t="shared" si="7"/>
        <v>48</v>
      </c>
      <c r="H79" s="46">
        <f>'Př. 5a - Ceník služeb provozu '!D11</f>
        <v>0</v>
      </c>
      <c r="I79" s="47">
        <f t="shared" si="6"/>
        <v>0</v>
      </c>
    </row>
    <row r="80" spans="1:9" x14ac:dyDescent="0.25">
      <c r="A80" s="44">
        <v>7</v>
      </c>
      <c r="B80" s="191" t="s">
        <v>9</v>
      </c>
      <c r="C80" s="192"/>
      <c r="D80" s="45" t="s">
        <v>2</v>
      </c>
      <c r="E80" s="45">
        <v>2</v>
      </c>
      <c r="F80" s="45">
        <v>12</v>
      </c>
      <c r="G80" s="131">
        <f t="shared" si="7"/>
        <v>24</v>
      </c>
      <c r="H80" s="46">
        <f>'Př. 5a - Ceník služeb provozu '!D12</f>
        <v>0</v>
      </c>
      <c r="I80" s="47">
        <f t="shared" si="6"/>
        <v>0</v>
      </c>
    </row>
    <row r="81" spans="1:9" x14ac:dyDescent="0.25">
      <c r="A81" s="44">
        <v>8</v>
      </c>
      <c r="B81" s="191" t="s">
        <v>71</v>
      </c>
      <c r="C81" s="192"/>
      <c r="D81" s="45" t="s">
        <v>2</v>
      </c>
      <c r="E81" s="45">
        <v>36</v>
      </c>
      <c r="F81" s="45">
        <v>1</v>
      </c>
      <c r="G81" s="131">
        <f t="shared" si="7"/>
        <v>36</v>
      </c>
      <c r="H81" s="46">
        <f>'Př. 5a - Ceník služeb provozu '!D13</f>
        <v>0</v>
      </c>
      <c r="I81" s="47">
        <f t="shared" si="6"/>
        <v>0</v>
      </c>
    </row>
    <row r="82" spans="1:9" x14ac:dyDescent="0.25">
      <c r="A82" s="44">
        <v>9</v>
      </c>
      <c r="B82" s="191" t="s">
        <v>48</v>
      </c>
      <c r="C82" s="192"/>
      <c r="D82" s="45" t="s">
        <v>2</v>
      </c>
      <c r="E82" s="45">
        <v>20</v>
      </c>
      <c r="F82" s="45">
        <v>1</v>
      </c>
      <c r="G82" s="131">
        <f t="shared" si="7"/>
        <v>20</v>
      </c>
      <c r="H82" s="46">
        <f>'Př. 5a - Ceník služeb provozu '!D14</f>
        <v>0</v>
      </c>
      <c r="I82" s="47">
        <f t="shared" si="6"/>
        <v>0</v>
      </c>
    </row>
    <row r="83" spans="1:9" x14ac:dyDescent="0.25">
      <c r="A83" s="44">
        <v>17</v>
      </c>
      <c r="B83" s="44" t="s">
        <v>67</v>
      </c>
      <c r="C83" s="44"/>
      <c r="D83" s="45" t="s">
        <v>50</v>
      </c>
      <c r="E83" s="45">
        <v>0.1</v>
      </c>
      <c r="F83" s="45">
        <v>1</v>
      </c>
      <c r="G83" s="132">
        <f>PRODUCT(E83,F83)</f>
        <v>0.1</v>
      </c>
      <c r="H83" s="46">
        <f>'Př. 5a - Ceník služeb provozu '!D21</f>
        <v>0</v>
      </c>
      <c r="I83" s="47">
        <f>G83*H83</f>
        <v>0</v>
      </c>
    </row>
    <row r="84" spans="1:9" x14ac:dyDescent="0.25">
      <c r="G84" s="133"/>
      <c r="H84" s="50" t="s">
        <v>8</v>
      </c>
      <c r="I84" s="47">
        <f>SUM(I76:I83)</f>
        <v>0</v>
      </c>
    </row>
    <row r="85" spans="1:9" x14ac:dyDescent="0.25">
      <c r="D85" s="51" t="s">
        <v>10</v>
      </c>
      <c r="E85" s="51"/>
      <c r="G85" s="133"/>
      <c r="H85" s="50" t="s">
        <v>4</v>
      </c>
      <c r="I85" s="47">
        <f>PRODUCT(I84,0.21)</f>
        <v>0</v>
      </c>
    </row>
    <row r="86" spans="1:9" x14ac:dyDescent="0.25">
      <c r="G86" s="133"/>
      <c r="H86" s="50" t="s">
        <v>84</v>
      </c>
      <c r="I86" s="52">
        <f>SUM(I84:I85)</f>
        <v>0</v>
      </c>
    </row>
    <row r="87" spans="1:9" x14ac:dyDescent="0.25">
      <c r="G87" s="133"/>
      <c r="H87" s="50"/>
      <c r="I87" s="134"/>
    </row>
    <row r="88" spans="1:9" x14ac:dyDescent="0.25">
      <c r="G88" s="133"/>
      <c r="H88" s="50"/>
      <c r="I88" s="134"/>
    </row>
    <row r="89" spans="1:9" ht="15.6" x14ac:dyDescent="0.3">
      <c r="B89" s="9" t="s">
        <v>65</v>
      </c>
      <c r="G89" s="10"/>
      <c r="I89" s="12"/>
    </row>
    <row r="90" spans="1:9" x14ac:dyDescent="0.25">
      <c r="A90" s="14"/>
      <c r="B90" s="15"/>
      <c r="C90" s="14"/>
      <c r="D90" s="16"/>
      <c r="E90" s="16"/>
      <c r="F90" s="16"/>
      <c r="G90" s="16"/>
      <c r="H90" s="17"/>
      <c r="I90" s="18"/>
    </row>
    <row r="91" spans="1:9" ht="15.6" x14ac:dyDescent="0.3">
      <c r="A91" s="19"/>
      <c r="B91" s="9" t="s">
        <v>64</v>
      </c>
      <c r="C91" s="19"/>
      <c r="D91" s="19"/>
      <c r="E91" s="19"/>
      <c r="F91" s="19"/>
      <c r="G91" s="19"/>
      <c r="H91" s="19"/>
      <c r="I91" s="19"/>
    </row>
    <row r="92" spans="1:9" x14ac:dyDescent="0.25">
      <c r="A92" s="14"/>
      <c r="B92" s="14"/>
      <c r="C92" s="14"/>
      <c r="D92" s="16"/>
      <c r="E92" s="16"/>
      <c r="F92" s="16"/>
      <c r="G92" s="124"/>
      <c r="H92" s="17"/>
      <c r="I92" s="35"/>
    </row>
    <row r="93" spans="1:9" x14ac:dyDescent="0.25">
      <c r="A93" s="125"/>
      <c r="B93" s="8" t="s">
        <v>13</v>
      </c>
      <c r="C93" s="126" t="s">
        <v>22</v>
      </c>
    </row>
    <row r="94" spans="1:9" x14ac:dyDescent="0.25">
      <c r="B94" s="8" t="s">
        <v>14</v>
      </c>
      <c r="C94" s="43" t="s">
        <v>43</v>
      </c>
      <c r="F94" s="33"/>
      <c r="G94" s="128"/>
      <c r="H94" s="129"/>
    </row>
    <row r="95" spans="1:9" x14ac:dyDescent="0.25">
      <c r="B95" s="8" t="s">
        <v>16</v>
      </c>
      <c r="C95" s="43" t="s">
        <v>17</v>
      </c>
    </row>
    <row r="96" spans="1:9" x14ac:dyDescent="0.25">
      <c r="B96" s="8" t="s">
        <v>15</v>
      </c>
      <c r="C96" s="43" t="s">
        <v>23</v>
      </c>
    </row>
    <row r="97" spans="1:9" x14ac:dyDescent="0.25">
      <c r="C97" s="43" t="s">
        <v>24</v>
      </c>
    </row>
    <row r="98" spans="1:9" x14ac:dyDescent="0.25">
      <c r="B98" s="8" t="s">
        <v>18</v>
      </c>
      <c r="C98" s="33" t="s">
        <v>89</v>
      </c>
    </row>
    <row r="99" spans="1:9" x14ac:dyDescent="0.25">
      <c r="G99" s="133"/>
      <c r="H99" s="50"/>
      <c r="I99" s="134"/>
    </row>
    <row r="100" spans="1:9" ht="15.6" x14ac:dyDescent="0.3">
      <c r="B100" s="9" t="s">
        <v>77</v>
      </c>
    </row>
    <row r="101" spans="1:9" x14ac:dyDescent="0.25">
      <c r="A101" s="14"/>
      <c r="B101" s="14"/>
      <c r="C101" s="14"/>
      <c r="D101" s="16"/>
      <c r="E101" s="16"/>
      <c r="F101" s="16"/>
      <c r="G101" s="124"/>
      <c r="H101" s="17"/>
      <c r="I101" s="35"/>
    </row>
    <row r="102" spans="1:9" ht="15.6" x14ac:dyDescent="0.3">
      <c r="A102" s="36" t="s">
        <v>12</v>
      </c>
      <c r="B102" s="37" t="s">
        <v>5</v>
      </c>
      <c r="C102" s="38"/>
      <c r="D102" s="39" t="s">
        <v>6</v>
      </c>
      <c r="E102" s="39" t="s">
        <v>0</v>
      </c>
      <c r="F102" s="39" t="s">
        <v>19</v>
      </c>
      <c r="G102" s="130" t="s">
        <v>0</v>
      </c>
      <c r="H102" s="41" t="s">
        <v>7</v>
      </c>
      <c r="I102" s="42" t="s">
        <v>1</v>
      </c>
    </row>
    <row r="103" spans="1:9" x14ac:dyDescent="0.25">
      <c r="A103" s="44">
        <v>1</v>
      </c>
      <c r="B103" s="191" t="s">
        <v>11</v>
      </c>
      <c r="C103" s="192"/>
      <c r="D103" s="45" t="s">
        <v>2</v>
      </c>
      <c r="E103" s="45">
        <v>20</v>
      </c>
      <c r="F103" s="45">
        <v>4</v>
      </c>
      <c r="G103" s="131">
        <f>PRODUCT(E103,F103)</f>
        <v>80</v>
      </c>
      <c r="H103" s="46">
        <f>'Př. 5a - Ceník služeb provozu '!D7</f>
        <v>0</v>
      </c>
      <c r="I103" s="47">
        <f t="shared" ref="I103:I109" si="8">G103*H103</f>
        <v>0</v>
      </c>
    </row>
    <row r="104" spans="1:9" ht="25.5" customHeight="1" x14ac:dyDescent="0.25">
      <c r="A104" s="44">
        <v>2</v>
      </c>
      <c r="B104" s="193" t="s">
        <v>66</v>
      </c>
      <c r="C104" s="194"/>
      <c r="D104" s="45" t="s">
        <v>2</v>
      </c>
      <c r="E104" s="45">
        <v>20</v>
      </c>
      <c r="F104" s="45">
        <v>6</v>
      </c>
      <c r="G104" s="131">
        <f t="shared" ref="G104:G111" si="9">PRODUCT(E104,F104)</f>
        <v>120</v>
      </c>
      <c r="H104" s="46">
        <f>'Př. 5a - Ceník služeb provozu '!D8</f>
        <v>0</v>
      </c>
      <c r="I104" s="47">
        <f t="shared" si="8"/>
        <v>0</v>
      </c>
    </row>
    <row r="105" spans="1:9" x14ac:dyDescent="0.25">
      <c r="A105" s="44">
        <v>5</v>
      </c>
      <c r="B105" s="191" t="s">
        <v>3</v>
      </c>
      <c r="C105" s="192"/>
      <c r="D105" s="45" t="s">
        <v>2</v>
      </c>
      <c r="E105" s="45">
        <v>2</v>
      </c>
      <c r="F105" s="45">
        <v>12</v>
      </c>
      <c r="G105" s="131">
        <f t="shared" si="9"/>
        <v>24</v>
      </c>
      <c r="H105" s="46">
        <f>'Př. 5a - Ceník služeb provozu '!D10</f>
        <v>0</v>
      </c>
      <c r="I105" s="47">
        <f t="shared" si="8"/>
        <v>0</v>
      </c>
    </row>
    <row r="106" spans="1:9" x14ac:dyDescent="0.25">
      <c r="A106" s="44">
        <v>6</v>
      </c>
      <c r="B106" s="191" t="s">
        <v>91</v>
      </c>
      <c r="C106" s="192"/>
      <c r="D106" s="45" t="s">
        <v>2</v>
      </c>
      <c r="E106" s="45">
        <v>12</v>
      </c>
      <c r="F106" s="45">
        <v>4</v>
      </c>
      <c r="G106" s="131">
        <f t="shared" si="9"/>
        <v>48</v>
      </c>
      <c r="H106" s="46">
        <f>'Př. 5a - Ceník služeb provozu '!D11</f>
        <v>0</v>
      </c>
      <c r="I106" s="47">
        <f t="shared" si="8"/>
        <v>0</v>
      </c>
    </row>
    <row r="107" spans="1:9" x14ac:dyDescent="0.25">
      <c r="A107" s="44">
        <v>7</v>
      </c>
      <c r="B107" s="191" t="s">
        <v>46</v>
      </c>
      <c r="C107" s="192"/>
      <c r="D107" s="45" t="s">
        <v>2</v>
      </c>
      <c r="E107" s="45">
        <v>2</v>
      </c>
      <c r="F107" s="45">
        <v>12</v>
      </c>
      <c r="G107" s="131">
        <f t="shared" si="9"/>
        <v>24</v>
      </c>
      <c r="H107" s="46">
        <f>'Př. 5a - Ceník služeb provozu '!D12</f>
        <v>0</v>
      </c>
      <c r="I107" s="47">
        <f t="shared" si="8"/>
        <v>0</v>
      </c>
    </row>
    <row r="108" spans="1:9" x14ac:dyDescent="0.25">
      <c r="A108" s="44">
        <v>11</v>
      </c>
      <c r="B108" s="191" t="s">
        <v>56</v>
      </c>
      <c r="C108" s="192"/>
      <c r="D108" s="45" t="s">
        <v>2</v>
      </c>
      <c r="E108" s="45">
        <v>20</v>
      </c>
      <c r="F108" s="45">
        <v>1</v>
      </c>
      <c r="G108" s="131">
        <f t="shared" si="9"/>
        <v>20</v>
      </c>
      <c r="H108" s="46">
        <f>'Př. 5a - Ceník služeb provozu '!D16</f>
        <v>0</v>
      </c>
      <c r="I108" s="47">
        <f t="shared" si="8"/>
        <v>0</v>
      </c>
    </row>
    <row r="109" spans="1:9" x14ac:dyDescent="0.25">
      <c r="A109" s="44">
        <v>12</v>
      </c>
      <c r="B109" s="191" t="s">
        <v>47</v>
      </c>
      <c r="C109" s="192"/>
      <c r="D109" s="45" t="s">
        <v>2</v>
      </c>
      <c r="E109" s="45">
        <v>80</v>
      </c>
      <c r="F109" s="45">
        <v>1</v>
      </c>
      <c r="G109" s="131">
        <f t="shared" si="9"/>
        <v>80</v>
      </c>
      <c r="H109" s="46">
        <f>'Př. 5a - Ceník služeb provozu '!D17</f>
        <v>0</v>
      </c>
      <c r="I109" s="47">
        <f t="shared" si="8"/>
        <v>0</v>
      </c>
    </row>
    <row r="110" spans="1:9" x14ac:dyDescent="0.25">
      <c r="A110" s="44">
        <v>17</v>
      </c>
      <c r="B110" s="44" t="s">
        <v>67</v>
      </c>
      <c r="C110" s="44"/>
      <c r="D110" s="45" t="s">
        <v>50</v>
      </c>
      <c r="E110" s="45">
        <v>0.1</v>
      </c>
      <c r="F110" s="45">
        <v>1</v>
      </c>
      <c r="G110" s="132">
        <f t="shared" si="9"/>
        <v>0.1</v>
      </c>
      <c r="H110" s="46">
        <f>'Př. 5a - Ceník služeb provozu '!D21</f>
        <v>0</v>
      </c>
      <c r="I110" s="47">
        <f>G110*H110</f>
        <v>0</v>
      </c>
    </row>
    <row r="111" spans="1:9" ht="15.6" x14ac:dyDescent="0.25">
      <c r="A111" s="44">
        <v>21</v>
      </c>
      <c r="B111" s="191" t="s">
        <v>69</v>
      </c>
      <c r="C111" s="192"/>
      <c r="D111" s="45" t="s">
        <v>195</v>
      </c>
      <c r="E111" s="45">
        <v>260</v>
      </c>
      <c r="F111" s="45">
        <v>1</v>
      </c>
      <c r="G111" s="131">
        <f t="shared" si="9"/>
        <v>260</v>
      </c>
      <c r="H111" s="46">
        <f>'Př. 5a - Ceník služeb provozu '!D25</f>
        <v>0</v>
      </c>
      <c r="I111" s="47">
        <f>G111*H111</f>
        <v>0</v>
      </c>
    </row>
    <row r="112" spans="1:9" x14ac:dyDescent="0.25">
      <c r="G112" s="133"/>
      <c r="H112" s="50" t="s">
        <v>8</v>
      </c>
      <c r="I112" s="47">
        <f>SUM(I103:I111)</f>
        <v>0</v>
      </c>
    </row>
    <row r="113" spans="1:9" x14ac:dyDescent="0.25">
      <c r="D113" s="51" t="s">
        <v>10</v>
      </c>
      <c r="E113" s="51"/>
      <c r="G113" s="133"/>
      <c r="H113" s="50" t="s">
        <v>4</v>
      </c>
      <c r="I113" s="47">
        <f>PRODUCT(I112,0.21)</f>
        <v>0</v>
      </c>
    </row>
    <row r="114" spans="1:9" x14ac:dyDescent="0.25">
      <c r="G114" s="133"/>
      <c r="H114" s="50" t="s">
        <v>85</v>
      </c>
      <c r="I114" s="52">
        <f>SUM(I112:I113)</f>
        <v>0</v>
      </c>
    </row>
    <row r="115" spans="1:9" x14ac:dyDescent="0.25">
      <c r="G115" s="133"/>
      <c r="H115" s="50"/>
      <c r="I115" s="134"/>
    </row>
    <row r="116" spans="1:9" ht="15.6" x14ac:dyDescent="0.3">
      <c r="B116" s="9" t="s">
        <v>78</v>
      </c>
    </row>
    <row r="117" spans="1:9" x14ac:dyDescent="0.25">
      <c r="A117" s="14"/>
      <c r="B117" s="14"/>
      <c r="C117" s="14"/>
      <c r="D117" s="16"/>
      <c r="E117" s="16"/>
      <c r="F117" s="16"/>
      <c r="G117" s="124"/>
      <c r="H117" s="17"/>
      <c r="I117" s="35"/>
    </row>
    <row r="118" spans="1:9" ht="15.6" x14ac:dyDescent="0.3">
      <c r="A118" s="36" t="s">
        <v>12</v>
      </c>
      <c r="B118" s="37" t="s">
        <v>5</v>
      </c>
      <c r="C118" s="38"/>
      <c r="D118" s="39" t="s">
        <v>6</v>
      </c>
      <c r="E118" s="39" t="s">
        <v>0</v>
      </c>
      <c r="F118" s="39" t="s">
        <v>19</v>
      </c>
      <c r="G118" s="130" t="s">
        <v>0</v>
      </c>
      <c r="H118" s="41" t="s">
        <v>7</v>
      </c>
      <c r="I118" s="42" t="s">
        <v>1</v>
      </c>
    </row>
    <row r="119" spans="1:9" x14ac:dyDescent="0.25">
      <c r="A119" s="44">
        <v>1</v>
      </c>
      <c r="B119" s="191" t="s">
        <v>11</v>
      </c>
      <c r="C119" s="192"/>
      <c r="D119" s="45" t="s">
        <v>2</v>
      </c>
      <c r="E119" s="45">
        <v>20</v>
      </c>
      <c r="F119" s="45">
        <v>4</v>
      </c>
      <c r="G119" s="131">
        <f>PRODUCT(E119,F119)</f>
        <v>80</v>
      </c>
      <c r="H119" s="46">
        <f>'Př. 5a - Ceník služeb provozu '!D7</f>
        <v>0</v>
      </c>
      <c r="I119" s="47">
        <f t="shared" ref="I119:I125" si="10">G119*H119</f>
        <v>0</v>
      </c>
    </row>
    <row r="120" spans="1:9" ht="25.5" customHeight="1" x14ac:dyDescent="0.25">
      <c r="A120" s="44">
        <v>2</v>
      </c>
      <c r="B120" s="193" t="s">
        <v>66</v>
      </c>
      <c r="C120" s="194"/>
      <c r="D120" s="45" t="s">
        <v>2</v>
      </c>
      <c r="E120" s="45">
        <v>20</v>
      </c>
      <c r="F120" s="45">
        <v>6</v>
      </c>
      <c r="G120" s="131">
        <f t="shared" ref="G120:G126" si="11">PRODUCT(E120,F120)</f>
        <v>120</v>
      </c>
      <c r="H120" s="46">
        <f>'Př. 5a - Ceník služeb provozu '!D8</f>
        <v>0</v>
      </c>
      <c r="I120" s="47">
        <f t="shared" si="10"/>
        <v>0</v>
      </c>
    </row>
    <row r="121" spans="1:9" x14ac:dyDescent="0.25">
      <c r="A121" s="44">
        <v>5</v>
      </c>
      <c r="B121" s="191" t="s">
        <v>3</v>
      </c>
      <c r="C121" s="192"/>
      <c r="D121" s="45" t="s">
        <v>2</v>
      </c>
      <c r="E121" s="45">
        <v>2</v>
      </c>
      <c r="F121" s="45">
        <v>12</v>
      </c>
      <c r="G121" s="131">
        <f t="shared" si="11"/>
        <v>24</v>
      </c>
      <c r="H121" s="46">
        <f>'Př. 5a - Ceník služeb provozu '!D10</f>
        <v>0</v>
      </c>
      <c r="I121" s="47">
        <f t="shared" si="10"/>
        <v>0</v>
      </c>
    </row>
    <row r="122" spans="1:9" x14ac:dyDescent="0.25">
      <c r="A122" s="44">
        <v>6</v>
      </c>
      <c r="B122" s="191" t="s">
        <v>91</v>
      </c>
      <c r="C122" s="192"/>
      <c r="D122" s="45" t="s">
        <v>2</v>
      </c>
      <c r="E122" s="45">
        <v>12</v>
      </c>
      <c r="F122" s="45">
        <v>4</v>
      </c>
      <c r="G122" s="131">
        <f t="shared" si="11"/>
        <v>48</v>
      </c>
      <c r="H122" s="46">
        <f>'Př. 5a - Ceník služeb provozu '!D11</f>
        <v>0</v>
      </c>
      <c r="I122" s="47">
        <f t="shared" si="10"/>
        <v>0</v>
      </c>
    </row>
    <row r="123" spans="1:9" x14ac:dyDescent="0.25">
      <c r="A123" s="44">
        <v>7</v>
      </c>
      <c r="B123" s="191" t="s">
        <v>9</v>
      </c>
      <c r="C123" s="192"/>
      <c r="D123" s="45" t="s">
        <v>2</v>
      </c>
      <c r="E123" s="45">
        <v>2</v>
      </c>
      <c r="F123" s="45">
        <v>12</v>
      </c>
      <c r="G123" s="131">
        <f t="shared" si="11"/>
        <v>24</v>
      </c>
      <c r="H123" s="46">
        <f>'Př. 5a - Ceník služeb provozu '!D12</f>
        <v>0</v>
      </c>
      <c r="I123" s="47">
        <f t="shared" si="10"/>
        <v>0</v>
      </c>
    </row>
    <row r="124" spans="1:9" x14ac:dyDescent="0.25">
      <c r="A124" s="44">
        <v>8</v>
      </c>
      <c r="B124" s="191" t="s">
        <v>71</v>
      </c>
      <c r="C124" s="192"/>
      <c r="D124" s="45" t="s">
        <v>2</v>
      </c>
      <c r="E124" s="45">
        <v>36</v>
      </c>
      <c r="F124" s="45">
        <v>1</v>
      </c>
      <c r="G124" s="131">
        <f t="shared" si="11"/>
        <v>36</v>
      </c>
      <c r="H124" s="46">
        <f>'Př. 5a - Ceník služeb provozu '!D13</f>
        <v>0</v>
      </c>
      <c r="I124" s="47">
        <f t="shared" si="10"/>
        <v>0</v>
      </c>
    </row>
    <row r="125" spans="1:9" x14ac:dyDescent="0.25">
      <c r="A125" s="44">
        <v>9</v>
      </c>
      <c r="B125" s="191" t="s">
        <v>48</v>
      </c>
      <c r="C125" s="192"/>
      <c r="D125" s="45" t="s">
        <v>2</v>
      </c>
      <c r="E125" s="45">
        <v>20</v>
      </c>
      <c r="F125" s="45">
        <v>1</v>
      </c>
      <c r="G125" s="131">
        <f t="shared" si="11"/>
        <v>20</v>
      </c>
      <c r="H125" s="46">
        <f>'Př. 5a - Ceník služeb provozu '!D14</f>
        <v>0</v>
      </c>
      <c r="I125" s="47">
        <f t="shared" si="10"/>
        <v>0</v>
      </c>
    </row>
    <row r="126" spans="1:9" x14ac:dyDescent="0.25">
      <c r="A126" s="44">
        <v>17</v>
      </c>
      <c r="B126" s="44" t="s">
        <v>67</v>
      </c>
      <c r="C126" s="44"/>
      <c r="D126" s="45" t="s">
        <v>50</v>
      </c>
      <c r="E126" s="45">
        <v>0.1</v>
      </c>
      <c r="F126" s="45">
        <v>1</v>
      </c>
      <c r="G126" s="132">
        <f t="shared" si="11"/>
        <v>0.1</v>
      </c>
      <c r="H126" s="46">
        <f>'Př. 5a - Ceník služeb provozu '!D21</f>
        <v>0</v>
      </c>
      <c r="I126" s="47">
        <f>G126*H126</f>
        <v>0</v>
      </c>
    </row>
    <row r="127" spans="1:9" x14ac:dyDescent="0.25">
      <c r="G127" s="133"/>
      <c r="H127" s="50" t="s">
        <v>8</v>
      </c>
      <c r="I127" s="47">
        <f>SUM(I119:I126)</f>
        <v>0</v>
      </c>
    </row>
    <row r="128" spans="1:9" x14ac:dyDescent="0.25">
      <c r="D128" s="51" t="s">
        <v>10</v>
      </c>
      <c r="E128" s="51"/>
      <c r="G128" s="133"/>
      <c r="H128" s="50" t="s">
        <v>4</v>
      </c>
      <c r="I128" s="47">
        <f>PRODUCT(I127,0.21)</f>
        <v>0</v>
      </c>
    </row>
    <row r="129" spans="1:9" x14ac:dyDescent="0.25">
      <c r="G129" s="133"/>
      <c r="H129" s="50" t="s">
        <v>86</v>
      </c>
      <c r="I129" s="52">
        <f>SUM(I127:I128)</f>
        <v>0</v>
      </c>
    </row>
    <row r="130" spans="1:9" x14ac:dyDescent="0.25">
      <c r="G130" s="133"/>
      <c r="H130" s="50"/>
      <c r="I130" s="134"/>
    </row>
    <row r="131" spans="1:9" x14ac:dyDescent="0.25">
      <c r="G131" s="133"/>
      <c r="H131" s="50"/>
      <c r="I131" s="134"/>
    </row>
    <row r="132" spans="1:9" ht="15.6" x14ac:dyDescent="0.3">
      <c r="B132" s="9" t="s">
        <v>65</v>
      </c>
      <c r="G132" s="10"/>
      <c r="I132" s="12"/>
    </row>
    <row r="133" spans="1:9" x14ac:dyDescent="0.25">
      <c r="A133" s="14"/>
      <c r="B133" s="15"/>
      <c r="C133" s="14"/>
      <c r="D133" s="16"/>
      <c r="E133" s="16"/>
      <c r="F133" s="16"/>
      <c r="G133" s="16"/>
      <c r="H133" s="17"/>
      <c r="I133" s="18"/>
    </row>
    <row r="134" spans="1:9" ht="15.6" x14ac:dyDescent="0.3">
      <c r="A134" s="19"/>
      <c r="B134" s="9" t="s">
        <v>64</v>
      </c>
      <c r="C134" s="19"/>
      <c r="D134" s="19"/>
      <c r="E134" s="19"/>
      <c r="F134" s="19"/>
      <c r="G134" s="19"/>
      <c r="H134" s="19"/>
      <c r="I134" s="19"/>
    </row>
    <row r="135" spans="1:9" x14ac:dyDescent="0.25">
      <c r="A135" s="14"/>
      <c r="B135" s="14"/>
      <c r="C135" s="14"/>
      <c r="D135" s="16"/>
      <c r="E135" s="16"/>
      <c r="F135" s="16"/>
      <c r="G135" s="124"/>
      <c r="H135" s="17"/>
      <c r="I135" s="35"/>
    </row>
    <row r="136" spans="1:9" x14ac:dyDescent="0.25">
      <c r="A136" s="125"/>
      <c r="B136" s="8" t="s">
        <v>13</v>
      </c>
      <c r="C136" s="126" t="s">
        <v>22</v>
      </c>
    </row>
    <row r="137" spans="1:9" x14ac:dyDescent="0.25">
      <c r="B137" s="8" t="s">
        <v>14</v>
      </c>
      <c r="C137" s="43" t="s">
        <v>43</v>
      </c>
      <c r="F137" s="33"/>
      <c r="G137" s="128"/>
      <c r="H137" s="129"/>
    </row>
    <row r="138" spans="1:9" x14ac:dyDescent="0.25">
      <c r="B138" s="8" t="s">
        <v>16</v>
      </c>
      <c r="C138" s="43" t="s">
        <v>17</v>
      </c>
    </row>
    <row r="139" spans="1:9" x14ac:dyDescent="0.25">
      <c r="B139" s="8" t="s">
        <v>15</v>
      </c>
      <c r="C139" s="43" t="s">
        <v>23</v>
      </c>
    </row>
    <row r="140" spans="1:9" x14ac:dyDescent="0.25">
      <c r="C140" s="43" t="s">
        <v>24</v>
      </c>
    </row>
    <row r="141" spans="1:9" x14ac:dyDescent="0.25">
      <c r="B141" s="8" t="s">
        <v>18</v>
      </c>
      <c r="C141" s="33" t="s">
        <v>89</v>
      </c>
    </row>
    <row r="142" spans="1:9" x14ac:dyDescent="0.25">
      <c r="G142" s="133"/>
      <c r="H142" s="50"/>
      <c r="I142" s="134"/>
    </row>
    <row r="143" spans="1:9" ht="15.6" x14ac:dyDescent="0.3">
      <c r="B143" s="9" t="s">
        <v>79</v>
      </c>
    </row>
    <row r="144" spans="1:9" x14ac:dyDescent="0.25">
      <c r="A144" s="14"/>
      <c r="B144" s="14"/>
      <c r="C144" s="14"/>
      <c r="D144" s="16"/>
      <c r="E144" s="16"/>
      <c r="F144" s="16"/>
      <c r="G144" s="124"/>
      <c r="H144" s="17"/>
      <c r="I144" s="35"/>
    </row>
    <row r="145" spans="1:9" ht="15.6" x14ac:dyDescent="0.3">
      <c r="A145" s="36" t="s">
        <v>12</v>
      </c>
      <c r="B145" s="37" t="s">
        <v>5</v>
      </c>
      <c r="C145" s="38"/>
      <c r="D145" s="39" t="s">
        <v>6</v>
      </c>
      <c r="E145" s="39" t="s">
        <v>0</v>
      </c>
      <c r="F145" s="39" t="s">
        <v>19</v>
      </c>
      <c r="G145" s="130" t="s">
        <v>0</v>
      </c>
      <c r="H145" s="41" t="s">
        <v>7</v>
      </c>
      <c r="I145" s="42" t="s">
        <v>1</v>
      </c>
    </row>
    <row r="146" spans="1:9" x14ac:dyDescent="0.25">
      <c r="A146" s="44">
        <v>1</v>
      </c>
      <c r="B146" s="191" t="s">
        <v>11</v>
      </c>
      <c r="C146" s="192"/>
      <c r="D146" s="45" t="s">
        <v>2</v>
      </c>
      <c r="E146" s="45">
        <v>20</v>
      </c>
      <c r="F146" s="45">
        <v>4</v>
      </c>
      <c r="G146" s="131">
        <f>PRODUCT(E146,F146)</f>
        <v>80</v>
      </c>
      <c r="H146" s="46">
        <f>'Př. 5a - Ceník služeb provozu '!D7</f>
        <v>0</v>
      </c>
      <c r="I146" s="47">
        <f t="shared" ref="I146:I152" si="12">G146*H146</f>
        <v>0</v>
      </c>
    </row>
    <row r="147" spans="1:9" ht="25.5" customHeight="1" x14ac:dyDescent="0.25">
      <c r="A147" s="44">
        <v>2</v>
      </c>
      <c r="B147" s="193" t="s">
        <v>66</v>
      </c>
      <c r="C147" s="194"/>
      <c r="D147" s="45" t="s">
        <v>2</v>
      </c>
      <c r="E147" s="45">
        <v>20</v>
      </c>
      <c r="F147" s="45">
        <v>6</v>
      </c>
      <c r="G147" s="131">
        <f t="shared" ref="G147:G152" si="13">PRODUCT(E147,F147)</f>
        <v>120</v>
      </c>
      <c r="H147" s="46">
        <f>'Př. 5a - Ceník služeb provozu '!D8</f>
        <v>0</v>
      </c>
      <c r="I147" s="47">
        <f t="shared" si="12"/>
        <v>0</v>
      </c>
    </row>
    <row r="148" spans="1:9" x14ac:dyDescent="0.25">
      <c r="A148" s="44">
        <v>5</v>
      </c>
      <c r="B148" s="191" t="s">
        <v>3</v>
      </c>
      <c r="C148" s="192"/>
      <c r="D148" s="45" t="s">
        <v>2</v>
      </c>
      <c r="E148" s="45">
        <v>2</v>
      </c>
      <c r="F148" s="45">
        <v>12</v>
      </c>
      <c r="G148" s="131">
        <f t="shared" si="13"/>
        <v>24</v>
      </c>
      <c r="H148" s="46">
        <f>'Př. 5a - Ceník služeb provozu '!D10</f>
        <v>0</v>
      </c>
      <c r="I148" s="47">
        <f t="shared" si="12"/>
        <v>0</v>
      </c>
    </row>
    <row r="149" spans="1:9" x14ac:dyDescent="0.25">
      <c r="A149" s="44">
        <v>6</v>
      </c>
      <c r="B149" s="191" t="s">
        <v>91</v>
      </c>
      <c r="C149" s="192"/>
      <c r="D149" s="45" t="s">
        <v>2</v>
      </c>
      <c r="E149" s="45">
        <v>12</v>
      </c>
      <c r="F149" s="45">
        <v>4</v>
      </c>
      <c r="G149" s="131">
        <f t="shared" si="13"/>
        <v>48</v>
      </c>
      <c r="H149" s="46">
        <f>'Př. 5a - Ceník služeb provozu '!D11</f>
        <v>0</v>
      </c>
      <c r="I149" s="47">
        <f t="shared" si="12"/>
        <v>0</v>
      </c>
    </row>
    <row r="150" spans="1:9" x14ac:dyDescent="0.25">
      <c r="A150" s="44">
        <v>7</v>
      </c>
      <c r="B150" s="191" t="s">
        <v>46</v>
      </c>
      <c r="C150" s="192"/>
      <c r="D150" s="45" t="s">
        <v>2</v>
      </c>
      <c r="E150" s="45">
        <v>2</v>
      </c>
      <c r="F150" s="45">
        <v>12</v>
      </c>
      <c r="G150" s="131">
        <f t="shared" si="13"/>
        <v>24</v>
      </c>
      <c r="H150" s="46">
        <f>'Př. 5a - Ceník služeb provozu '!D12</f>
        <v>0</v>
      </c>
      <c r="I150" s="47">
        <f t="shared" si="12"/>
        <v>0</v>
      </c>
    </row>
    <row r="151" spans="1:9" x14ac:dyDescent="0.25">
      <c r="A151" s="44">
        <v>11</v>
      </c>
      <c r="B151" s="191" t="s">
        <v>56</v>
      </c>
      <c r="C151" s="192"/>
      <c r="D151" s="45" t="s">
        <v>2</v>
      </c>
      <c r="E151" s="45">
        <v>20</v>
      </c>
      <c r="F151" s="45">
        <v>1</v>
      </c>
      <c r="G151" s="131">
        <f t="shared" si="13"/>
        <v>20</v>
      </c>
      <c r="H151" s="46">
        <f>'Př. 5a - Ceník služeb provozu '!D16</f>
        <v>0</v>
      </c>
      <c r="I151" s="47">
        <f t="shared" si="12"/>
        <v>0</v>
      </c>
    </row>
    <row r="152" spans="1:9" x14ac:dyDescent="0.25">
      <c r="A152" s="44">
        <v>12</v>
      </c>
      <c r="B152" s="191" t="s">
        <v>47</v>
      </c>
      <c r="C152" s="192"/>
      <c r="D152" s="45" t="s">
        <v>2</v>
      </c>
      <c r="E152" s="45">
        <v>80</v>
      </c>
      <c r="F152" s="45">
        <v>1</v>
      </c>
      <c r="G152" s="131">
        <f t="shared" si="13"/>
        <v>80</v>
      </c>
      <c r="H152" s="46">
        <f>'Př. 5a - Ceník služeb provozu '!D17</f>
        <v>0</v>
      </c>
      <c r="I152" s="47">
        <f t="shared" si="12"/>
        <v>0</v>
      </c>
    </row>
    <row r="153" spans="1:9" x14ac:dyDescent="0.25">
      <c r="A153" s="44">
        <v>17</v>
      </c>
      <c r="B153" s="44" t="s">
        <v>67</v>
      </c>
      <c r="C153" s="44"/>
      <c r="D153" s="45" t="s">
        <v>50</v>
      </c>
      <c r="E153" s="45">
        <v>0.1</v>
      </c>
      <c r="F153" s="45">
        <v>1</v>
      </c>
      <c r="G153" s="132">
        <f>PRODUCT(E153,F153)</f>
        <v>0.1</v>
      </c>
      <c r="H153" s="46">
        <f>'Př. 5a - Ceník služeb provozu '!D21</f>
        <v>0</v>
      </c>
      <c r="I153" s="47">
        <f>G153*H153</f>
        <v>0</v>
      </c>
    </row>
    <row r="154" spans="1:9" ht="15.6" x14ac:dyDescent="0.25">
      <c r="A154" s="44">
        <v>21</v>
      </c>
      <c r="B154" s="191" t="s">
        <v>69</v>
      </c>
      <c r="C154" s="192"/>
      <c r="D154" s="45" t="s">
        <v>195</v>
      </c>
      <c r="E154" s="45">
        <v>260</v>
      </c>
      <c r="F154" s="45">
        <v>1</v>
      </c>
      <c r="G154" s="131">
        <f>PRODUCT(E154,F154)</f>
        <v>260</v>
      </c>
      <c r="H154" s="46">
        <f>'Př. 5a - Ceník služeb provozu '!D25</f>
        <v>0</v>
      </c>
      <c r="I154" s="47">
        <f>G154*H154</f>
        <v>0</v>
      </c>
    </row>
    <row r="155" spans="1:9" x14ac:dyDescent="0.25">
      <c r="G155" s="133"/>
      <c r="H155" s="50" t="s">
        <v>8</v>
      </c>
      <c r="I155" s="47">
        <f>SUM(I146:I154)</f>
        <v>0</v>
      </c>
    </row>
    <row r="156" spans="1:9" x14ac:dyDescent="0.25">
      <c r="D156" s="51" t="s">
        <v>10</v>
      </c>
      <c r="E156" s="51"/>
      <c r="G156" s="133"/>
      <c r="H156" s="50" t="s">
        <v>4</v>
      </c>
      <c r="I156" s="47">
        <f>PRODUCT(I155,0.21)</f>
        <v>0</v>
      </c>
    </row>
    <row r="157" spans="1:9" x14ac:dyDescent="0.25">
      <c r="G157" s="133"/>
      <c r="H157" s="50" t="s">
        <v>87</v>
      </c>
      <c r="I157" s="52">
        <f>SUM(I155:I156)</f>
        <v>0</v>
      </c>
    </row>
    <row r="158" spans="1:9" x14ac:dyDescent="0.25">
      <c r="G158" s="133"/>
      <c r="H158" s="50"/>
      <c r="I158" s="134"/>
    </row>
    <row r="159" spans="1:9" ht="15.6" x14ac:dyDescent="0.3">
      <c r="B159" s="9" t="s">
        <v>80</v>
      </c>
    </row>
    <row r="160" spans="1:9" x14ac:dyDescent="0.25">
      <c r="A160" s="14"/>
      <c r="B160" s="14"/>
      <c r="C160" s="14"/>
      <c r="D160" s="16"/>
      <c r="E160" s="16"/>
      <c r="F160" s="16"/>
      <c r="G160" s="124"/>
      <c r="H160" s="17"/>
      <c r="I160" s="35"/>
    </row>
    <row r="161" spans="1:9" ht="15.6" x14ac:dyDescent="0.3">
      <c r="A161" s="36" t="s">
        <v>12</v>
      </c>
      <c r="B161" s="37" t="s">
        <v>5</v>
      </c>
      <c r="C161" s="38"/>
      <c r="D161" s="39" t="s">
        <v>6</v>
      </c>
      <c r="E161" s="39" t="s">
        <v>0</v>
      </c>
      <c r="F161" s="39" t="s">
        <v>19</v>
      </c>
      <c r="G161" s="130" t="s">
        <v>0</v>
      </c>
      <c r="H161" s="41" t="s">
        <v>7</v>
      </c>
      <c r="I161" s="42" t="s">
        <v>1</v>
      </c>
    </row>
    <row r="162" spans="1:9" x14ac:dyDescent="0.25">
      <c r="A162" s="44">
        <v>1</v>
      </c>
      <c r="B162" s="191" t="s">
        <v>11</v>
      </c>
      <c r="C162" s="192"/>
      <c r="D162" s="45" t="s">
        <v>2</v>
      </c>
      <c r="E162" s="45">
        <v>20</v>
      </c>
      <c r="F162" s="45">
        <v>4</v>
      </c>
      <c r="G162" s="131">
        <f>PRODUCT(E162,F162)</f>
        <v>80</v>
      </c>
      <c r="H162" s="46">
        <f>'Př. 5a - Ceník služeb provozu '!D7</f>
        <v>0</v>
      </c>
      <c r="I162" s="47">
        <f t="shared" ref="I162:I168" si="14">G162*H162</f>
        <v>0</v>
      </c>
    </row>
    <row r="163" spans="1:9" ht="25.5" customHeight="1" x14ac:dyDescent="0.25">
      <c r="A163" s="44">
        <v>2</v>
      </c>
      <c r="B163" s="193" t="s">
        <v>66</v>
      </c>
      <c r="C163" s="194"/>
      <c r="D163" s="45" t="s">
        <v>2</v>
      </c>
      <c r="E163" s="45">
        <v>20</v>
      </c>
      <c r="F163" s="45">
        <v>6</v>
      </c>
      <c r="G163" s="131">
        <f t="shared" ref="G163:G168" si="15">PRODUCT(E163,F163)</f>
        <v>120</v>
      </c>
      <c r="H163" s="46">
        <f>'Př. 5a - Ceník služeb provozu '!D8</f>
        <v>0</v>
      </c>
      <c r="I163" s="47">
        <f t="shared" si="14"/>
        <v>0</v>
      </c>
    </row>
    <row r="164" spans="1:9" x14ac:dyDescent="0.25">
      <c r="A164" s="44">
        <v>5</v>
      </c>
      <c r="B164" s="191" t="s">
        <v>3</v>
      </c>
      <c r="C164" s="192"/>
      <c r="D164" s="45" t="s">
        <v>2</v>
      </c>
      <c r="E164" s="45">
        <v>2</v>
      </c>
      <c r="F164" s="45">
        <v>12</v>
      </c>
      <c r="G164" s="131">
        <f t="shared" si="15"/>
        <v>24</v>
      </c>
      <c r="H164" s="46">
        <f>'Př. 5a - Ceník služeb provozu '!D10</f>
        <v>0</v>
      </c>
      <c r="I164" s="47">
        <f t="shared" si="14"/>
        <v>0</v>
      </c>
    </row>
    <row r="165" spans="1:9" x14ac:dyDescent="0.25">
      <c r="A165" s="44">
        <v>6</v>
      </c>
      <c r="B165" s="191" t="s">
        <v>91</v>
      </c>
      <c r="C165" s="192"/>
      <c r="D165" s="45" t="s">
        <v>2</v>
      </c>
      <c r="E165" s="45">
        <v>12</v>
      </c>
      <c r="F165" s="45">
        <v>4</v>
      </c>
      <c r="G165" s="131">
        <f t="shared" si="15"/>
        <v>48</v>
      </c>
      <c r="H165" s="46">
        <f>'Př. 5a - Ceník služeb provozu '!D11</f>
        <v>0</v>
      </c>
      <c r="I165" s="47">
        <f t="shared" si="14"/>
        <v>0</v>
      </c>
    </row>
    <row r="166" spans="1:9" x14ac:dyDescent="0.25">
      <c r="A166" s="44">
        <v>7</v>
      </c>
      <c r="B166" s="191" t="s">
        <v>9</v>
      </c>
      <c r="C166" s="192"/>
      <c r="D166" s="45" t="s">
        <v>2</v>
      </c>
      <c r="E166" s="45">
        <v>2</v>
      </c>
      <c r="F166" s="45">
        <v>12</v>
      </c>
      <c r="G166" s="131">
        <f t="shared" si="15"/>
        <v>24</v>
      </c>
      <c r="H166" s="46">
        <f>'Př. 5a - Ceník služeb provozu '!D12</f>
        <v>0</v>
      </c>
      <c r="I166" s="47">
        <f t="shared" si="14"/>
        <v>0</v>
      </c>
    </row>
    <row r="167" spans="1:9" x14ac:dyDescent="0.25">
      <c r="A167" s="44">
        <v>8</v>
      </c>
      <c r="B167" s="191" t="s">
        <v>71</v>
      </c>
      <c r="C167" s="192"/>
      <c r="D167" s="45" t="s">
        <v>2</v>
      </c>
      <c r="E167" s="45">
        <v>36</v>
      </c>
      <c r="F167" s="45">
        <v>1</v>
      </c>
      <c r="G167" s="131">
        <f t="shared" si="15"/>
        <v>36</v>
      </c>
      <c r="H167" s="46">
        <f>'Př. 5a - Ceník služeb provozu '!D13</f>
        <v>0</v>
      </c>
      <c r="I167" s="47">
        <f t="shared" si="14"/>
        <v>0</v>
      </c>
    </row>
    <row r="168" spans="1:9" x14ac:dyDescent="0.25">
      <c r="A168" s="44">
        <v>9</v>
      </c>
      <c r="B168" s="191" t="s">
        <v>48</v>
      </c>
      <c r="C168" s="192"/>
      <c r="D168" s="45" t="s">
        <v>2</v>
      </c>
      <c r="E168" s="45">
        <v>20</v>
      </c>
      <c r="F168" s="45">
        <v>1</v>
      </c>
      <c r="G168" s="131">
        <f t="shared" si="15"/>
        <v>20</v>
      </c>
      <c r="H168" s="46">
        <f>'Př. 5a - Ceník služeb provozu '!D14</f>
        <v>0</v>
      </c>
      <c r="I168" s="47">
        <f t="shared" si="14"/>
        <v>0</v>
      </c>
    </row>
    <row r="169" spans="1:9" x14ac:dyDescent="0.25">
      <c r="A169" s="44">
        <v>17</v>
      </c>
      <c r="B169" s="44" t="s">
        <v>67</v>
      </c>
      <c r="C169" s="44"/>
      <c r="D169" s="45" t="s">
        <v>50</v>
      </c>
      <c r="E169" s="45">
        <v>0.1</v>
      </c>
      <c r="F169" s="45">
        <v>1</v>
      </c>
      <c r="G169" s="132">
        <f>PRODUCT(E169,F169)</f>
        <v>0.1</v>
      </c>
      <c r="H169" s="46">
        <f>'Př. 5a - Ceník služeb provozu '!D21</f>
        <v>0</v>
      </c>
      <c r="I169" s="47">
        <f>G169*H169</f>
        <v>0</v>
      </c>
    </row>
    <row r="170" spans="1:9" x14ac:dyDescent="0.25">
      <c r="G170" s="133"/>
      <c r="H170" s="50" t="s">
        <v>8</v>
      </c>
      <c r="I170" s="47">
        <f>SUM(I162:I169)</f>
        <v>0</v>
      </c>
    </row>
    <row r="171" spans="1:9" x14ac:dyDescent="0.25">
      <c r="D171" s="51" t="s">
        <v>10</v>
      </c>
      <c r="E171" s="51"/>
      <c r="G171" s="133"/>
      <c r="H171" s="50" t="s">
        <v>4</v>
      </c>
      <c r="I171" s="47">
        <f>PRODUCT(I170,0.21)</f>
        <v>0</v>
      </c>
    </row>
    <row r="172" spans="1:9" x14ac:dyDescent="0.25">
      <c r="G172" s="133"/>
      <c r="H172" s="50" t="s">
        <v>88</v>
      </c>
      <c r="I172" s="52">
        <f>SUM(I170:I171)</f>
        <v>0</v>
      </c>
    </row>
  </sheetData>
  <mergeCells count="61">
    <mergeCell ref="B168:C168"/>
    <mergeCell ref="B22:C22"/>
    <mergeCell ref="B154:C154"/>
    <mergeCell ref="B163:C163"/>
    <mergeCell ref="B164:C164"/>
    <mergeCell ref="B165:C165"/>
    <mergeCell ref="B166:C166"/>
    <mergeCell ref="B61:C61"/>
    <mergeCell ref="B68:C68"/>
    <mergeCell ref="B106:C106"/>
    <mergeCell ref="B167:C167"/>
    <mergeCell ref="B36:C36"/>
    <mergeCell ref="B78:C78"/>
    <mergeCell ref="B64:C64"/>
    <mergeCell ref="B63:C63"/>
    <mergeCell ref="B60:C60"/>
    <mergeCell ref="B21:C21"/>
    <mergeCell ref="B108:C108"/>
    <mergeCell ref="B146:C146"/>
    <mergeCell ref="B34:C34"/>
    <mergeCell ref="B35:C35"/>
    <mergeCell ref="B24:C24"/>
    <mergeCell ref="B25:C25"/>
    <mergeCell ref="B38:C38"/>
    <mergeCell ref="B65:C65"/>
    <mergeCell ref="B33:C33"/>
    <mergeCell ref="B62:C62"/>
    <mergeCell ref="B37:C37"/>
    <mergeCell ref="B39:C39"/>
    <mergeCell ref="B82:C82"/>
    <mergeCell ref="B66:C66"/>
    <mergeCell ref="B76:C76"/>
    <mergeCell ref="B16:C16"/>
    <mergeCell ref="B17:C17"/>
    <mergeCell ref="B20:C20"/>
    <mergeCell ref="B18:C18"/>
    <mergeCell ref="B19:C19"/>
    <mergeCell ref="B77:C77"/>
    <mergeCell ref="B103:C103"/>
    <mergeCell ref="B81:C81"/>
    <mergeCell ref="B79:C79"/>
    <mergeCell ref="B80:C80"/>
    <mergeCell ref="B147:C147"/>
    <mergeCell ref="B162:C162"/>
    <mergeCell ref="B149:C149"/>
    <mergeCell ref="B124:C124"/>
    <mergeCell ref="B148:C148"/>
    <mergeCell ref="B125:C125"/>
    <mergeCell ref="B150:C150"/>
    <mergeCell ref="B151:C151"/>
    <mergeCell ref="B152:C152"/>
    <mergeCell ref="B104:C104"/>
    <mergeCell ref="B105:C105"/>
    <mergeCell ref="B122:C122"/>
    <mergeCell ref="B123:C123"/>
    <mergeCell ref="B111:C111"/>
    <mergeCell ref="B107:C107"/>
    <mergeCell ref="B119:C119"/>
    <mergeCell ref="B120:C120"/>
    <mergeCell ref="B121:C121"/>
    <mergeCell ref="B109:C109"/>
  </mergeCells>
  <pageMargins left="0.23622047244094491" right="0.23622047244094491" top="0.74803149606299213" bottom="0.74803149606299213" header="0.31496062992125984" footer="0.31496062992125984"/>
  <pageSetup paperSize="9" scale="70" firstPageNumber="0" orientation="landscape" r:id="rId1"/>
  <headerFooter alignWithMargins="0"/>
  <rowBreaks count="3" manualBreakCount="3">
    <brk id="44" max="8" man="1"/>
    <brk id="87" max="8" man="1"/>
    <brk id="1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8</vt:i4>
      </vt:variant>
    </vt:vector>
  </HeadingPairs>
  <TitlesOfParts>
    <vt:vector size="19" baseType="lpstr">
      <vt:lpstr>Př. 5a - Ceník služeb provozu </vt:lpstr>
      <vt:lpstr>Př. 5b - Ceník sl. AD HOC</vt:lpstr>
      <vt:lpstr>Př. 6 - K-H 0-15</vt:lpstr>
      <vt:lpstr>Př. 6 - Přepad O1</vt:lpstr>
      <vt:lpstr>Př. 6 - Přepady A-J</vt:lpstr>
      <vt:lpstr>Př. 6 - N1</vt:lpstr>
      <vt:lpstr>Př. 6 - N2 </vt:lpstr>
      <vt:lpstr>Př. 6 - ČS Valtrovice</vt:lpstr>
      <vt:lpstr>Př. 6 - ČS Božice </vt:lpstr>
      <vt:lpstr>Př. 6 - VN Božice  </vt:lpstr>
      <vt:lpstr>Př. 7 - SOUHRN</vt:lpstr>
      <vt:lpstr>'Př. 6 - ČS Božice '!Oblast_tisku</vt:lpstr>
      <vt:lpstr>'Př. 6 - ČS Valtrovice'!Oblast_tisku</vt:lpstr>
      <vt:lpstr>'Př. 6 - K-H 0-15'!Oblast_tisku</vt:lpstr>
      <vt:lpstr>'Př. 6 - N1'!Oblast_tisku</vt:lpstr>
      <vt:lpstr>'Př. 6 - N2 '!Oblast_tisku</vt:lpstr>
      <vt:lpstr>'Př. 6 - Přepad O1'!Oblast_tisku</vt:lpstr>
      <vt:lpstr>'Př. 6 - Přepady A-J'!Oblast_tisku</vt:lpstr>
      <vt:lpstr>'Př. 6 - VN Božice  '!Oblast_tisku</vt:lpstr>
    </vt:vector>
  </TitlesOfParts>
  <Company>ZVHS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fikotova</dc:creator>
  <cp:lastModifiedBy>Kašpírková Michaela Ing.</cp:lastModifiedBy>
  <cp:lastPrinted>2025-10-17T08:39:06Z</cp:lastPrinted>
  <dcterms:created xsi:type="dcterms:W3CDTF">2008-10-23T07:27:32Z</dcterms:created>
  <dcterms:modified xsi:type="dcterms:W3CDTF">2025-10-17T09:53:28Z</dcterms:modified>
</cp:coreProperties>
</file>