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01 - Polní cesta C1" sheetId="2" r:id="rId2"/>
    <sheet name="SO 02 - Polní cesta C2" sheetId="3" r:id="rId3"/>
    <sheet name="SO 03 - Polní cesta C3" sheetId="4" r:id="rId4"/>
    <sheet name="SO 04_1 - Náhradní výsadba" sheetId="5" r:id="rId5"/>
    <sheet name="SO 04_2 - 1. rok následné..." sheetId="6" r:id="rId6"/>
    <sheet name="SO 04_3 - 2. rok následné..." sheetId="7" r:id="rId7"/>
    <sheet name="SO 04_4 - 3. rok následné..." sheetId="8" r:id="rId8"/>
    <sheet name="Pokyny pro vyplnění" sheetId="9" r:id="rId9"/>
  </sheets>
  <definedNames>
    <definedName name="_xlnm.Print_Area" localSheetId="0">'Rekapitulace stavby'!$D$4:$AO$36,'Rekapitulace stavby'!$C$42:$AQ$62</definedName>
    <definedName name="_xlnm.Print_Titles" localSheetId="0">'Rekapitulace stavby'!$52:$52</definedName>
    <definedName name="_xlnm._FilterDatabase" localSheetId="1" hidden="1">'SO 01 - Polní cesta C1'!$C$95:$K$619</definedName>
    <definedName name="_xlnm.Print_Area" localSheetId="1">'SO 01 - Polní cesta C1'!$C$4:$J$39,'SO 01 - Polní cesta C1'!$C$45:$J$77,'SO 01 - Polní cesta C1'!$C$83:$K$619</definedName>
    <definedName name="_xlnm.Print_Titles" localSheetId="1">'SO 01 - Polní cesta C1'!$95:$95</definedName>
    <definedName name="_xlnm._FilterDatabase" localSheetId="2" hidden="1">'SO 02 - Polní cesta C2'!$C$95:$K$562</definedName>
    <definedName name="_xlnm.Print_Area" localSheetId="2">'SO 02 - Polní cesta C2'!$C$4:$J$39,'SO 02 - Polní cesta C2'!$C$45:$J$77,'SO 02 - Polní cesta C2'!$C$83:$K$562</definedName>
    <definedName name="_xlnm.Print_Titles" localSheetId="2">'SO 02 - Polní cesta C2'!$95:$95</definedName>
    <definedName name="_xlnm._FilterDatabase" localSheetId="3" hidden="1">'SO 03 - Polní cesta C3'!$C$91:$K$560</definedName>
    <definedName name="_xlnm.Print_Area" localSheetId="3">'SO 03 - Polní cesta C3'!$C$4:$J$39,'SO 03 - Polní cesta C3'!$C$45:$J$73,'SO 03 - Polní cesta C3'!$C$79:$K$560</definedName>
    <definedName name="_xlnm.Print_Titles" localSheetId="3">'SO 03 - Polní cesta C3'!$91:$91</definedName>
    <definedName name="_xlnm._FilterDatabase" localSheetId="4" hidden="1">'SO 04_1 - Náhradní výsadba'!$C$84:$K$277</definedName>
    <definedName name="_xlnm.Print_Area" localSheetId="4">'SO 04_1 - Náhradní výsadba'!$C$4:$J$39,'SO 04_1 - Náhradní výsadba'!$C$45:$J$66,'SO 04_1 - Náhradní výsadba'!$C$72:$K$277</definedName>
    <definedName name="_xlnm.Print_Titles" localSheetId="4">'SO 04_1 - Náhradní výsadba'!$84:$84</definedName>
    <definedName name="_xlnm._FilterDatabase" localSheetId="5" hidden="1">'SO 04_2 - 1. rok následné...'!$C$81:$K$127</definedName>
    <definedName name="_xlnm.Print_Area" localSheetId="5">'SO 04_2 - 1. rok následné...'!$C$4:$J$39,'SO 04_2 - 1. rok následné...'!$C$45:$J$63,'SO 04_2 - 1. rok následné...'!$C$69:$K$127</definedName>
    <definedName name="_xlnm.Print_Titles" localSheetId="5">'SO 04_2 - 1. rok následné...'!$81:$81</definedName>
    <definedName name="_xlnm._FilterDatabase" localSheetId="6" hidden="1">'SO 04_3 - 2. rok následné...'!$C$81:$K$127</definedName>
    <definedName name="_xlnm.Print_Area" localSheetId="6">'SO 04_3 - 2. rok následné...'!$C$4:$J$39,'SO 04_3 - 2. rok následné...'!$C$45:$J$63,'SO 04_3 - 2. rok následné...'!$C$69:$K$127</definedName>
    <definedName name="_xlnm.Print_Titles" localSheetId="6">'SO 04_3 - 2. rok následné...'!$81:$81</definedName>
    <definedName name="_xlnm._FilterDatabase" localSheetId="7" hidden="1">'SO 04_4 - 3. rok následné...'!$C$81:$K$136</definedName>
    <definedName name="_xlnm.Print_Area" localSheetId="7">'SO 04_4 - 3. rok následné...'!$C$4:$J$39,'SO 04_4 - 3. rok následné...'!$C$45:$J$63,'SO 04_4 - 3. rok následné...'!$C$69:$K$136</definedName>
    <definedName name="_xlnm.Print_Titles" localSheetId="7">'SO 04_4 - 3. rok následné...'!$81:$81</definedName>
    <definedName name="_xlnm.Print_Area" localSheetId="8">'Pokyny pro vyplnění'!$B$2:$K$71,'Pokyny pro vyplnění'!$B$74:$K$118,'Pokyny pro vyplnění'!$B$121:$K$161,'Pokyny pro vyplnění'!$B$164:$K$219</definedName>
  </definedNames>
  <calcPr/>
</workbook>
</file>

<file path=xl/calcChain.xml><?xml version="1.0" encoding="utf-8"?>
<calcChain xmlns="http://schemas.openxmlformats.org/spreadsheetml/2006/main">
  <c i="8" l="1" r="J37"/>
  <c r="J36"/>
  <c i="1" r="AY61"/>
  <c i="8" r="J35"/>
  <c i="1" r="AX61"/>
  <c i="8" r="BI135"/>
  <c r="BH135"/>
  <c r="BG135"/>
  <c r="BF135"/>
  <c r="T135"/>
  <c r="T134"/>
  <c r="R135"/>
  <c r="R134"/>
  <c r="P135"/>
  <c r="P134"/>
  <c r="BI131"/>
  <c r="BH131"/>
  <c r="BG131"/>
  <c r="BF131"/>
  <c r="T131"/>
  <c r="R131"/>
  <c r="P131"/>
  <c r="BI125"/>
  <c r="BH125"/>
  <c r="BG125"/>
  <c r="BF125"/>
  <c r="T125"/>
  <c r="R125"/>
  <c r="P125"/>
  <c r="BI118"/>
  <c r="BH118"/>
  <c r="BG118"/>
  <c r="BF118"/>
  <c r="T118"/>
  <c r="R118"/>
  <c r="P118"/>
  <c r="BI112"/>
  <c r="BH112"/>
  <c r="BG112"/>
  <c r="BF112"/>
  <c r="T112"/>
  <c r="R112"/>
  <c r="P112"/>
  <c r="BI108"/>
  <c r="BH108"/>
  <c r="BG108"/>
  <c r="BF108"/>
  <c r="T108"/>
  <c r="R108"/>
  <c r="P108"/>
  <c r="BI103"/>
  <c r="BH103"/>
  <c r="BG103"/>
  <c r="BF103"/>
  <c r="T103"/>
  <c r="R103"/>
  <c r="P103"/>
  <c r="BI98"/>
  <c r="BH98"/>
  <c r="BG98"/>
  <c r="BF98"/>
  <c r="T98"/>
  <c r="R98"/>
  <c r="P98"/>
  <c r="BI94"/>
  <c r="BH94"/>
  <c r="BG94"/>
  <c r="BF94"/>
  <c r="T94"/>
  <c r="R94"/>
  <c r="P94"/>
  <c r="BI90"/>
  <c r="BH90"/>
  <c r="BG90"/>
  <c r="BF90"/>
  <c r="T90"/>
  <c r="R90"/>
  <c r="P90"/>
  <c r="BI85"/>
  <c r="BH85"/>
  <c r="BG85"/>
  <c r="BF85"/>
  <c r="T85"/>
  <c r="R85"/>
  <c r="P85"/>
  <c r="J79"/>
  <c r="J78"/>
  <c r="F78"/>
  <c r="F76"/>
  <c r="E74"/>
  <c r="J55"/>
  <c r="J54"/>
  <c r="F54"/>
  <c r="F52"/>
  <c r="E50"/>
  <c r="J18"/>
  <c r="E18"/>
  <c r="F79"/>
  <c r="J17"/>
  <c r="J12"/>
  <c r="J76"/>
  <c r="E7"/>
  <c r="E48"/>
  <c i="7" r="J37"/>
  <c r="J36"/>
  <c i="1" r="AY60"/>
  <c i="7" r="J35"/>
  <c i="1" r="AX60"/>
  <c i="7" r="BI126"/>
  <c r="BH126"/>
  <c r="BG126"/>
  <c r="BF126"/>
  <c r="T126"/>
  <c r="T125"/>
  <c r="R126"/>
  <c r="R125"/>
  <c r="P126"/>
  <c r="P125"/>
  <c r="BI122"/>
  <c r="BH122"/>
  <c r="BG122"/>
  <c r="BF122"/>
  <c r="T122"/>
  <c r="R122"/>
  <c r="P122"/>
  <c r="BI116"/>
  <c r="BH116"/>
  <c r="BG116"/>
  <c r="BF116"/>
  <c r="T116"/>
  <c r="R116"/>
  <c r="P116"/>
  <c r="BI109"/>
  <c r="BH109"/>
  <c r="BG109"/>
  <c r="BF109"/>
  <c r="T109"/>
  <c r="R109"/>
  <c r="P109"/>
  <c r="BI103"/>
  <c r="BH103"/>
  <c r="BG103"/>
  <c r="BF103"/>
  <c r="T103"/>
  <c r="R103"/>
  <c r="P103"/>
  <c r="BI99"/>
  <c r="BH99"/>
  <c r="BG99"/>
  <c r="BF99"/>
  <c r="T99"/>
  <c r="R99"/>
  <c r="P99"/>
  <c r="BI94"/>
  <c r="BH94"/>
  <c r="BG94"/>
  <c r="BF94"/>
  <c r="T94"/>
  <c r="R94"/>
  <c r="P94"/>
  <c r="BI90"/>
  <c r="BH90"/>
  <c r="BG90"/>
  <c r="BF90"/>
  <c r="T90"/>
  <c r="R90"/>
  <c r="P90"/>
  <c r="BI85"/>
  <c r="BH85"/>
  <c r="BG85"/>
  <c r="BF85"/>
  <c r="T85"/>
  <c r="R85"/>
  <c r="P85"/>
  <c r="J79"/>
  <c r="J78"/>
  <c r="F78"/>
  <c r="F76"/>
  <c r="E74"/>
  <c r="J55"/>
  <c r="J54"/>
  <c r="F54"/>
  <c r="F52"/>
  <c r="E50"/>
  <c r="J18"/>
  <c r="E18"/>
  <c r="F79"/>
  <c r="J17"/>
  <c r="J12"/>
  <c r="J76"/>
  <c r="E7"/>
  <c r="E48"/>
  <c i="6" r="J37"/>
  <c r="J36"/>
  <c i="1" r="AY59"/>
  <c i="6" r="J35"/>
  <c i="1" r="AX59"/>
  <c i="6" r="BI126"/>
  <c r="BH126"/>
  <c r="BG126"/>
  <c r="BF126"/>
  <c r="T126"/>
  <c r="T125"/>
  <c r="R126"/>
  <c r="R125"/>
  <c r="P126"/>
  <c r="P125"/>
  <c r="BI122"/>
  <c r="BH122"/>
  <c r="BG122"/>
  <c r="BF122"/>
  <c r="T122"/>
  <c r="R122"/>
  <c r="P122"/>
  <c r="BI116"/>
  <c r="BH116"/>
  <c r="BG116"/>
  <c r="BF116"/>
  <c r="T116"/>
  <c r="R116"/>
  <c r="P116"/>
  <c r="BI109"/>
  <c r="BH109"/>
  <c r="BG109"/>
  <c r="BF109"/>
  <c r="T109"/>
  <c r="R109"/>
  <c r="P109"/>
  <c r="BI103"/>
  <c r="BH103"/>
  <c r="BG103"/>
  <c r="BF103"/>
  <c r="T103"/>
  <c r="R103"/>
  <c r="P103"/>
  <c r="BI99"/>
  <c r="BH99"/>
  <c r="BG99"/>
  <c r="BF99"/>
  <c r="T99"/>
  <c r="R99"/>
  <c r="P99"/>
  <c r="BI94"/>
  <c r="BH94"/>
  <c r="BG94"/>
  <c r="BF94"/>
  <c r="T94"/>
  <c r="R94"/>
  <c r="P94"/>
  <c r="BI90"/>
  <c r="BH90"/>
  <c r="BG90"/>
  <c r="BF90"/>
  <c r="T90"/>
  <c r="R90"/>
  <c r="P90"/>
  <c r="BI85"/>
  <c r="BH85"/>
  <c r="BG85"/>
  <c r="BF85"/>
  <c r="T85"/>
  <c r="R85"/>
  <c r="P85"/>
  <c r="J79"/>
  <c r="J78"/>
  <c r="F78"/>
  <c r="F76"/>
  <c r="E74"/>
  <c r="J55"/>
  <c r="J54"/>
  <c r="F54"/>
  <c r="F52"/>
  <c r="E50"/>
  <c r="J18"/>
  <c r="E18"/>
  <c r="F79"/>
  <c r="J17"/>
  <c r="J12"/>
  <c r="J76"/>
  <c r="E7"/>
  <c r="E72"/>
  <c i="5" r="J37"/>
  <c r="J36"/>
  <c i="1" r="AY58"/>
  <c i="5" r="J35"/>
  <c i="1" r="AX58"/>
  <c i="5" r="BI274"/>
  <c r="BH274"/>
  <c r="BG274"/>
  <c r="BF274"/>
  <c r="T274"/>
  <c r="T273"/>
  <c r="R274"/>
  <c r="R273"/>
  <c r="P274"/>
  <c r="P273"/>
  <c r="BI268"/>
  <c r="BH268"/>
  <c r="BG268"/>
  <c r="BF268"/>
  <c r="T268"/>
  <c r="R268"/>
  <c r="P268"/>
  <c r="BI263"/>
  <c r="BH263"/>
  <c r="BG263"/>
  <c r="BF263"/>
  <c r="T263"/>
  <c r="R263"/>
  <c r="P263"/>
  <c r="BI259"/>
  <c r="BH259"/>
  <c r="BG259"/>
  <c r="BF259"/>
  <c r="T259"/>
  <c r="R259"/>
  <c r="P259"/>
  <c r="BI255"/>
  <c r="BH255"/>
  <c r="BG255"/>
  <c r="BF255"/>
  <c r="T255"/>
  <c r="R255"/>
  <c r="P255"/>
  <c r="BI251"/>
  <c r="BH251"/>
  <c r="BG251"/>
  <c r="BF251"/>
  <c r="T251"/>
  <c r="R251"/>
  <c r="P251"/>
  <c r="BI247"/>
  <c r="BH247"/>
  <c r="BG247"/>
  <c r="BF247"/>
  <c r="T247"/>
  <c r="T246"/>
  <c r="R247"/>
  <c r="R246"/>
  <c r="P247"/>
  <c r="P246"/>
  <c r="BI232"/>
  <c r="BH232"/>
  <c r="BG232"/>
  <c r="BF232"/>
  <c r="T232"/>
  <c r="R232"/>
  <c r="P232"/>
  <c r="BI226"/>
  <c r="BH226"/>
  <c r="BG226"/>
  <c r="BF226"/>
  <c r="T226"/>
  <c r="R226"/>
  <c r="P226"/>
  <c r="BI223"/>
  <c r="BH223"/>
  <c r="BG223"/>
  <c r="BF223"/>
  <c r="T223"/>
  <c r="R223"/>
  <c r="P223"/>
  <c r="BI216"/>
  <c r="BH216"/>
  <c r="BG216"/>
  <c r="BF216"/>
  <c r="T216"/>
  <c r="R216"/>
  <c r="P216"/>
  <c r="BI212"/>
  <c r="BH212"/>
  <c r="BG212"/>
  <c r="BF212"/>
  <c r="T212"/>
  <c r="R212"/>
  <c r="P212"/>
  <c r="BI207"/>
  <c r="BH207"/>
  <c r="BG207"/>
  <c r="BF207"/>
  <c r="T207"/>
  <c r="R207"/>
  <c r="P207"/>
  <c r="BI201"/>
  <c r="BH201"/>
  <c r="BG201"/>
  <c r="BF201"/>
  <c r="T201"/>
  <c r="R201"/>
  <c r="P201"/>
  <c r="BI197"/>
  <c r="BH197"/>
  <c r="BG197"/>
  <c r="BF197"/>
  <c r="T197"/>
  <c r="R197"/>
  <c r="P197"/>
  <c r="BI192"/>
  <c r="BH192"/>
  <c r="BG192"/>
  <c r="BF192"/>
  <c r="T192"/>
  <c r="R192"/>
  <c r="P192"/>
  <c r="BI177"/>
  <c r="BH177"/>
  <c r="BG177"/>
  <c r="BF177"/>
  <c r="T177"/>
  <c r="R177"/>
  <c r="P177"/>
  <c r="BI163"/>
  <c r="BH163"/>
  <c r="BG163"/>
  <c r="BF163"/>
  <c r="T163"/>
  <c r="R163"/>
  <c r="P163"/>
  <c r="BI148"/>
  <c r="BH148"/>
  <c r="BG148"/>
  <c r="BF148"/>
  <c r="T148"/>
  <c r="R148"/>
  <c r="P148"/>
  <c r="BI143"/>
  <c r="BH143"/>
  <c r="BG143"/>
  <c r="BF143"/>
  <c r="T143"/>
  <c r="R143"/>
  <c r="P143"/>
  <c r="BI138"/>
  <c r="BH138"/>
  <c r="BG138"/>
  <c r="BF138"/>
  <c r="T138"/>
  <c r="R138"/>
  <c r="P138"/>
  <c r="BI133"/>
  <c r="BH133"/>
  <c r="BG133"/>
  <c r="BF133"/>
  <c r="T133"/>
  <c r="R133"/>
  <c r="P133"/>
  <c r="BI128"/>
  <c r="BH128"/>
  <c r="BG128"/>
  <c r="BF128"/>
  <c r="T128"/>
  <c r="R128"/>
  <c r="P128"/>
  <c r="BI123"/>
  <c r="BH123"/>
  <c r="BG123"/>
  <c r="BF123"/>
  <c r="T123"/>
  <c r="R123"/>
  <c r="P123"/>
  <c r="BI108"/>
  <c r="BH108"/>
  <c r="BG108"/>
  <c r="BF108"/>
  <c r="T108"/>
  <c r="R108"/>
  <c r="P108"/>
  <c r="BI93"/>
  <c r="BH93"/>
  <c r="BG93"/>
  <c r="BF93"/>
  <c r="T93"/>
  <c r="R93"/>
  <c r="P93"/>
  <c r="BI88"/>
  <c r="BH88"/>
  <c r="BG88"/>
  <c r="BF88"/>
  <c r="T88"/>
  <c r="R88"/>
  <c r="P88"/>
  <c r="J82"/>
  <c r="J81"/>
  <c r="F81"/>
  <c r="F79"/>
  <c r="E77"/>
  <c r="J55"/>
  <c r="J54"/>
  <c r="F54"/>
  <c r="F52"/>
  <c r="E50"/>
  <c r="J18"/>
  <c r="E18"/>
  <c r="F55"/>
  <c r="J17"/>
  <c r="J12"/>
  <c r="J52"/>
  <c r="E7"/>
  <c r="E48"/>
  <c i="4" r="J37"/>
  <c r="J36"/>
  <c i="1" r="AY57"/>
  <c i="4" r="J35"/>
  <c i="1" r="AX57"/>
  <c i="4" r="BI556"/>
  <c r="BH556"/>
  <c r="BG556"/>
  <c r="BF556"/>
  <c r="T556"/>
  <c r="T555"/>
  <c r="R556"/>
  <c r="R555"/>
  <c r="P556"/>
  <c r="P555"/>
  <c r="BI551"/>
  <c r="BH551"/>
  <c r="BG551"/>
  <c r="BF551"/>
  <c r="T551"/>
  <c r="R551"/>
  <c r="P551"/>
  <c r="BI546"/>
  <c r="BH546"/>
  <c r="BG546"/>
  <c r="BF546"/>
  <c r="T546"/>
  <c r="R546"/>
  <c r="P546"/>
  <c r="BI542"/>
  <c r="BH542"/>
  <c r="BG542"/>
  <c r="BF542"/>
  <c r="T542"/>
  <c r="R542"/>
  <c r="P542"/>
  <c r="BI533"/>
  <c r="BH533"/>
  <c r="BG533"/>
  <c r="BF533"/>
  <c r="T533"/>
  <c r="R533"/>
  <c r="P533"/>
  <c r="BI528"/>
  <c r="BH528"/>
  <c r="BG528"/>
  <c r="BF528"/>
  <c r="T528"/>
  <c r="R528"/>
  <c r="P528"/>
  <c r="BI523"/>
  <c r="BH523"/>
  <c r="BG523"/>
  <c r="BF523"/>
  <c r="T523"/>
  <c r="R523"/>
  <c r="P523"/>
  <c r="BI517"/>
  <c r="BH517"/>
  <c r="BG517"/>
  <c r="BF517"/>
  <c r="T517"/>
  <c r="R517"/>
  <c r="P517"/>
  <c r="BI512"/>
  <c r="BH512"/>
  <c r="BG512"/>
  <c r="BF512"/>
  <c r="T512"/>
  <c r="R512"/>
  <c r="P512"/>
  <c r="BI508"/>
  <c r="BH508"/>
  <c r="BG508"/>
  <c r="BF508"/>
  <c r="T508"/>
  <c r="R508"/>
  <c r="P508"/>
  <c r="BI504"/>
  <c r="BH504"/>
  <c r="BG504"/>
  <c r="BF504"/>
  <c r="T504"/>
  <c r="R504"/>
  <c r="P504"/>
  <c r="BI500"/>
  <c r="BH500"/>
  <c r="BG500"/>
  <c r="BF500"/>
  <c r="T500"/>
  <c r="R500"/>
  <c r="P500"/>
  <c r="BI496"/>
  <c r="BH496"/>
  <c r="BG496"/>
  <c r="BF496"/>
  <c r="T496"/>
  <c r="R496"/>
  <c r="P496"/>
  <c r="BI491"/>
  <c r="BH491"/>
  <c r="BG491"/>
  <c r="BF491"/>
  <c r="T491"/>
  <c r="R491"/>
  <c r="P491"/>
  <c r="BI487"/>
  <c r="BH487"/>
  <c r="BG487"/>
  <c r="BF487"/>
  <c r="T487"/>
  <c r="R487"/>
  <c r="P487"/>
  <c r="BI485"/>
  <c r="BH485"/>
  <c r="BG485"/>
  <c r="BF485"/>
  <c r="T485"/>
  <c r="R485"/>
  <c r="P485"/>
  <c r="BI479"/>
  <c r="BH479"/>
  <c r="BG479"/>
  <c r="BF479"/>
  <c r="T479"/>
  <c r="T478"/>
  <c r="R479"/>
  <c r="R478"/>
  <c r="P479"/>
  <c r="P478"/>
  <c r="BI472"/>
  <c r="BH472"/>
  <c r="BG472"/>
  <c r="BF472"/>
  <c r="T472"/>
  <c r="T471"/>
  <c r="R472"/>
  <c r="R471"/>
  <c r="P472"/>
  <c r="P471"/>
  <c r="BI461"/>
  <c r="BH461"/>
  <c r="BG461"/>
  <c r="BF461"/>
  <c r="T461"/>
  <c r="R461"/>
  <c r="P461"/>
  <c r="BI451"/>
  <c r="BH451"/>
  <c r="BG451"/>
  <c r="BF451"/>
  <c r="T451"/>
  <c r="R451"/>
  <c r="P451"/>
  <c r="BI441"/>
  <c r="BH441"/>
  <c r="BG441"/>
  <c r="BF441"/>
  <c r="T441"/>
  <c r="R441"/>
  <c r="P441"/>
  <c r="BI431"/>
  <c r="BH431"/>
  <c r="BG431"/>
  <c r="BF431"/>
  <c r="T431"/>
  <c r="R431"/>
  <c r="P431"/>
  <c r="BI424"/>
  <c r="BH424"/>
  <c r="BG424"/>
  <c r="BF424"/>
  <c r="T424"/>
  <c r="R424"/>
  <c r="P424"/>
  <c r="BI414"/>
  <c r="BH414"/>
  <c r="BG414"/>
  <c r="BF414"/>
  <c r="T414"/>
  <c r="R414"/>
  <c r="P414"/>
  <c r="BI408"/>
  <c r="BH408"/>
  <c r="BG408"/>
  <c r="BF408"/>
  <c r="T408"/>
  <c r="T407"/>
  <c r="R408"/>
  <c r="R407"/>
  <c r="P408"/>
  <c r="P407"/>
  <c r="BI403"/>
  <c r="BH403"/>
  <c r="BG403"/>
  <c r="BF403"/>
  <c r="T403"/>
  <c r="R403"/>
  <c r="P403"/>
  <c r="BI398"/>
  <c r="BH398"/>
  <c r="BG398"/>
  <c r="BF398"/>
  <c r="T398"/>
  <c r="R398"/>
  <c r="P398"/>
  <c r="BI393"/>
  <c r="BH393"/>
  <c r="BG393"/>
  <c r="BF393"/>
  <c r="T393"/>
  <c r="R393"/>
  <c r="P393"/>
  <c r="BI386"/>
  <c r="BH386"/>
  <c r="BG386"/>
  <c r="BF386"/>
  <c r="T386"/>
  <c r="R386"/>
  <c r="P386"/>
  <c r="BI381"/>
  <c r="BH381"/>
  <c r="BG381"/>
  <c r="BF381"/>
  <c r="T381"/>
  <c r="R381"/>
  <c r="P381"/>
  <c r="BI378"/>
  <c r="BH378"/>
  <c r="BG378"/>
  <c r="BF378"/>
  <c r="T378"/>
  <c r="R378"/>
  <c r="P378"/>
  <c r="BI369"/>
  <c r="BH369"/>
  <c r="BG369"/>
  <c r="BF369"/>
  <c r="T369"/>
  <c r="R369"/>
  <c r="P369"/>
  <c r="BI360"/>
  <c r="BH360"/>
  <c r="BG360"/>
  <c r="BF360"/>
  <c r="T360"/>
  <c r="R360"/>
  <c r="P360"/>
  <c r="BI355"/>
  <c r="BH355"/>
  <c r="BG355"/>
  <c r="BF355"/>
  <c r="T355"/>
  <c r="R355"/>
  <c r="P355"/>
  <c r="BI350"/>
  <c r="BH350"/>
  <c r="BG350"/>
  <c r="BF350"/>
  <c r="T350"/>
  <c r="R350"/>
  <c r="P350"/>
  <c r="BI345"/>
  <c r="BH345"/>
  <c r="BG345"/>
  <c r="BF345"/>
  <c r="T345"/>
  <c r="R345"/>
  <c r="P345"/>
  <c r="BI340"/>
  <c r="BH340"/>
  <c r="BG340"/>
  <c r="BF340"/>
  <c r="T340"/>
  <c r="R340"/>
  <c r="P340"/>
  <c r="BI336"/>
  <c r="BH336"/>
  <c r="BG336"/>
  <c r="BF336"/>
  <c r="T336"/>
  <c r="R336"/>
  <c r="P336"/>
  <c r="BI331"/>
  <c r="BH331"/>
  <c r="BG331"/>
  <c r="BF331"/>
  <c r="T331"/>
  <c r="R331"/>
  <c r="P331"/>
  <c r="BI327"/>
  <c r="BH327"/>
  <c r="BG327"/>
  <c r="BF327"/>
  <c r="T327"/>
  <c r="R327"/>
  <c r="P327"/>
  <c r="BI319"/>
  <c r="BH319"/>
  <c r="BG319"/>
  <c r="BF319"/>
  <c r="T319"/>
  <c r="R319"/>
  <c r="P319"/>
  <c r="BI314"/>
  <c r="BH314"/>
  <c r="BG314"/>
  <c r="BF314"/>
  <c r="T314"/>
  <c r="R314"/>
  <c r="P314"/>
  <c r="BI305"/>
  <c r="BH305"/>
  <c r="BG305"/>
  <c r="BF305"/>
  <c r="T305"/>
  <c r="R305"/>
  <c r="P305"/>
  <c r="BI297"/>
  <c r="BH297"/>
  <c r="BG297"/>
  <c r="BF297"/>
  <c r="T297"/>
  <c r="R297"/>
  <c r="P297"/>
  <c r="BI292"/>
  <c r="BH292"/>
  <c r="BG292"/>
  <c r="BF292"/>
  <c r="T292"/>
  <c r="R292"/>
  <c r="P292"/>
  <c r="BI287"/>
  <c r="BH287"/>
  <c r="BG287"/>
  <c r="BF287"/>
  <c r="T287"/>
  <c r="R287"/>
  <c r="P287"/>
  <c r="BI283"/>
  <c r="BH283"/>
  <c r="BG283"/>
  <c r="BF283"/>
  <c r="T283"/>
  <c r="R283"/>
  <c r="P283"/>
  <c r="BI277"/>
  <c r="BH277"/>
  <c r="BG277"/>
  <c r="BF277"/>
  <c r="T277"/>
  <c r="R277"/>
  <c r="P277"/>
  <c r="BI264"/>
  <c r="BH264"/>
  <c r="BG264"/>
  <c r="BF264"/>
  <c r="T264"/>
  <c r="R264"/>
  <c r="P264"/>
  <c r="BI259"/>
  <c r="BH259"/>
  <c r="BG259"/>
  <c r="BF259"/>
  <c r="T259"/>
  <c r="R259"/>
  <c r="P259"/>
  <c r="BI248"/>
  <c r="BH248"/>
  <c r="BG248"/>
  <c r="BF248"/>
  <c r="T248"/>
  <c r="R248"/>
  <c r="P248"/>
  <c r="BI236"/>
  <c r="BH236"/>
  <c r="BG236"/>
  <c r="BF236"/>
  <c r="T236"/>
  <c r="R236"/>
  <c r="P236"/>
  <c r="BI221"/>
  <c r="BH221"/>
  <c r="BG221"/>
  <c r="BF221"/>
  <c r="T221"/>
  <c r="R221"/>
  <c r="P221"/>
  <c r="BI217"/>
  <c r="BH217"/>
  <c r="BG217"/>
  <c r="BF217"/>
  <c r="T217"/>
  <c r="R217"/>
  <c r="P217"/>
  <c r="BI213"/>
  <c r="BH213"/>
  <c r="BG213"/>
  <c r="BF213"/>
  <c r="T213"/>
  <c r="R213"/>
  <c r="P213"/>
  <c r="BI209"/>
  <c r="BH209"/>
  <c r="BG209"/>
  <c r="BF209"/>
  <c r="T209"/>
  <c r="R209"/>
  <c r="P209"/>
  <c r="BI205"/>
  <c r="BH205"/>
  <c r="BG205"/>
  <c r="BF205"/>
  <c r="T205"/>
  <c r="R205"/>
  <c r="P205"/>
  <c r="BI201"/>
  <c r="BH201"/>
  <c r="BG201"/>
  <c r="BF201"/>
  <c r="T201"/>
  <c r="R201"/>
  <c r="P201"/>
  <c r="BI197"/>
  <c r="BH197"/>
  <c r="BG197"/>
  <c r="BF197"/>
  <c r="T197"/>
  <c r="R197"/>
  <c r="P197"/>
  <c r="BI193"/>
  <c r="BH193"/>
  <c r="BG193"/>
  <c r="BF193"/>
  <c r="T193"/>
  <c r="R193"/>
  <c r="P193"/>
  <c r="BI189"/>
  <c r="BH189"/>
  <c r="BG189"/>
  <c r="BF189"/>
  <c r="T189"/>
  <c r="R189"/>
  <c r="P189"/>
  <c r="BI185"/>
  <c r="BH185"/>
  <c r="BG185"/>
  <c r="BF185"/>
  <c r="T185"/>
  <c r="R185"/>
  <c r="P185"/>
  <c r="BI181"/>
  <c r="BH181"/>
  <c r="BG181"/>
  <c r="BF181"/>
  <c r="T181"/>
  <c r="R181"/>
  <c r="P181"/>
  <c r="BI173"/>
  <c r="BH173"/>
  <c r="BG173"/>
  <c r="BF173"/>
  <c r="T173"/>
  <c r="R173"/>
  <c r="P173"/>
  <c r="BI168"/>
  <c r="BH168"/>
  <c r="BG168"/>
  <c r="BF168"/>
  <c r="T168"/>
  <c r="R168"/>
  <c r="P168"/>
  <c r="BI163"/>
  <c r="BH163"/>
  <c r="BG163"/>
  <c r="BF163"/>
  <c r="T163"/>
  <c r="R163"/>
  <c r="P163"/>
  <c r="BI158"/>
  <c r="BH158"/>
  <c r="BG158"/>
  <c r="BF158"/>
  <c r="T158"/>
  <c r="R158"/>
  <c r="P158"/>
  <c r="BI154"/>
  <c r="BH154"/>
  <c r="BG154"/>
  <c r="BF154"/>
  <c r="T154"/>
  <c r="R154"/>
  <c r="P154"/>
  <c r="BI150"/>
  <c r="BH150"/>
  <c r="BG150"/>
  <c r="BF150"/>
  <c r="T150"/>
  <c r="R150"/>
  <c r="P150"/>
  <c r="BI146"/>
  <c r="BH146"/>
  <c r="BG146"/>
  <c r="BF146"/>
  <c r="T146"/>
  <c r="R146"/>
  <c r="P146"/>
  <c r="BI142"/>
  <c r="BH142"/>
  <c r="BG142"/>
  <c r="BF142"/>
  <c r="T142"/>
  <c r="R142"/>
  <c r="P142"/>
  <c r="BI138"/>
  <c r="BH138"/>
  <c r="BG138"/>
  <c r="BF138"/>
  <c r="T138"/>
  <c r="R138"/>
  <c r="P138"/>
  <c r="BI134"/>
  <c r="BH134"/>
  <c r="BG134"/>
  <c r="BF134"/>
  <c r="T134"/>
  <c r="R134"/>
  <c r="P134"/>
  <c r="BI130"/>
  <c r="BH130"/>
  <c r="BG130"/>
  <c r="BF130"/>
  <c r="T130"/>
  <c r="R130"/>
  <c r="P130"/>
  <c r="BI126"/>
  <c r="BH126"/>
  <c r="BG126"/>
  <c r="BF126"/>
  <c r="T126"/>
  <c r="R126"/>
  <c r="P126"/>
  <c r="BI122"/>
  <c r="BH122"/>
  <c r="BG122"/>
  <c r="BF122"/>
  <c r="T122"/>
  <c r="R122"/>
  <c r="P122"/>
  <c r="BI118"/>
  <c r="BH118"/>
  <c r="BG118"/>
  <c r="BF118"/>
  <c r="T118"/>
  <c r="R118"/>
  <c r="P118"/>
  <c r="BI114"/>
  <c r="BH114"/>
  <c r="BG114"/>
  <c r="BF114"/>
  <c r="T114"/>
  <c r="R114"/>
  <c r="P114"/>
  <c r="BI110"/>
  <c r="BH110"/>
  <c r="BG110"/>
  <c r="BF110"/>
  <c r="T110"/>
  <c r="R110"/>
  <c r="P110"/>
  <c r="BI101"/>
  <c r="BH101"/>
  <c r="BG101"/>
  <c r="BF101"/>
  <c r="T101"/>
  <c r="R101"/>
  <c r="P101"/>
  <c r="BI95"/>
  <c r="BH95"/>
  <c r="BG95"/>
  <c r="BF95"/>
  <c r="T95"/>
  <c r="R95"/>
  <c r="P95"/>
  <c r="J89"/>
  <c r="J88"/>
  <c r="F88"/>
  <c r="F86"/>
  <c r="E84"/>
  <c r="J55"/>
  <c r="J54"/>
  <c r="F54"/>
  <c r="F52"/>
  <c r="E50"/>
  <c r="J18"/>
  <c r="E18"/>
  <c r="F89"/>
  <c r="J17"/>
  <c r="J12"/>
  <c r="J52"/>
  <c r="E7"/>
  <c r="E48"/>
  <c i="3" r="J37"/>
  <c r="J36"/>
  <c i="1" r="AY56"/>
  <c i="3" r="J35"/>
  <c i="1" r="AX56"/>
  <c i="3" r="BI558"/>
  <c r="BH558"/>
  <c r="BG558"/>
  <c r="BF558"/>
  <c r="T558"/>
  <c r="T557"/>
  <c r="R558"/>
  <c r="R557"/>
  <c r="P558"/>
  <c r="P557"/>
  <c r="BI550"/>
  <c r="BH550"/>
  <c r="BG550"/>
  <c r="BF550"/>
  <c r="T550"/>
  <c r="T549"/>
  <c r="R550"/>
  <c r="R549"/>
  <c r="P550"/>
  <c r="P549"/>
  <c r="BI545"/>
  <c r="BH545"/>
  <c r="BG545"/>
  <c r="BF545"/>
  <c r="T545"/>
  <c r="R545"/>
  <c r="P545"/>
  <c r="BI540"/>
  <c r="BH540"/>
  <c r="BG540"/>
  <c r="BF540"/>
  <c r="T540"/>
  <c r="R540"/>
  <c r="P540"/>
  <c r="BI529"/>
  <c r="BH529"/>
  <c r="BG529"/>
  <c r="BF529"/>
  <c r="T529"/>
  <c r="R529"/>
  <c r="P529"/>
  <c r="BI524"/>
  <c r="BH524"/>
  <c r="BG524"/>
  <c r="BF524"/>
  <c r="T524"/>
  <c r="R524"/>
  <c r="P524"/>
  <c r="BI519"/>
  <c r="BH519"/>
  <c r="BG519"/>
  <c r="BF519"/>
  <c r="T519"/>
  <c r="R519"/>
  <c r="P519"/>
  <c r="BI513"/>
  <c r="BH513"/>
  <c r="BG513"/>
  <c r="BF513"/>
  <c r="T513"/>
  <c r="R513"/>
  <c r="P513"/>
  <c r="BI508"/>
  <c r="BH508"/>
  <c r="BG508"/>
  <c r="BF508"/>
  <c r="T508"/>
  <c r="R508"/>
  <c r="P508"/>
  <c r="BI504"/>
  <c r="BH504"/>
  <c r="BG504"/>
  <c r="BF504"/>
  <c r="T504"/>
  <c r="R504"/>
  <c r="P504"/>
  <c r="BI500"/>
  <c r="BH500"/>
  <c r="BG500"/>
  <c r="BF500"/>
  <c r="T500"/>
  <c r="R500"/>
  <c r="P500"/>
  <c r="BI496"/>
  <c r="BH496"/>
  <c r="BG496"/>
  <c r="BF496"/>
  <c r="T496"/>
  <c r="R496"/>
  <c r="P496"/>
  <c r="BI491"/>
  <c r="BH491"/>
  <c r="BG491"/>
  <c r="BF491"/>
  <c r="T491"/>
  <c r="R491"/>
  <c r="P491"/>
  <c r="BI487"/>
  <c r="BH487"/>
  <c r="BG487"/>
  <c r="BF487"/>
  <c r="T487"/>
  <c r="R487"/>
  <c r="P487"/>
  <c r="BI482"/>
  <c r="BH482"/>
  <c r="BG482"/>
  <c r="BF482"/>
  <c r="T482"/>
  <c r="R482"/>
  <c r="P482"/>
  <c r="BI475"/>
  <c r="BH475"/>
  <c r="BG475"/>
  <c r="BF475"/>
  <c r="T475"/>
  <c r="R475"/>
  <c r="P475"/>
  <c r="BI470"/>
  <c r="BH470"/>
  <c r="BG470"/>
  <c r="BF470"/>
  <c r="T470"/>
  <c r="R470"/>
  <c r="P470"/>
  <c r="BI464"/>
  <c r="BH464"/>
  <c r="BG464"/>
  <c r="BF464"/>
  <c r="T464"/>
  <c r="R464"/>
  <c r="P464"/>
  <c r="BI460"/>
  <c r="BH460"/>
  <c r="BG460"/>
  <c r="BF460"/>
  <c r="T460"/>
  <c r="R460"/>
  <c r="P460"/>
  <c r="BI458"/>
  <c r="BH458"/>
  <c r="BG458"/>
  <c r="BF458"/>
  <c r="T458"/>
  <c r="R458"/>
  <c r="P458"/>
  <c r="BI451"/>
  <c r="BH451"/>
  <c r="BG451"/>
  <c r="BF451"/>
  <c r="T451"/>
  <c r="R451"/>
  <c r="P451"/>
  <c r="BI444"/>
  <c r="BH444"/>
  <c r="BG444"/>
  <c r="BF444"/>
  <c r="T444"/>
  <c r="R444"/>
  <c r="P444"/>
  <c r="BI439"/>
  <c r="BH439"/>
  <c r="BG439"/>
  <c r="BF439"/>
  <c r="T439"/>
  <c r="R439"/>
  <c r="P439"/>
  <c r="BI430"/>
  <c r="BH430"/>
  <c r="BG430"/>
  <c r="BF430"/>
  <c r="T430"/>
  <c r="R430"/>
  <c r="P430"/>
  <c r="BI423"/>
  <c r="BH423"/>
  <c r="BG423"/>
  <c r="BF423"/>
  <c r="T423"/>
  <c r="R423"/>
  <c r="P423"/>
  <c r="BI418"/>
  <c r="BH418"/>
  <c r="BG418"/>
  <c r="BF418"/>
  <c r="T418"/>
  <c r="R418"/>
  <c r="P418"/>
  <c r="BI410"/>
  <c r="BH410"/>
  <c r="BG410"/>
  <c r="BF410"/>
  <c r="T410"/>
  <c r="R410"/>
  <c r="P410"/>
  <c r="BI403"/>
  <c r="BH403"/>
  <c r="BG403"/>
  <c r="BF403"/>
  <c r="T403"/>
  <c r="T402"/>
  <c r="R403"/>
  <c r="R402"/>
  <c r="P403"/>
  <c r="P402"/>
  <c r="BI397"/>
  <c r="BH397"/>
  <c r="BG397"/>
  <c r="BF397"/>
  <c r="T397"/>
  <c r="R397"/>
  <c r="P397"/>
  <c r="BI388"/>
  <c r="BH388"/>
  <c r="BG388"/>
  <c r="BF388"/>
  <c r="T388"/>
  <c r="R388"/>
  <c r="P388"/>
  <c r="BI379"/>
  <c r="BH379"/>
  <c r="BG379"/>
  <c r="BF379"/>
  <c r="T379"/>
  <c r="R379"/>
  <c r="P379"/>
  <c r="BI369"/>
  <c r="BH369"/>
  <c r="BG369"/>
  <c r="BF369"/>
  <c r="T369"/>
  <c r="R369"/>
  <c r="P369"/>
  <c r="BI365"/>
  <c r="BH365"/>
  <c r="BG365"/>
  <c r="BF365"/>
  <c r="T365"/>
  <c r="R365"/>
  <c r="P365"/>
  <c r="BI356"/>
  <c r="BH356"/>
  <c r="BG356"/>
  <c r="BF356"/>
  <c r="T356"/>
  <c r="R356"/>
  <c r="P356"/>
  <c r="BI349"/>
  <c r="BH349"/>
  <c r="BG349"/>
  <c r="BF349"/>
  <c r="T349"/>
  <c r="R349"/>
  <c r="P349"/>
  <c r="BI333"/>
  <c r="BH333"/>
  <c r="BG333"/>
  <c r="BF333"/>
  <c r="T333"/>
  <c r="R333"/>
  <c r="P333"/>
  <c r="BI326"/>
  <c r="BH326"/>
  <c r="BG326"/>
  <c r="BF326"/>
  <c r="T326"/>
  <c r="R326"/>
  <c r="P326"/>
  <c r="BI314"/>
  <c r="BH314"/>
  <c r="BG314"/>
  <c r="BF314"/>
  <c r="T314"/>
  <c r="R314"/>
  <c r="P314"/>
  <c r="BI308"/>
  <c r="BH308"/>
  <c r="BG308"/>
  <c r="BF308"/>
  <c r="T308"/>
  <c r="T307"/>
  <c r="R308"/>
  <c r="R307"/>
  <c r="P308"/>
  <c r="P307"/>
  <c r="BI303"/>
  <c r="BH303"/>
  <c r="BG303"/>
  <c r="BF303"/>
  <c r="T303"/>
  <c r="R303"/>
  <c r="P303"/>
  <c r="BI298"/>
  <c r="BH298"/>
  <c r="BG298"/>
  <c r="BF298"/>
  <c r="T298"/>
  <c r="R298"/>
  <c r="P298"/>
  <c r="BI293"/>
  <c r="BH293"/>
  <c r="BG293"/>
  <c r="BF293"/>
  <c r="T293"/>
  <c r="R293"/>
  <c r="P293"/>
  <c r="BI288"/>
  <c r="BH288"/>
  <c r="BG288"/>
  <c r="BF288"/>
  <c r="T288"/>
  <c r="R288"/>
  <c r="P288"/>
  <c r="BI283"/>
  <c r="BH283"/>
  <c r="BG283"/>
  <c r="BF283"/>
  <c r="T283"/>
  <c r="R283"/>
  <c r="P283"/>
  <c r="BI276"/>
  <c r="BH276"/>
  <c r="BG276"/>
  <c r="BF276"/>
  <c r="T276"/>
  <c r="R276"/>
  <c r="P276"/>
  <c r="BI271"/>
  <c r="BH271"/>
  <c r="BG271"/>
  <c r="BF271"/>
  <c r="T271"/>
  <c r="R271"/>
  <c r="P271"/>
  <c r="BI265"/>
  <c r="BH265"/>
  <c r="BG265"/>
  <c r="BF265"/>
  <c r="T265"/>
  <c r="R265"/>
  <c r="P265"/>
  <c r="BI259"/>
  <c r="BH259"/>
  <c r="BG259"/>
  <c r="BF259"/>
  <c r="T259"/>
  <c r="R259"/>
  <c r="P259"/>
  <c r="BI254"/>
  <c r="BH254"/>
  <c r="BG254"/>
  <c r="BF254"/>
  <c r="T254"/>
  <c r="R254"/>
  <c r="P254"/>
  <c r="BI249"/>
  <c r="BH249"/>
  <c r="BG249"/>
  <c r="BF249"/>
  <c r="T249"/>
  <c r="R249"/>
  <c r="P249"/>
  <c r="BI244"/>
  <c r="BH244"/>
  <c r="BG244"/>
  <c r="BF244"/>
  <c r="T244"/>
  <c r="R244"/>
  <c r="P244"/>
  <c r="BI239"/>
  <c r="BH239"/>
  <c r="BG239"/>
  <c r="BF239"/>
  <c r="T239"/>
  <c r="R239"/>
  <c r="P239"/>
  <c r="BI235"/>
  <c r="BH235"/>
  <c r="BG235"/>
  <c r="BF235"/>
  <c r="T235"/>
  <c r="R235"/>
  <c r="P235"/>
  <c r="BI230"/>
  <c r="BH230"/>
  <c r="BG230"/>
  <c r="BF230"/>
  <c r="T230"/>
  <c r="R230"/>
  <c r="P230"/>
  <c r="BI226"/>
  <c r="BH226"/>
  <c r="BG226"/>
  <c r="BF226"/>
  <c r="T226"/>
  <c r="R226"/>
  <c r="P226"/>
  <c r="BI221"/>
  <c r="BH221"/>
  <c r="BG221"/>
  <c r="BF221"/>
  <c r="T221"/>
  <c r="R221"/>
  <c r="P221"/>
  <c r="BI216"/>
  <c r="BH216"/>
  <c r="BG216"/>
  <c r="BF216"/>
  <c r="T216"/>
  <c r="R216"/>
  <c r="P216"/>
  <c r="BI207"/>
  <c r="BH207"/>
  <c r="BG207"/>
  <c r="BF207"/>
  <c r="T207"/>
  <c r="R207"/>
  <c r="P207"/>
  <c r="BI199"/>
  <c r="BH199"/>
  <c r="BG199"/>
  <c r="BF199"/>
  <c r="T199"/>
  <c r="R199"/>
  <c r="P199"/>
  <c r="BI194"/>
  <c r="BH194"/>
  <c r="BG194"/>
  <c r="BF194"/>
  <c r="T194"/>
  <c r="R194"/>
  <c r="P194"/>
  <c r="BI190"/>
  <c r="BH190"/>
  <c r="BG190"/>
  <c r="BF190"/>
  <c r="T190"/>
  <c r="R190"/>
  <c r="P190"/>
  <c r="BI184"/>
  <c r="BH184"/>
  <c r="BG184"/>
  <c r="BF184"/>
  <c r="T184"/>
  <c r="R184"/>
  <c r="P184"/>
  <c r="BI171"/>
  <c r="BH171"/>
  <c r="BG171"/>
  <c r="BF171"/>
  <c r="T171"/>
  <c r="R171"/>
  <c r="P171"/>
  <c r="BI161"/>
  <c r="BH161"/>
  <c r="BG161"/>
  <c r="BF161"/>
  <c r="T161"/>
  <c r="R161"/>
  <c r="P161"/>
  <c r="BI148"/>
  <c r="BH148"/>
  <c r="BG148"/>
  <c r="BF148"/>
  <c r="T148"/>
  <c r="R148"/>
  <c r="P148"/>
  <c r="BI143"/>
  <c r="BH143"/>
  <c r="BG143"/>
  <c r="BF143"/>
  <c r="T143"/>
  <c r="R143"/>
  <c r="P143"/>
  <c r="BI135"/>
  <c r="BH135"/>
  <c r="BG135"/>
  <c r="BF135"/>
  <c r="T135"/>
  <c r="R135"/>
  <c r="P135"/>
  <c r="BI130"/>
  <c r="BH130"/>
  <c r="BG130"/>
  <c r="BF130"/>
  <c r="T130"/>
  <c r="R130"/>
  <c r="P130"/>
  <c r="BI124"/>
  <c r="BH124"/>
  <c r="BG124"/>
  <c r="BF124"/>
  <c r="T124"/>
  <c r="R124"/>
  <c r="P124"/>
  <c r="BI119"/>
  <c r="BH119"/>
  <c r="BG119"/>
  <c r="BF119"/>
  <c r="T119"/>
  <c r="R119"/>
  <c r="P119"/>
  <c r="BI114"/>
  <c r="BH114"/>
  <c r="BG114"/>
  <c r="BF114"/>
  <c r="T114"/>
  <c r="R114"/>
  <c r="P114"/>
  <c r="BI105"/>
  <c r="BH105"/>
  <c r="BG105"/>
  <c r="BF105"/>
  <c r="T105"/>
  <c r="R105"/>
  <c r="P105"/>
  <c r="BI99"/>
  <c r="BH99"/>
  <c r="BG99"/>
  <c r="BF99"/>
  <c r="T99"/>
  <c r="R99"/>
  <c r="P99"/>
  <c r="J93"/>
  <c r="J92"/>
  <c r="F92"/>
  <c r="F90"/>
  <c r="E88"/>
  <c r="J55"/>
  <c r="J54"/>
  <c r="F54"/>
  <c r="F52"/>
  <c r="E50"/>
  <c r="J18"/>
  <c r="E18"/>
  <c r="F55"/>
  <c r="J17"/>
  <c r="J12"/>
  <c r="J90"/>
  <c r="E7"/>
  <c r="E86"/>
  <c i="2" r="J37"/>
  <c r="J36"/>
  <c i="1" r="AY55"/>
  <c i="2" r="J35"/>
  <c i="1" r="AX55"/>
  <c i="2" r="BI615"/>
  <c r="BH615"/>
  <c r="BG615"/>
  <c r="BF615"/>
  <c r="T615"/>
  <c r="T614"/>
  <c r="R615"/>
  <c r="R614"/>
  <c r="P615"/>
  <c r="P614"/>
  <c r="BI607"/>
  <c r="BH607"/>
  <c r="BG607"/>
  <c r="BF607"/>
  <c r="T607"/>
  <c r="T606"/>
  <c r="R607"/>
  <c r="R606"/>
  <c r="P607"/>
  <c r="P606"/>
  <c r="BI602"/>
  <c r="BH602"/>
  <c r="BG602"/>
  <c r="BF602"/>
  <c r="T602"/>
  <c r="R602"/>
  <c r="P602"/>
  <c r="BI597"/>
  <c r="BH597"/>
  <c r="BG597"/>
  <c r="BF597"/>
  <c r="T597"/>
  <c r="R597"/>
  <c r="P597"/>
  <c r="BI586"/>
  <c r="BH586"/>
  <c r="BG586"/>
  <c r="BF586"/>
  <c r="T586"/>
  <c r="R586"/>
  <c r="P586"/>
  <c r="BI581"/>
  <c r="BH581"/>
  <c r="BG581"/>
  <c r="BF581"/>
  <c r="T581"/>
  <c r="T575"/>
  <c r="R581"/>
  <c r="R575"/>
  <c r="P581"/>
  <c r="P575"/>
  <c r="BI576"/>
  <c r="BH576"/>
  <c r="BG576"/>
  <c r="BF576"/>
  <c r="T576"/>
  <c r="R576"/>
  <c r="P576"/>
  <c r="BI570"/>
  <c r="BH570"/>
  <c r="BG570"/>
  <c r="BF570"/>
  <c r="T570"/>
  <c r="R570"/>
  <c r="P570"/>
  <c r="BI565"/>
  <c r="BH565"/>
  <c r="BG565"/>
  <c r="BF565"/>
  <c r="T565"/>
  <c r="R565"/>
  <c r="P565"/>
  <c r="BI561"/>
  <c r="BH561"/>
  <c r="BG561"/>
  <c r="BF561"/>
  <c r="T561"/>
  <c r="R561"/>
  <c r="P561"/>
  <c r="BI557"/>
  <c r="BH557"/>
  <c r="BG557"/>
  <c r="BF557"/>
  <c r="T557"/>
  <c r="R557"/>
  <c r="P557"/>
  <c r="BI553"/>
  <c r="BH553"/>
  <c r="BG553"/>
  <c r="BF553"/>
  <c r="T553"/>
  <c r="R553"/>
  <c r="P553"/>
  <c r="BI548"/>
  <c r="BH548"/>
  <c r="BG548"/>
  <c r="BF548"/>
  <c r="T548"/>
  <c r="R548"/>
  <c r="P548"/>
  <c r="BI544"/>
  <c r="BH544"/>
  <c r="BG544"/>
  <c r="BF544"/>
  <c r="T544"/>
  <c r="R544"/>
  <c r="P544"/>
  <c r="BI539"/>
  <c r="BH539"/>
  <c r="BG539"/>
  <c r="BF539"/>
  <c r="T539"/>
  <c r="R539"/>
  <c r="P539"/>
  <c r="BI530"/>
  <c r="BH530"/>
  <c r="BG530"/>
  <c r="BF530"/>
  <c r="T530"/>
  <c r="R530"/>
  <c r="P530"/>
  <c r="BI523"/>
  <c r="BH523"/>
  <c r="BG523"/>
  <c r="BF523"/>
  <c r="T523"/>
  <c r="R523"/>
  <c r="P523"/>
  <c r="BI515"/>
  <c r="BH515"/>
  <c r="BG515"/>
  <c r="BF515"/>
  <c r="T515"/>
  <c r="R515"/>
  <c r="P515"/>
  <c r="BI511"/>
  <c r="BH511"/>
  <c r="BG511"/>
  <c r="BF511"/>
  <c r="T511"/>
  <c r="R511"/>
  <c r="P511"/>
  <c r="BI509"/>
  <c r="BH509"/>
  <c r="BG509"/>
  <c r="BF509"/>
  <c r="T509"/>
  <c r="R509"/>
  <c r="P509"/>
  <c r="BI502"/>
  <c r="BH502"/>
  <c r="BG502"/>
  <c r="BF502"/>
  <c r="T502"/>
  <c r="R502"/>
  <c r="P502"/>
  <c r="BI500"/>
  <c r="BH500"/>
  <c r="BG500"/>
  <c r="BF500"/>
  <c r="T500"/>
  <c r="R500"/>
  <c r="P500"/>
  <c r="BI495"/>
  <c r="BH495"/>
  <c r="BG495"/>
  <c r="BF495"/>
  <c r="T495"/>
  <c r="R495"/>
  <c r="P495"/>
  <c r="BI489"/>
  <c r="BH489"/>
  <c r="BG489"/>
  <c r="BF489"/>
  <c r="T489"/>
  <c r="R489"/>
  <c r="P489"/>
  <c r="BI481"/>
  <c r="BH481"/>
  <c r="BG481"/>
  <c r="BF481"/>
  <c r="T481"/>
  <c r="R481"/>
  <c r="P481"/>
  <c r="BI476"/>
  <c r="BH476"/>
  <c r="BG476"/>
  <c r="BF476"/>
  <c r="T476"/>
  <c r="R476"/>
  <c r="P476"/>
  <c r="BI471"/>
  <c r="BH471"/>
  <c r="BG471"/>
  <c r="BF471"/>
  <c r="T471"/>
  <c r="R471"/>
  <c r="P471"/>
  <c r="BI467"/>
  <c r="BH467"/>
  <c r="BG467"/>
  <c r="BF467"/>
  <c r="T467"/>
  <c r="R467"/>
  <c r="P467"/>
  <c r="BI463"/>
  <c r="BH463"/>
  <c r="BG463"/>
  <c r="BF463"/>
  <c r="T463"/>
  <c r="R463"/>
  <c r="P463"/>
  <c r="BI459"/>
  <c r="BH459"/>
  <c r="BG459"/>
  <c r="BF459"/>
  <c r="T459"/>
  <c r="R459"/>
  <c r="P459"/>
  <c r="BI454"/>
  <c r="BH454"/>
  <c r="BG454"/>
  <c r="BF454"/>
  <c r="T454"/>
  <c r="R454"/>
  <c r="P454"/>
  <c r="BI448"/>
  <c r="BH448"/>
  <c r="BG448"/>
  <c r="BF448"/>
  <c r="T448"/>
  <c r="R448"/>
  <c r="P448"/>
  <c r="BI443"/>
  <c r="BH443"/>
  <c r="BG443"/>
  <c r="BF443"/>
  <c r="T443"/>
  <c r="R443"/>
  <c r="P443"/>
  <c r="BI438"/>
  <c r="BH438"/>
  <c r="BG438"/>
  <c r="BF438"/>
  <c r="T438"/>
  <c r="R438"/>
  <c r="P438"/>
  <c r="BI432"/>
  <c r="BH432"/>
  <c r="BG432"/>
  <c r="BF432"/>
  <c r="T432"/>
  <c r="R432"/>
  <c r="P432"/>
  <c r="BI426"/>
  <c r="BH426"/>
  <c r="BG426"/>
  <c r="BF426"/>
  <c r="T426"/>
  <c r="R426"/>
  <c r="P426"/>
  <c r="BI419"/>
  <c r="BH419"/>
  <c r="BG419"/>
  <c r="BF419"/>
  <c r="T419"/>
  <c r="R419"/>
  <c r="P419"/>
  <c r="BI412"/>
  <c r="BH412"/>
  <c r="BG412"/>
  <c r="BF412"/>
  <c r="T412"/>
  <c r="T411"/>
  <c r="R412"/>
  <c r="R411"/>
  <c r="P412"/>
  <c r="P411"/>
  <c r="BI406"/>
  <c r="BH406"/>
  <c r="BG406"/>
  <c r="BF406"/>
  <c r="T406"/>
  <c r="R406"/>
  <c r="P406"/>
  <c r="BI397"/>
  <c r="BH397"/>
  <c r="BG397"/>
  <c r="BF397"/>
  <c r="T397"/>
  <c r="R397"/>
  <c r="P397"/>
  <c r="BI388"/>
  <c r="BH388"/>
  <c r="BG388"/>
  <c r="BF388"/>
  <c r="T388"/>
  <c r="R388"/>
  <c r="P388"/>
  <c r="BI378"/>
  <c r="BH378"/>
  <c r="BG378"/>
  <c r="BF378"/>
  <c r="T378"/>
  <c r="R378"/>
  <c r="P378"/>
  <c r="BI374"/>
  <c r="BH374"/>
  <c r="BG374"/>
  <c r="BF374"/>
  <c r="T374"/>
  <c r="R374"/>
  <c r="P374"/>
  <c r="BI365"/>
  <c r="BH365"/>
  <c r="BG365"/>
  <c r="BF365"/>
  <c r="T365"/>
  <c r="R365"/>
  <c r="P365"/>
  <c r="BI358"/>
  <c r="BH358"/>
  <c r="BG358"/>
  <c r="BF358"/>
  <c r="T358"/>
  <c r="R358"/>
  <c r="P358"/>
  <c r="BI342"/>
  <c r="BH342"/>
  <c r="BG342"/>
  <c r="BF342"/>
  <c r="T342"/>
  <c r="R342"/>
  <c r="P342"/>
  <c r="BI335"/>
  <c r="BH335"/>
  <c r="BG335"/>
  <c r="BF335"/>
  <c r="T335"/>
  <c r="R335"/>
  <c r="P335"/>
  <c r="BI325"/>
  <c r="BH325"/>
  <c r="BG325"/>
  <c r="BF325"/>
  <c r="T325"/>
  <c r="R325"/>
  <c r="P325"/>
  <c r="BI319"/>
  <c r="BH319"/>
  <c r="BG319"/>
  <c r="BF319"/>
  <c r="T319"/>
  <c r="R319"/>
  <c r="P319"/>
  <c r="BI314"/>
  <c r="BH314"/>
  <c r="BG314"/>
  <c r="BF314"/>
  <c r="T314"/>
  <c r="R314"/>
  <c r="P314"/>
  <c r="BI309"/>
  <c r="BH309"/>
  <c r="BG309"/>
  <c r="BF309"/>
  <c r="T309"/>
  <c r="R309"/>
  <c r="P309"/>
  <c r="BI304"/>
  <c r="BH304"/>
  <c r="BG304"/>
  <c r="BF304"/>
  <c r="T304"/>
  <c r="R304"/>
  <c r="P304"/>
  <c r="BI300"/>
  <c r="BH300"/>
  <c r="BG300"/>
  <c r="BF300"/>
  <c r="T300"/>
  <c r="R300"/>
  <c r="P300"/>
  <c r="BI295"/>
  <c r="BH295"/>
  <c r="BG295"/>
  <c r="BF295"/>
  <c r="T295"/>
  <c r="R295"/>
  <c r="P295"/>
  <c r="BI290"/>
  <c r="BH290"/>
  <c r="BG290"/>
  <c r="BF290"/>
  <c r="T290"/>
  <c r="R290"/>
  <c r="P290"/>
  <c r="BI283"/>
  <c r="BH283"/>
  <c r="BG283"/>
  <c r="BF283"/>
  <c r="T283"/>
  <c r="R283"/>
  <c r="P283"/>
  <c r="BI278"/>
  <c r="BH278"/>
  <c r="BG278"/>
  <c r="BF278"/>
  <c r="T278"/>
  <c r="R278"/>
  <c r="P278"/>
  <c r="BI272"/>
  <c r="BH272"/>
  <c r="BG272"/>
  <c r="BF272"/>
  <c r="T272"/>
  <c r="R272"/>
  <c r="P272"/>
  <c r="BI266"/>
  <c r="BH266"/>
  <c r="BG266"/>
  <c r="BF266"/>
  <c r="T266"/>
  <c r="R266"/>
  <c r="P266"/>
  <c r="BI260"/>
  <c r="BH260"/>
  <c r="BG260"/>
  <c r="BF260"/>
  <c r="T260"/>
  <c r="R260"/>
  <c r="P260"/>
  <c r="BI254"/>
  <c r="BH254"/>
  <c r="BG254"/>
  <c r="BF254"/>
  <c r="T254"/>
  <c r="R254"/>
  <c r="P254"/>
  <c r="BI249"/>
  <c r="BH249"/>
  <c r="BG249"/>
  <c r="BF249"/>
  <c r="T249"/>
  <c r="R249"/>
  <c r="P249"/>
  <c r="BI240"/>
  <c r="BH240"/>
  <c r="BG240"/>
  <c r="BF240"/>
  <c r="T240"/>
  <c r="R240"/>
  <c r="P240"/>
  <c r="BI236"/>
  <c r="BH236"/>
  <c r="BG236"/>
  <c r="BF236"/>
  <c r="T236"/>
  <c r="R236"/>
  <c r="P236"/>
  <c r="BI231"/>
  <c r="BH231"/>
  <c r="BG231"/>
  <c r="BF231"/>
  <c r="T231"/>
  <c r="R231"/>
  <c r="P231"/>
  <c r="BI227"/>
  <c r="BH227"/>
  <c r="BG227"/>
  <c r="BF227"/>
  <c r="T227"/>
  <c r="R227"/>
  <c r="P227"/>
  <c r="BI222"/>
  <c r="BH222"/>
  <c r="BG222"/>
  <c r="BF222"/>
  <c r="T222"/>
  <c r="R222"/>
  <c r="P222"/>
  <c r="BI217"/>
  <c r="BH217"/>
  <c r="BG217"/>
  <c r="BF217"/>
  <c r="T217"/>
  <c r="R217"/>
  <c r="P217"/>
  <c r="BI208"/>
  <c r="BH208"/>
  <c r="BG208"/>
  <c r="BF208"/>
  <c r="T208"/>
  <c r="R208"/>
  <c r="P208"/>
  <c r="BI196"/>
  <c r="BH196"/>
  <c r="BG196"/>
  <c r="BF196"/>
  <c r="T196"/>
  <c r="R196"/>
  <c r="P196"/>
  <c r="BI188"/>
  <c r="BH188"/>
  <c r="BG188"/>
  <c r="BF188"/>
  <c r="T188"/>
  <c r="R188"/>
  <c r="P188"/>
  <c r="BI184"/>
  <c r="BH184"/>
  <c r="BG184"/>
  <c r="BF184"/>
  <c r="T184"/>
  <c r="R184"/>
  <c r="P184"/>
  <c r="BI178"/>
  <c r="BH178"/>
  <c r="BG178"/>
  <c r="BF178"/>
  <c r="T178"/>
  <c r="R178"/>
  <c r="P178"/>
  <c r="BI167"/>
  <c r="BH167"/>
  <c r="BG167"/>
  <c r="BF167"/>
  <c r="T167"/>
  <c r="R167"/>
  <c r="P167"/>
  <c r="BI157"/>
  <c r="BH157"/>
  <c r="BG157"/>
  <c r="BF157"/>
  <c r="T157"/>
  <c r="R157"/>
  <c r="P157"/>
  <c r="BI146"/>
  <c r="BH146"/>
  <c r="BG146"/>
  <c r="BF146"/>
  <c r="T146"/>
  <c r="R146"/>
  <c r="P146"/>
  <c r="BI135"/>
  <c r="BH135"/>
  <c r="BG135"/>
  <c r="BF135"/>
  <c r="T135"/>
  <c r="R135"/>
  <c r="P135"/>
  <c r="BI130"/>
  <c r="BH130"/>
  <c r="BG130"/>
  <c r="BF130"/>
  <c r="T130"/>
  <c r="R130"/>
  <c r="P130"/>
  <c r="BI124"/>
  <c r="BH124"/>
  <c r="BG124"/>
  <c r="BF124"/>
  <c r="T124"/>
  <c r="R124"/>
  <c r="P124"/>
  <c r="BI119"/>
  <c r="BH119"/>
  <c r="BG119"/>
  <c r="BF119"/>
  <c r="T119"/>
  <c r="R119"/>
  <c r="P119"/>
  <c r="BI114"/>
  <c r="BH114"/>
  <c r="BG114"/>
  <c r="BF114"/>
  <c r="T114"/>
  <c r="R114"/>
  <c r="P114"/>
  <c r="BI108"/>
  <c r="BH108"/>
  <c r="BG108"/>
  <c r="BF108"/>
  <c r="T108"/>
  <c r="R108"/>
  <c r="P108"/>
  <c r="BI99"/>
  <c r="BH99"/>
  <c r="BG99"/>
  <c r="BF99"/>
  <c r="T99"/>
  <c r="R99"/>
  <c r="P99"/>
  <c r="J93"/>
  <c r="J92"/>
  <c r="F92"/>
  <c r="F90"/>
  <c r="E88"/>
  <c r="J55"/>
  <c r="J54"/>
  <c r="F54"/>
  <c r="F52"/>
  <c r="E50"/>
  <c r="J18"/>
  <c r="E18"/>
  <c r="F93"/>
  <c r="J17"/>
  <c r="J12"/>
  <c r="J52"/>
  <c r="E7"/>
  <c r="E48"/>
  <c i="1" r="L50"/>
  <c r="AM50"/>
  <c r="AM49"/>
  <c r="L49"/>
  <c r="AM47"/>
  <c r="L47"/>
  <c r="L45"/>
  <c r="L44"/>
  <c i="2" r="J397"/>
  <c r="J342"/>
  <c i="3" r="J119"/>
  <c i="4" r="J193"/>
  <c i="2" r="J124"/>
  <c r="BK597"/>
  <c i="3" r="BK482"/>
  <c i="4" r="BK213"/>
  <c i="7" r="J126"/>
  <c i="2" r="BK208"/>
  <c i="3" r="BK105"/>
  <c i="4" r="BK189"/>
  <c i="5" r="BK268"/>
  <c i="2" r="BK157"/>
  <c r="J565"/>
  <c i="3" r="BK114"/>
  <c i="5" r="J274"/>
  <c i="2" r="BK374"/>
  <c r="BK260"/>
  <c i="3" r="BK249"/>
  <c i="4" r="BK209"/>
  <c r="J118"/>
  <c i="2" r="J300"/>
  <c r="J502"/>
  <c i="3" r="BK545"/>
  <c i="4" r="BK369"/>
  <c i="2" r="J365"/>
  <c r="J553"/>
  <c i="3" r="J221"/>
  <c i="4" r="J110"/>
  <c i="5" r="BK212"/>
  <c i="2" r="J146"/>
  <c r="J548"/>
  <c i="3" r="BK540"/>
  <c i="4" r="J122"/>
  <c r="J496"/>
  <c i="7" r="J94"/>
  <c i="3" r="BK271"/>
  <c i="4" r="J150"/>
  <c r="BK327"/>
  <c i="2" r="J227"/>
  <c i="3" r="J379"/>
  <c i="4" r="J546"/>
  <c i="2" r="J378"/>
  <c i="3" r="J333"/>
  <c i="4" r="BK340"/>
  <c r="J340"/>
  <c i="7" r="BK85"/>
  <c i="2" r="J272"/>
  <c i="3" r="J314"/>
  <c i="4" r="BK345"/>
  <c i="5" r="J223"/>
  <c i="2" r="BK471"/>
  <c r="J476"/>
  <c i="3" r="J288"/>
  <c i="5" r="J207"/>
  <c i="7" r="BK126"/>
  <c i="2" r="J570"/>
  <c i="3" r="BK491"/>
  <c i="4" r="BK336"/>
  <c i="5" r="J148"/>
  <c i="2" r="BK454"/>
  <c r="BK283"/>
  <c i="3" r="BK475"/>
  <c i="6" r="BK85"/>
  <c i="2" r="BK406"/>
  <c i="3" r="J283"/>
  <c i="4" r="BK491"/>
  <c r="BK122"/>
  <c i="2" r="BK266"/>
  <c r="J544"/>
  <c i="3" r="BK519"/>
  <c i="4" r="BK441"/>
  <c i="5" r="J192"/>
  <c i="2" r="J178"/>
  <c i="3" r="BK148"/>
  <c i="4" r="J287"/>
  <c i="5" r="BK133"/>
  <c i="2" r="J119"/>
  <c i="3" r="BK190"/>
  <c i="4" r="J158"/>
  <c r="BK551"/>
  <c i="6" r="BK122"/>
  <c i="2" r="J108"/>
  <c r="BK135"/>
  <c i="3" r="J184"/>
  <c r="J529"/>
  <c i="4" r="J485"/>
  <c i="5" r="BK88"/>
  <c i="2" r="J539"/>
  <c i="3" r="BK418"/>
  <c r="J369"/>
  <c i="4" r="J173"/>
  <c i="6" r="J99"/>
  <c i="2" r="J135"/>
  <c i="3" r="BK423"/>
  <c i="4" r="BK431"/>
  <c r="BK158"/>
  <c i="8" r="BK98"/>
  <c i="2" r="J249"/>
  <c r="BK188"/>
  <c i="4" r="BK277"/>
  <c r="BK414"/>
  <c i="5" r="BK201"/>
  <c i="2" r="BK254"/>
  <c i="3" r="J308"/>
  <c r="BK124"/>
  <c i="4" r="BK201"/>
  <c r="BK154"/>
  <c i="7" r="J85"/>
  <c i="2" r="BK272"/>
  <c i="3" r="J293"/>
  <c i="4" r="BK398"/>
  <c i="2" r="J495"/>
  <c i="3" r="BK460"/>
  <c i="4" r="J512"/>
  <c i="6" r="BK126"/>
  <c i="2" r="J184"/>
  <c i="3" r="J114"/>
  <c i="4" r="BK517"/>
  <c r="BK287"/>
  <c i="2" r="BK335"/>
  <c r="J581"/>
  <c i="3" r="J444"/>
  <c i="4" r="J248"/>
  <c i="7" r="BK116"/>
  <c i="2" r="BK539"/>
  <c i="3" r="BK500"/>
  <c i="4" r="BK528"/>
  <c i="8" r="J108"/>
  <c i="2" r="J319"/>
  <c i="3" r="BK235"/>
  <c i="4" r="BK355"/>
  <c i="7" r="J90"/>
  <c i="2" r="J432"/>
  <c r="BK108"/>
  <c i="3" r="J244"/>
  <c i="4" r="J154"/>
  <c i="8" r="BK135"/>
  <c i="2" r="BK561"/>
  <c i="3" r="BK230"/>
  <c i="4" r="BK163"/>
  <c r="BK533"/>
  <c i="6" r="J116"/>
  <c i="2" r="BK378"/>
  <c i="4" r="BK319"/>
  <c r="J213"/>
  <c i="8" r="J98"/>
  <c i="2" r="J260"/>
  <c i="3" r="J458"/>
  <c i="4" r="J461"/>
  <c i="5" r="BK93"/>
  <c i="2" r="BK290"/>
  <c r="BK565"/>
  <c i="3" r="J500"/>
  <c i="4" r="BK546"/>
  <c i="5" r="BK108"/>
  <c i="2" r="J438"/>
  <c i="3" r="BK221"/>
  <c i="4" r="J264"/>
  <c i="5" r="J232"/>
  <c i="2" r="J426"/>
  <c r="BK309"/>
  <c i="3" r="J303"/>
  <c r="J540"/>
  <c i="6" r="J126"/>
  <c i="2" r="J406"/>
  <c i="3" r="BK265"/>
  <c i="4" r="BK487"/>
  <c i="5" r="BK232"/>
  <c i="2" r="BK124"/>
  <c i="3" r="BK254"/>
  <c r="BK439"/>
  <c i="4" r="J142"/>
  <c i="5" r="J247"/>
  <c i="2" r="J463"/>
  <c i="3" r="BK308"/>
  <c r="BK504"/>
  <c i="4" r="J277"/>
  <c i="5" r="J93"/>
  <c i="2" r="BK249"/>
  <c i="3" r="J265"/>
  <c i="4" r="BK485"/>
  <c i="5" r="BK216"/>
  <c i="2" r="J222"/>
  <c r="J266"/>
  <c i="3" r="J464"/>
  <c i="4" r="BK504"/>
  <c i="8" r="BK118"/>
  <c i="2" r="J374"/>
  <c i="3" r="J491"/>
  <c i="4" r="J163"/>
  <c r="J201"/>
  <c i="2" r="BK502"/>
  <c r="BK570"/>
  <c i="3" r="J475"/>
  <c i="4" r="J386"/>
  <c i="5" r="J128"/>
  <c i="2" r="J500"/>
  <c i="3" r="BK365"/>
  <c i="4" r="BK118"/>
  <c r="BK168"/>
  <c i="7" r="J103"/>
  <c i="2" r="BK443"/>
  <c i="3" r="J439"/>
  <c i="4" r="J134"/>
  <c i="5" r="J216"/>
  <c i="2" r="BK130"/>
  <c i="3" r="J460"/>
  <c i="4" r="BK95"/>
  <c r="J424"/>
  <c i="2" r="J278"/>
  <c r="J419"/>
  <c i="3" r="BK508"/>
  <c i="4" r="BK134"/>
  <c i="6" r="BK116"/>
  <c i="2" r="BK557"/>
  <c i="3" r="J249"/>
  <c i="4" r="J130"/>
  <c i="6" r="BK99"/>
  <c i="2" r="J489"/>
  <c r="BK419"/>
  <c i="3" r="BK276"/>
  <c i="4" r="J236"/>
  <c i="1" r="AS54"/>
  <c i="4" r="BK138"/>
  <c i="8" r="BK94"/>
  <c i="2" r="BK544"/>
  <c i="3" r="BK161"/>
  <c i="4" r="J441"/>
  <c i="7" r="J116"/>
  <c i="2" r="J607"/>
  <c i="3" r="BK333"/>
  <c i="4" r="BK110"/>
  <c i="5" r="J259"/>
  <c i="2" r="BK530"/>
  <c i="3" r="J365"/>
  <c i="4" r="BK500"/>
  <c r="J336"/>
  <c i="5" r="BK247"/>
  <c i="2" r="J208"/>
  <c r="J530"/>
  <c i="3" r="J545"/>
  <c i="4" r="J508"/>
  <c i="5" r="BK128"/>
  <c i="2" r="BK438"/>
  <c i="3" r="BK288"/>
  <c i="4" r="J533"/>
  <c i="5" r="BK138"/>
  <c i="2" r="BK511"/>
  <c i="3" r="J239"/>
  <c i="4" r="BK472"/>
  <c i="5" r="BK123"/>
  <c i="2" r="J99"/>
  <c i="3" r="J124"/>
  <c i="4" r="J292"/>
  <c i="5" r="J226"/>
  <c i="2" r="BK99"/>
  <c r="J459"/>
  <c i="3" r="BK244"/>
  <c r="BK259"/>
  <c i="4" r="J181"/>
  <c r="BK126"/>
  <c i="5" r="BK197"/>
  <c i="8" r="J94"/>
  <c i="2" r="BK509"/>
  <c r="J443"/>
  <c i="3" r="J143"/>
  <c i="4" r="J297"/>
  <c r="J319"/>
  <c i="6" r="BK94"/>
  <c i="8" r="J131"/>
  <c i="2" r="BK342"/>
  <c r="J217"/>
  <c i="3" r="BK239"/>
  <c i="4" r="BK259"/>
  <c r="J314"/>
  <c i="8" r="BK112"/>
  <c i="2" r="BK602"/>
  <c i="3" r="BK397"/>
  <c r="J430"/>
  <c i="4" r="BK146"/>
  <c r="J528"/>
  <c r="J217"/>
  <c i="5" r="BK259"/>
  <c i="2" r="J467"/>
  <c r="J295"/>
  <c i="3" r="BK444"/>
  <c r="J171"/>
  <c i="4" r="BK236"/>
  <c r="J523"/>
  <c i="5" r="J197"/>
  <c i="2" r="J325"/>
  <c r="J586"/>
  <c i="3" r="BK326"/>
  <c r="J519"/>
  <c i="4" r="J221"/>
  <c i="5" r="J138"/>
  <c i="8" r="J125"/>
  <c i="2" r="BK448"/>
  <c i="3" r="BK430"/>
  <c r="BK216"/>
  <c i="4" r="BK378"/>
  <c r="BK360"/>
  <c i="5" r="BK177"/>
  <c i="8" r="BK125"/>
  <c i="2" r="BK217"/>
  <c r="BK240"/>
  <c i="3" r="J451"/>
  <c i="4" r="J146"/>
  <c r="BK142"/>
  <c r="J556"/>
  <c i="5" r="J263"/>
  <c i="2" r="BK295"/>
  <c r="BK184"/>
  <c i="3" r="J161"/>
  <c r="J496"/>
  <c i="4" r="BK197"/>
  <c r="BK331"/>
  <c i="5" r="J163"/>
  <c i="7" r="BK90"/>
  <c i="2" r="J188"/>
  <c r="BK365"/>
  <c i="3" r="J230"/>
  <c r="J190"/>
  <c r="J99"/>
  <c i="4" r="BK297"/>
  <c r="BK305"/>
  <c i="5" r="J177"/>
  <c i="8" r="J118"/>
  <c i="2" r="BK576"/>
  <c i="3" r="BK298"/>
  <c r="J148"/>
  <c i="4" r="BK205"/>
  <c r="J487"/>
  <c r="J542"/>
  <c i="2" r="J167"/>
  <c r="BK426"/>
  <c r="J412"/>
  <c i="3" r="J388"/>
  <c r="J504"/>
  <c i="4" r="BK381"/>
  <c r="BK556"/>
  <c r="BK185"/>
  <c i="7" r="BK99"/>
  <c i="2" r="J576"/>
  <c i="3" r="J105"/>
  <c i="4" r="BK424"/>
  <c i="5" r="J251"/>
  <c i="2" r="J157"/>
  <c i="3" r="J423"/>
  <c r="J558"/>
  <c i="4" r="BK386"/>
  <c i="5" r="BK274"/>
  <c i="2" r="J511"/>
  <c r="BK304"/>
  <c i="3" r="BK99"/>
  <c i="5" r="J143"/>
  <c i="8" r="BK85"/>
  <c i="2" r="J236"/>
  <c i="3" r="BK143"/>
  <c i="4" r="BK403"/>
  <c i="7" r="BK122"/>
  <c i="2" r="BK515"/>
  <c i="3" r="BK451"/>
  <c i="4" r="J168"/>
  <c r="BK173"/>
  <c i="7" r="J99"/>
  <c i="2" r="BK146"/>
  <c i="3" r="BK303"/>
  <c i="4" r="BK248"/>
  <c i="5" r="BK163"/>
  <c i="2" r="BK319"/>
  <c r="J597"/>
  <c i="3" r="J470"/>
  <c i="4" r="BK451"/>
  <c i="6" r="J94"/>
  <c i="2" r="BK388"/>
  <c i="3" r="BK199"/>
  <c i="4" r="J355"/>
  <c r="BK221"/>
  <c i="2" r="J231"/>
  <c r="J240"/>
  <c i="3" r="BK207"/>
  <c i="4" r="J378"/>
  <c r="BK523"/>
  <c i="5" r="J88"/>
  <c i="2" r="BK114"/>
  <c r="BK523"/>
  <c i="3" r="BK356"/>
  <c i="4" r="BK283"/>
  <c r="J431"/>
  <c i="2" r="BK432"/>
  <c i="3" r="BK226"/>
  <c r="J235"/>
  <c i="4" r="BK542"/>
  <c i="5" r="BK251"/>
  <c i="2" r="J254"/>
  <c i="3" r="BK194"/>
  <c r="BK464"/>
  <c i="4" r="J189"/>
  <c i="8" r="BK108"/>
  <c i="2" r="J309"/>
  <c i="3" r="BK558"/>
  <c i="5" r="BK143"/>
  <c i="2" r="J358"/>
  <c i="3" r="J226"/>
  <c r="BK135"/>
  <c i="4" r="J197"/>
  <c r="J504"/>
  <c i="8" r="J112"/>
  <c i="2" r="BK495"/>
  <c i="3" r="BK496"/>
  <c i="4" r="BK408"/>
  <c i="5" r="BK148"/>
  <c i="2" r="J448"/>
  <c r="BK119"/>
  <c i="3" r="J326"/>
  <c r="J482"/>
  <c i="4" r="BK496"/>
  <c i="6" r="BK103"/>
  <c i="2" r="J290"/>
  <c i="3" r="J135"/>
  <c r="J418"/>
  <c i="4" r="J259"/>
  <c i="7" r="J109"/>
  <c i="2" r="J304"/>
  <c i="3" r="BK293"/>
  <c i="4" r="J398"/>
  <c i="6" r="J109"/>
  <c i="2" r="J335"/>
  <c i="3" r="J410"/>
  <c i="4" r="BK193"/>
  <c r="BK264"/>
  <c i="6" r="J103"/>
  <c i="2" r="BK227"/>
  <c r="BK196"/>
  <c i="3" r="J216"/>
  <c i="4" r="J369"/>
  <c i="5" r="J123"/>
  <c i="2" r="BK581"/>
  <c i="3" r="BK171"/>
  <c r="BK369"/>
  <c i="5" r="BK263"/>
  <c i="2" r="J454"/>
  <c r="J114"/>
  <c i="3" r="BK458"/>
  <c i="4" r="BK130"/>
  <c i="6" r="J122"/>
  <c i="2" r="BK300"/>
  <c r="BK607"/>
  <c i="3" r="J397"/>
  <c r="J130"/>
  <c i="4" r="J345"/>
  <c r="J114"/>
  <c i="5" r="J201"/>
  <c i="8" r="BK103"/>
  <c i="2" r="BK358"/>
  <c r="J615"/>
  <c i="3" r="BK524"/>
  <c i="4" r="J327"/>
  <c r="J414"/>
  <c i="5" r="J212"/>
  <c i="7" r="BK94"/>
  <c i="2" r="BK222"/>
  <c r="J557"/>
  <c i="3" r="J298"/>
  <c r="BK529"/>
  <c i="4" r="J491"/>
  <c i="7" r="BK109"/>
  <c i="2" r="BK463"/>
  <c r="BK325"/>
  <c i="3" r="J276"/>
  <c r="J199"/>
  <c i="4" r="BK508"/>
  <c i="5" r="J108"/>
  <c i="8" r="J135"/>
  <c i="2" r="BK615"/>
  <c r="J509"/>
  <c i="3" r="BK130"/>
  <c r="J254"/>
  <c i="4" r="J500"/>
  <c r="J138"/>
  <c i="5" r="J133"/>
  <c i="2" r="J283"/>
  <c r="BK178"/>
  <c r="BK459"/>
  <c i="3" r="J356"/>
  <c r="J349"/>
  <c i="4" r="J126"/>
  <c r="J283"/>
  <c i="5" r="BK192"/>
  <c i="8" r="BK131"/>
  <c i="2" r="BK231"/>
  <c r="BK397"/>
  <c i="3" r="BK119"/>
  <c i="4" r="BK314"/>
  <c r="J551"/>
  <c i="8" r="J90"/>
  <c i="2" r="BK167"/>
  <c i="3" r="BK314"/>
  <c r="J403"/>
  <c r="BK184"/>
  <c i="4" r="BK461"/>
  <c r="BK101"/>
  <c i="7" r="BK103"/>
  <c i="2" r="J471"/>
  <c r="J561"/>
  <c i="3" r="BK379"/>
  <c r="J508"/>
  <c i="4" r="J95"/>
  <c r="J209"/>
  <c i="5" r="BK223"/>
  <c i="8" r="J85"/>
  <c i="2" r="J388"/>
  <c i="3" r="BK349"/>
  <c r="J550"/>
  <c i="4" r="BK479"/>
  <c r="BK217"/>
  <c r="BK150"/>
  <c i="6" r="J90"/>
  <c i="2" r="BK314"/>
  <c i="3" r="J207"/>
  <c r="BK487"/>
  <c i="4" r="J101"/>
  <c r="J408"/>
  <c i="8" r="J103"/>
  <c i="2" r="BK476"/>
  <c r="BK489"/>
  <c i="3" r="BK283"/>
  <c r="BK550"/>
  <c i="4" r="J381"/>
  <c r="BK350"/>
  <c i="6" r="J85"/>
  <c i="2" r="BK278"/>
  <c r="J196"/>
  <c i="3" r="BK388"/>
  <c i="4" r="J393"/>
  <c i="6" r="BK90"/>
  <c i="2" r="BK548"/>
  <c i="4" r="J403"/>
  <c r="BK512"/>
  <c i="2" r="J130"/>
  <c r="BK553"/>
  <c i="3" r="BK470"/>
  <c i="5" r="BK207"/>
  <c i="2" r="BK412"/>
  <c i="3" r="J194"/>
  <c r="BK513"/>
  <c i="4" r="J360"/>
  <c i="6" r="BK109"/>
  <c i="2" r="BK481"/>
  <c i="3" r="J513"/>
  <c i="4" r="J305"/>
  <c r="J517"/>
  <c i="7" r="J122"/>
  <c i="2" r="J523"/>
  <c i="3" r="BK403"/>
  <c i="4" r="J205"/>
  <c r="J350"/>
  <c i="2" r="J314"/>
  <c r="J481"/>
  <c i="3" r="J271"/>
  <c i="4" r="J451"/>
  <c r="J331"/>
  <c i="2" r="BK500"/>
  <c r="BK586"/>
  <c i="3" r="BK410"/>
  <c i="4" r="BK114"/>
  <c i="5" r="J255"/>
  <c i="2" r="J515"/>
  <c i="3" r="J259"/>
  <c i="4" r="BK292"/>
  <c r="J472"/>
  <c i="5" r="BK255"/>
  <c i="2" r="BK467"/>
  <c r="BK236"/>
  <c i="4" r="BK393"/>
  <c r="J185"/>
  <c i="8" r="BK90"/>
  <c i="3" r="J487"/>
  <c i="4" r="BK181"/>
  <c i="5" r="BK226"/>
  <c i="2" r="J602"/>
  <c i="3" r="J524"/>
  <c i="4" r="J479"/>
  <c i="5" r="J268"/>
  <c i="2" l="1" r="T418"/>
  <c r="R538"/>
  <c i="3" r="P313"/>
  <c r="T463"/>
  <c r="T462"/>
  <c r="R518"/>
  <c i="5" r="T87"/>
  <c r="T86"/>
  <c i="2" r="R289"/>
  <c r="R313"/>
  <c r="BK538"/>
  <c i="3" r="T98"/>
  <c r="BK409"/>
  <c r="J409"/>
  <c r="J66"/>
  <c r="P481"/>
  <c i="4" r="T413"/>
  <c r="T532"/>
  <c i="2" r="T324"/>
  <c r="P514"/>
  <c r="P513"/>
  <c r="BK585"/>
  <c r="J585"/>
  <c r="J74"/>
  <c i="3" r="BK313"/>
  <c r="J313"/>
  <c r="J64"/>
  <c r="R463"/>
  <c r="R462"/>
  <c r="P518"/>
  <c i="4" r="BK392"/>
  <c r="J392"/>
  <c r="J62"/>
  <c r="R490"/>
  <c i="5" r="P250"/>
  <c r="P249"/>
  <c i="2" r="R98"/>
  <c r="P289"/>
  <c r="T313"/>
  <c r="R488"/>
  <c r="P508"/>
  <c r="P585"/>
  <c i="3" r="R313"/>
  <c r="P463"/>
  <c r="P462"/>
  <c r="T518"/>
  <c i="4" r="R94"/>
  <c r="BK484"/>
  <c r="J484"/>
  <c r="J67"/>
  <c r="P532"/>
  <c i="5" r="BK87"/>
  <c i="6" r="BK84"/>
  <c r="J84"/>
  <c r="J61"/>
  <c i="2" r="BK98"/>
  <c r="R418"/>
  <c r="BK508"/>
  <c r="J508"/>
  <c r="J68"/>
  <c r="T508"/>
  <c r="R585"/>
  <c i="3" r="R98"/>
  <c r="P409"/>
  <c r="T481"/>
  <c i="4" r="P413"/>
  <c r="P490"/>
  <c r="R522"/>
  <c i="5" r="R250"/>
  <c r="R249"/>
  <c i="7" r="P84"/>
  <c r="P83"/>
  <c r="P82"/>
  <c i="1" r="AU60"/>
  <c i="2" r="P98"/>
  <c r="BK418"/>
  <c r="J418"/>
  <c r="J66"/>
  <c r="R514"/>
  <c r="R513"/>
  <c r="T585"/>
  <c i="3" r="R282"/>
  <c r="R429"/>
  <c r="R457"/>
  <c r="P528"/>
  <c i="4" r="R413"/>
  <c r="BK532"/>
  <c r="J532"/>
  <c r="J71"/>
  <c i="5" r="T250"/>
  <c r="T249"/>
  <c i="7" r="BK84"/>
  <c r="J84"/>
  <c r="J61"/>
  <c i="2" r="T289"/>
  <c r="P313"/>
  <c r="P488"/>
  <c i="3" r="BK282"/>
  <c r="J282"/>
  <c r="J62"/>
  <c r="P429"/>
  <c r="BK457"/>
  <c r="J457"/>
  <c r="J68"/>
  <c r="R528"/>
  <c i="4" r="P94"/>
  <c r="P93"/>
  <c r="R484"/>
  <c r="BK522"/>
  <c r="J522"/>
  <c r="J70"/>
  <c i="5" r="R87"/>
  <c r="R86"/>
  <c r="R85"/>
  <c i="7" r="R84"/>
  <c r="R83"/>
  <c r="R82"/>
  <c i="2" r="BK324"/>
  <c r="J324"/>
  <c r="J64"/>
  <c r="T538"/>
  <c r="T537"/>
  <c i="3" r="BK98"/>
  <c r="J98"/>
  <c r="J61"/>
  <c r="R409"/>
  <c r="BK481"/>
  <c r="J481"/>
  <c r="J72"/>
  <c i="4" r="P392"/>
  <c r="BK490"/>
  <c r="J490"/>
  <c r="J69"/>
  <c r="T522"/>
  <c i="5" r="P87"/>
  <c r="P86"/>
  <c r="P85"/>
  <c i="1" r="AU58"/>
  <c i="6" r="T84"/>
  <c r="T83"/>
  <c r="T82"/>
  <c i="7" r="T84"/>
  <c r="T83"/>
  <c r="T82"/>
  <c i="8" r="BK84"/>
  <c r="J84"/>
  <c r="J61"/>
  <c i="2" r="T98"/>
  <c r="P418"/>
  <c r="T514"/>
  <c r="T513"/>
  <c i="3" r="T313"/>
  <c r="BK463"/>
  <c r="J463"/>
  <c r="J70"/>
  <c r="BK518"/>
  <c r="J518"/>
  <c r="J73"/>
  <c i="4" r="BK413"/>
  <c r="J413"/>
  <c r="J64"/>
  <c r="T490"/>
  <c r="T489"/>
  <c i="6" r="R84"/>
  <c r="R83"/>
  <c r="R82"/>
  <c i="2" r="R324"/>
  <c r="BK514"/>
  <c r="BK513"/>
  <c r="J513"/>
  <c r="J69"/>
  <c i="3" r="T282"/>
  <c r="T429"/>
  <c r="T457"/>
  <c r="T528"/>
  <c i="4" r="T94"/>
  <c r="T93"/>
  <c r="T92"/>
  <c r="P484"/>
  <c r="R532"/>
  <c i="5" r="BK250"/>
  <c r="J250"/>
  <c r="J64"/>
  <c i="8" r="P84"/>
  <c r="P83"/>
  <c r="P82"/>
  <c i="1" r="AU61"/>
  <c i="2" r="BK289"/>
  <c r="J289"/>
  <c r="J62"/>
  <c r="BK313"/>
  <c r="J313"/>
  <c r="J63"/>
  <c r="BK488"/>
  <c r="J488"/>
  <c r="J67"/>
  <c r="P538"/>
  <c r="P537"/>
  <c i="3" r="P98"/>
  <c r="P97"/>
  <c r="T409"/>
  <c r="R481"/>
  <c r="R480"/>
  <c i="4" r="BK94"/>
  <c r="BK93"/>
  <c r="J93"/>
  <c r="J60"/>
  <c r="T392"/>
  <c i="8" r="R84"/>
  <c r="R83"/>
  <c r="R82"/>
  <c i="2" r="P324"/>
  <c r="T488"/>
  <c r="R508"/>
  <c i="3" r="P282"/>
  <c r="BK429"/>
  <c r="J429"/>
  <c r="J67"/>
  <c r="P457"/>
  <c r="BK528"/>
  <c r="J528"/>
  <c r="J74"/>
  <c i="4" r="R392"/>
  <c r="T484"/>
  <c r="P522"/>
  <c i="6" r="P84"/>
  <c r="P83"/>
  <c r="P82"/>
  <c i="1" r="AU59"/>
  <c i="8" r="T84"/>
  <c r="T83"/>
  <c r="T82"/>
  <c i="2" r="BK606"/>
  <c r="J606"/>
  <c r="J75"/>
  <c r="BK614"/>
  <c r="J614"/>
  <c r="J76"/>
  <c i="3" r="BK557"/>
  <c r="J557"/>
  <c r="J76"/>
  <c i="7" r="BK125"/>
  <c r="J125"/>
  <c r="J62"/>
  <c i="3" r="BK402"/>
  <c r="J402"/>
  <c r="J65"/>
  <c i="6" r="BK125"/>
  <c r="J125"/>
  <c r="J62"/>
  <c i="4" r="BK471"/>
  <c r="J471"/>
  <c r="J65"/>
  <c r="BK478"/>
  <c r="J478"/>
  <c r="J66"/>
  <c r="BK555"/>
  <c r="J555"/>
  <c r="J72"/>
  <c i="5" r="BK273"/>
  <c r="J273"/>
  <c r="J65"/>
  <c i="3" r="BK307"/>
  <c r="J307"/>
  <c r="J63"/>
  <c i="5" r="BK246"/>
  <c r="J246"/>
  <c r="J62"/>
  <c i="2" r="BK411"/>
  <c r="J411"/>
  <c r="J65"/>
  <c r="BK575"/>
  <c r="J575"/>
  <c r="J73"/>
  <c i="4" r="BK407"/>
  <c r="J407"/>
  <c r="J63"/>
  <c i="3" r="BK549"/>
  <c r="J549"/>
  <c r="J75"/>
  <c i="8" r="BK134"/>
  <c r="J134"/>
  <c r="J62"/>
  <c r="BE90"/>
  <c r="BE118"/>
  <c r="F55"/>
  <c r="BE85"/>
  <c r="BE108"/>
  <c r="J52"/>
  <c r="BE131"/>
  <c r="BE135"/>
  <c i="7" r="BK83"/>
  <c r="J83"/>
  <c r="J60"/>
  <c i="8" r="E72"/>
  <c r="BE98"/>
  <c r="BE94"/>
  <c r="BE125"/>
  <c r="BE103"/>
  <c r="BE112"/>
  <c i="6" r="BK83"/>
  <c r="J83"/>
  <c r="J60"/>
  <c i="7" r="BE109"/>
  <c r="F55"/>
  <c r="BE103"/>
  <c r="BE126"/>
  <c r="J52"/>
  <c r="BE99"/>
  <c r="BE85"/>
  <c r="E72"/>
  <c r="BE116"/>
  <c r="BE122"/>
  <c r="BE94"/>
  <c r="BE90"/>
  <c i="6" r="F55"/>
  <c i="5" r="BK249"/>
  <c r="J249"/>
  <c r="J63"/>
  <c i="6" r="BE103"/>
  <c r="BE85"/>
  <c r="BE126"/>
  <c r="J52"/>
  <c r="BE90"/>
  <c r="BE94"/>
  <c r="BE116"/>
  <c r="BE122"/>
  <c i="5" r="J87"/>
  <c r="J61"/>
  <c i="6" r="E48"/>
  <c r="BE109"/>
  <c r="BE99"/>
  <c i="5" r="BE143"/>
  <c r="BE201"/>
  <c r="BE226"/>
  <c r="BE263"/>
  <c r="BE108"/>
  <c r="BE163"/>
  <c r="BE232"/>
  <c r="BE259"/>
  <c r="BE93"/>
  <c r="BE223"/>
  <c r="BE255"/>
  <c r="BE133"/>
  <c r="BE177"/>
  <c r="BE247"/>
  <c r="BE268"/>
  <c r="BE274"/>
  <c r="J79"/>
  <c r="BE251"/>
  <c r="E75"/>
  <c r="BE88"/>
  <c r="BE216"/>
  <c r="F82"/>
  <c r="BE192"/>
  <c i="4" r="BK489"/>
  <c r="J489"/>
  <c r="J68"/>
  <c i="5" r="BE128"/>
  <c r="BE148"/>
  <c r="BE212"/>
  <c r="BE138"/>
  <c r="BE197"/>
  <c r="BE123"/>
  <c r="BE207"/>
  <c i="3" r="BK462"/>
  <c r="J462"/>
  <c r="J69"/>
  <c r="BK480"/>
  <c r="J480"/>
  <c r="J71"/>
  <c i="4" r="F55"/>
  <c r="BE134"/>
  <c r="BE173"/>
  <c r="BE101"/>
  <c r="BE154"/>
  <c r="BE277"/>
  <c r="BE297"/>
  <c r="BE487"/>
  <c r="BE533"/>
  <c i="3" r="BK97"/>
  <c r="J97"/>
  <c r="J60"/>
  <c i="4" r="BE197"/>
  <c r="BE213"/>
  <c r="BE345"/>
  <c r="BE378"/>
  <c r="BE393"/>
  <c r="BE441"/>
  <c r="BE472"/>
  <c r="BE491"/>
  <c r="BE496"/>
  <c r="BE508"/>
  <c r="BE517"/>
  <c r="BE523"/>
  <c r="BE542"/>
  <c r="BE551"/>
  <c r="BE110"/>
  <c r="BE130"/>
  <c r="BE168"/>
  <c r="BE189"/>
  <c r="BE193"/>
  <c r="BE327"/>
  <c r="BE336"/>
  <c r="BE500"/>
  <c r="BE528"/>
  <c r="BE546"/>
  <c r="BE95"/>
  <c r="BE142"/>
  <c r="BE146"/>
  <c r="BE181"/>
  <c r="BE221"/>
  <c r="BE259"/>
  <c r="BE305"/>
  <c r="BE424"/>
  <c r="BE504"/>
  <c r="BE512"/>
  <c r="BE556"/>
  <c r="E82"/>
  <c r="BE138"/>
  <c r="BE185"/>
  <c r="BE205"/>
  <c r="BE340"/>
  <c r="BE451"/>
  <c r="BE118"/>
  <c r="BE381"/>
  <c r="BE408"/>
  <c r="BE479"/>
  <c r="J86"/>
  <c r="BE158"/>
  <c r="BE319"/>
  <c r="BE355"/>
  <c r="BE414"/>
  <c r="BE431"/>
  <c r="BE264"/>
  <c r="BE292"/>
  <c r="BE369"/>
  <c r="BE201"/>
  <c r="BE248"/>
  <c r="BE314"/>
  <c r="BE403"/>
  <c r="BE114"/>
  <c r="BE122"/>
  <c r="BE126"/>
  <c r="BE150"/>
  <c r="BE217"/>
  <c r="BE236"/>
  <c r="BE283"/>
  <c r="BE331"/>
  <c r="BE360"/>
  <c r="BE398"/>
  <c r="BE461"/>
  <c r="BE485"/>
  <c r="BE163"/>
  <c r="BE209"/>
  <c r="BE287"/>
  <c r="BE350"/>
  <c r="BE386"/>
  <c i="3" r="J52"/>
  <c r="BE148"/>
  <c r="BE221"/>
  <c r="BE265"/>
  <c r="BE298"/>
  <c r="BE308"/>
  <c r="BE460"/>
  <c r="BE475"/>
  <c r="BE508"/>
  <c i="2" r="J514"/>
  <c r="J70"/>
  <c i="3" r="E48"/>
  <c r="BE143"/>
  <c r="BE226"/>
  <c r="BE379"/>
  <c r="BE410"/>
  <c r="BE487"/>
  <c r="BE491"/>
  <c r="BE500"/>
  <c r="BE540"/>
  <c r="BE105"/>
  <c r="BE190"/>
  <c r="BE356"/>
  <c r="BE451"/>
  <c r="BE482"/>
  <c r="BE496"/>
  <c r="BE504"/>
  <c r="BE513"/>
  <c r="BE293"/>
  <c r="BE365"/>
  <c r="BE388"/>
  <c r="BE458"/>
  <c r="BE519"/>
  <c r="BE524"/>
  <c r="BE558"/>
  <c i="2" r="J98"/>
  <c r="J61"/>
  <c i="3" r="F93"/>
  <c r="BE130"/>
  <c r="BE239"/>
  <c r="BE439"/>
  <c r="BE464"/>
  <c r="BE470"/>
  <c r="BE529"/>
  <c r="BE545"/>
  <c r="BE550"/>
  <c r="BE99"/>
  <c r="BE124"/>
  <c r="BE135"/>
  <c r="BE230"/>
  <c r="BE249"/>
  <c r="BE333"/>
  <c r="BE397"/>
  <c r="BE114"/>
  <c r="BE171"/>
  <c r="BE194"/>
  <c r="BE235"/>
  <c r="BE254"/>
  <c r="BE283"/>
  <c r="BE326"/>
  <c r="BE369"/>
  <c r="BE403"/>
  <c r="BE418"/>
  <c r="BE444"/>
  <c r="BE119"/>
  <c r="BE184"/>
  <c r="BE216"/>
  <c r="BE430"/>
  <c i="2" r="J538"/>
  <c r="J72"/>
  <c i="3" r="BE161"/>
  <c r="BE207"/>
  <c r="BE288"/>
  <c r="BE303"/>
  <c r="BE259"/>
  <c r="BE276"/>
  <c r="BE244"/>
  <c r="BE271"/>
  <c r="BE314"/>
  <c r="BE349"/>
  <c r="BE423"/>
  <c r="BE199"/>
  <c i="2" r="BE222"/>
  <c r="BE304"/>
  <c r="BE388"/>
  <c r="BE426"/>
  <c r="BE463"/>
  <c r="BE548"/>
  <c r="BE615"/>
  <c r="BE99"/>
  <c r="BE146"/>
  <c r="BE266"/>
  <c r="BE342"/>
  <c r="BE489"/>
  <c r="BE544"/>
  <c r="J90"/>
  <c r="BE167"/>
  <c r="BE217"/>
  <c r="BE240"/>
  <c r="BE278"/>
  <c r="BE358"/>
  <c r="BE481"/>
  <c r="BE515"/>
  <c r="BE523"/>
  <c r="BE530"/>
  <c r="BE553"/>
  <c r="BE565"/>
  <c r="BE570"/>
  <c r="BE581"/>
  <c r="BE586"/>
  <c r="BE597"/>
  <c r="BE607"/>
  <c r="BE231"/>
  <c r="BE319"/>
  <c r="BE325"/>
  <c r="BE374"/>
  <c r="BE184"/>
  <c r="BE254"/>
  <c r="BE290"/>
  <c r="BE412"/>
  <c r="BE495"/>
  <c r="BE502"/>
  <c r="BE511"/>
  <c r="BE539"/>
  <c r="BE557"/>
  <c r="BE561"/>
  <c r="BE576"/>
  <c r="BE602"/>
  <c r="BE119"/>
  <c r="BE157"/>
  <c r="BE272"/>
  <c r="BE283"/>
  <c r="BE419"/>
  <c r="BE454"/>
  <c r="BE476"/>
  <c r="F55"/>
  <c r="BE135"/>
  <c r="BE188"/>
  <c r="BE196"/>
  <c r="BE260"/>
  <c r="BE309"/>
  <c r="BE108"/>
  <c r="BE295"/>
  <c r="BE406"/>
  <c r="BE443"/>
  <c r="BE509"/>
  <c r="E86"/>
  <c r="BE130"/>
  <c r="BE178"/>
  <c r="BE208"/>
  <c r="BE300"/>
  <c r="BE365"/>
  <c r="BE448"/>
  <c r="BE471"/>
  <c r="BE124"/>
  <c r="BE236"/>
  <c r="BE335"/>
  <c r="BE397"/>
  <c r="BE500"/>
  <c r="BE114"/>
  <c r="BE378"/>
  <c r="BE438"/>
  <c r="BE227"/>
  <c r="BE249"/>
  <c r="BE314"/>
  <c r="BE432"/>
  <c r="BE459"/>
  <c r="BE467"/>
  <c i="3" r="F34"/>
  <c i="1" r="BA56"/>
  <c i="8" r="F37"/>
  <c i="1" r="BD61"/>
  <c i="5" r="F35"/>
  <c i="1" r="BB58"/>
  <c i="3" r="J34"/>
  <c i="1" r="AW56"/>
  <c i="2" r="F36"/>
  <c i="1" r="BC55"/>
  <c i="3" r="F35"/>
  <c i="1" r="BB56"/>
  <c i="6" r="F37"/>
  <c i="1" r="BD59"/>
  <c i="3" r="F37"/>
  <c i="1" r="BD56"/>
  <c i="7" r="F34"/>
  <c i="1" r="BA60"/>
  <c i="2" r="F34"/>
  <c i="1" r="BA55"/>
  <c i="8" r="J34"/>
  <c i="1" r="AW61"/>
  <c i="4" r="F34"/>
  <c i="1" r="BA57"/>
  <c i="2" r="F35"/>
  <c i="1" r="BB55"/>
  <c i="8" r="F36"/>
  <c i="1" r="BC61"/>
  <c i="4" r="F35"/>
  <c i="1" r="BB57"/>
  <c i="6" r="F34"/>
  <c i="1" r="BA59"/>
  <c i="4" r="F37"/>
  <c i="1" r="BD57"/>
  <c i="3" r="F36"/>
  <c i="1" r="BC56"/>
  <c i="7" r="F37"/>
  <c i="1" r="BD60"/>
  <c i="7" r="F35"/>
  <c i="1" r="BB60"/>
  <c i="5" r="F34"/>
  <c i="1" r="BA58"/>
  <c i="5" r="J34"/>
  <c i="1" r="AW58"/>
  <c i="7" r="J34"/>
  <c i="1" r="AW60"/>
  <c i="7" r="F36"/>
  <c i="1" r="BC60"/>
  <c i="4" r="F36"/>
  <c i="1" r="BC57"/>
  <c i="8" r="F35"/>
  <c i="1" r="BB61"/>
  <c i="5" r="F37"/>
  <c i="1" r="BD58"/>
  <c i="2" r="J34"/>
  <c i="1" r="AW55"/>
  <c i="2" r="F37"/>
  <c i="1" r="BD55"/>
  <c i="6" r="F35"/>
  <c i="1" r="BB59"/>
  <c i="5" r="F36"/>
  <c i="1" r="BC58"/>
  <c i="8" r="F34"/>
  <c i="1" r="BA61"/>
  <c i="6" r="J34"/>
  <c i="1" r="AW59"/>
  <c i="4" r="J34"/>
  <c i="1" r="AW57"/>
  <c i="6" r="F36"/>
  <c i="1" r="BC59"/>
  <c i="4" l="1" r="P489"/>
  <c r="P92"/>
  <c i="1" r="AU57"/>
  <c i="2" r="T97"/>
  <c r="T96"/>
  <c r="P97"/>
  <c r="P96"/>
  <c i="1" r="AU55"/>
  <c i="3" r="R97"/>
  <c r="R96"/>
  <c r="T480"/>
  <c i="2" r="R97"/>
  <c i="3" r="P480"/>
  <c r="P96"/>
  <c i="1" r="AU56"/>
  <c i="2" r="BK97"/>
  <c i="5" r="T85"/>
  <c i="3" r="T97"/>
  <c r="T96"/>
  <c i="4" r="R489"/>
  <c i="5" r="BK86"/>
  <c r="J86"/>
  <c r="J60"/>
  <c i="2" r="R537"/>
  <c i="4" r="R93"/>
  <c r="R92"/>
  <c i="2" r="BK537"/>
  <c r="J537"/>
  <c r="J71"/>
  <c i="4" r="J94"/>
  <c r="J61"/>
  <c i="8" r="BK83"/>
  <c r="BK82"/>
  <c r="J82"/>
  <c r="J59"/>
  <c i="7" r="BK82"/>
  <c r="J82"/>
  <c i="6" r="BK82"/>
  <c r="J82"/>
  <c r="J59"/>
  <c i="5" r="BK85"/>
  <c r="J85"/>
  <c i="4" r="BK92"/>
  <c r="J92"/>
  <c i="3" r="BK96"/>
  <c r="J96"/>
  <c r="J59"/>
  <c r="J33"/>
  <c i="1" r="AV56"/>
  <c r="AT56"/>
  <c i="4" r="J30"/>
  <c i="1" r="AG57"/>
  <c i="4" r="F33"/>
  <c i="1" r="AZ57"/>
  <c i="3" r="F33"/>
  <c i="1" r="AZ56"/>
  <c i="2" r="J33"/>
  <c i="1" r="AV55"/>
  <c r="AT55"/>
  <c i="5" r="J33"/>
  <c i="1" r="AV58"/>
  <c r="AT58"/>
  <c i="6" r="J33"/>
  <c i="1" r="AV59"/>
  <c r="AT59"/>
  <c i="2" r="F33"/>
  <c i="1" r="AZ55"/>
  <c i="8" r="J33"/>
  <c i="1" r="AV61"/>
  <c r="AT61"/>
  <c r="BB54"/>
  <c r="W31"/>
  <c i="7" r="J33"/>
  <c i="1" r="AV60"/>
  <c r="AT60"/>
  <c i="7" r="F33"/>
  <c i="1" r="AZ60"/>
  <c i="4" r="J33"/>
  <c i="1" r="AV57"/>
  <c r="AT57"/>
  <c i="5" r="F33"/>
  <c i="1" r="AZ58"/>
  <c i="8" r="F33"/>
  <c i="1" r="AZ61"/>
  <c r="BD54"/>
  <c r="W33"/>
  <c i="6" r="F33"/>
  <c i="1" r="AZ59"/>
  <c i="5" r="J30"/>
  <c i="1" r="AG58"/>
  <c r="BC54"/>
  <c r="AY54"/>
  <c i="7" r="J30"/>
  <c i="1" r="AG60"/>
  <c r="BA54"/>
  <c r="W30"/>
  <c i="2" l="1" r="BK96"/>
  <c r="J96"/>
  <c r="R96"/>
  <c r="J97"/>
  <c r="J60"/>
  <c r="J59"/>
  <c i="8" r="J83"/>
  <c r="J60"/>
  <c i="1" r="AN60"/>
  <c i="7" r="J59"/>
  <c r="J39"/>
  <c i="1" r="AN58"/>
  <c i="5" r="J59"/>
  <c i="1" r="AN57"/>
  <c i="4" r="J59"/>
  <c i="5" r="J39"/>
  <c i="4" r="J39"/>
  <c i="2" r="J30"/>
  <c i="1" r="AG55"/>
  <c r="AU54"/>
  <c i="8" r="J30"/>
  <c i="1" r="AG61"/>
  <c i="3" r="J30"/>
  <c i="1" r="AG56"/>
  <c r="AW54"/>
  <c r="AK30"/>
  <c r="AZ54"/>
  <c r="W29"/>
  <c r="AX54"/>
  <c r="W32"/>
  <c i="6" r="J30"/>
  <c i="1" r="AG59"/>
  <c r="AN59"/>
  <c i="2" l="1" r="J39"/>
  <c i="8" r="J39"/>
  <c i="6" r="J39"/>
  <c i="3" r="J39"/>
  <c i="1" r="AN56"/>
  <c r="AN61"/>
  <c r="AN55"/>
  <c r="AV54"/>
  <c r="AK29"/>
  <c r="AG54"/>
  <c r="AK26"/>
  <c l="1" r="AK35"/>
  <c r="AT54"/>
  <c l="1" r="AN54"/>
</calcChain>
</file>

<file path=xl/sharedStrings.xml><?xml version="1.0" encoding="utf-8"?>
<sst xmlns="http://schemas.openxmlformats.org/spreadsheetml/2006/main">
  <si>
    <t>Export Komplet</t>
  </si>
  <si>
    <t>VZ</t>
  </si>
  <si>
    <t>2.0</t>
  </si>
  <si>
    <t>ZAMOK</t>
  </si>
  <si>
    <t>False</t>
  </si>
  <si>
    <t>{e122bc36-c367-4632-9cd1-ecf83ac85adb}</t>
  </si>
  <si>
    <t>0,01</t>
  </si>
  <si>
    <t>21</t>
  </si>
  <si>
    <t>15</t>
  </si>
  <si>
    <t>REKAPITULACE STAVBY</t>
  </si>
  <si>
    <t xml:space="preserve">v ---  níže se nacházejí doplnkové a pomocné údaje k sestavám  --- v</t>
  </si>
  <si>
    <t>Návod na vyplnění</t>
  </si>
  <si>
    <t>0,001</t>
  </si>
  <si>
    <t>Kód:</t>
  </si>
  <si>
    <t>5/1/23</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</si>
  <si>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</si>
  <si>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</si>
  <si>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Realizace SZ v k.ú. Karpentná</t>
  </si>
  <si>
    <t>KSO:</t>
  </si>
  <si>
    <t/>
  </si>
  <si>
    <t>CC-CZ:</t>
  </si>
  <si>
    <t>Místo:</t>
  </si>
  <si>
    <t>k.ú. Karpentná</t>
  </si>
  <si>
    <t>Datum:</t>
  </si>
  <si>
    <t>8. 9. 2025</t>
  </si>
  <si>
    <t>Zadavatel:</t>
  </si>
  <si>
    <t>IČ:</t>
  </si>
  <si>
    <t>01312774</t>
  </si>
  <si>
    <t>ČR - SPÚ, KPÚ pro Moravskoslezský kraj</t>
  </si>
  <si>
    <t>DIČ:</t>
  </si>
  <si>
    <t>Účastník:</t>
  </si>
  <si>
    <t>Vyplň údaj</t>
  </si>
  <si>
    <t>Projektant:</t>
  </si>
  <si>
    <t>29186404</t>
  </si>
  <si>
    <t>Hanousek s.ro., Barákova 2745/41, 796 01 Prostějov</t>
  </si>
  <si>
    <t>True</t>
  </si>
  <si>
    <t>Zpracovatel:</t>
  </si>
  <si>
    <t>Poznámka:</t>
  </si>
  <si>
    <t>Soupis prací je sestaven s využitím Cenové soustavy ÚRS - cenová soustava 02/2025.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</si>
  <si>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</si>
  <si>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</si>
  <si>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</si>
  <si>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</si>
  <si>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</si>
  <si>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</si>
  <si>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</si>
  <si>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</si>
  <si>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</si>
  <si>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</si>
  <si>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</si>
  <si>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</si>
  <si>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</si>
  <si>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</si>
  <si>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</si>
  <si>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</si>
  <si>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</si>
  <si>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</si>
  <si>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</si>
  <si>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</si>
  <si>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</si>
  <si>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</si>
  <si>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</si>
  <si>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</si>
  <si>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</si>
  <si>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</si>
  <si>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</si>
  <si>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</si>
  <si>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</si>
  <si>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</si>
  <si>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</si>
  <si>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</si>
  <si>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</si>
  <si>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</si>
  <si>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</si>
  <si>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</si>
  <si>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</si>
  <si>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</si>
  <si>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</si>
  <si>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01</t>
  </si>
  <si>
    <t>Polní cesta C1</t>
  </si>
  <si>
    <t>STA</t>
  </si>
  <si>
    <t>1</t>
  </si>
  <si>
    <t>{e9929d4b-47ae-44e0-9ebc-53ebb44e2d97}</t>
  </si>
  <si>
    <t>2</t>
  </si>
  <si>
    <t>SO 02</t>
  </si>
  <si>
    <t>Polní cesta C2</t>
  </si>
  <si>
    <t>{f0f0df54-e9fb-41f7-9d80-78262aeb8fc4}</t>
  </si>
  <si>
    <t>SO 03</t>
  </si>
  <si>
    <t>Polní cesta C3</t>
  </si>
  <si>
    <t>{82eb3958-ccdd-412c-bcaf-acd5fb3bdc2d}</t>
  </si>
  <si>
    <t>SO 04_1</t>
  </si>
  <si>
    <t>Náhradní výsadba</t>
  </si>
  <si>
    <t>{078476e3-a00b-4a4e-9639-4397b03c3541}</t>
  </si>
  <si>
    <t>SO 04_2</t>
  </si>
  <si>
    <t>1. rok následné péče</t>
  </si>
  <si>
    <t>{c435c5ba-cb44-470e-adc3-a1f1567ac71e}</t>
  </si>
  <si>
    <t>SO 04_3</t>
  </si>
  <si>
    <t>2. rok následné péče</t>
  </si>
  <si>
    <t>{a8a62764-0a5e-4d91-81e4-70a7ddbb5164}</t>
  </si>
  <si>
    <t>SO 04_4</t>
  </si>
  <si>
    <t>3. rok následné péče</t>
  </si>
  <si>
    <t>{0301e2ab-75fc-4de3-ae2f-4553d98111b6}</t>
  </si>
  <si>
    <t>KRYCÍ LIST SOUPISU PRACÍ</t>
  </si>
  <si>
    <t>Objekt:</t>
  </si>
  <si>
    <t>SO 01 - Polní cesta C1</t>
  </si>
  <si>
    <t>Ing. Jan Krč</t>
  </si>
  <si>
    <t>REKAPITULACE ČLENĚNÍ SOUPISU PRACÍ</t>
  </si>
  <si>
    <t>Kód dílu - Popis</t>
  </si>
  <si>
    <t>Cena celkem [CZK]</t>
  </si>
  <si>
    <t>-1</t>
  </si>
  <si>
    <t>HSV - Práce a dodávky HSV</t>
  </si>
  <si>
    <t xml:space="preserve">    1 - Zemní práce</t>
  </si>
  <si>
    <t xml:space="preserve">    2 - Zakládání</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</si>
  <si>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</si>
  <si>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</si>
  <si>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</si>
  <si>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</si>
  <si>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</si>
  <si>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</si>
  <si>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M - Práce a dodávky M</t>
  </si>
  <si>
    <t xml:space="preserve">    46-M - Zemní práce při extr.mont.pracích</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</si>
  <si>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</si>
  <si>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</si>
  <si>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</si>
  <si>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</si>
  <si>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</si>
  <si>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</si>
  <si>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</si>
  <si>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</si>
  <si>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</si>
  <si>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</si>
  <si>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</si>
  <si>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</si>
  <si>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</si>
  <si>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</si>
  <si>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</si>
  <si>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</si>
  <si>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</si>
  <si>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</si>
  <si>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</si>
  <si>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</si>
  <si>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</si>
  <si>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</si>
  <si>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</si>
  <si>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</si>
  <si>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111151231</t>
  </si>
  <si>
    <t>Pokosení trávníku při souvislé ploše přes 1000 do 10000 m2 lučního v rovině nebo svahu do 1:5</t>
  </si>
  <si>
    <t>m2</t>
  </si>
  <si>
    <t>CS ÚRS 2025 02</t>
  </si>
  <si>
    <t>4</t>
  </si>
  <si>
    <t>811703422</t>
  </si>
  <si>
    <t>Online PSC</t>
  </si>
  <si>
    <t>https://podminky.urs.cz/item/CS_URS_2025_02/111151231</t>
  </si>
  <si>
    <t>VV</t>
  </si>
  <si>
    <t>Výkresy č. D.1.2, D.1.3., D.1.4., D.1.5., TZ</t>
  </si>
  <si>
    <t>Pokosení před výstavbou cesty - plocha parcel mínus plocha stávající cesty</t>
  </si>
  <si>
    <t>2470-1570</t>
  </si>
  <si>
    <t>Pokosení před osetím</t>
  </si>
  <si>
    <t xml:space="preserve">Plocha parcel mínus plocha nové cesty </t>
  </si>
  <si>
    <t>2470-2225</t>
  </si>
  <si>
    <t>Součet</t>
  </si>
  <si>
    <t>111151233</t>
  </si>
  <si>
    <t>Pokosení trávníku při souvislé ploše přes 1000 do 10000 m2 lučního na svahu přes 1:2 do 1:1</t>
  </si>
  <si>
    <t>-1196930163</t>
  </si>
  <si>
    <t>https://podminky.urs.cz/item/CS_URS_2025_02/111151233</t>
  </si>
  <si>
    <t>Pokosení před a po osetí</t>
  </si>
  <si>
    <t>InR - násypy, zářezy, příkop</t>
  </si>
  <si>
    <t>(200+2+525)*2</t>
  </si>
  <si>
    <t>3</t>
  </si>
  <si>
    <t>113107224</t>
  </si>
  <si>
    <t>Odstranění podkladů nebo krytů strojně plochy jednotlivě přes 200 m2 s přemístěním hmot na skládku na vzdálenost do 20 m nebo s naložením na dopravní prostředek z kameniva hrubého drceného, o tl. vrstvy přes 300 do 400 mm</t>
  </si>
  <si>
    <t>1098528413</t>
  </si>
  <si>
    <t>https://podminky.urs.cz/item/CS_URS_2025_02/113107224</t>
  </si>
  <si>
    <t xml:space="preserve">Odstranění konstrukčních vrstev pod stávajícím asfaltem </t>
  </si>
  <si>
    <t>1570</t>
  </si>
  <si>
    <t>113154518</t>
  </si>
  <si>
    <t>Frézování živičného podkladu nebo krytu s naložením hmot na dopravní prostředek plochy do 500 m2 pruhu šířky do 0,5 m, tloušťky vrstvy 100 mm</t>
  </si>
  <si>
    <t>-385750721</t>
  </si>
  <si>
    <t>https://podminky.urs.cz/item/CS_URS_2025_02/113154518</t>
  </si>
  <si>
    <t xml:space="preserve">Odstranění stávajícího asfaltu </t>
  </si>
  <si>
    <t>5</t>
  </si>
  <si>
    <t>121151116</t>
  </si>
  <si>
    <t>Sejmutí ornice strojně při souvislé ploše přes 100 do 500 m2, tl. vrstvy přes 300 do 400 mm</t>
  </si>
  <si>
    <t>-1861775518</t>
  </si>
  <si>
    <t>https://podminky.urs.cz/item/CS_URS_2025_02/121151116</t>
  </si>
  <si>
    <t>Odstranění ornice průměrné tl. 400 mm</t>
  </si>
  <si>
    <t>Plocha půdorysu nové polní cesty mínus plocha stávající polní cesty</t>
  </si>
  <si>
    <t>2225-1570</t>
  </si>
  <si>
    <t>6</t>
  </si>
  <si>
    <t>131151103</t>
  </si>
  <si>
    <t>Hloubení nezapažených jam a zářezů strojně s urovnáním dna do předepsaného profilu a spádu v hornině třídy těžitelnosti I skupiny 1 a 2 přes 50 do 100 m3</t>
  </si>
  <si>
    <t>m3</t>
  </si>
  <si>
    <t>1594591330</t>
  </si>
  <si>
    <t>https://podminky.urs.cz/item/CS_URS_2025_02/131151103</t>
  </si>
  <si>
    <t>Výkresy č. D.1.2, D.1.3., D.1.4., D.1.5., D.1.6., TZ</t>
  </si>
  <si>
    <t>Zasakovací jímky, km 0,020 00, km 0,240 00, km 0,318 00</t>
  </si>
  <si>
    <t>3*(10*1*3)</t>
  </si>
  <si>
    <t>7</t>
  </si>
  <si>
    <t>132212121</t>
  </si>
  <si>
    <t>Hloubení zapažených rýh šířky do 800 mm ručně s urovnáním dna do předepsaného profilu a spádu v hornině třídy těžitelnosti I skupiny 3 soudržných</t>
  </si>
  <si>
    <t>-882659552</t>
  </si>
  <si>
    <t>https://podminky.urs.cz/item/CS_URS_2025_02/132212121</t>
  </si>
  <si>
    <t xml:space="preserve">Hloubení rýhy podélné drenáže </t>
  </si>
  <si>
    <t>InR</t>
  </si>
  <si>
    <t>133</t>
  </si>
  <si>
    <t>Odkop pro obnažení kabelu SEK</t>
  </si>
  <si>
    <t>302,5*0,5*0,5</t>
  </si>
  <si>
    <t>Odkop pro obnažení vodovodní přípojky</t>
  </si>
  <si>
    <t>22*0,8*1,5</t>
  </si>
  <si>
    <t>8</t>
  </si>
  <si>
    <t>162351104</t>
  </si>
  <si>
    <t>Vodorovné přemístění výkopku nebo sypaniny po suchu na obvyklém dopravním prostředku, bez naložení výkopku, avšak se složením bez rozhrnutí z horniny třídy těžitelnosti I skupiny 1 až 3 na vzdálenost přes 500 do 1 000 m</t>
  </si>
  <si>
    <t>-1327758336</t>
  </si>
  <si>
    <t>https://podminky.urs.cz/item/CS_URS_2025_02/162351104</t>
  </si>
  <si>
    <t>Přemístění pro zpětné použití (na mezideponii a zpět do konstrukce polní cesty)</t>
  </si>
  <si>
    <t>Násyp do aktivní zóny</t>
  </si>
  <si>
    <t>305,5*2</t>
  </si>
  <si>
    <t>Zpětný zásyp</t>
  </si>
  <si>
    <t>(145,985)*2</t>
  </si>
  <si>
    <t>Ornice pro ozelenění</t>
  </si>
  <si>
    <t>727*0,1*2</t>
  </si>
  <si>
    <t>9</t>
  </si>
  <si>
    <t>162651112</t>
  </si>
  <si>
    <t>Vodorovné přemístění výkopku nebo sypaniny po suchu na obvyklém dopravním prostředku, bez naložení výkopku, avšak se složením bez rozhrnutí z horniny třídy těžitelnosti I skupiny 1 až 3 na vzdálenost přes 4 000 do 5 000 m</t>
  </si>
  <si>
    <t>-349932394</t>
  </si>
  <si>
    <t>https://podminky.urs.cz/item/CS_URS_2025_02/162651112</t>
  </si>
  <si>
    <t>Odvoz přebytečné ornice pro rozhrnutí na zemědělské pozemky</t>
  </si>
  <si>
    <t>655*0,4</t>
  </si>
  <si>
    <t>Odpočet zpětných zásypů</t>
  </si>
  <si>
    <t>-(15+36)</t>
  </si>
  <si>
    <t>Odpočet ornice pro ozelenění</t>
  </si>
  <si>
    <t>-727*0,1</t>
  </si>
  <si>
    <t>10</t>
  </si>
  <si>
    <t>167151111</t>
  </si>
  <si>
    <t>Nakládání, skládání a překládání neulehlého výkopku nebo sypaniny strojně nakládání, množství přes 100 m3, z hornin třídy těžitelnosti I, skupiny 1 až 3</t>
  </si>
  <si>
    <t>-922144819</t>
  </si>
  <si>
    <t>https://podminky.urs.cz/item/CS_URS_2025_02/167151111</t>
  </si>
  <si>
    <t>Nakládání pro</t>
  </si>
  <si>
    <t>305,5</t>
  </si>
  <si>
    <t>145,985</t>
  </si>
  <si>
    <t>727*0,1</t>
  </si>
  <si>
    <t>11</t>
  </si>
  <si>
    <t>171151103</t>
  </si>
  <si>
    <t>Uložení sypanin do násypů strojně s rozprostřením sypaniny ve vrstvách a s hrubým urovnáním zhutněných z hornin soudržných jakékoliv třídy těžitelnosti</t>
  </si>
  <si>
    <t>-371894870</t>
  </si>
  <si>
    <t>https://podminky.urs.cz/item/CS_URS_2025_02/171151103</t>
  </si>
  <si>
    <t>Urovnání 0,5 m za krajnici do hl. 0,4 m - 1,44 m3</t>
  </si>
  <si>
    <t>11 x sjezd</t>
  </si>
  <si>
    <t>11*1,44</t>
  </si>
  <si>
    <t>12</t>
  </si>
  <si>
    <t>M</t>
  </si>
  <si>
    <t>583439590</t>
  </si>
  <si>
    <t>kamenivo drcené hrubé frakce 32/63</t>
  </si>
  <si>
    <t>t</t>
  </si>
  <si>
    <t>1380433772</t>
  </si>
  <si>
    <t>Urovnání 0,5 m za krajnici do hl. 0,4 m - 1,44 m3 - 11 x sjezd</t>
  </si>
  <si>
    <t>11*1,44*1,85</t>
  </si>
  <si>
    <t>13</t>
  </si>
  <si>
    <t>171152111</t>
  </si>
  <si>
    <t>Uložení sypaniny do zhutněných násypů pro silnice, dálnice a letiště s rozprostřením sypaniny ve vrstvách, s hrubým urovnáním a uzavřením povrchu násypu z hornin nesoudržných sypkých v aktivní zóně</t>
  </si>
  <si>
    <t>-623695497</t>
  </si>
  <si>
    <t>https://podminky.urs.cz/item/CS_URS_2025_02/171152111</t>
  </si>
  <si>
    <t>Dosypání na úroveň pláně po sejmutí ornice</t>
  </si>
  <si>
    <t>70</t>
  </si>
  <si>
    <t>Dosypání na úroveň pláně po odstranění stávající cesty</t>
  </si>
  <si>
    <t>1570*0,15</t>
  </si>
  <si>
    <t>14</t>
  </si>
  <si>
    <t>174101101</t>
  </si>
  <si>
    <t>Zásyp sypaninou z jakékoliv horniny strojně s uložením výkopku ve vrstvách se zhutněním jam, šachet, rýh nebo kolem objektů v těchto vykopávkách</t>
  </si>
  <si>
    <t>-824215569</t>
  </si>
  <si>
    <t>https://podminky.urs.cz/item/CS_URS_2025_02/174101101</t>
  </si>
  <si>
    <t>3*(10*1*0,5)</t>
  </si>
  <si>
    <t>Zpětný zásyp po odkopu na pláň - výpočet z příčných řezů</t>
  </si>
  <si>
    <t>36</t>
  </si>
  <si>
    <t>Zásyp po obnažení kabelu SEK</t>
  </si>
  <si>
    <t>Zásyp po obnažení vodovodní přípojky</t>
  </si>
  <si>
    <t>22*0,8*(1,5-0,1-0,3)</t>
  </si>
  <si>
    <t>181102302</t>
  </si>
  <si>
    <t>Úprava pláně na stavbách silnic a dálnic strojně v zářezech mimo skalních se zhutněním</t>
  </si>
  <si>
    <t>1906997565</t>
  </si>
  <si>
    <t>https://podminky.urs.cz/item/CS_URS_2025_02/181102302</t>
  </si>
  <si>
    <t>Výkresy č. D.1.2, D.1.3., D.1.4., D.1.5.,TZ</t>
  </si>
  <si>
    <t>1850</t>
  </si>
  <si>
    <t>Sjezdy a rozšíření</t>
  </si>
  <si>
    <t>km 0,006 00, km 0,012 50, km 0,030 00, km 0,075 50, km 0,142 50, km 0,204 50, km 0,264 00, km 0,290 00, km 0,299 50, km 0,340 50, km 0,372 00, KU</t>
  </si>
  <si>
    <t>10+5+5+10+10+10+10+5+10+10+20+10</t>
  </si>
  <si>
    <t>16</t>
  </si>
  <si>
    <t>181351113</t>
  </si>
  <si>
    <t>Rozprostření a urovnání ornice v rovině nebo ve svahu sklonu do 1:5 strojně při souvislé ploše přes 500 m2, tl. vrstvy do 200 mm</t>
  </si>
  <si>
    <t>1539027092</t>
  </si>
  <si>
    <t>https://podminky.urs.cz/item/CS_URS_2025_02/181351113</t>
  </si>
  <si>
    <t>Rozprostření ornice na přilehlé pozemky polní cesty tl. 200 mm</t>
  </si>
  <si>
    <t>138,3/0,2</t>
  </si>
  <si>
    <t>17</t>
  </si>
  <si>
    <t>181411123</t>
  </si>
  <si>
    <t>Založení trávníku na půdě předem připravené plochy do 1000 m2 výsevem včetně utažení lučního na svahu přes 1:2 do 1:1</t>
  </si>
  <si>
    <t>477409551</t>
  </si>
  <si>
    <t>https://podminky.urs.cz/item/CS_URS_2025_02/181411123</t>
  </si>
  <si>
    <t>200+2+525</t>
  </si>
  <si>
    <t>18</t>
  </si>
  <si>
    <t>00572474</t>
  </si>
  <si>
    <t>osivo směs travní krajinná-svahová</t>
  </si>
  <si>
    <t>kg</t>
  </si>
  <si>
    <t>1541437719</t>
  </si>
  <si>
    <t>(200+2+525)*0,03000</t>
  </si>
  <si>
    <t>19</t>
  </si>
  <si>
    <t>181411121</t>
  </si>
  <si>
    <t>Založení trávníku na půdě předem připravené plochy do 1000 m2 výsevem včetně utažení lučního v rovině nebo na svahu do 1:5</t>
  </si>
  <si>
    <t>-1039136681</t>
  </si>
  <si>
    <t>https://podminky.urs.cz/item/CS_URS_2025_02/181411121</t>
  </si>
  <si>
    <t>plocha parcely mínus plocha nové cesty</t>
  </si>
  <si>
    <t>20</t>
  </si>
  <si>
    <t>00572472</t>
  </si>
  <si>
    <t>osivo směs travní krajinná-rovinná</t>
  </si>
  <si>
    <t>908076190</t>
  </si>
  <si>
    <t>(2470-2225)*0,03</t>
  </si>
  <si>
    <t>182151111</t>
  </si>
  <si>
    <t>Svahování trvalých svahů do projektovaných profilů strojně s potřebným přemístěním výkopku při svahování v zářezech v hornině třídy těžitelnosti I, skupiny 1 až 3</t>
  </si>
  <si>
    <t>-1232270356</t>
  </si>
  <si>
    <t>https://podminky.urs.cz/item/CS_URS_2025_02/182151111</t>
  </si>
  <si>
    <t>Příkop</t>
  </si>
  <si>
    <t>525</t>
  </si>
  <si>
    <t xml:space="preserve">Zářezy </t>
  </si>
  <si>
    <t>22</t>
  </si>
  <si>
    <t>182201101</t>
  </si>
  <si>
    <t>Svahování trvalých svahů do projektovaných profilů strojně s potřebným přemístěním výkopku při svahování násypů v jakékoliv hornině</t>
  </si>
  <si>
    <t>490656449</t>
  </si>
  <si>
    <t>https://podminky.urs.cz/item/CS_URS_2025_02/182201101</t>
  </si>
  <si>
    <t>200</t>
  </si>
  <si>
    <t>23</t>
  </si>
  <si>
    <t>182351133</t>
  </si>
  <si>
    <t>Rozprostření a urovnání ornice ve svahu sklonu přes 1:5 strojně při souvislé ploše přes 500 m2, tl. vrstvy do 200 mm</t>
  </si>
  <si>
    <t>-637171155</t>
  </si>
  <si>
    <t>https://podminky.urs.cz/item/CS_URS_2025_02/182351133</t>
  </si>
  <si>
    <t>InR - násypy, zářezy, příkop - tl. 100 mm</t>
  </si>
  <si>
    <t>24</t>
  </si>
  <si>
    <t>183403115</t>
  </si>
  <si>
    <t>Obdělání půdy kultivátorováním na svahu přes 1:5 do 1:2</t>
  </si>
  <si>
    <t>1392368106</t>
  </si>
  <si>
    <t>https://podminky.urs.cz/item/CS_URS_2025_02/183403115</t>
  </si>
  <si>
    <t>25</t>
  </si>
  <si>
    <t>183403161</t>
  </si>
  <si>
    <t>Obdělání půdy válením v rovině nebo na svahu do 1:5</t>
  </si>
  <si>
    <t>114167080</t>
  </si>
  <si>
    <t>https://podminky.urs.cz/item/CS_URS_2025_02/183403161</t>
  </si>
  <si>
    <t>Plocha pro založení trávníku</t>
  </si>
  <si>
    <t xml:space="preserve">Plocha parcely mínus plocha nové cesty </t>
  </si>
  <si>
    <t>26</t>
  </si>
  <si>
    <t>183551513</t>
  </si>
  <si>
    <t>Úprava zemědělské půdy - orba kombinátorem, hl. do 0,15 m, na ploše jednotlivě do 5 ha, o sklonu do 5°</t>
  </si>
  <si>
    <t>ha</t>
  </si>
  <si>
    <t>-525860860</t>
  </si>
  <si>
    <t>https://podminky.urs.cz/item/CS_URS_2025_02/183551513</t>
  </si>
  <si>
    <t>(2470-2225)/10000</t>
  </si>
  <si>
    <t>27</t>
  </si>
  <si>
    <t>184853511</t>
  </si>
  <si>
    <t>Chemické odplevelení půdy před založením kultury, trávníku nebo zpevněných ploch strojně o výměře jednotlivě přes 20 m2 postřikem na široko v rovině nebo na svahu do 1:5</t>
  </si>
  <si>
    <t>-853324201</t>
  </si>
  <si>
    <t>https://podminky.urs.cz/item/CS_URS_2025_02/184853511</t>
  </si>
  <si>
    <t>Plocha parcely mínus plocha stávající cesty</t>
  </si>
  <si>
    <t>28</t>
  </si>
  <si>
    <t>25234001</t>
  </si>
  <si>
    <t>herbicid totální systémový neselektivní</t>
  </si>
  <si>
    <t>litr</t>
  </si>
  <si>
    <t>-1144922454</t>
  </si>
  <si>
    <t>900/10000*5</t>
  </si>
  <si>
    <t>Zaokrouhlení na litry</t>
  </si>
  <si>
    <t>0,55</t>
  </si>
  <si>
    <t>Zakládání</t>
  </si>
  <si>
    <t>29</t>
  </si>
  <si>
    <t>212755214</t>
  </si>
  <si>
    <t>Trativody bez lože a obsypu z drenážních trubek plastových flexibilních DN 100 mm</t>
  </si>
  <si>
    <t>m</t>
  </si>
  <si>
    <t>133304788</t>
  </si>
  <si>
    <t>https://podminky.urs.cz/item/CS_URS_2025_02/212755214</t>
  </si>
  <si>
    <t>Délka podélného drénu ve skutečnosti 281+70 m</t>
  </si>
  <si>
    <t>281+70</t>
  </si>
  <si>
    <t>30</t>
  </si>
  <si>
    <t>214500311</t>
  </si>
  <si>
    <t>Zřízení výplně rýhy s drenážním potrubím z trub DN do 200 štěrkem, pískem nebo štěrkopískem, výšky přes 550 do 850 mm</t>
  </si>
  <si>
    <t>-223621549</t>
  </si>
  <si>
    <t>https://podminky.urs.cz/item/CS_URS_2025_02/214500311</t>
  </si>
  <si>
    <t>31</t>
  </si>
  <si>
    <t>58343872</t>
  </si>
  <si>
    <t>kamenivo drcené hrubé frakce 8/16</t>
  </si>
  <si>
    <t>-719196256</t>
  </si>
  <si>
    <t>Objem podélné drenáže InR 133 m3</t>
  </si>
  <si>
    <t>133*1,85</t>
  </si>
  <si>
    <t>32</t>
  </si>
  <si>
    <t>291211111</t>
  </si>
  <si>
    <t>Zřízení zpevněné plochy ze silničních panelů osazených do lože tl. 50 mm z kameniva</t>
  </si>
  <si>
    <t>199650959</t>
  </si>
  <si>
    <t>https://podminky.urs.cz/item/CS_URS_2025_02/291211111</t>
  </si>
  <si>
    <t>Výkresy č. D.1.2, D.1.3., D.1.4., D.1.5., D.1.7., TZ</t>
  </si>
  <si>
    <t xml:space="preserve">Osazení panelů v ochranném pásmu VTL a STL plynovodu </t>
  </si>
  <si>
    <t>(2+2)*3*2</t>
  </si>
  <si>
    <t>33</t>
  </si>
  <si>
    <t>59381004</t>
  </si>
  <si>
    <t>panel silniční 3,00x2,00x0,15m</t>
  </si>
  <si>
    <t>kus</t>
  </si>
  <si>
    <t>490197973</t>
  </si>
  <si>
    <t xml:space="preserve">Dodávka panelů v ochranném pásmu VTL a STL plynovodu </t>
  </si>
  <si>
    <t>2+2</t>
  </si>
  <si>
    <t>Vodorovné konstrukce</t>
  </si>
  <si>
    <t>34</t>
  </si>
  <si>
    <t>451573111</t>
  </si>
  <si>
    <t>Lože pod potrubí, stoky a drobné objekty v otevřeném výkopu z písku a štěrkopísku do 63 mm</t>
  </si>
  <si>
    <t>-1358222601</t>
  </si>
  <si>
    <t>https://podminky.urs.cz/item/CS_URS_2025_02/451573111</t>
  </si>
  <si>
    <t>Podpískování 100 mm a zapískování 300 mm obnažené vodovodní přípojky</t>
  </si>
  <si>
    <t>22*0,8*(0,1+0,3)</t>
  </si>
  <si>
    <t>35</t>
  </si>
  <si>
    <t>457531112</t>
  </si>
  <si>
    <t>Filtrační vrstvy jakékoliv tloušťky a sklonu z hrubého drceného kameniva bez zhutnění, frakce od 16-63 do 32-63 mm</t>
  </si>
  <si>
    <t>-1151121200</t>
  </si>
  <si>
    <t>https://podminky.urs.cz/item/CS_URS_2025_02/457531112</t>
  </si>
  <si>
    <t>3*(10*1*2,5)</t>
  </si>
  <si>
    <t>Komunikace pozemní</t>
  </si>
  <si>
    <t>561081131</t>
  </si>
  <si>
    <t>Zřízení podkladu ze zeminy upravené hydraulickými pojivy vápnem, cementem nebo směsnými pojivy (materiál ve specifikaci) s rozprostřením, promísením, vlhčením, zhutněním a ošetřením vodou plochy přes 5 000 m2, tloušťka po zhutnění přes 450 do 500 mm</t>
  </si>
  <si>
    <t>1811091349</t>
  </si>
  <si>
    <t>https://podminky.urs.cz/item/CS_URS_2025_02/561081131</t>
  </si>
  <si>
    <t>Stabilizace podloží pojivem do hl. 500 mm</t>
  </si>
  <si>
    <t>37</t>
  </si>
  <si>
    <t>58591003</t>
  </si>
  <si>
    <t>pojivo hydraulické pro stabilizaci zeminy 70% vápna</t>
  </si>
  <si>
    <t>1635859821</t>
  </si>
  <si>
    <t>Stabilizace podloží pojivem do hl. 500 mm - dodávka stabilizační směsi</t>
  </si>
  <si>
    <t>3 % z objemové hmotnosti zhutněné zeminy (objemová hmotnost 1800 kg/m3), ztratné 1%</t>
  </si>
  <si>
    <t>1965*0,5 = 982,5 m3</t>
  </si>
  <si>
    <t>982,5*1800 = 1768500 kg = 1768,5 t</t>
  </si>
  <si>
    <t xml:space="preserve">1768,5*0,03*1,01 </t>
  </si>
  <si>
    <t>38</t>
  </si>
  <si>
    <t>564851111</t>
  </si>
  <si>
    <t>Podklad ze štěrkodrti ŠD s rozprostřením a zhutněním plochy přes 100 m2, po zhutnění tl. 150 mm</t>
  </si>
  <si>
    <t>-1021277704</t>
  </si>
  <si>
    <t>https://podminky.urs.cz/item/CS_URS_2025_02/564851111</t>
  </si>
  <si>
    <t>frakce 0/63 mm</t>
  </si>
  <si>
    <t>1810</t>
  </si>
  <si>
    <t>frakce 0/32 mm</t>
  </si>
  <si>
    <t>1715</t>
  </si>
  <si>
    <t>39</t>
  </si>
  <si>
    <t>564871116</t>
  </si>
  <si>
    <t>Podklad ze štěrkodrti ŠD s rozprostřením a zhutněním plochy přes 100 m2, po zhutnění tl. 300 mm</t>
  </si>
  <si>
    <t>1600071370</t>
  </si>
  <si>
    <t>https://podminky.urs.cz/item/CS_URS_2025_02/564871116</t>
  </si>
  <si>
    <t>Dosypání vrstvy ŠD v místech klopení a opačného příčného sklonu koruny a pláně, průměrná tl. 300 mm</t>
  </si>
  <si>
    <t>100</t>
  </si>
  <si>
    <t>40</t>
  </si>
  <si>
    <t>565165121</t>
  </si>
  <si>
    <t>Asfaltový beton vrstva podkladní ACP 16 z nemodifikovaného asfaltu s rozprostřením a zhutněním ACP 16 S v pruhu šířky přes 3 m, po zhutnění tl. 80 mm</t>
  </si>
  <si>
    <t>-2122344656</t>
  </si>
  <si>
    <t>https://podminky.urs.cz/item/CS_URS_2025_02/565165121</t>
  </si>
  <si>
    <t>1280</t>
  </si>
  <si>
    <t>41</t>
  </si>
  <si>
    <t>569941132</t>
  </si>
  <si>
    <t>Zpevnění krajnic nebo komunikací pro pěší s rozprostřením a zhutněním, po zhutnění asfaltovým recyklátem tl. 120 mm</t>
  </si>
  <si>
    <t>1278242476</t>
  </si>
  <si>
    <t>https://podminky.urs.cz/item/CS_URS_2025_02/569941132</t>
  </si>
  <si>
    <t>380,37*2*0,5</t>
  </si>
  <si>
    <t>42</t>
  </si>
  <si>
    <t>573111115</t>
  </si>
  <si>
    <t>Postřik infiltrační PI z asfaltu silničního s posypem kamenivem, v množství 2,50 kg/m2</t>
  </si>
  <si>
    <t>-1638181492</t>
  </si>
  <si>
    <t>https://podminky.urs.cz/item/CS_URS_2025_02/573111115</t>
  </si>
  <si>
    <t>5g/m2 -&gt; 2*2,5 kg/m2</t>
  </si>
  <si>
    <t>1660*2</t>
  </si>
  <si>
    <t>(10+5+5+10+10+10+10+5+10+10+20+10)*2</t>
  </si>
  <si>
    <t>43</t>
  </si>
  <si>
    <t>573211112</t>
  </si>
  <si>
    <t>Postřik spojovací PS bez posypu kamenivem z asfaltu silničního, v množství 0,70 kg/m2</t>
  </si>
  <si>
    <t>227508866</t>
  </si>
  <si>
    <t>https://podminky.urs.cz/item/CS_URS_2025_02/573211112</t>
  </si>
  <si>
    <t>1250</t>
  </si>
  <si>
    <t>44</t>
  </si>
  <si>
    <t>577134141</t>
  </si>
  <si>
    <t>Asfaltový beton vrstva obrusná ACO 11 z modifikovaného asfaltu s rozprostřením a se zhutněním ACO 11+ v pruhu šířky přes 3 m, po zhutnění tl. 40 mm</t>
  </si>
  <si>
    <t>-1860419216</t>
  </si>
  <si>
    <t>https://podminky.urs.cz/item/CS_URS_2025_02/577134141</t>
  </si>
  <si>
    <t>1230</t>
  </si>
  <si>
    <t>45</t>
  </si>
  <si>
    <t>599141111</t>
  </si>
  <si>
    <t>Vyplnění spár mezi silničními dílci jakékoliv tloušťky živičnou zálivkou</t>
  </si>
  <si>
    <t>-1477585956</t>
  </si>
  <si>
    <t>https://podminky.urs.cz/item/CS_URS_2025_02/599141111</t>
  </si>
  <si>
    <t>ZU+KU</t>
  </si>
  <si>
    <t>4,5+7,5</t>
  </si>
  <si>
    <t>Trubní vedení</t>
  </si>
  <si>
    <t>46</t>
  </si>
  <si>
    <t>899621111</t>
  </si>
  <si>
    <t>Obetonování drenážního potrubí prostým betonem tl. obetonování do 150 mm, trub DN do 100</t>
  </si>
  <si>
    <t>1540111875</t>
  </si>
  <si>
    <t>https://podminky.urs.cz/item/CS_URS_2025_02/899621111</t>
  </si>
  <si>
    <t>Obetonování podélného drénu</t>
  </si>
  <si>
    <t>km 0,006 00, km 0,075 50, km 0,142 50, km 0,204 50, km 0,264 00, km 0,299 50, km 0,340 50</t>
  </si>
  <si>
    <t>12+12+12+12+12+12+12</t>
  </si>
  <si>
    <t>Ostatní konstrukce a práce, bourání</t>
  </si>
  <si>
    <t>47</t>
  </si>
  <si>
    <t>912211111</t>
  </si>
  <si>
    <t>Montáž směrového sloupku plastového s odrazkou prostým uložením bez betonového základu silničního</t>
  </si>
  <si>
    <t>-1486148522</t>
  </si>
  <si>
    <t>https://podminky.urs.cz/item/CS_URS_2025_02/912211111</t>
  </si>
  <si>
    <t>Výkresy č. D.1.2, TZ</t>
  </si>
  <si>
    <t>Montáž sloupku Z11g</t>
  </si>
  <si>
    <t>KU</t>
  </si>
  <si>
    <t>48</t>
  </si>
  <si>
    <t>40445158</t>
  </si>
  <si>
    <t>sloupek směrový silniční plastový 1,2m</t>
  </si>
  <si>
    <t>-612822171</t>
  </si>
  <si>
    <t>Dodávka sloupku Z11g</t>
  </si>
  <si>
    <t>49</t>
  </si>
  <si>
    <t>916131213</t>
  </si>
  <si>
    <t>Osazení silničního obrubníku betonového se zřízením lože, s vyplněním a zatřením spár cementovou maltou stojatého s boční opěrou z betonu prostého, do lože z betonu prostého</t>
  </si>
  <si>
    <t>-36587514</t>
  </si>
  <si>
    <t>https://podminky.urs.cz/item/CS_URS_2025_02/916131213</t>
  </si>
  <si>
    <t>Osazení obrubníků na sjezdech s odvodňovacím žlabem</t>
  </si>
  <si>
    <t>10+10+10+10+10+10+10</t>
  </si>
  <si>
    <t>50</t>
  </si>
  <si>
    <t>59217034</t>
  </si>
  <si>
    <t>obrubník silniční betonový 1000x150x300mm</t>
  </si>
  <si>
    <t>-1125937895</t>
  </si>
  <si>
    <t>Dodávka obrubníků na sjezdech s odvodňovacím žlabem</t>
  </si>
  <si>
    <t>51</t>
  </si>
  <si>
    <t>919511112</t>
  </si>
  <si>
    <t>Čela propustků z lomového kamene upraveného, na maltu cementovou</t>
  </si>
  <si>
    <t>50750270</t>
  </si>
  <si>
    <t>https://podminky.urs.cz/item/CS_URS_2025_02/919511112</t>
  </si>
  <si>
    <t>0,25*7*2</t>
  </si>
  <si>
    <t>52</t>
  </si>
  <si>
    <t>935923218</t>
  </si>
  <si>
    <t>Osazení odvodňovacího žlabu s krycím roštem vpusti pro žlab šířky přes 210 mm</t>
  </si>
  <si>
    <t>614327775</t>
  </si>
  <si>
    <t>https://podminky.urs.cz/item/CS_URS_2025_02/935923218</t>
  </si>
  <si>
    <t>Osazení odvodňovacího žlabu</t>
  </si>
  <si>
    <t>km 0,006 00, km 0,075 50, km 0,142 50, km 0,204 50, km 0,264 00, km 0,299 50, km 0,340 50 (dl jednoho kusu žlabu je 2,5 m)</t>
  </si>
  <si>
    <t>4+4+4+4+4+4+4</t>
  </si>
  <si>
    <t>53</t>
  </si>
  <si>
    <t>Vlastní položka 1</t>
  </si>
  <si>
    <t>Žlab BGZ-S NW 300 dl. 2500 mm</t>
  </si>
  <si>
    <t>468144068</t>
  </si>
  <si>
    <t>Dodávka odvodňovacího žlabu</t>
  </si>
  <si>
    <t>km 0,006 00, km 0,075 50, km 0,142 50, km 0,204 50km, 0,264 00, km 0,299 50, km 0,340 50 (dl jednoho kusu žlabu je 2,5 m)</t>
  </si>
  <si>
    <t>54</t>
  </si>
  <si>
    <t>Vlastní položka 2</t>
  </si>
  <si>
    <t>Matka speciální</t>
  </si>
  <si>
    <t>1967299050</t>
  </si>
  <si>
    <t>Výkresy č. D.2.2, D.2.3., D.2.4., D.2.5., D.2.7., TZ</t>
  </si>
  <si>
    <t>(10+10+10+10+10+10+10)/0,5*4</t>
  </si>
  <si>
    <t>55</t>
  </si>
  <si>
    <t>Vlastní položka 3</t>
  </si>
  <si>
    <t>Šrou č.zn 10x35</t>
  </si>
  <si>
    <t>708377511</t>
  </si>
  <si>
    <t>56</t>
  </si>
  <si>
    <t>Vlastní položka 4</t>
  </si>
  <si>
    <t>Litinový rošt E600 kN</t>
  </si>
  <si>
    <t>-1753652304</t>
  </si>
  <si>
    <t>km 0,006 00, km 0,075 50, km 0,142 50, km 0,204 50, km 0,264 00, km 0,299 50, km 0,340 50 (dl jednoho kusu roštu je 0,5 m)</t>
  </si>
  <si>
    <t>(10+10+10+10+10+10+10)/0,5</t>
  </si>
  <si>
    <t>57</t>
  </si>
  <si>
    <t>919726121</t>
  </si>
  <si>
    <t>Geotextilie netkaná pro ochranu, separaci nebo filtraci měrná hmotnost do 200 g/m2</t>
  </si>
  <si>
    <t>-500009765</t>
  </si>
  <si>
    <t>https://podminky.urs.cz/item/CS_URS_2025_02/919726121</t>
  </si>
  <si>
    <t>3*(10*1*2+1*2,5*2+10*2,5*2)</t>
  </si>
  <si>
    <t>58</t>
  </si>
  <si>
    <t>919735113</t>
  </si>
  <si>
    <t>Řezání stávajícího živičného krytu nebo podkladu hloubky přes 100 do 150 mm</t>
  </si>
  <si>
    <t>505879888</t>
  </si>
  <si>
    <t>https://podminky.urs.cz/item/CS_URS_2025_02/919735113</t>
  </si>
  <si>
    <t>59</t>
  </si>
  <si>
    <t>D+M PE chráničky DN110 mm</t>
  </si>
  <si>
    <t>1187642117</t>
  </si>
  <si>
    <t xml:space="preserve">Dodávka a montáž rezervní chráničky, vedení SEK </t>
  </si>
  <si>
    <t>302,5</t>
  </si>
  <si>
    <t>křížení SEK km 0,365 50, km 0,377 00</t>
  </si>
  <si>
    <t>8+6</t>
  </si>
  <si>
    <t>997</t>
  </si>
  <si>
    <t>Přesun sutě</t>
  </si>
  <si>
    <t>60</t>
  </si>
  <si>
    <t>997013609</t>
  </si>
  <si>
    <t>Poplatek za uložení stavebního odpadu na skládce (skládkovné) ze směsí nebo oddělených frakcí betonu, cihel a keramických výrobků zatříděného do Katalogu odpadů pod kódem 17 01 07</t>
  </si>
  <si>
    <t>-1550975346</t>
  </si>
  <si>
    <t>https://podminky.urs.cz/item/CS_URS_2025_02/997013609</t>
  </si>
  <si>
    <t>Poplatek za suti</t>
  </si>
  <si>
    <t>Konstrukce stávající polní cesty pod asfaltem</t>
  </si>
  <si>
    <t>910,6</t>
  </si>
  <si>
    <t>61</t>
  </si>
  <si>
    <t>997013847</t>
  </si>
  <si>
    <t>Poplatek za uložení stavebního odpadu na skládce (skládkovné) asfaltového s obsahem dehtu zatříděného do Katalogu odpadů pod kódem 17 03 01</t>
  </si>
  <si>
    <t>-2134394204</t>
  </si>
  <si>
    <t>https://podminky.urs.cz/item/CS_URS_2025_02/997013847</t>
  </si>
  <si>
    <t>Poplatek za uložení odfrézovaného asfaltu</t>
  </si>
  <si>
    <t>361,1</t>
  </si>
  <si>
    <t>62</t>
  </si>
  <si>
    <t>997221571</t>
  </si>
  <si>
    <t>Vodorovná doprava vybouraných hmot bez naložení, ale se složením a s hrubým urovnáním na vzdálenost do 1 km</t>
  </si>
  <si>
    <t>52711301</t>
  </si>
  <si>
    <t>https://podminky.urs.cz/item/CS_URS_2025_02/997221571</t>
  </si>
  <si>
    <t>63</t>
  </si>
  <si>
    <t>997221579</t>
  </si>
  <si>
    <t>Vodorovná doprava vybouraných hmot bez naložení, ale se složením a s hrubým urovnáním na vzdálenost Příplatek k ceně za každý další započatý 1 km přes 1 km</t>
  </si>
  <si>
    <t>1207264587</t>
  </si>
  <si>
    <t>https://podminky.urs.cz/item/CS_URS_2025_02/997221579</t>
  </si>
  <si>
    <t>Odvoz suti na skládku - 14 km, 110 km</t>
  </si>
  <si>
    <t>910,6*(14-1)</t>
  </si>
  <si>
    <t>361,1*(110-1)</t>
  </si>
  <si>
    <t>998</t>
  </si>
  <si>
    <t>Přesun hmot</t>
  </si>
  <si>
    <t>64</t>
  </si>
  <si>
    <t>998225111</t>
  </si>
  <si>
    <t>Přesun hmot pro komunikace s krytem z kameniva, monolitickým betonovým nebo živičným dopravní vzdálenost do 200 m jakékoliv délky objektu</t>
  </si>
  <si>
    <t>297516241</t>
  </si>
  <si>
    <t>https://podminky.urs.cz/item/CS_URS_2025_02/998225111</t>
  </si>
  <si>
    <t>65</t>
  </si>
  <si>
    <t>998225192</t>
  </si>
  <si>
    <t>Přesun hmot pro komunikace s krytem z kameniva, monolitickým betonovým nebo živičným Příplatek k ceně za zvětšený přesun přes vymezenou vodorovnou dopravní vzdálenost do 2000 m</t>
  </si>
  <si>
    <t>237171907</t>
  </si>
  <si>
    <t>https://podminky.urs.cz/item/CS_URS_2025_02/998225192</t>
  </si>
  <si>
    <t>Práce a dodávky M</t>
  </si>
  <si>
    <t>46-M</t>
  </si>
  <si>
    <t>Zemní práce při extr.mont.pracích</t>
  </si>
  <si>
    <t>66</t>
  </si>
  <si>
    <t>460751112</t>
  </si>
  <si>
    <t>Osazení kabelových kanálů včetně utěsnění, vyspárování a zakrytí víkem z prefabrikovaných betonových žlabů do rýhy, bez výkopových prací vnější šířky přes 20 do 25 cm</t>
  </si>
  <si>
    <t>-1626280763</t>
  </si>
  <si>
    <t>https://podminky.urs.cz/item/CS_URS_2025_02/460751112</t>
  </si>
  <si>
    <t>Montáž betonového žlabu na vedení SEK</t>
  </si>
  <si>
    <t>67</t>
  </si>
  <si>
    <t>59213011</t>
  </si>
  <si>
    <t>žlab kabelový betonový k ochraně zemního drátovodného vedení 100x23x19cm</t>
  </si>
  <si>
    <t>-319445160</t>
  </si>
  <si>
    <t>Dodávka betonového žlabu na vedení SEK</t>
  </si>
  <si>
    <t>68</t>
  </si>
  <si>
    <t>59213005</t>
  </si>
  <si>
    <t>deska krycí betonová 500x230/154x45mm</t>
  </si>
  <si>
    <t>1725992098</t>
  </si>
  <si>
    <t>Dodávka krycí betonové desky betonového žlabu na vedení SEK</t>
  </si>
  <si>
    <t>VRN</t>
  </si>
  <si>
    <t>Vedlejší rozpočtové náklady</t>
  </si>
  <si>
    <t>VRN1</t>
  </si>
  <si>
    <t>Průzkumné, geodetické a projektové práce</t>
  </si>
  <si>
    <t>69</t>
  </si>
  <si>
    <t>011103000</t>
  </si>
  <si>
    <t>Geotechnický průzkum</t>
  </si>
  <si>
    <t>ks</t>
  </si>
  <si>
    <t>1024</t>
  </si>
  <si>
    <t>-1620383186</t>
  </si>
  <si>
    <t>https://podminky.urs.cz/item/CS_URS_2025_02/011103000</t>
  </si>
  <si>
    <t>Odběr vzorků zeminy pro určení druhu a hloubky stabilizace podloží a 400 m + kontrola v laboratořích</t>
  </si>
  <si>
    <t>011324000</t>
  </si>
  <si>
    <t>Archeologický výzkum</t>
  </si>
  <si>
    <t>kpl.</t>
  </si>
  <si>
    <t>-1160420983</t>
  </si>
  <si>
    <t>https://podminky.urs.cz/item/CS_URS_2025_02/011324000</t>
  </si>
  <si>
    <t>Zajištění předběžného záchranného archeologického průzkumu</t>
  </si>
  <si>
    <t>71</t>
  </si>
  <si>
    <t>011403000</t>
  </si>
  <si>
    <t>Průzkum výskytu nebezpečných látek a jevů</t>
  </si>
  <si>
    <t>-1212760153</t>
  </si>
  <si>
    <t>https://podminky.urs.cz/item/CS_URS_2025_02/011403000</t>
  </si>
  <si>
    <t>Stanovení množství PAU v asfaltových směsích, dle Vyhlášky č. 283/2023 Sb.</t>
  </si>
  <si>
    <t>1 směsný vzorek/10 000 m2/5000 t</t>
  </si>
  <si>
    <t>72</t>
  </si>
  <si>
    <t>012203000</t>
  </si>
  <si>
    <t>Zeměměřičské práce před výstavbou</t>
  </si>
  <si>
    <t>-548497178</t>
  </si>
  <si>
    <t>https://podminky.urs.cz/item/CS_URS_2025_02/012203000</t>
  </si>
  <si>
    <t>Geodetické práce před výstavbou</t>
  </si>
  <si>
    <t>73</t>
  </si>
  <si>
    <t>012303000</t>
  </si>
  <si>
    <t>Zeměměřičské práce při provádění stavby</t>
  </si>
  <si>
    <t>-2135540458</t>
  </si>
  <si>
    <t>https://podminky.urs.cz/item/CS_URS_2025_02/012303000</t>
  </si>
  <si>
    <t xml:space="preserve">Geodetické práce v průběhu stavby </t>
  </si>
  <si>
    <t>74</t>
  </si>
  <si>
    <t>012310400</t>
  </si>
  <si>
    <t>Kontrolní měření geometrických parametrů stavby</t>
  </si>
  <si>
    <t>483365150</t>
  </si>
  <si>
    <t>https://podminky.urs.cz/item/CS_URS_2025_02/012310400</t>
  </si>
  <si>
    <t xml:space="preserve">Geodetické práce v průběhu stavby - výšková kontrola jednotlivých ukládaných vrstev </t>
  </si>
  <si>
    <t>75</t>
  </si>
  <si>
    <t>012403000</t>
  </si>
  <si>
    <t>Zeměměřičské práce po výstavbě</t>
  </si>
  <si>
    <t>-1545195267</t>
  </si>
  <si>
    <t>https://podminky.urs.cz/item/CS_URS_2025_02/012403000</t>
  </si>
  <si>
    <t>Geodetické práce po výstavbě</t>
  </si>
  <si>
    <t>Zaměření skutečného provedení stavby pro zápis do digitální technické mapy</t>
  </si>
  <si>
    <t>76</t>
  </si>
  <si>
    <t>013254000</t>
  </si>
  <si>
    <t>Dokumentace skutečného provedení stavby</t>
  </si>
  <si>
    <t>-141373289</t>
  </si>
  <si>
    <t>https://podminky.urs.cz/item/CS_URS_2025_02/013254000</t>
  </si>
  <si>
    <t>Zpracování a předání dokumentace skutečného provedení stavby (3 tištěné paré + 1 v elektr. podobě), zaměření skutečného provedení, (3+1), fotodokument</t>
  </si>
  <si>
    <t>VRN3</t>
  </si>
  <si>
    <t>Zařízení staveniště</t>
  </si>
  <si>
    <t>77</t>
  </si>
  <si>
    <t>030001000.1</t>
  </si>
  <si>
    <t>-1703956752</t>
  </si>
  <si>
    <t>https://podminky.urs.cz/item/CS_URS_2025_02/030001000.1</t>
  </si>
  <si>
    <t>Zajištění a zabezpečení staveniště, zřízení a likvidace zařízení staveniště, včetně případných přípojek, přístupů, deponií a podobně</t>
  </si>
  <si>
    <t>78</t>
  </si>
  <si>
    <t>032803000</t>
  </si>
  <si>
    <t>Ostatní vybavení staveniště</t>
  </si>
  <si>
    <t>27913467</t>
  </si>
  <si>
    <t>https://podminky.urs.cz/item/CS_URS_2025_02/032803000</t>
  </si>
  <si>
    <t>Zajištění umístění štítků o povolení stavby</t>
  </si>
  <si>
    <t>VRN4</t>
  </si>
  <si>
    <t>Inženýrská činnost</t>
  </si>
  <si>
    <t>79</t>
  </si>
  <si>
    <t>043103000</t>
  </si>
  <si>
    <t>Zkoušky</t>
  </si>
  <si>
    <t>-272741620</t>
  </si>
  <si>
    <t>https://podminky.urs.cz/item/CS_URS_2025_02/043103000</t>
  </si>
  <si>
    <t xml:space="preserve">Statické zatěžovací zkoušky na pláni před stabilizací  - a 100 m</t>
  </si>
  <si>
    <t>Statické zatěžovací zkoušky na pláni po stabilizaci - a 200 m</t>
  </si>
  <si>
    <t>Statické zatěžovací zkoušky na podkladní vrstvě ŠD - a 200 m</t>
  </si>
  <si>
    <t>Odvrty asfaltu a kontrola v laboratořích - asfaltové vrstvy - a 200 m</t>
  </si>
  <si>
    <t>80</t>
  </si>
  <si>
    <t>049103000</t>
  </si>
  <si>
    <t>Náklady vzniklé v souvislosti s realizací stavby</t>
  </si>
  <si>
    <t>1321642490</t>
  </si>
  <si>
    <t>https://podminky.urs.cz/item/CS_URS_2025_02/049103000</t>
  </si>
  <si>
    <t>Zajištění případného zvláštního užívání komunikace vč. zajištění rozhodnutí, poplatku, dodání a instalace dopravního značení</t>
  </si>
  <si>
    <t>Pronájem pozemku dočasné skládky</t>
  </si>
  <si>
    <t>81</t>
  </si>
  <si>
    <t>049303000</t>
  </si>
  <si>
    <t>Náklady vzniklé v souvislosti s předáním stavby</t>
  </si>
  <si>
    <t>-648166866</t>
  </si>
  <si>
    <t>https://podminky.urs.cz/item/CS_URS_2025_02/049303000</t>
  </si>
  <si>
    <t>Protokolární předání dotčených pozemků a komunikací, uvedení do původního stavu, zpět jejich vlastníkům</t>
  </si>
  <si>
    <t>VRN7</t>
  </si>
  <si>
    <t>Provozní vlivy</t>
  </si>
  <si>
    <t>82</t>
  </si>
  <si>
    <t>075002000.1</t>
  </si>
  <si>
    <t>Ochranná pásma</t>
  </si>
  <si>
    <t>880850711</t>
  </si>
  <si>
    <t>https://podminky.urs.cz/item/CS_URS_2025_02/075002000.1</t>
  </si>
  <si>
    <t>Vytýčení inženýrských sítí před zahájením stavebních prací</t>
  </si>
  <si>
    <t>Práce v ochranném pásmu inženýrských sítí dle podmínek správců sítí</t>
  </si>
  <si>
    <t>VRN9</t>
  </si>
  <si>
    <t>Ostatní náklady</t>
  </si>
  <si>
    <t>83</t>
  </si>
  <si>
    <t>091504000.1</t>
  </si>
  <si>
    <t>Náklady související s publikační činností</t>
  </si>
  <si>
    <t>1727086223</t>
  </si>
  <si>
    <t>https://podminky.urs.cz/item/CS_URS_2025_02/091504000.1</t>
  </si>
  <si>
    <t>Zhotovení a montáž prezentační tabule (cedule) dle požadavků investora - rozměr A3, voděodolný materiál s životností minimálně 5 let</t>
  </si>
  <si>
    <t>SO 02 - Polní cesta C2</t>
  </si>
  <si>
    <t>111151133</t>
  </si>
  <si>
    <t>Pokosení trávníku při souvislé ploše do 1000 m2 lučního na svahu přes 1:2 do 1:1</t>
  </si>
  <si>
    <t>-1927513600</t>
  </si>
  <si>
    <t>https://podminky.urs.cz/item/CS_URS_2025_02/111151133</t>
  </si>
  <si>
    <t>Výkresy č. D.2.2, D.2.3., D.2.4., D.2.5., TZ</t>
  </si>
  <si>
    <t>InR - násypy, zářezy</t>
  </si>
  <si>
    <t>(200+18)*2</t>
  </si>
  <si>
    <t>1840437739</t>
  </si>
  <si>
    <t>Pokosení před výstavbou cesty - plocha parcely mínus plocha stávající cesty</t>
  </si>
  <si>
    <t>2015-(221+978)</t>
  </si>
  <si>
    <t>2015-1690</t>
  </si>
  <si>
    <t>10933725</t>
  </si>
  <si>
    <t>Odstranění konstrukčních vrstev pod stávajícím asfaltem (ZU - km 0,051) a zpevněné části vozovky (km 0,051 - KU)</t>
  </si>
  <si>
    <t>221+978</t>
  </si>
  <si>
    <t>-1877812207</t>
  </si>
  <si>
    <t>Odstranění stávajícího asfaltu (ZU - km 0,051)</t>
  </si>
  <si>
    <t>221</t>
  </si>
  <si>
    <t>-259689459</t>
  </si>
  <si>
    <t>1690-(221+978)</t>
  </si>
  <si>
    <t>131151100</t>
  </si>
  <si>
    <t>Hloubení nezapažených jam a zářezů strojně s urovnáním dna do předepsaného profilu a spádu v hornině třídy těžitelnosti I skupiny 1 a 2 do 20 m3</t>
  </si>
  <si>
    <t>-525634657</t>
  </si>
  <si>
    <t>https://podminky.urs.cz/item/CS_URS_2025_02/131151100</t>
  </si>
  <si>
    <t>Výkresy č. D.2.2, D.2.3., D.2.4., D.2.5., D.2.6., TZ</t>
  </si>
  <si>
    <t>Zasakovací jímka, km 0,003 00</t>
  </si>
  <si>
    <t>1*(3*2*2,5)</t>
  </si>
  <si>
    <t>1187056861</t>
  </si>
  <si>
    <t>5*0,5*0,5</t>
  </si>
  <si>
    <t>Výkop rýhy pro výměnu podloží v ochranném pásmu přeložky NN</t>
  </si>
  <si>
    <t>(340-247)*0,5*0,5</t>
  </si>
  <si>
    <t>132251104</t>
  </si>
  <si>
    <t>Hloubení nezapažených rýh šířky do 800 mm strojně s urovnáním dna do předepsaného profilu a spádu v hornině třídy těžitelnosti I skupiny 3 přes 100 m3</t>
  </si>
  <si>
    <t>-265332953</t>
  </si>
  <si>
    <t>https://podminky.urs.cz/item/CS_URS_2025_02/132251104</t>
  </si>
  <si>
    <t>Hloubení rýhy podélné drenáže</t>
  </si>
  <si>
    <t>125</t>
  </si>
  <si>
    <t>-730662584</t>
  </si>
  <si>
    <t>81*2</t>
  </si>
  <si>
    <t>(3+35)*2</t>
  </si>
  <si>
    <t>218*0,1*2</t>
  </si>
  <si>
    <t>Násyp do aktivní zóny polní cesty C1 - výkopek z drenáže + výkopek z jam mínus násyp do aktivní zóny polní cesty C2</t>
  </si>
  <si>
    <t>125+15-81</t>
  </si>
  <si>
    <t>-2094303339</t>
  </si>
  <si>
    <t>491*0,4</t>
  </si>
  <si>
    <t>-(3+35)</t>
  </si>
  <si>
    <t>-218*0,1</t>
  </si>
  <si>
    <t>2104607118</t>
  </si>
  <si>
    <t>3+35</t>
  </si>
  <si>
    <t>218*0,1</t>
  </si>
  <si>
    <t>Násyp do aktivní zóny polní cesty C1</t>
  </si>
  <si>
    <t>864473934</t>
  </si>
  <si>
    <t>8 x sjezd</t>
  </si>
  <si>
    <t>8*1,44</t>
  </si>
  <si>
    <t>-39882575</t>
  </si>
  <si>
    <t>Urovnání 0,5 m za krajnici do hl. 0,4 m - 1,44 m3 - 8 x sjezd</t>
  </si>
  <si>
    <t>8*1,44*1,85</t>
  </si>
  <si>
    <t>-2067847441</t>
  </si>
  <si>
    <t>1074353425</t>
  </si>
  <si>
    <t>Zasakovací jímky, km 0,003 00</t>
  </si>
  <si>
    <t>1*(3*2*0,5)</t>
  </si>
  <si>
    <t>798150335</t>
  </si>
  <si>
    <t>1505</t>
  </si>
  <si>
    <t>ZU, km 0,008 50, km 0,053 50, km 0,103 50, km 0,140 00, km 0,156 00, km 0,193 50, km 0,217 50, km 0,349 00, KU</t>
  </si>
  <si>
    <t>5+10+50+10+10+10+10+10+10+40</t>
  </si>
  <si>
    <t>-1250871943</t>
  </si>
  <si>
    <t>136,6/0,2</t>
  </si>
  <si>
    <t>456542383</t>
  </si>
  <si>
    <t>-659804406</t>
  </si>
  <si>
    <t>(2015-1690)*0,03</t>
  </si>
  <si>
    <t>-2020354009</t>
  </si>
  <si>
    <t>200+18</t>
  </si>
  <si>
    <t>-1049050831</t>
  </si>
  <si>
    <t>(200+18)*0,03000</t>
  </si>
  <si>
    <t>-520067225</t>
  </si>
  <si>
    <t>-1493409740</t>
  </si>
  <si>
    <t>-1076324645</t>
  </si>
  <si>
    <t>InR - násypy, zářezy - tl. 100 mm</t>
  </si>
  <si>
    <t>2055287242</t>
  </si>
  <si>
    <t>2101766263</t>
  </si>
  <si>
    <t>-1531525908</t>
  </si>
  <si>
    <t>(2015-1690)/10000</t>
  </si>
  <si>
    <t>267368801</t>
  </si>
  <si>
    <t>1185198274</t>
  </si>
  <si>
    <t>816/10000*5</t>
  </si>
  <si>
    <t>0,592</t>
  </si>
  <si>
    <t>211521111</t>
  </si>
  <si>
    <t>Výplň kamenivem do rýh odvodňovacích žeber nebo trativodů bez zhutnění, s úpravou povrchu výplně kamenivem hrubým drceným frakce 63 až 125 mm</t>
  </si>
  <si>
    <t>719262183</t>
  </si>
  <si>
    <t>https://podminky.urs.cz/item/CS_URS_2025_02/211521111</t>
  </si>
  <si>
    <t>Výměna podloží v rýze v ochranném pásmu přeložky NN</t>
  </si>
  <si>
    <t>706448151</t>
  </si>
  <si>
    <t>Délka podélného drénu ve skutečnosti 124+94+22+62 m</t>
  </si>
  <si>
    <t>124+94+22+62</t>
  </si>
  <si>
    <t>51224388</t>
  </si>
  <si>
    <t>214500411</t>
  </si>
  <si>
    <t>Zřízení výplně rýhy s drenážním potrubím z trub DN do 200 štěrkem, pískem nebo štěrkopískem, výšky přes 850 do 1300 mm</t>
  </si>
  <si>
    <t>2036623489</t>
  </si>
  <si>
    <t>https://podminky.urs.cz/item/CS_URS_2025_02/214500411</t>
  </si>
  <si>
    <t>Délka zasakovacího drénu ve skutečnosti 20+20 m</t>
  </si>
  <si>
    <t>20+20</t>
  </si>
  <si>
    <t>585007278</t>
  </si>
  <si>
    <t>Objem podélné drenáže InR 125 m3</t>
  </si>
  <si>
    <t>125*1,85</t>
  </si>
  <si>
    <t>-496532448</t>
  </si>
  <si>
    <t>1*(3*2*2,0)</t>
  </si>
  <si>
    <t>1236425006</t>
  </si>
  <si>
    <t>Odpočet výměny podloží v ochranném pásmu přeložky NN</t>
  </si>
  <si>
    <t>-(340-247)*0,5</t>
  </si>
  <si>
    <t>-898618840</t>
  </si>
  <si>
    <t>1623,5*0,5 = 811,75 m3</t>
  </si>
  <si>
    <t>811,75*1800 = 1461150 kg = 1461,15 t</t>
  </si>
  <si>
    <t xml:space="preserve">1461,15*0,03*1,01 </t>
  </si>
  <si>
    <t>1995387407</t>
  </si>
  <si>
    <t>1630</t>
  </si>
  <si>
    <t>1530</t>
  </si>
  <si>
    <t>-144800174</t>
  </si>
  <si>
    <t>365</t>
  </si>
  <si>
    <t>-384171315</t>
  </si>
  <si>
    <t>1120</t>
  </si>
  <si>
    <t>-1364452178</t>
  </si>
  <si>
    <t>353,4*2*0,5</t>
  </si>
  <si>
    <t>1925980598</t>
  </si>
  <si>
    <t>1475*2</t>
  </si>
  <si>
    <t>(5+10+50+10+10+10+10+10+10+40)*2</t>
  </si>
  <si>
    <t>-1106967368</t>
  </si>
  <si>
    <t>1095</t>
  </si>
  <si>
    <t>137063959</t>
  </si>
  <si>
    <t>1080</t>
  </si>
  <si>
    <t>-1286803373</t>
  </si>
  <si>
    <t>ZU, sjezd km 0,008 50, km 0,053 00</t>
  </si>
  <si>
    <t>4,5+10+10</t>
  </si>
  <si>
    <t>-113009758</t>
  </si>
  <si>
    <t>km 0,156 00</t>
  </si>
  <si>
    <t>-1619649978</t>
  </si>
  <si>
    <t>1*(3*2*2+3*2*2+2*2*2)</t>
  </si>
  <si>
    <t>Zasakovací drén</t>
  </si>
  <si>
    <t>(20+20)*4</t>
  </si>
  <si>
    <t>-1346732013</t>
  </si>
  <si>
    <t>1691901016</t>
  </si>
  <si>
    <t>Dodávka a montáž rezervní chráničky, vedení NN</t>
  </si>
  <si>
    <t>křížení NN km 0,247 00</t>
  </si>
  <si>
    <t>-1786271986</t>
  </si>
  <si>
    <t>Konstrukce stávající polní cesty pod asfaltem a zpevněná část stávající polní cesty</t>
  </si>
  <si>
    <t>695,42</t>
  </si>
  <si>
    <t>Výkopek z rýhy pro výměnu podloží v ochranném pásmu přeložky NN</t>
  </si>
  <si>
    <t>(340-247)*0,5*0,5*1,8</t>
  </si>
  <si>
    <t>1808284836</t>
  </si>
  <si>
    <t>50,83</t>
  </si>
  <si>
    <t>-1491602371</t>
  </si>
  <si>
    <t>Vodorovná doprava suti</t>
  </si>
  <si>
    <t>746,25</t>
  </si>
  <si>
    <t>-2083704535</t>
  </si>
  <si>
    <t>695,42*(14-1)+41,85*(14-1)</t>
  </si>
  <si>
    <t>50,83*(110-1)</t>
  </si>
  <si>
    <t>2019243201</t>
  </si>
  <si>
    <t>1032455090</t>
  </si>
  <si>
    <t>1058249680</t>
  </si>
  <si>
    <t>Montáž betonového žlabu na vedení NN</t>
  </si>
  <si>
    <t>1393382239</t>
  </si>
  <si>
    <t>Dodávka betonového žlabu na vedení NN</t>
  </si>
  <si>
    <t>978060419</t>
  </si>
  <si>
    <t>Dodávka krycí betonové desky betonového žlabu na vedení NN</t>
  </si>
  <si>
    <t>-461262833</t>
  </si>
  <si>
    <t>-1195947141</t>
  </si>
  <si>
    <t>-2070466235</t>
  </si>
  <si>
    <t>-384137402</t>
  </si>
  <si>
    <t>-1894785687</t>
  </si>
  <si>
    <t>279018319</t>
  </si>
  <si>
    <t>973827451</t>
  </si>
  <si>
    <t>538284695</t>
  </si>
  <si>
    <t>470642562</t>
  </si>
  <si>
    <t>-447130524</t>
  </si>
  <si>
    <t>-1560742852</t>
  </si>
  <si>
    <t>1542115078</t>
  </si>
  <si>
    <t>2010297473</t>
  </si>
  <si>
    <t>685131599</t>
  </si>
  <si>
    <t>1171782686</t>
  </si>
  <si>
    <t>SO 03 - Polní cesta C3</t>
  </si>
  <si>
    <t>1160520080</t>
  </si>
  <si>
    <t>Výkresy č. D.3.2, D.3.3., D.3.4., D.3.5., TZ</t>
  </si>
  <si>
    <t>(200+5)*2</t>
  </si>
  <si>
    <t>-1740504907</t>
  </si>
  <si>
    <t>1565-0</t>
  </si>
  <si>
    <t>1565-1280</t>
  </si>
  <si>
    <t>111251203</t>
  </si>
  <si>
    <t>Odstranění křovin a stromů s odstraněním kořenů strojně průměru kmene do 100 mm v rovině nebo ve svahu sklonu terénu přes 1:5, při celkové ploše přes 500 m2</t>
  </si>
  <si>
    <t>72052042</t>
  </si>
  <si>
    <t>https://podminky.urs.cz/item/CS_URS_2025_02/111251203</t>
  </si>
  <si>
    <t>Výkresy č. D.3.2, D.3.9., TZ</t>
  </si>
  <si>
    <t>112101101</t>
  </si>
  <si>
    <t>Odstranění stromů s odřezáním kmene a s odvětvením listnatých, průměru kmene přes 100 do 300 mm</t>
  </si>
  <si>
    <t>1648675190</t>
  </si>
  <si>
    <t>https://podminky.urs.cz/item/CS_URS_2025_02/112101101</t>
  </si>
  <si>
    <t>112101102</t>
  </si>
  <si>
    <t>Odstranění stromů s odřezáním kmene a s odvětvením listnatých, průměru kmene přes 300 do 500 mm</t>
  </si>
  <si>
    <t>-210969825</t>
  </si>
  <si>
    <t>https://podminky.urs.cz/item/CS_URS_2025_02/112101102</t>
  </si>
  <si>
    <t>112101121</t>
  </si>
  <si>
    <t>Odstranění stromů s odřezáním kmene a s odvětvením jehličnatých bez odkornění, průměru kmene přes 100 do 300 mm</t>
  </si>
  <si>
    <t>-308944588</t>
  </si>
  <si>
    <t>https://podminky.urs.cz/item/CS_URS_2025_02/112101121</t>
  </si>
  <si>
    <t>112101122</t>
  </si>
  <si>
    <t>Odstranění stromů s odřezáním kmene a s odvětvením jehličnatých bez odkornění, průměru kmene přes 300 do 500 mm</t>
  </si>
  <si>
    <t>-1639066006</t>
  </si>
  <si>
    <t>https://podminky.urs.cz/item/CS_URS_2025_02/112101122</t>
  </si>
  <si>
    <t>112155115</t>
  </si>
  <si>
    <t>Štěpkování s naložením na dopravní prostředek a odvozem do 20 km stromků a větví v zapojeném porostu, průměru kmene do 300 mm</t>
  </si>
  <si>
    <t>480012368</t>
  </si>
  <si>
    <t>https://podminky.urs.cz/item/CS_URS_2025_02/112155115</t>
  </si>
  <si>
    <t>18+37</t>
  </si>
  <si>
    <t>112155121</t>
  </si>
  <si>
    <t>Štěpkování s naložením na dopravní prostředek a odvozem do 20 km stromků a větví v zapojeném porostu, průměru kmene přes 300 do 500 mm</t>
  </si>
  <si>
    <t>-1572577177</t>
  </si>
  <si>
    <t>https://podminky.urs.cz/item/CS_URS_2025_02/112155121</t>
  </si>
  <si>
    <t>3+8</t>
  </si>
  <si>
    <t>112155311</t>
  </si>
  <si>
    <t>Štěpkování s naložením na dopravní prostředek a odvozem do 20 km keřového porostu středně hustého</t>
  </si>
  <si>
    <t>-1852709295</t>
  </si>
  <si>
    <t>https://podminky.urs.cz/item/CS_URS_2025_02/112155311</t>
  </si>
  <si>
    <t>112211111</t>
  </si>
  <si>
    <t>Spálení pařezů na hromadách průměru přes 0,10 do 0,30 m</t>
  </si>
  <si>
    <t>211561900</t>
  </si>
  <si>
    <t>https://podminky.urs.cz/item/CS_URS_2025_02/112211111</t>
  </si>
  <si>
    <t>112211112</t>
  </si>
  <si>
    <t>Spálení pařezů na hromadách průměru přes 0,30 do 0,50 m</t>
  </si>
  <si>
    <t>-2077849023</t>
  </si>
  <si>
    <t>https://podminky.urs.cz/item/CS_URS_2025_02/112211112</t>
  </si>
  <si>
    <t>112251101</t>
  </si>
  <si>
    <t>Odstranění pařezů strojně s jejich vykopáním nebo vytrháním průměru přes 100 do 300 mm</t>
  </si>
  <si>
    <t>1859507018</t>
  </si>
  <si>
    <t>https://podminky.urs.cz/item/CS_URS_2025_02/112251101</t>
  </si>
  <si>
    <t>112251102</t>
  </si>
  <si>
    <t>Odstranění pařezů strojně s jejich vykopáním nebo vytrháním průměru přes 300 do 500 mm</t>
  </si>
  <si>
    <t>1564248310</t>
  </si>
  <si>
    <t>https://podminky.urs.cz/item/CS_URS_2025_02/112251102</t>
  </si>
  <si>
    <t>121151115</t>
  </si>
  <si>
    <t>Sejmutí ornice strojně při souvislé ploše přes 100 do 500 m2, tl. vrstvy přes 250 do 300 mm</t>
  </si>
  <si>
    <t>625966594</t>
  </si>
  <si>
    <t>https://podminky.urs.cz/item/CS_URS_2025_02/121151115</t>
  </si>
  <si>
    <t>Odstranění ornice průměrné tl. 300 mm</t>
  </si>
  <si>
    <t>1140+0,5*368</t>
  </si>
  <si>
    <t>131151102</t>
  </si>
  <si>
    <t>Hloubení nezapažených jam a zářezů strojně s urovnáním dna do předepsaného profilu a spádu v hornině třídy těžitelnosti I skupiny 1 a 2 přes 20 do 50 m3</t>
  </si>
  <si>
    <t>-1558625945</t>
  </si>
  <si>
    <t>https://podminky.urs.cz/item/CS_URS_2025_02/131151102</t>
  </si>
  <si>
    <t>Výkresy č. D.3.2, D.3.3., D.3.4., D.3.5., D.3.6., TZ</t>
  </si>
  <si>
    <t>Zasakovací jímka, km 0,176 00, km 0,285 00, km 0,367 50</t>
  </si>
  <si>
    <t>1*(6*1*2,5)+2*(3*1*2,5)</t>
  </si>
  <si>
    <t>-773159176</t>
  </si>
  <si>
    <t>Hloubení rýhy podélné drenáže - lesní část</t>
  </si>
  <si>
    <t>132251103</t>
  </si>
  <si>
    <t>Hloubení nezapažených rýh šířky do 800 mm strojně s urovnáním dna do předepsaného profilu a spádu v hornině třídy těžitelnosti I skupiny 3 přes 50 do 100 m3</t>
  </si>
  <si>
    <t>-967412403</t>
  </si>
  <si>
    <t>https://podminky.urs.cz/item/CS_URS_2025_02/132251103</t>
  </si>
  <si>
    <t>112</t>
  </si>
  <si>
    <t>Odpočet ručního hloubení v lesní části</t>
  </si>
  <si>
    <t>-45</t>
  </si>
  <si>
    <t>162201401</t>
  </si>
  <si>
    <t>Vodorovné přemístění větví, kmenů nebo pařezů s naložením, složením a dopravou do 1000 m větví stromů listnatých, průměru kmene přes 100 do 300 mm</t>
  </si>
  <si>
    <t>854099370</t>
  </si>
  <si>
    <t>https://podminky.urs.cz/item/CS_URS_2025_02/162201401</t>
  </si>
  <si>
    <t>162201402</t>
  </si>
  <si>
    <t>Vodorovné přemístění větví, kmenů nebo pařezů s naložením, složením a dopravou do 1000 m větví stromů listnatých, průměru kmene přes 300 do 500 mm</t>
  </si>
  <si>
    <t>1595338998</t>
  </si>
  <si>
    <t>https://podminky.urs.cz/item/CS_URS_2025_02/162201402</t>
  </si>
  <si>
    <t>162201405</t>
  </si>
  <si>
    <t>Vodorovné přemístění větví, kmenů nebo pařezů s naložením, složením a dopravou do 1000 m větví stromů jehličnatých, průměru kmene přes 100 do 300 mm</t>
  </si>
  <si>
    <t>1887606942</t>
  </si>
  <si>
    <t>https://podminky.urs.cz/item/CS_URS_2025_02/162201405</t>
  </si>
  <si>
    <t>162201406</t>
  </si>
  <si>
    <t>Vodorovné přemístění větví, kmenů nebo pařezů s naložením, složením a dopravou do 1000 m větví stromů jehličnatých, průměru kmene přes 300 do 500 mm</t>
  </si>
  <si>
    <t>2076954950</t>
  </si>
  <si>
    <t>https://podminky.urs.cz/item/CS_URS_2025_02/162201406</t>
  </si>
  <si>
    <t>162201411</t>
  </si>
  <si>
    <t>Vodorovné přemístění větví, kmenů nebo pařezů s naložením, složením a dopravou do 1000 m kmenů stromů listnatých, průměru přes 100 do 300 mm</t>
  </si>
  <si>
    <t>572000349</t>
  </si>
  <si>
    <t>https://podminky.urs.cz/item/CS_URS_2025_02/162201411</t>
  </si>
  <si>
    <t>162201412</t>
  </si>
  <si>
    <t>Vodorovné přemístění větví, kmenů nebo pařezů s naložením, složením a dopravou do 1000 m kmenů stromů listnatých, průměru přes 300 do 500 mm</t>
  </si>
  <si>
    <t>-1277675200</t>
  </si>
  <si>
    <t>https://podminky.urs.cz/item/CS_URS_2025_02/162201412</t>
  </si>
  <si>
    <t>162201415</t>
  </si>
  <si>
    <t>Vodorovné přemístění větví, kmenů nebo pařezů s naložením, složením a dopravou do 1000 m kmenů stromů jehličnatých, průměru přes 100 do 300 mm</t>
  </si>
  <si>
    <t>1375656835</t>
  </si>
  <si>
    <t>https://podminky.urs.cz/item/CS_URS_2025_02/162201415</t>
  </si>
  <si>
    <t>162201416</t>
  </si>
  <si>
    <t>Vodorovné přemístění větví, kmenů nebo pařezů s naložením, složením a dopravou do 1000 m kmenů stromů jehličnatých, průměru přes 300 do 500 mm</t>
  </si>
  <si>
    <t>242268612</t>
  </si>
  <si>
    <t>https://podminky.urs.cz/item/CS_URS_2025_02/162201416</t>
  </si>
  <si>
    <t>162201421</t>
  </si>
  <si>
    <t>Vodorovné přemístění větví, kmenů nebo pařezů s naložením, složením a dopravou do 1000 m pařezů kmenů, průměru přes 100 do 300 mm</t>
  </si>
  <si>
    <t>-1203762563</t>
  </si>
  <si>
    <t>https://podminky.urs.cz/item/CS_URS_2025_02/162201421</t>
  </si>
  <si>
    <t>162201422</t>
  </si>
  <si>
    <t>Vodorovné přemístění větví, kmenů nebo pařezů s naložením, složením a dopravou do 1000 m pařezů kmenů, průměru přes 300 do 500 mm</t>
  </si>
  <si>
    <t>2049752847</t>
  </si>
  <si>
    <t>https://podminky.urs.cz/item/CS_URS_2025_02/162201422</t>
  </si>
  <si>
    <t>1638678513</t>
  </si>
  <si>
    <t>100*2</t>
  </si>
  <si>
    <t>(6+20)*2</t>
  </si>
  <si>
    <t>205*0,1*2</t>
  </si>
  <si>
    <t>23,5</t>
  </si>
  <si>
    <t>Ornice do zatravňovací vrstvy</t>
  </si>
  <si>
    <t>700*0,05*2</t>
  </si>
  <si>
    <t>-1271637040</t>
  </si>
  <si>
    <t>1324*0,3</t>
  </si>
  <si>
    <t>-(6+20)</t>
  </si>
  <si>
    <t>-205*0,1</t>
  </si>
  <si>
    <t>Odpočet ornice do zatravňovací vrstvy</t>
  </si>
  <si>
    <t>-700*0,05</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</si>
  <si>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</si>
  <si>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</si>
  <si>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-1117650954</t>
  </si>
  <si>
    <t>https://podminky.urs.cz/item/CS_URS_2025_02/162751117</t>
  </si>
  <si>
    <t xml:space="preserve">Odvoz přebytečné vytěžené zeminy na skládku  - 14 km </t>
  </si>
  <si>
    <t xml:space="preserve">Výkopek z drénu a jam </t>
  </si>
  <si>
    <t>112+30</t>
  </si>
  <si>
    <t>Odpočet násypu do aktivní zóny polní cesty C3</t>
  </si>
  <si>
    <t>-100</t>
  </si>
  <si>
    <t>Odpočet násypu do aktivní zóny polní cesty C1</t>
  </si>
  <si>
    <t>-23,5</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</si>
  <si>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</si>
  <si>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</si>
  <si>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-1778969830</t>
  </si>
  <si>
    <t>https://podminky.urs.cz/item/CS_URS_2025_02/162751119</t>
  </si>
  <si>
    <t xml:space="preserve">Odvoz přebytečné vytěžené zeminy na skládku - 14 km </t>
  </si>
  <si>
    <t>18,5*(14-10)</t>
  </si>
  <si>
    <t>366262522</t>
  </si>
  <si>
    <t>100+23,5</t>
  </si>
  <si>
    <t>6+20</t>
  </si>
  <si>
    <t>205*0,1</t>
  </si>
  <si>
    <t>700*0,05</t>
  </si>
  <si>
    <t>133522706</t>
  </si>
  <si>
    <t>5 x sjezd</t>
  </si>
  <si>
    <t>5*1,44</t>
  </si>
  <si>
    <t>-1756807919</t>
  </si>
  <si>
    <t>Urovnání 0,5 m za krajnici do hl. 0,4 m - 1,44 m3 - 5 x sjezd</t>
  </si>
  <si>
    <t>5*1,44*1,85</t>
  </si>
  <si>
    <t>-894949990</t>
  </si>
  <si>
    <t>171201221</t>
  </si>
  <si>
    <t>Poplatek za uložení stavebního odpadu na skládce (skládkovné) zeminy a kamení zatříděného do Katalogu odpadů pod kódem 17 05 04</t>
  </si>
  <si>
    <t>1405880576</t>
  </si>
  <si>
    <t>https://podminky.urs.cz/item/CS_URS_2025_02/171201221</t>
  </si>
  <si>
    <t xml:space="preserve">Poplatek za skládku přebytečné vytěžené zeminy na skládku </t>
  </si>
  <si>
    <t>18,5*2</t>
  </si>
  <si>
    <t>756096802</t>
  </si>
  <si>
    <t>Zasakovací jímky, km 0,176 00, km 0,285 00, km 0,367 50</t>
  </si>
  <si>
    <t>1*(6*1*0,5)+2*(3*1*0,5)</t>
  </si>
  <si>
    <t>643169934</t>
  </si>
  <si>
    <t>1140</t>
  </si>
  <si>
    <t xml:space="preserve">ZU, km 0,043 00, km 0,165 00, km 0,185 00, km 0,310 00, km 0,358 00, KU </t>
  </si>
  <si>
    <t>10+5+5+5+5+5+5</t>
  </si>
  <si>
    <t>1057079950</t>
  </si>
  <si>
    <t>315,7/0,2</t>
  </si>
  <si>
    <t>-496074791</t>
  </si>
  <si>
    <t>zatravňovací vrstva</t>
  </si>
  <si>
    <t>(675+5*5)</t>
  </si>
  <si>
    <t>875109736</t>
  </si>
  <si>
    <t>(1565-1280+700)*0,03</t>
  </si>
  <si>
    <t>-1031966687</t>
  </si>
  <si>
    <t>200+5</t>
  </si>
  <si>
    <t>-1085191706</t>
  </si>
  <si>
    <t>(200+5)*0,03000</t>
  </si>
  <si>
    <t>-1490336423</t>
  </si>
  <si>
    <t>-1006303520</t>
  </si>
  <si>
    <t>562182062</t>
  </si>
  <si>
    <t>864887239</t>
  </si>
  <si>
    <t>-727024301</t>
  </si>
  <si>
    <t>-2018550078</t>
  </si>
  <si>
    <t>(1565-1280)/10000</t>
  </si>
  <si>
    <t>(675+5*5)/10000</t>
  </si>
  <si>
    <t>184801121Vl</t>
  </si>
  <si>
    <t>Ošetření kořenového systému dřevin</t>
  </si>
  <si>
    <t>1458284736</t>
  </si>
  <si>
    <t>Ošetření kořenového systému nekácených dřevin v rámci výstavby polní cesty</t>
  </si>
  <si>
    <t>-31537404</t>
  </si>
  <si>
    <t>1054236652</t>
  </si>
  <si>
    <t>1565/10000*5</t>
  </si>
  <si>
    <t>0,217</t>
  </si>
  <si>
    <t>705486402</t>
  </si>
  <si>
    <t>Délka podélného drénu ve skutečnosti 368 m</t>
  </si>
  <si>
    <t>368</t>
  </si>
  <si>
    <t>1054941414</t>
  </si>
  <si>
    <t>1176178330</t>
  </si>
  <si>
    <t>Objem podélné drenáže InR 112 m3</t>
  </si>
  <si>
    <t>112*1,85</t>
  </si>
  <si>
    <t>-1995920754</t>
  </si>
  <si>
    <t>6*1*2+2*3*1*2</t>
  </si>
  <si>
    <t>468800509</t>
  </si>
  <si>
    <t>-2054892403</t>
  </si>
  <si>
    <t>1180*0,5 = 590 m3</t>
  </si>
  <si>
    <t>605*1800 = 1062000 kg = 1062 t</t>
  </si>
  <si>
    <t xml:space="preserve">1062*0,03*1,01 </t>
  </si>
  <si>
    <t>561121101</t>
  </si>
  <si>
    <t>Zřízení podkladu nebo ochranné vrstvy vozovky z mechanicky zpevněné zeminy MZ bez přidání pojiva nebo vylepšovacího materiálu, s rozprostřením, vlhčením, promísením a zhutněním, tloušťka po zhutnění 50 mm</t>
  </si>
  <si>
    <t>859192676</t>
  </si>
  <si>
    <t>https://podminky.urs.cz/item/CS_URS_2025_02/561121101</t>
  </si>
  <si>
    <t>675</t>
  </si>
  <si>
    <t xml:space="preserve">km 0,165 00, km 0,185 00, km 0,310 00, km 0,358 00, KU </t>
  </si>
  <si>
    <t>5+5+5+5+5</t>
  </si>
  <si>
    <t>-2076202425</t>
  </si>
  <si>
    <t>535</t>
  </si>
  <si>
    <t>ZU, km 0,043 00</t>
  </si>
  <si>
    <t>10+5</t>
  </si>
  <si>
    <t>564861111</t>
  </si>
  <si>
    <t>Podklad ze štěrkodrti ŠD s rozprostřením a zhutněním plochy přes 100 m2, po zhutnění tl. 200 mm</t>
  </si>
  <si>
    <t>-1482617726</t>
  </si>
  <si>
    <t>https://podminky.urs.cz/item/CS_URS_2025_02/564861111</t>
  </si>
  <si>
    <t>730</t>
  </si>
  <si>
    <t>564952114</t>
  </si>
  <si>
    <t>Podklad z mechanicky zpevněného kameniva MZK (minerální beton) s rozprostřením a s hutněním, po zhutnění tl. 180 mm</t>
  </si>
  <si>
    <t>-517571089</t>
  </si>
  <si>
    <t>https://podminky.urs.cz/item/CS_URS_2025_02/564952114</t>
  </si>
  <si>
    <t>485</t>
  </si>
  <si>
    <t>-46198581</t>
  </si>
  <si>
    <t>km 0,185 00, km 0,310 00, km 0,358 00</t>
  </si>
  <si>
    <t>12+12+12</t>
  </si>
  <si>
    <t>346304873</t>
  </si>
  <si>
    <t>1*(6*1*2+6*2*2+2*1*2)+2*(3*1*2+3*2*2+2*1*2)</t>
  </si>
  <si>
    <t>1929749737</t>
  </si>
  <si>
    <t>358724598</t>
  </si>
  <si>
    <t>-1769775491</t>
  </si>
  <si>
    <t>1157229641</t>
  </si>
  <si>
    <t>1415517861</t>
  </si>
  <si>
    <t>-1798874790</t>
  </si>
  <si>
    <t>-9005092</t>
  </si>
  <si>
    <t>1807959559</t>
  </si>
  <si>
    <t>317011045</t>
  </si>
  <si>
    <t>-641839994</t>
  </si>
  <si>
    <t>-2036662762</t>
  </si>
  <si>
    <t>503713728</t>
  </si>
  <si>
    <t>043203000</t>
  </si>
  <si>
    <t>Měření, monitoring, rozbory</t>
  </si>
  <si>
    <t>1769636726</t>
  </si>
  <si>
    <t>https://podminky.urs.cz/item/CS_URS_2025_02/043203000</t>
  </si>
  <si>
    <t>Zhotovení rozboru zeminy ukládané na skládku, včetně akreditovaného odběru</t>
  </si>
  <si>
    <t>-831005488</t>
  </si>
  <si>
    <t>-1569132851</t>
  </si>
  <si>
    <t>-1879696410</t>
  </si>
  <si>
    <t>SO 04_1 - Náhradní výsadba</t>
  </si>
  <si>
    <t>Ing. Michaela Hanousková</t>
  </si>
  <si>
    <t>111151131</t>
  </si>
  <si>
    <t>Pokosení trávníku při souvislé ploše do 1000 m2 lučního v rovině nebo svahu do 1:5</t>
  </si>
  <si>
    <t>-1375942798</t>
  </si>
  <si>
    <t>https://podminky.urs.cz/item/CS_URS_2025_02/111151131</t>
  </si>
  <si>
    <t>D.4.2., TZ</t>
  </si>
  <si>
    <t>3 x ročně</t>
  </si>
  <si>
    <t>297*3</t>
  </si>
  <si>
    <t>183101114</t>
  </si>
  <si>
    <t>Hloubení jamek pro vysazování rostlin v zemině skupiny 1 až 4 bez výměny půdy v rovině nebo na svahu do 1:5, objemu přes 0,05 do 0,125 m3</t>
  </si>
  <si>
    <t>343478752</t>
  </si>
  <si>
    <t>https://podminky.urs.cz/item/CS_URS_2025_02/183101114</t>
  </si>
  <si>
    <t>Hloubení jamek</t>
  </si>
  <si>
    <t>Dub letní</t>
  </si>
  <si>
    <t>Olše lepkavá</t>
  </si>
  <si>
    <t>Javor klen</t>
  </si>
  <si>
    <t>Lípa velkolistá</t>
  </si>
  <si>
    <t>Třešeň ptačí</t>
  </si>
  <si>
    <t>184102112</t>
  </si>
  <si>
    <t>Výsadba dřeviny s balem do předem vyhloubené jamky se zalitím v rovině nebo na svahu do 1:5, při průměru balu přes 200 do 300 mm</t>
  </si>
  <si>
    <t>1690481736</t>
  </si>
  <si>
    <t>https://podminky.urs.cz/item/CS_URS_2025_02/184102112</t>
  </si>
  <si>
    <t>Výsadba</t>
  </si>
  <si>
    <t>02650461</t>
  </si>
  <si>
    <t>dub letní /Quercus robur/ 150-200cm</t>
  </si>
  <si>
    <t>-2064749383</t>
  </si>
  <si>
    <t xml:space="preserve">Dodávka stromů </t>
  </si>
  <si>
    <t>olše lepkavá /alnus glutinosa/ 180-200cm, KK</t>
  </si>
  <si>
    <t>-1548942797</t>
  </si>
  <si>
    <t>Javor klen/Acer pseudoplatanus/ 180 - 200 cm, KK</t>
  </si>
  <si>
    <t>476663500</t>
  </si>
  <si>
    <t>Dodávka stromů</t>
  </si>
  <si>
    <t>Lípa velkolistá/Tilia platyphyllos/ 180 - 200 cm, KK</t>
  </si>
  <si>
    <t>586424281</t>
  </si>
  <si>
    <t>Třešeň ptačí/Prunus avium/ 180 - 200 cm, KK</t>
  </si>
  <si>
    <t>674513234</t>
  </si>
  <si>
    <t>184215133</t>
  </si>
  <si>
    <t>Ukotvení dřeviny kůly v rovině nebo na svahu do 1:5 třemi kůly, délky přes 2 do 3 m</t>
  </si>
  <si>
    <t>-811815763</t>
  </si>
  <si>
    <t>https://podminky.urs.cz/item/CS_URS_2025_02/184215133</t>
  </si>
  <si>
    <t>Ukotvení kmene</t>
  </si>
  <si>
    <t>052171080</t>
  </si>
  <si>
    <t>tyče dřevěné v kůře D 80mm dl 6m</t>
  </si>
  <si>
    <t>-1029079111</t>
  </si>
  <si>
    <t>1*3*2*3,14*0,04*0,04+1*3*0,5*3,14*0,04*0,04</t>
  </si>
  <si>
    <t>3*3*2*3,14*0,04*0,04+3*3*0,5*3,14*0,04*0,04</t>
  </si>
  <si>
    <t>2*3*2*3,14*0,04*0,04+2*3*0,5*3,14*0,04*0,04</t>
  </si>
  <si>
    <t>184813134</t>
  </si>
  <si>
    <t>Ochrana dřevin před okusem zvěří chemicky nátěrem, v rovině nebo ve svahu do 1:5 listnatých, výšky přes 70 cm</t>
  </si>
  <si>
    <t>100 kus</t>
  </si>
  <si>
    <t>404365309</t>
  </si>
  <si>
    <t>https://podminky.urs.cz/item/CS_URS_2025_02/184813134</t>
  </si>
  <si>
    <t>Ochrana před okusem nátěrem</t>
  </si>
  <si>
    <t>1/100*2</t>
  </si>
  <si>
    <t>3/100*2</t>
  </si>
  <si>
    <t>2/100*2</t>
  </si>
  <si>
    <t>Vlastní položka 5</t>
  </si>
  <si>
    <t>Přípravek proti okusu Lentacol</t>
  </si>
  <si>
    <t>-2025735307</t>
  </si>
  <si>
    <t>Spotřeba 1kg/250 ks sazenic - 2 x ročně</t>
  </si>
  <si>
    <t>8/250*1*2</t>
  </si>
  <si>
    <t>184853541</t>
  </si>
  <si>
    <t>Chemické odplevelení po založení kultury strojně postřikem hnízdově v rovině nebo na svahu do 1:5</t>
  </si>
  <si>
    <t>1503443887</t>
  </si>
  <si>
    <t>https://podminky.urs.cz/item/CS_URS_2025_02/184853541</t>
  </si>
  <si>
    <t>8*0,25</t>
  </si>
  <si>
    <t>-15748925</t>
  </si>
  <si>
    <t>2/10000*10</t>
  </si>
  <si>
    <t>0,998</t>
  </si>
  <si>
    <t>184911421</t>
  </si>
  <si>
    <t>Mulčování vysazených rostlin mulčovací kůrou, tl. do 100 mm v rovině nebo na svahu do 1:5</t>
  </si>
  <si>
    <t>387924553</t>
  </si>
  <si>
    <t>https://podminky.urs.cz/item/CS_URS_2025_02/184911421</t>
  </si>
  <si>
    <t xml:space="preserve">Mulčování sazenic </t>
  </si>
  <si>
    <t>103911000</t>
  </si>
  <si>
    <t>kůra mulčovací VL</t>
  </si>
  <si>
    <t>424615625</t>
  </si>
  <si>
    <t>8*0,25*0,1</t>
  </si>
  <si>
    <t>185804311</t>
  </si>
  <si>
    <t>Zalití rostlin vodou plochy záhonů jednotlivě do 20 m2</t>
  </si>
  <si>
    <t>817977182</t>
  </si>
  <si>
    <t>https://podminky.urs.cz/item/CS_URS_2025_02/185804311</t>
  </si>
  <si>
    <t>Zalití stromů</t>
  </si>
  <si>
    <t>1x 100 l</t>
  </si>
  <si>
    <t>1*0,1*8</t>
  </si>
  <si>
    <t>Vlastní položka 6</t>
  </si>
  <si>
    <t>Hydrogel</t>
  </si>
  <si>
    <t>-2037926201</t>
  </si>
  <si>
    <t>Hydrogel při výsadbě rostliny - 60g/1 ks sazenice</t>
  </si>
  <si>
    <t>8*0,06</t>
  </si>
  <si>
    <t>185851121</t>
  </si>
  <si>
    <t>Dovoz vody pro zálivku rostlin na vzdálenost do 1000 m</t>
  </si>
  <si>
    <t>1505016106</t>
  </si>
  <si>
    <t>https://podminky.urs.cz/item/CS_URS_2025_02/185851121</t>
  </si>
  <si>
    <t>dovoz vody pro zalití</t>
  </si>
  <si>
    <t>1*0,10*8</t>
  </si>
  <si>
    <t>Vlastní položka 7</t>
  </si>
  <si>
    <t>Ochrana dřevin před okusem mechanicky plastovou chráničkou 150 cm v rovině a svahu do 1:5</t>
  </si>
  <si>
    <t>-391476083</t>
  </si>
  <si>
    <t>Výkresy č. D.5.8.</t>
  </si>
  <si>
    <t>Ochrana dřevin před okusem mechanicky - plastová chránička 150 cm - dodávka včetně montáže</t>
  </si>
  <si>
    <t>998231311</t>
  </si>
  <si>
    <t>Přesun hmot pro sadovnické a krajinářské úpravy strojně dopravní vzdálenost do 5000 m</t>
  </si>
  <si>
    <t>-1041749158</t>
  </si>
  <si>
    <t>https://podminky.urs.cz/item/CS_URS_2025_02/998231311</t>
  </si>
  <si>
    <t>-888319189</t>
  </si>
  <si>
    <t>-1909244165</t>
  </si>
  <si>
    <t>1983090850</t>
  </si>
  <si>
    <t>463642285</t>
  </si>
  <si>
    <t>572451913</t>
  </si>
  <si>
    <t>908374761</t>
  </si>
  <si>
    <t>SO 04_2 - 1. rok následné péče</t>
  </si>
  <si>
    <t>-1942688304</t>
  </si>
  <si>
    <t>324612016</t>
  </si>
  <si>
    <t>8/100*2</t>
  </si>
  <si>
    <t>-1713062190</t>
  </si>
  <si>
    <t>-139411441</t>
  </si>
  <si>
    <t>1377727901</t>
  </si>
  <si>
    <t>-152437733</t>
  </si>
  <si>
    <t>3x 20 l</t>
  </si>
  <si>
    <t>3*0,02*8</t>
  </si>
  <si>
    <t>-1537987895</t>
  </si>
  <si>
    <t>Vlastní položka 8</t>
  </si>
  <si>
    <t>Kontrola stavu porostů, se znovu uvázáním a znovu zatlučením kůlu</t>
  </si>
  <si>
    <t>1796022861</t>
  </si>
  <si>
    <t>437152767</t>
  </si>
  <si>
    <t>SO 04_3 - 2. rok následné péče</t>
  </si>
  <si>
    <t>1220069814</t>
  </si>
  <si>
    <t>-478522714</t>
  </si>
  <si>
    <t>-1443645545</t>
  </si>
  <si>
    <t>-378369126</t>
  </si>
  <si>
    <t>-990730481</t>
  </si>
  <si>
    <t>-1222376282</t>
  </si>
  <si>
    <t>-1931414822</t>
  </si>
  <si>
    <t>541699089</t>
  </si>
  <si>
    <t>-735443771</t>
  </si>
  <si>
    <t>SO 04_4 - 3. rok následné péče</t>
  </si>
  <si>
    <t>1592988161</t>
  </si>
  <si>
    <t>184215173</t>
  </si>
  <si>
    <t>Odstranění ukotvení dřeviny kůly třemi kůly, délky přes 2 do 3 m</t>
  </si>
  <si>
    <t>744850230</t>
  </si>
  <si>
    <t>https://podminky.urs.cz/item/CS_URS_2025_02/184215173</t>
  </si>
  <si>
    <t>-1573076933</t>
  </si>
  <si>
    <t>966932150</t>
  </si>
  <si>
    <t>184852321</t>
  </si>
  <si>
    <t>Řez stromů prováděný lezeckou technikou výchovný (S-RV) špičáky a keřové stromy, výšky do 4 m</t>
  </si>
  <si>
    <t>1101980287</t>
  </si>
  <si>
    <t>https://podminky.urs.cz/item/CS_URS_2025_02/184852321</t>
  </si>
  <si>
    <t>Výchovný a zdravotní řez</t>
  </si>
  <si>
    <t>-1930973925</t>
  </si>
  <si>
    <t>662906199</t>
  </si>
  <si>
    <t>1658708644</t>
  </si>
  <si>
    <t>-916037458</t>
  </si>
  <si>
    <t>Kontrola stavu porostů</t>
  </si>
  <si>
    <t>1107919430</t>
  </si>
  <si>
    <t>1955470198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</si>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</sst>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0" fillId="0" borderId="0" applyNumberFormat="0" applyFill="0" applyBorder="0" applyAlignment="0" applyProtection="0"/>
  </cellStyleXfs>
  <cellXfs count="36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41" fillId="0" borderId="29" xfId="0" applyFont="1" applyBorder="1" applyAlignment="1">
      <alignment horizontal="left"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horizontal="left" vertical="center" wrapText="1"/>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40" fillId="0" borderId="1" xfId="0" applyFont="1" applyBorder="1" applyAlignment="1">
      <alignment horizontal="center"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pplyProtection="1">
      <alignment horizontal="left" vertical="center"/>
    </xf>
    <xf numFmtId="0" fontId="49" fillId="0" borderId="1" xfId="0" applyFont="1" applyBorder="1" applyAlignment="1" applyProtection="1">
      <alignment vertical="top"/>
    </xf>
    <xf numFmtId="0" fontId="49" fillId="0" borderId="1" xfId="0" applyFont="1" applyBorder="1" applyAlignment="1" applyProtection="1">
      <alignment horizontal="left" vertical="center"/>
    </xf>
    <xf numFmtId="0" fontId="49" fillId="0" borderId="1" xfId="0" applyFont="1" applyBorder="1" applyAlignment="1" applyProtection="1">
      <alignment horizontal="center" vertical="center"/>
    </xf>
    <xf numFmtId="49" fontId="49" fillId="0" borderId="1" xfId="0" applyNumberFormat="1" applyFont="1" applyBorder="1" applyAlignment="1" applyProtection="1">
      <alignment horizontal="left" vertical="center"/>
    </xf>
    <xf numFmtId="0" fontId="48" fillId="0" borderId="28" xfId="0" applyFont="1" applyBorder="1" applyAlignment="1" applyProtection="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1151231" TargetMode="External" /><Relationship Id="rId2" Type="http://schemas.openxmlformats.org/officeDocument/2006/relationships/hyperlink" Target="https://podminky.urs.cz/item/CS_URS_2025_02/111151233" TargetMode="External" /><Relationship Id="rId3" Type="http://schemas.openxmlformats.org/officeDocument/2006/relationships/hyperlink" Target="https://podminky.urs.cz/item/CS_URS_2025_02/113107224" TargetMode="External" /><Relationship Id="rId4" Type="http://schemas.openxmlformats.org/officeDocument/2006/relationships/hyperlink" Target="https://podminky.urs.cz/item/CS_URS_2025_02/113154518" TargetMode="External" /><Relationship Id="rId5" Type="http://schemas.openxmlformats.org/officeDocument/2006/relationships/hyperlink" Target="https://podminky.urs.cz/item/CS_URS_2025_02/121151116" TargetMode="External" /><Relationship Id="rId6" Type="http://schemas.openxmlformats.org/officeDocument/2006/relationships/hyperlink" Target="https://podminky.urs.cz/item/CS_URS_2025_02/131151103" TargetMode="External" /><Relationship Id="rId7" Type="http://schemas.openxmlformats.org/officeDocument/2006/relationships/hyperlink" Target="https://podminky.urs.cz/item/CS_URS_2025_02/132212121" TargetMode="External" /><Relationship Id="rId8" Type="http://schemas.openxmlformats.org/officeDocument/2006/relationships/hyperlink" Target="https://podminky.urs.cz/item/CS_URS_2025_02/162351104" TargetMode="External" /><Relationship Id="rId9" Type="http://schemas.openxmlformats.org/officeDocument/2006/relationships/hyperlink" Target="https://podminky.urs.cz/item/CS_URS_2025_02/162651112" TargetMode="External" /><Relationship Id="rId10" Type="http://schemas.openxmlformats.org/officeDocument/2006/relationships/hyperlink" Target="https://podminky.urs.cz/item/CS_URS_2025_02/167151111" TargetMode="External" /><Relationship Id="rId11" Type="http://schemas.openxmlformats.org/officeDocument/2006/relationships/hyperlink" Target="https://podminky.urs.cz/item/CS_URS_2025_02/171151103" TargetMode="External" /><Relationship Id="rId12" Type="http://schemas.openxmlformats.org/officeDocument/2006/relationships/hyperlink" Target="https://podminky.urs.cz/item/CS_URS_2025_02/171152111" TargetMode="External" /><Relationship Id="rId13" Type="http://schemas.openxmlformats.org/officeDocument/2006/relationships/hyperlink" Target="https://podminky.urs.cz/item/CS_URS_2025_02/174101101" TargetMode="External" /><Relationship Id="rId14" Type="http://schemas.openxmlformats.org/officeDocument/2006/relationships/hyperlink" Target="https://podminky.urs.cz/item/CS_URS_2025_02/181102302" TargetMode="External" /><Relationship Id="rId15" Type="http://schemas.openxmlformats.org/officeDocument/2006/relationships/hyperlink" Target="https://podminky.urs.cz/item/CS_URS_2025_02/181351113" TargetMode="External" /><Relationship Id="rId16" Type="http://schemas.openxmlformats.org/officeDocument/2006/relationships/hyperlink" Target="https://podminky.urs.cz/item/CS_URS_2025_02/181411123" TargetMode="External" /><Relationship Id="rId17" Type="http://schemas.openxmlformats.org/officeDocument/2006/relationships/hyperlink" Target="https://podminky.urs.cz/item/CS_URS_2025_02/181411121" TargetMode="External" /><Relationship Id="rId18" Type="http://schemas.openxmlformats.org/officeDocument/2006/relationships/hyperlink" Target="https://podminky.urs.cz/item/CS_URS_2025_02/182151111" TargetMode="External" /><Relationship Id="rId19" Type="http://schemas.openxmlformats.org/officeDocument/2006/relationships/hyperlink" Target="https://podminky.urs.cz/item/CS_URS_2025_02/182201101" TargetMode="External" /><Relationship Id="rId20" Type="http://schemas.openxmlformats.org/officeDocument/2006/relationships/hyperlink" Target="https://podminky.urs.cz/item/CS_URS_2025_02/182351133" TargetMode="External" /><Relationship Id="rId21" Type="http://schemas.openxmlformats.org/officeDocument/2006/relationships/hyperlink" Target="https://podminky.urs.cz/item/CS_URS_2025_02/183403115" TargetMode="External" /><Relationship Id="rId22" Type="http://schemas.openxmlformats.org/officeDocument/2006/relationships/hyperlink" Target="https://podminky.urs.cz/item/CS_URS_2025_02/183403161" TargetMode="External" /><Relationship Id="rId23" Type="http://schemas.openxmlformats.org/officeDocument/2006/relationships/hyperlink" Target="https://podminky.urs.cz/item/CS_URS_2025_02/183551513" TargetMode="External" /><Relationship Id="rId24" Type="http://schemas.openxmlformats.org/officeDocument/2006/relationships/hyperlink" Target="https://podminky.urs.cz/item/CS_URS_2025_02/184853511" TargetMode="External" /><Relationship Id="rId25" Type="http://schemas.openxmlformats.org/officeDocument/2006/relationships/hyperlink" Target="https://podminky.urs.cz/item/CS_URS_2025_02/212755214" TargetMode="External" /><Relationship Id="rId26" Type="http://schemas.openxmlformats.org/officeDocument/2006/relationships/hyperlink" Target="https://podminky.urs.cz/item/CS_URS_2025_02/214500311" TargetMode="External" /><Relationship Id="rId27" Type="http://schemas.openxmlformats.org/officeDocument/2006/relationships/hyperlink" Target="https://podminky.urs.cz/item/CS_URS_2025_02/291211111" TargetMode="External" /><Relationship Id="rId28" Type="http://schemas.openxmlformats.org/officeDocument/2006/relationships/hyperlink" Target="https://podminky.urs.cz/item/CS_URS_2025_02/451573111" TargetMode="External" /><Relationship Id="rId29" Type="http://schemas.openxmlformats.org/officeDocument/2006/relationships/hyperlink" Target="https://podminky.urs.cz/item/CS_URS_2025_02/457531112" TargetMode="External" /><Relationship Id="rId30" Type="http://schemas.openxmlformats.org/officeDocument/2006/relationships/hyperlink" Target="https://podminky.urs.cz/item/CS_URS_2025_02/561081131" TargetMode="External" /><Relationship Id="rId31" Type="http://schemas.openxmlformats.org/officeDocument/2006/relationships/hyperlink" Target="https://podminky.urs.cz/item/CS_URS_2025_02/564851111" TargetMode="External" /><Relationship Id="rId32" Type="http://schemas.openxmlformats.org/officeDocument/2006/relationships/hyperlink" Target="https://podminky.urs.cz/item/CS_URS_2025_02/564871116" TargetMode="External" /><Relationship Id="rId33" Type="http://schemas.openxmlformats.org/officeDocument/2006/relationships/hyperlink" Target="https://podminky.urs.cz/item/CS_URS_2025_02/565165121" TargetMode="External" /><Relationship Id="rId34" Type="http://schemas.openxmlformats.org/officeDocument/2006/relationships/hyperlink" Target="https://podminky.urs.cz/item/CS_URS_2025_02/569941132" TargetMode="External" /><Relationship Id="rId35" Type="http://schemas.openxmlformats.org/officeDocument/2006/relationships/hyperlink" Target="https://podminky.urs.cz/item/CS_URS_2025_02/573111115" TargetMode="External" /><Relationship Id="rId36" Type="http://schemas.openxmlformats.org/officeDocument/2006/relationships/hyperlink" Target="https://podminky.urs.cz/item/CS_URS_2025_02/573211112" TargetMode="External" /><Relationship Id="rId37" Type="http://schemas.openxmlformats.org/officeDocument/2006/relationships/hyperlink" Target="https://podminky.urs.cz/item/CS_URS_2025_02/577134141" TargetMode="External" /><Relationship Id="rId38" Type="http://schemas.openxmlformats.org/officeDocument/2006/relationships/hyperlink" Target="https://podminky.urs.cz/item/CS_URS_2025_02/599141111" TargetMode="External" /><Relationship Id="rId39" Type="http://schemas.openxmlformats.org/officeDocument/2006/relationships/hyperlink" Target="https://podminky.urs.cz/item/CS_URS_2025_02/899621111" TargetMode="External" /><Relationship Id="rId40" Type="http://schemas.openxmlformats.org/officeDocument/2006/relationships/hyperlink" Target="https://podminky.urs.cz/item/CS_URS_2025_02/912211111" TargetMode="External" /><Relationship Id="rId41" Type="http://schemas.openxmlformats.org/officeDocument/2006/relationships/hyperlink" Target="https://podminky.urs.cz/item/CS_URS_2025_02/916131213" TargetMode="External" /><Relationship Id="rId42" Type="http://schemas.openxmlformats.org/officeDocument/2006/relationships/hyperlink" Target="https://podminky.urs.cz/item/CS_URS_2025_02/919511112" TargetMode="External" /><Relationship Id="rId43" Type="http://schemas.openxmlformats.org/officeDocument/2006/relationships/hyperlink" Target="https://podminky.urs.cz/item/CS_URS_2025_02/935923218" TargetMode="External" /><Relationship Id="rId44" Type="http://schemas.openxmlformats.org/officeDocument/2006/relationships/hyperlink" Target="https://podminky.urs.cz/item/CS_URS_2025_02/919726121" TargetMode="External" /><Relationship Id="rId45" Type="http://schemas.openxmlformats.org/officeDocument/2006/relationships/hyperlink" Target="https://podminky.urs.cz/item/CS_URS_2025_02/919735113" TargetMode="External" /><Relationship Id="rId46" Type="http://schemas.openxmlformats.org/officeDocument/2006/relationships/hyperlink" Target="https://podminky.urs.cz/item/CS_URS_2025_02/997013609" TargetMode="External" /><Relationship Id="rId47" Type="http://schemas.openxmlformats.org/officeDocument/2006/relationships/hyperlink" Target="https://podminky.urs.cz/item/CS_URS_2025_02/997013847" TargetMode="External" /><Relationship Id="rId48" Type="http://schemas.openxmlformats.org/officeDocument/2006/relationships/hyperlink" Target="https://podminky.urs.cz/item/CS_URS_2025_02/997221571" TargetMode="External" /><Relationship Id="rId49" Type="http://schemas.openxmlformats.org/officeDocument/2006/relationships/hyperlink" Target="https://podminky.urs.cz/item/CS_URS_2025_02/997221579" TargetMode="External" /><Relationship Id="rId50" Type="http://schemas.openxmlformats.org/officeDocument/2006/relationships/hyperlink" Target="https://podminky.urs.cz/item/CS_URS_2025_02/998225111" TargetMode="External" /><Relationship Id="rId51" Type="http://schemas.openxmlformats.org/officeDocument/2006/relationships/hyperlink" Target="https://podminky.urs.cz/item/CS_URS_2025_02/998225192" TargetMode="External" /><Relationship Id="rId52" Type="http://schemas.openxmlformats.org/officeDocument/2006/relationships/hyperlink" Target="https://podminky.urs.cz/item/CS_URS_2025_02/460751112" TargetMode="External" /><Relationship Id="rId53" Type="http://schemas.openxmlformats.org/officeDocument/2006/relationships/hyperlink" Target="https://podminky.urs.cz/item/CS_URS_2025_02/011103000" TargetMode="External" /><Relationship Id="rId54" Type="http://schemas.openxmlformats.org/officeDocument/2006/relationships/hyperlink" Target="https://podminky.urs.cz/item/CS_URS_2025_02/011324000" TargetMode="External" /><Relationship Id="rId55" Type="http://schemas.openxmlformats.org/officeDocument/2006/relationships/hyperlink" Target="https://podminky.urs.cz/item/CS_URS_2025_02/011403000" TargetMode="External" /><Relationship Id="rId56" Type="http://schemas.openxmlformats.org/officeDocument/2006/relationships/hyperlink" Target="https://podminky.urs.cz/item/CS_URS_2025_02/012203000" TargetMode="External" /><Relationship Id="rId57" Type="http://schemas.openxmlformats.org/officeDocument/2006/relationships/hyperlink" Target="https://podminky.urs.cz/item/CS_URS_2025_02/012303000" TargetMode="External" /><Relationship Id="rId58" Type="http://schemas.openxmlformats.org/officeDocument/2006/relationships/hyperlink" Target="https://podminky.urs.cz/item/CS_URS_2025_02/012310400" TargetMode="External" /><Relationship Id="rId59" Type="http://schemas.openxmlformats.org/officeDocument/2006/relationships/hyperlink" Target="https://podminky.urs.cz/item/CS_URS_2025_02/012403000" TargetMode="External" /><Relationship Id="rId60" Type="http://schemas.openxmlformats.org/officeDocument/2006/relationships/hyperlink" Target="https://podminky.urs.cz/item/CS_URS_2025_02/013254000" TargetMode="External" /><Relationship Id="rId61" Type="http://schemas.openxmlformats.org/officeDocument/2006/relationships/hyperlink" Target="https://podminky.urs.cz/item/CS_URS_2025_02/030001000.1" TargetMode="External" /><Relationship Id="rId62" Type="http://schemas.openxmlformats.org/officeDocument/2006/relationships/hyperlink" Target="https://podminky.urs.cz/item/CS_URS_2025_02/032803000" TargetMode="External" /><Relationship Id="rId63" Type="http://schemas.openxmlformats.org/officeDocument/2006/relationships/hyperlink" Target="https://podminky.urs.cz/item/CS_URS_2025_02/043103000" TargetMode="External" /><Relationship Id="rId64" Type="http://schemas.openxmlformats.org/officeDocument/2006/relationships/hyperlink" Target="https://podminky.urs.cz/item/CS_URS_2025_02/049103000" TargetMode="External" /><Relationship Id="rId65" Type="http://schemas.openxmlformats.org/officeDocument/2006/relationships/hyperlink" Target="https://podminky.urs.cz/item/CS_URS_2025_02/049303000" TargetMode="External" /><Relationship Id="rId66" Type="http://schemas.openxmlformats.org/officeDocument/2006/relationships/hyperlink" Target="https://podminky.urs.cz/item/CS_URS_2025_02/075002000.1" TargetMode="External" /><Relationship Id="rId67" Type="http://schemas.openxmlformats.org/officeDocument/2006/relationships/hyperlink" Target="https://podminky.urs.cz/item/CS_URS_2025_02/091504000.1" TargetMode="External" /><Relationship Id="rId6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11151133" TargetMode="External" /><Relationship Id="rId2" Type="http://schemas.openxmlformats.org/officeDocument/2006/relationships/hyperlink" Target="https://podminky.urs.cz/item/CS_URS_2025_02/111151231" TargetMode="External" /><Relationship Id="rId3" Type="http://schemas.openxmlformats.org/officeDocument/2006/relationships/hyperlink" Target="https://podminky.urs.cz/item/CS_URS_2025_02/113107224" TargetMode="External" /><Relationship Id="rId4" Type="http://schemas.openxmlformats.org/officeDocument/2006/relationships/hyperlink" Target="https://podminky.urs.cz/item/CS_URS_2025_02/113154518" TargetMode="External" /><Relationship Id="rId5" Type="http://schemas.openxmlformats.org/officeDocument/2006/relationships/hyperlink" Target="https://podminky.urs.cz/item/CS_URS_2025_02/121151116" TargetMode="External" /><Relationship Id="rId6" Type="http://schemas.openxmlformats.org/officeDocument/2006/relationships/hyperlink" Target="https://podminky.urs.cz/item/CS_URS_2025_02/131151100" TargetMode="External" /><Relationship Id="rId7" Type="http://schemas.openxmlformats.org/officeDocument/2006/relationships/hyperlink" Target="https://podminky.urs.cz/item/CS_URS_2025_02/132212121" TargetMode="External" /><Relationship Id="rId8" Type="http://schemas.openxmlformats.org/officeDocument/2006/relationships/hyperlink" Target="https://podminky.urs.cz/item/CS_URS_2025_02/132251104" TargetMode="External" /><Relationship Id="rId9" Type="http://schemas.openxmlformats.org/officeDocument/2006/relationships/hyperlink" Target="https://podminky.urs.cz/item/CS_URS_2025_02/162351104" TargetMode="External" /><Relationship Id="rId10" Type="http://schemas.openxmlformats.org/officeDocument/2006/relationships/hyperlink" Target="https://podminky.urs.cz/item/CS_URS_2025_02/162651112" TargetMode="External" /><Relationship Id="rId11" Type="http://schemas.openxmlformats.org/officeDocument/2006/relationships/hyperlink" Target="https://podminky.urs.cz/item/CS_URS_2025_02/167151111" TargetMode="External" /><Relationship Id="rId12" Type="http://schemas.openxmlformats.org/officeDocument/2006/relationships/hyperlink" Target="https://podminky.urs.cz/item/CS_URS_2025_02/171151103" TargetMode="External" /><Relationship Id="rId13" Type="http://schemas.openxmlformats.org/officeDocument/2006/relationships/hyperlink" Target="https://podminky.urs.cz/item/CS_URS_2025_02/171152111" TargetMode="External" /><Relationship Id="rId14" Type="http://schemas.openxmlformats.org/officeDocument/2006/relationships/hyperlink" Target="https://podminky.urs.cz/item/CS_URS_2025_02/174101101" TargetMode="External" /><Relationship Id="rId15" Type="http://schemas.openxmlformats.org/officeDocument/2006/relationships/hyperlink" Target="https://podminky.urs.cz/item/CS_URS_2025_02/181102302" TargetMode="External" /><Relationship Id="rId16" Type="http://schemas.openxmlformats.org/officeDocument/2006/relationships/hyperlink" Target="https://podminky.urs.cz/item/CS_URS_2025_02/181351113" TargetMode="External" /><Relationship Id="rId17" Type="http://schemas.openxmlformats.org/officeDocument/2006/relationships/hyperlink" Target="https://podminky.urs.cz/item/CS_URS_2025_02/181411121" TargetMode="External" /><Relationship Id="rId18" Type="http://schemas.openxmlformats.org/officeDocument/2006/relationships/hyperlink" Target="https://podminky.urs.cz/item/CS_URS_2025_02/181411123" TargetMode="External" /><Relationship Id="rId19" Type="http://schemas.openxmlformats.org/officeDocument/2006/relationships/hyperlink" Target="https://podminky.urs.cz/item/CS_URS_2025_02/182151111" TargetMode="External" /><Relationship Id="rId20" Type="http://schemas.openxmlformats.org/officeDocument/2006/relationships/hyperlink" Target="https://podminky.urs.cz/item/CS_URS_2025_02/182201101" TargetMode="External" /><Relationship Id="rId21" Type="http://schemas.openxmlformats.org/officeDocument/2006/relationships/hyperlink" Target="https://podminky.urs.cz/item/CS_URS_2025_02/182351133" TargetMode="External" /><Relationship Id="rId22" Type="http://schemas.openxmlformats.org/officeDocument/2006/relationships/hyperlink" Target="https://podminky.urs.cz/item/CS_URS_2025_02/183403115" TargetMode="External" /><Relationship Id="rId23" Type="http://schemas.openxmlformats.org/officeDocument/2006/relationships/hyperlink" Target="https://podminky.urs.cz/item/CS_URS_2025_02/183403161" TargetMode="External" /><Relationship Id="rId24" Type="http://schemas.openxmlformats.org/officeDocument/2006/relationships/hyperlink" Target="https://podminky.urs.cz/item/CS_URS_2025_02/183551513" TargetMode="External" /><Relationship Id="rId25" Type="http://schemas.openxmlformats.org/officeDocument/2006/relationships/hyperlink" Target="https://podminky.urs.cz/item/CS_URS_2025_02/184853511" TargetMode="External" /><Relationship Id="rId26" Type="http://schemas.openxmlformats.org/officeDocument/2006/relationships/hyperlink" Target="https://podminky.urs.cz/item/CS_URS_2025_02/211521111" TargetMode="External" /><Relationship Id="rId27" Type="http://schemas.openxmlformats.org/officeDocument/2006/relationships/hyperlink" Target="https://podminky.urs.cz/item/CS_URS_2025_02/212755214" TargetMode="External" /><Relationship Id="rId28" Type="http://schemas.openxmlformats.org/officeDocument/2006/relationships/hyperlink" Target="https://podminky.urs.cz/item/CS_URS_2025_02/214500311" TargetMode="External" /><Relationship Id="rId29" Type="http://schemas.openxmlformats.org/officeDocument/2006/relationships/hyperlink" Target="https://podminky.urs.cz/item/CS_URS_2025_02/214500411" TargetMode="External" /><Relationship Id="rId30" Type="http://schemas.openxmlformats.org/officeDocument/2006/relationships/hyperlink" Target="https://podminky.urs.cz/item/CS_URS_2025_02/457531112" TargetMode="External" /><Relationship Id="rId31" Type="http://schemas.openxmlformats.org/officeDocument/2006/relationships/hyperlink" Target="https://podminky.urs.cz/item/CS_URS_2025_02/561081131" TargetMode="External" /><Relationship Id="rId32" Type="http://schemas.openxmlformats.org/officeDocument/2006/relationships/hyperlink" Target="https://podminky.urs.cz/item/CS_URS_2025_02/564851111" TargetMode="External" /><Relationship Id="rId33" Type="http://schemas.openxmlformats.org/officeDocument/2006/relationships/hyperlink" Target="https://podminky.urs.cz/item/CS_URS_2025_02/564871116" TargetMode="External" /><Relationship Id="rId34" Type="http://schemas.openxmlformats.org/officeDocument/2006/relationships/hyperlink" Target="https://podminky.urs.cz/item/CS_URS_2025_02/565165121" TargetMode="External" /><Relationship Id="rId35" Type="http://schemas.openxmlformats.org/officeDocument/2006/relationships/hyperlink" Target="https://podminky.urs.cz/item/CS_URS_2025_02/569941132" TargetMode="External" /><Relationship Id="rId36" Type="http://schemas.openxmlformats.org/officeDocument/2006/relationships/hyperlink" Target="https://podminky.urs.cz/item/CS_URS_2025_02/573111115" TargetMode="External" /><Relationship Id="rId37" Type="http://schemas.openxmlformats.org/officeDocument/2006/relationships/hyperlink" Target="https://podminky.urs.cz/item/CS_URS_2025_02/573211112" TargetMode="External" /><Relationship Id="rId38" Type="http://schemas.openxmlformats.org/officeDocument/2006/relationships/hyperlink" Target="https://podminky.urs.cz/item/CS_URS_2025_02/577134141" TargetMode="External" /><Relationship Id="rId39" Type="http://schemas.openxmlformats.org/officeDocument/2006/relationships/hyperlink" Target="https://podminky.urs.cz/item/CS_URS_2025_02/599141111" TargetMode="External" /><Relationship Id="rId40" Type="http://schemas.openxmlformats.org/officeDocument/2006/relationships/hyperlink" Target="https://podminky.urs.cz/item/CS_URS_2025_02/899621111" TargetMode="External" /><Relationship Id="rId41" Type="http://schemas.openxmlformats.org/officeDocument/2006/relationships/hyperlink" Target="https://podminky.urs.cz/item/CS_URS_2025_02/919726121" TargetMode="External" /><Relationship Id="rId42" Type="http://schemas.openxmlformats.org/officeDocument/2006/relationships/hyperlink" Target="https://podminky.urs.cz/item/CS_URS_2025_02/919735113" TargetMode="External" /><Relationship Id="rId43" Type="http://schemas.openxmlformats.org/officeDocument/2006/relationships/hyperlink" Target="https://podminky.urs.cz/item/CS_URS_2025_02/997013609" TargetMode="External" /><Relationship Id="rId44" Type="http://schemas.openxmlformats.org/officeDocument/2006/relationships/hyperlink" Target="https://podminky.urs.cz/item/CS_URS_2025_02/997013847" TargetMode="External" /><Relationship Id="rId45" Type="http://schemas.openxmlformats.org/officeDocument/2006/relationships/hyperlink" Target="https://podminky.urs.cz/item/CS_URS_2025_02/997221571" TargetMode="External" /><Relationship Id="rId46" Type="http://schemas.openxmlformats.org/officeDocument/2006/relationships/hyperlink" Target="https://podminky.urs.cz/item/CS_URS_2025_02/997221579" TargetMode="External" /><Relationship Id="rId47" Type="http://schemas.openxmlformats.org/officeDocument/2006/relationships/hyperlink" Target="https://podminky.urs.cz/item/CS_URS_2025_02/998225111" TargetMode="External" /><Relationship Id="rId48" Type="http://schemas.openxmlformats.org/officeDocument/2006/relationships/hyperlink" Target="https://podminky.urs.cz/item/CS_URS_2025_02/998225192" TargetMode="External" /><Relationship Id="rId49" Type="http://schemas.openxmlformats.org/officeDocument/2006/relationships/hyperlink" Target="https://podminky.urs.cz/item/CS_URS_2025_02/460751112" TargetMode="External" /><Relationship Id="rId50" Type="http://schemas.openxmlformats.org/officeDocument/2006/relationships/hyperlink" Target="https://podminky.urs.cz/item/CS_URS_2025_02/011103000" TargetMode="External" /><Relationship Id="rId51" Type="http://schemas.openxmlformats.org/officeDocument/2006/relationships/hyperlink" Target="https://podminky.urs.cz/item/CS_URS_2025_02/011324000" TargetMode="External" /><Relationship Id="rId52" Type="http://schemas.openxmlformats.org/officeDocument/2006/relationships/hyperlink" Target="https://podminky.urs.cz/item/CS_URS_2025_02/011403000" TargetMode="External" /><Relationship Id="rId53" Type="http://schemas.openxmlformats.org/officeDocument/2006/relationships/hyperlink" Target="https://podminky.urs.cz/item/CS_URS_2025_02/012203000" TargetMode="External" /><Relationship Id="rId54" Type="http://schemas.openxmlformats.org/officeDocument/2006/relationships/hyperlink" Target="https://podminky.urs.cz/item/CS_URS_2025_02/012303000" TargetMode="External" /><Relationship Id="rId55" Type="http://schemas.openxmlformats.org/officeDocument/2006/relationships/hyperlink" Target="https://podminky.urs.cz/item/CS_URS_2025_02/012310400" TargetMode="External" /><Relationship Id="rId56" Type="http://schemas.openxmlformats.org/officeDocument/2006/relationships/hyperlink" Target="https://podminky.urs.cz/item/CS_URS_2025_02/012403000" TargetMode="External" /><Relationship Id="rId57" Type="http://schemas.openxmlformats.org/officeDocument/2006/relationships/hyperlink" Target="https://podminky.urs.cz/item/CS_URS_2025_02/013254000" TargetMode="External" /><Relationship Id="rId58" Type="http://schemas.openxmlformats.org/officeDocument/2006/relationships/hyperlink" Target="https://podminky.urs.cz/item/CS_URS_2025_02/030001000.1" TargetMode="External" /><Relationship Id="rId59" Type="http://schemas.openxmlformats.org/officeDocument/2006/relationships/hyperlink" Target="https://podminky.urs.cz/item/CS_URS_2025_02/032803000" TargetMode="External" /><Relationship Id="rId60" Type="http://schemas.openxmlformats.org/officeDocument/2006/relationships/hyperlink" Target="https://podminky.urs.cz/item/CS_URS_2025_02/043103000" TargetMode="External" /><Relationship Id="rId61" Type="http://schemas.openxmlformats.org/officeDocument/2006/relationships/hyperlink" Target="https://podminky.urs.cz/item/CS_URS_2025_02/049103000" TargetMode="External" /><Relationship Id="rId62" Type="http://schemas.openxmlformats.org/officeDocument/2006/relationships/hyperlink" Target="https://podminky.urs.cz/item/CS_URS_2025_02/049303000" TargetMode="External" /><Relationship Id="rId63" Type="http://schemas.openxmlformats.org/officeDocument/2006/relationships/hyperlink" Target="https://podminky.urs.cz/item/CS_URS_2025_02/075002000.1" TargetMode="External" /><Relationship Id="rId64" Type="http://schemas.openxmlformats.org/officeDocument/2006/relationships/hyperlink" Target="https://podminky.urs.cz/item/CS_URS_2025_02/091504000.1" TargetMode="External" /><Relationship Id="rId6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111151133" TargetMode="External" /><Relationship Id="rId2" Type="http://schemas.openxmlformats.org/officeDocument/2006/relationships/hyperlink" Target="https://podminky.urs.cz/item/CS_URS_2025_02/111151231" TargetMode="External" /><Relationship Id="rId3" Type="http://schemas.openxmlformats.org/officeDocument/2006/relationships/hyperlink" Target="https://podminky.urs.cz/item/CS_URS_2025_02/111251203" TargetMode="External" /><Relationship Id="rId4" Type="http://schemas.openxmlformats.org/officeDocument/2006/relationships/hyperlink" Target="https://podminky.urs.cz/item/CS_URS_2025_02/112101101" TargetMode="External" /><Relationship Id="rId5" Type="http://schemas.openxmlformats.org/officeDocument/2006/relationships/hyperlink" Target="https://podminky.urs.cz/item/CS_URS_2025_02/112101102" TargetMode="External" /><Relationship Id="rId6" Type="http://schemas.openxmlformats.org/officeDocument/2006/relationships/hyperlink" Target="https://podminky.urs.cz/item/CS_URS_2025_02/112101121" TargetMode="External" /><Relationship Id="rId7" Type="http://schemas.openxmlformats.org/officeDocument/2006/relationships/hyperlink" Target="https://podminky.urs.cz/item/CS_URS_2025_02/112101122" TargetMode="External" /><Relationship Id="rId8" Type="http://schemas.openxmlformats.org/officeDocument/2006/relationships/hyperlink" Target="https://podminky.urs.cz/item/CS_URS_2025_02/112155115" TargetMode="External" /><Relationship Id="rId9" Type="http://schemas.openxmlformats.org/officeDocument/2006/relationships/hyperlink" Target="https://podminky.urs.cz/item/CS_URS_2025_02/112155121" TargetMode="External" /><Relationship Id="rId10" Type="http://schemas.openxmlformats.org/officeDocument/2006/relationships/hyperlink" Target="https://podminky.urs.cz/item/CS_URS_2025_02/112155311" TargetMode="External" /><Relationship Id="rId11" Type="http://schemas.openxmlformats.org/officeDocument/2006/relationships/hyperlink" Target="https://podminky.urs.cz/item/CS_URS_2025_02/112211111" TargetMode="External" /><Relationship Id="rId12" Type="http://schemas.openxmlformats.org/officeDocument/2006/relationships/hyperlink" Target="https://podminky.urs.cz/item/CS_URS_2025_02/112211112" TargetMode="External" /><Relationship Id="rId13" Type="http://schemas.openxmlformats.org/officeDocument/2006/relationships/hyperlink" Target="https://podminky.urs.cz/item/CS_URS_2025_02/112251101" TargetMode="External" /><Relationship Id="rId14" Type="http://schemas.openxmlformats.org/officeDocument/2006/relationships/hyperlink" Target="https://podminky.urs.cz/item/CS_URS_2025_02/112251102" TargetMode="External" /><Relationship Id="rId15" Type="http://schemas.openxmlformats.org/officeDocument/2006/relationships/hyperlink" Target="https://podminky.urs.cz/item/CS_URS_2025_02/121151115" TargetMode="External" /><Relationship Id="rId16" Type="http://schemas.openxmlformats.org/officeDocument/2006/relationships/hyperlink" Target="https://podminky.urs.cz/item/CS_URS_2025_02/131151102" TargetMode="External" /><Relationship Id="rId17" Type="http://schemas.openxmlformats.org/officeDocument/2006/relationships/hyperlink" Target="https://podminky.urs.cz/item/CS_URS_2025_02/132212121" TargetMode="External" /><Relationship Id="rId18" Type="http://schemas.openxmlformats.org/officeDocument/2006/relationships/hyperlink" Target="https://podminky.urs.cz/item/CS_URS_2025_02/132251103" TargetMode="External" /><Relationship Id="rId19" Type="http://schemas.openxmlformats.org/officeDocument/2006/relationships/hyperlink" Target="https://podminky.urs.cz/item/CS_URS_2025_02/162201401" TargetMode="External" /><Relationship Id="rId20" Type="http://schemas.openxmlformats.org/officeDocument/2006/relationships/hyperlink" Target="https://podminky.urs.cz/item/CS_URS_2025_02/162201402" TargetMode="External" /><Relationship Id="rId21" Type="http://schemas.openxmlformats.org/officeDocument/2006/relationships/hyperlink" Target="https://podminky.urs.cz/item/CS_URS_2025_02/162201405" TargetMode="External" /><Relationship Id="rId22" Type="http://schemas.openxmlformats.org/officeDocument/2006/relationships/hyperlink" Target="https://podminky.urs.cz/item/CS_URS_2025_02/162201406" TargetMode="External" /><Relationship Id="rId23" Type="http://schemas.openxmlformats.org/officeDocument/2006/relationships/hyperlink" Target="https://podminky.urs.cz/item/CS_URS_2025_02/162201411" TargetMode="External" /><Relationship Id="rId24" Type="http://schemas.openxmlformats.org/officeDocument/2006/relationships/hyperlink" Target="https://podminky.urs.cz/item/CS_URS_2025_02/162201412" TargetMode="External" /><Relationship Id="rId25" Type="http://schemas.openxmlformats.org/officeDocument/2006/relationships/hyperlink" Target="https://podminky.urs.cz/item/CS_URS_2025_02/162201415" TargetMode="External" /><Relationship Id="rId26" Type="http://schemas.openxmlformats.org/officeDocument/2006/relationships/hyperlink" Target="https://podminky.urs.cz/item/CS_URS_2025_02/162201416" TargetMode="External" /><Relationship Id="rId27" Type="http://schemas.openxmlformats.org/officeDocument/2006/relationships/hyperlink" Target="https://podminky.urs.cz/item/CS_URS_2025_02/162201421" TargetMode="External" /><Relationship Id="rId28" Type="http://schemas.openxmlformats.org/officeDocument/2006/relationships/hyperlink" Target="https://podminky.urs.cz/item/CS_URS_2025_02/162201422" TargetMode="External" /><Relationship Id="rId29" Type="http://schemas.openxmlformats.org/officeDocument/2006/relationships/hyperlink" Target="https://podminky.urs.cz/item/CS_URS_2025_02/162351104" TargetMode="External" /><Relationship Id="rId30" Type="http://schemas.openxmlformats.org/officeDocument/2006/relationships/hyperlink" Target="https://podminky.urs.cz/item/CS_URS_2025_02/162651112" TargetMode="External" /><Relationship Id="rId31" Type="http://schemas.openxmlformats.org/officeDocument/2006/relationships/hyperlink" Target="https://podminky.urs.cz/item/CS_URS_2025_02/162751117" TargetMode="External" /><Relationship Id="rId32" Type="http://schemas.openxmlformats.org/officeDocument/2006/relationships/hyperlink" Target="https://podminky.urs.cz/item/CS_URS_2025_02/162751119" TargetMode="External" /><Relationship Id="rId33" Type="http://schemas.openxmlformats.org/officeDocument/2006/relationships/hyperlink" Target="https://podminky.urs.cz/item/CS_URS_2025_02/167151111" TargetMode="External" /><Relationship Id="rId34" Type="http://schemas.openxmlformats.org/officeDocument/2006/relationships/hyperlink" Target="https://podminky.urs.cz/item/CS_URS_2025_02/171151103" TargetMode="External" /><Relationship Id="rId35" Type="http://schemas.openxmlformats.org/officeDocument/2006/relationships/hyperlink" Target="https://podminky.urs.cz/item/CS_URS_2025_02/171152111" TargetMode="External" /><Relationship Id="rId36" Type="http://schemas.openxmlformats.org/officeDocument/2006/relationships/hyperlink" Target="https://podminky.urs.cz/item/CS_URS_2025_02/171201221" TargetMode="External" /><Relationship Id="rId37" Type="http://schemas.openxmlformats.org/officeDocument/2006/relationships/hyperlink" Target="https://podminky.urs.cz/item/CS_URS_2025_02/174101101" TargetMode="External" /><Relationship Id="rId38" Type="http://schemas.openxmlformats.org/officeDocument/2006/relationships/hyperlink" Target="https://podminky.urs.cz/item/CS_URS_2025_02/181102302" TargetMode="External" /><Relationship Id="rId39" Type="http://schemas.openxmlformats.org/officeDocument/2006/relationships/hyperlink" Target="https://podminky.urs.cz/item/CS_URS_2025_02/181351113" TargetMode="External" /><Relationship Id="rId40" Type="http://schemas.openxmlformats.org/officeDocument/2006/relationships/hyperlink" Target="https://podminky.urs.cz/item/CS_URS_2025_02/181411121" TargetMode="External" /><Relationship Id="rId41" Type="http://schemas.openxmlformats.org/officeDocument/2006/relationships/hyperlink" Target="https://podminky.urs.cz/item/CS_URS_2025_02/181411123" TargetMode="External" /><Relationship Id="rId42" Type="http://schemas.openxmlformats.org/officeDocument/2006/relationships/hyperlink" Target="https://podminky.urs.cz/item/CS_URS_2025_02/182151111" TargetMode="External" /><Relationship Id="rId43" Type="http://schemas.openxmlformats.org/officeDocument/2006/relationships/hyperlink" Target="https://podminky.urs.cz/item/CS_URS_2025_02/182201101" TargetMode="External" /><Relationship Id="rId44" Type="http://schemas.openxmlformats.org/officeDocument/2006/relationships/hyperlink" Target="https://podminky.urs.cz/item/CS_URS_2025_02/182351133" TargetMode="External" /><Relationship Id="rId45" Type="http://schemas.openxmlformats.org/officeDocument/2006/relationships/hyperlink" Target="https://podminky.urs.cz/item/CS_URS_2025_02/183403115" TargetMode="External" /><Relationship Id="rId46" Type="http://schemas.openxmlformats.org/officeDocument/2006/relationships/hyperlink" Target="https://podminky.urs.cz/item/CS_URS_2025_02/183403161" TargetMode="External" /><Relationship Id="rId47" Type="http://schemas.openxmlformats.org/officeDocument/2006/relationships/hyperlink" Target="https://podminky.urs.cz/item/CS_URS_2025_02/183551513" TargetMode="External" /><Relationship Id="rId48" Type="http://schemas.openxmlformats.org/officeDocument/2006/relationships/hyperlink" Target="https://podminky.urs.cz/item/CS_URS_2025_02/184853511" TargetMode="External" /><Relationship Id="rId49" Type="http://schemas.openxmlformats.org/officeDocument/2006/relationships/hyperlink" Target="https://podminky.urs.cz/item/CS_URS_2025_02/212755214" TargetMode="External" /><Relationship Id="rId50" Type="http://schemas.openxmlformats.org/officeDocument/2006/relationships/hyperlink" Target="https://podminky.urs.cz/item/CS_URS_2025_02/214500311" TargetMode="External" /><Relationship Id="rId51" Type="http://schemas.openxmlformats.org/officeDocument/2006/relationships/hyperlink" Target="https://podminky.urs.cz/item/CS_URS_2025_02/457531112" TargetMode="External" /><Relationship Id="rId52" Type="http://schemas.openxmlformats.org/officeDocument/2006/relationships/hyperlink" Target="https://podminky.urs.cz/item/CS_URS_2025_02/561081131" TargetMode="External" /><Relationship Id="rId53" Type="http://schemas.openxmlformats.org/officeDocument/2006/relationships/hyperlink" Target="https://podminky.urs.cz/item/CS_URS_2025_02/561121101" TargetMode="External" /><Relationship Id="rId54" Type="http://schemas.openxmlformats.org/officeDocument/2006/relationships/hyperlink" Target="https://podminky.urs.cz/item/CS_URS_2025_02/564851111" TargetMode="External" /><Relationship Id="rId55" Type="http://schemas.openxmlformats.org/officeDocument/2006/relationships/hyperlink" Target="https://podminky.urs.cz/item/CS_URS_2025_02/564861111" TargetMode="External" /><Relationship Id="rId56" Type="http://schemas.openxmlformats.org/officeDocument/2006/relationships/hyperlink" Target="https://podminky.urs.cz/item/CS_URS_2025_02/564952114" TargetMode="External" /><Relationship Id="rId57" Type="http://schemas.openxmlformats.org/officeDocument/2006/relationships/hyperlink" Target="https://podminky.urs.cz/item/CS_URS_2025_02/899621111" TargetMode="External" /><Relationship Id="rId58" Type="http://schemas.openxmlformats.org/officeDocument/2006/relationships/hyperlink" Target="https://podminky.urs.cz/item/CS_URS_2025_02/919726121" TargetMode="External" /><Relationship Id="rId59" Type="http://schemas.openxmlformats.org/officeDocument/2006/relationships/hyperlink" Target="https://podminky.urs.cz/item/CS_URS_2025_02/998225111" TargetMode="External" /><Relationship Id="rId60" Type="http://schemas.openxmlformats.org/officeDocument/2006/relationships/hyperlink" Target="https://podminky.urs.cz/item/CS_URS_2025_02/998225192" TargetMode="External" /><Relationship Id="rId61" Type="http://schemas.openxmlformats.org/officeDocument/2006/relationships/hyperlink" Target="https://podminky.urs.cz/item/CS_URS_2025_02/011103000" TargetMode="External" /><Relationship Id="rId62" Type="http://schemas.openxmlformats.org/officeDocument/2006/relationships/hyperlink" Target="https://podminky.urs.cz/item/CS_URS_2025_02/011324000" TargetMode="External" /><Relationship Id="rId63" Type="http://schemas.openxmlformats.org/officeDocument/2006/relationships/hyperlink" Target="https://podminky.urs.cz/item/CS_URS_2025_02/012203000" TargetMode="External" /><Relationship Id="rId64" Type="http://schemas.openxmlformats.org/officeDocument/2006/relationships/hyperlink" Target="https://podminky.urs.cz/item/CS_URS_2025_02/012303000" TargetMode="External" /><Relationship Id="rId65" Type="http://schemas.openxmlformats.org/officeDocument/2006/relationships/hyperlink" Target="https://podminky.urs.cz/item/CS_URS_2025_02/012310400" TargetMode="External" /><Relationship Id="rId66" Type="http://schemas.openxmlformats.org/officeDocument/2006/relationships/hyperlink" Target="https://podminky.urs.cz/item/CS_URS_2025_02/012403000" TargetMode="External" /><Relationship Id="rId67" Type="http://schemas.openxmlformats.org/officeDocument/2006/relationships/hyperlink" Target="https://podminky.urs.cz/item/CS_URS_2025_02/013254000" TargetMode="External" /><Relationship Id="rId68" Type="http://schemas.openxmlformats.org/officeDocument/2006/relationships/hyperlink" Target="https://podminky.urs.cz/item/CS_URS_2025_02/030001000.1" TargetMode="External" /><Relationship Id="rId69" Type="http://schemas.openxmlformats.org/officeDocument/2006/relationships/hyperlink" Target="https://podminky.urs.cz/item/CS_URS_2025_02/032803000" TargetMode="External" /><Relationship Id="rId70" Type="http://schemas.openxmlformats.org/officeDocument/2006/relationships/hyperlink" Target="https://podminky.urs.cz/item/CS_URS_2025_02/043103000" TargetMode="External" /><Relationship Id="rId71" Type="http://schemas.openxmlformats.org/officeDocument/2006/relationships/hyperlink" Target="https://podminky.urs.cz/item/CS_URS_2025_02/043203000" TargetMode="External" /><Relationship Id="rId72" Type="http://schemas.openxmlformats.org/officeDocument/2006/relationships/hyperlink" Target="https://podminky.urs.cz/item/CS_URS_2025_02/049103000" TargetMode="External" /><Relationship Id="rId73" Type="http://schemas.openxmlformats.org/officeDocument/2006/relationships/hyperlink" Target="https://podminky.urs.cz/item/CS_URS_2025_02/049303000" TargetMode="External" /><Relationship Id="rId74" Type="http://schemas.openxmlformats.org/officeDocument/2006/relationships/hyperlink" Target="https://podminky.urs.cz/item/CS_URS_2025_02/091504000.1" TargetMode="External" /><Relationship Id="rId7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2/111151131" TargetMode="External" /><Relationship Id="rId2" Type="http://schemas.openxmlformats.org/officeDocument/2006/relationships/hyperlink" Target="https://podminky.urs.cz/item/CS_URS_2025_02/183101114" TargetMode="External" /><Relationship Id="rId3" Type="http://schemas.openxmlformats.org/officeDocument/2006/relationships/hyperlink" Target="https://podminky.urs.cz/item/CS_URS_2025_02/184102112" TargetMode="External" /><Relationship Id="rId4" Type="http://schemas.openxmlformats.org/officeDocument/2006/relationships/hyperlink" Target="https://podminky.urs.cz/item/CS_URS_2025_02/184215133" TargetMode="External" /><Relationship Id="rId5" Type="http://schemas.openxmlformats.org/officeDocument/2006/relationships/hyperlink" Target="https://podminky.urs.cz/item/CS_URS_2025_02/184813134" TargetMode="External" /><Relationship Id="rId6" Type="http://schemas.openxmlformats.org/officeDocument/2006/relationships/hyperlink" Target="https://podminky.urs.cz/item/CS_URS_2025_02/184853541" TargetMode="External" /><Relationship Id="rId7" Type="http://schemas.openxmlformats.org/officeDocument/2006/relationships/hyperlink" Target="https://podminky.urs.cz/item/CS_URS_2025_02/184911421" TargetMode="External" /><Relationship Id="rId8" Type="http://schemas.openxmlformats.org/officeDocument/2006/relationships/hyperlink" Target="https://podminky.urs.cz/item/CS_URS_2025_02/185804311" TargetMode="External" /><Relationship Id="rId9" Type="http://schemas.openxmlformats.org/officeDocument/2006/relationships/hyperlink" Target="https://podminky.urs.cz/item/CS_URS_2025_02/185851121" TargetMode="External" /><Relationship Id="rId10" Type="http://schemas.openxmlformats.org/officeDocument/2006/relationships/hyperlink" Target="https://podminky.urs.cz/item/CS_URS_2025_02/998231311" TargetMode="External" /><Relationship Id="rId11" Type="http://schemas.openxmlformats.org/officeDocument/2006/relationships/hyperlink" Target="https://podminky.urs.cz/item/CS_URS_2025_02/011324000" TargetMode="External" /><Relationship Id="rId12" Type="http://schemas.openxmlformats.org/officeDocument/2006/relationships/hyperlink" Target="https://podminky.urs.cz/item/CS_URS_2025_02/012203000" TargetMode="External" /><Relationship Id="rId13" Type="http://schemas.openxmlformats.org/officeDocument/2006/relationships/hyperlink" Target="https://podminky.urs.cz/item/CS_URS_2025_02/012303000" TargetMode="External" /><Relationship Id="rId14" Type="http://schemas.openxmlformats.org/officeDocument/2006/relationships/hyperlink" Target="https://podminky.urs.cz/item/CS_URS_2025_02/012403000" TargetMode="External" /><Relationship Id="rId15" Type="http://schemas.openxmlformats.org/officeDocument/2006/relationships/hyperlink" Target="https://podminky.urs.cz/item/CS_URS_2025_02/013254000" TargetMode="External" /><Relationship Id="rId16" Type="http://schemas.openxmlformats.org/officeDocument/2006/relationships/hyperlink" Target="https://podminky.urs.cz/item/CS_URS_2025_02/049303000" TargetMode="External" /><Relationship Id="rId17"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2/111151131" TargetMode="External" /><Relationship Id="rId2" Type="http://schemas.openxmlformats.org/officeDocument/2006/relationships/hyperlink" Target="https://podminky.urs.cz/item/CS_URS_2025_02/184813134" TargetMode="External" /><Relationship Id="rId3" Type="http://schemas.openxmlformats.org/officeDocument/2006/relationships/hyperlink" Target="https://podminky.urs.cz/item/CS_URS_2025_02/184853541" TargetMode="External" /><Relationship Id="rId4" Type="http://schemas.openxmlformats.org/officeDocument/2006/relationships/hyperlink" Target="https://podminky.urs.cz/item/CS_URS_2025_02/185804311" TargetMode="External" /><Relationship Id="rId5" Type="http://schemas.openxmlformats.org/officeDocument/2006/relationships/hyperlink" Target="https://podminky.urs.cz/item/CS_URS_2025_02/185851121" TargetMode="External" /><Relationship Id="rId6" Type="http://schemas.openxmlformats.org/officeDocument/2006/relationships/hyperlink" Target="https://podminky.urs.cz/item/CS_URS_2025_02/998231311" TargetMode="External" /><Relationship Id="rId7"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2/111151131" TargetMode="External" /><Relationship Id="rId2" Type="http://schemas.openxmlformats.org/officeDocument/2006/relationships/hyperlink" Target="https://podminky.urs.cz/item/CS_URS_2025_02/184813134" TargetMode="External" /><Relationship Id="rId3" Type="http://schemas.openxmlformats.org/officeDocument/2006/relationships/hyperlink" Target="https://podminky.urs.cz/item/CS_URS_2025_02/184853541" TargetMode="External" /><Relationship Id="rId4" Type="http://schemas.openxmlformats.org/officeDocument/2006/relationships/hyperlink" Target="https://podminky.urs.cz/item/CS_URS_2025_02/185804311" TargetMode="External" /><Relationship Id="rId5" Type="http://schemas.openxmlformats.org/officeDocument/2006/relationships/hyperlink" Target="https://podminky.urs.cz/item/CS_URS_2025_02/185851121" TargetMode="External" /><Relationship Id="rId6" Type="http://schemas.openxmlformats.org/officeDocument/2006/relationships/hyperlink" Target="https://podminky.urs.cz/item/CS_URS_2025_02/998231311" TargetMode="External" /><Relationship Id="rId7"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2/111151131" TargetMode="External" /><Relationship Id="rId2" Type="http://schemas.openxmlformats.org/officeDocument/2006/relationships/hyperlink" Target="https://podminky.urs.cz/item/CS_URS_2025_02/184215173" TargetMode="External" /><Relationship Id="rId3" Type="http://schemas.openxmlformats.org/officeDocument/2006/relationships/hyperlink" Target="https://podminky.urs.cz/item/CS_URS_2025_02/184813134" TargetMode="External" /><Relationship Id="rId4" Type="http://schemas.openxmlformats.org/officeDocument/2006/relationships/hyperlink" Target="https://podminky.urs.cz/item/CS_URS_2025_02/184852321" TargetMode="External" /><Relationship Id="rId5" Type="http://schemas.openxmlformats.org/officeDocument/2006/relationships/hyperlink" Target="https://podminky.urs.cz/item/CS_URS_2025_02/184853541" TargetMode="External" /><Relationship Id="rId6" Type="http://schemas.openxmlformats.org/officeDocument/2006/relationships/hyperlink" Target="https://podminky.urs.cz/item/CS_URS_2025_02/185804311" TargetMode="External" /><Relationship Id="rId7" Type="http://schemas.openxmlformats.org/officeDocument/2006/relationships/hyperlink" Target="https://podminky.urs.cz/item/CS_URS_2025_02/185851121" TargetMode="External" /><Relationship Id="rId8" Type="http://schemas.openxmlformats.org/officeDocument/2006/relationships/hyperlink" Target="https://podminky.urs.cz/item/CS_URS_2025_02/998231311" TargetMode="External" /><Relationship Id="rId9"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27</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31</v>
      </c>
      <c r="AO13" s="24"/>
      <c r="AP13" s="24"/>
      <c r="AQ13" s="24"/>
      <c r="AR13" s="22"/>
      <c r="BE13" s="33"/>
      <c r="BS13" s="19" t="s">
        <v>6</v>
      </c>
    </row>
    <row r="14">
      <c r="B14" s="23"/>
      <c r="C14" s="24"/>
      <c r="D14" s="24"/>
      <c r="E14" s="36" t="s">
        <v>31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31</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32</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33</v>
      </c>
      <c r="AO16" s="24"/>
      <c r="AP16" s="24"/>
      <c r="AQ16" s="24"/>
      <c r="AR16" s="22"/>
      <c r="BE16" s="33"/>
      <c r="BS16" s="19" t="s">
        <v>4</v>
      </c>
    </row>
    <row r="17" s="1" customFormat="1" ht="18.48" customHeight="1">
      <c r="B17" s="23"/>
      <c r="C17" s="24"/>
      <c r="D17" s="24"/>
      <c r="E17" s="29" t="s">
        <v>34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19</v>
      </c>
      <c r="AO17" s="24"/>
      <c r="AP17" s="24"/>
      <c r="AQ17" s="24"/>
      <c r="AR17" s="22"/>
      <c r="BE17" s="33"/>
      <c r="BS17" s="19" t="s">
        <v>35</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36</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33</v>
      </c>
      <c r="AO19" s="24"/>
      <c r="AP19" s="24"/>
      <c r="AQ19" s="24"/>
      <c r="AR19" s="22"/>
      <c r="BE19" s="33"/>
      <c r="BS19" s="19" t="s">
        <v>6</v>
      </c>
    </row>
    <row r="20" s="1" customFormat="1" ht="18.48" customHeight="1">
      <c r="B20" s="23"/>
      <c r="C20" s="24"/>
      <c r="D20" s="24"/>
      <c r="E20" s="29" t="s">
        <v>34</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47.25" customHeight="1">
      <c r="B23" s="23"/>
      <c r="C23" s="24"/>
      <c r="D23" s="24"/>
      <c r="E23" s="38" t="s">
        <v>38</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39</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40</v>
      </c>
      <c r="M28" s="47"/>
      <c r="N28" s="47"/>
      <c r="O28" s="47"/>
      <c r="P28" s="47"/>
      <c r="Q28" s="42"/>
      <c r="R28" s="42"/>
      <c r="S28" s="42"/>
      <c r="T28" s="42"/>
      <c r="U28" s="42"/>
      <c r="V28" s="42"/>
      <c r="W28" s="47" t="s">
        <v>41</v>
      </c>
      <c r="X28" s="47"/>
      <c r="Y28" s="47"/>
      <c r="Z28" s="47"/>
      <c r="AA28" s="47"/>
      <c r="AB28" s="47"/>
      <c r="AC28" s="47"/>
      <c r="AD28" s="47"/>
      <c r="AE28" s="47"/>
      <c r="AF28" s="42"/>
      <c r="AG28" s="42"/>
      <c r="AH28" s="42"/>
      <c r="AI28" s="42"/>
      <c r="AJ28" s="42"/>
      <c r="AK28" s="47" t="s">
        <v>42</v>
      </c>
      <c r="AL28" s="47"/>
      <c r="AM28" s="47"/>
      <c r="AN28" s="47"/>
      <c r="AO28" s="47"/>
      <c r="AP28" s="42"/>
      <c r="AQ28" s="42"/>
      <c r="AR28" s="46"/>
      <c r="BE28" s="33"/>
    </row>
    <row r="29" s="3" customFormat="1" ht="14.4" customHeight="1">
      <c r="A29" s="3"/>
      <c r="B29" s="48"/>
      <c r="C29" s="49"/>
      <c r="D29" s="34" t="s">
        <v>43</v>
      </c>
      <c r="E29" s="49"/>
      <c r="F29" s="34" t="s">
        <v>44</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45</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46</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47</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48</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49</v>
      </c>
      <c r="E35" s="56"/>
      <c r="F35" s="56"/>
      <c r="G35" s="56"/>
      <c r="H35" s="56"/>
      <c r="I35" s="56"/>
      <c r="J35" s="56"/>
      <c r="K35" s="56"/>
      <c r="L35" s="56"/>
      <c r="M35" s="56"/>
      <c r="N35" s="56"/>
      <c r="O35" s="56"/>
      <c r="P35" s="56"/>
      <c r="Q35" s="56"/>
      <c r="R35" s="56"/>
      <c r="S35" s="56"/>
      <c r="T35" s="57" t="s">
        <v>50</v>
      </c>
      <c r="U35" s="56"/>
      <c r="V35" s="56"/>
      <c r="W35" s="56"/>
      <c r="X35" s="58" t="s">
        <v>51</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52</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5/1/23</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Realizace SZ v k.ú. Karpentná</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k.ú. Karpentná</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8. 9. 2025</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4" t="s">
        <v>25</v>
      </c>
      <c r="D49" s="42"/>
      <c r="E49" s="42"/>
      <c r="F49" s="42"/>
      <c r="G49" s="42"/>
      <c r="H49" s="42"/>
      <c r="I49" s="42"/>
      <c r="J49" s="42"/>
      <c r="K49" s="42"/>
      <c r="L49" s="66" t="str">
        <f>IF(E11= "","",E11)</f>
        <v>ČR - SPÚ, KPÚ pro Moravskoslezský kraj</v>
      </c>
      <c r="M49" s="42"/>
      <c r="N49" s="42"/>
      <c r="O49" s="42"/>
      <c r="P49" s="42"/>
      <c r="Q49" s="42"/>
      <c r="R49" s="42"/>
      <c r="S49" s="42"/>
      <c r="T49" s="42"/>
      <c r="U49" s="42"/>
      <c r="V49" s="42"/>
      <c r="W49" s="42"/>
      <c r="X49" s="42"/>
      <c r="Y49" s="42"/>
      <c r="Z49" s="42"/>
      <c r="AA49" s="42"/>
      <c r="AB49" s="42"/>
      <c r="AC49" s="42"/>
      <c r="AD49" s="42"/>
      <c r="AE49" s="42"/>
      <c r="AF49" s="42"/>
      <c r="AG49" s="42"/>
      <c r="AH49" s="42"/>
      <c r="AI49" s="34" t="s">
        <v>32</v>
      </c>
      <c r="AJ49" s="42"/>
      <c r="AK49" s="42"/>
      <c r="AL49" s="42"/>
      <c r="AM49" s="75" t="str">
        <f>IF(E17="","",E17)</f>
        <v>Hanousek s.ro., Barákova 2745/41, 796 01 Prostějov</v>
      </c>
      <c r="AN49" s="66"/>
      <c r="AO49" s="66"/>
      <c r="AP49" s="66"/>
      <c r="AQ49" s="42"/>
      <c r="AR49" s="46"/>
      <c r="AS49" s="76" t="s">
        <v>53</v>
      </c>
      <c r="AT49" s="77"/>
      <c r="AU49" s="78"/>
      <c r="AV49" s="78"/>
      <c r="AW49" s="78"/>
      <c r="AX49" s="78"/>
      <c r="AY49" s="78"/>
      <c r="AZ49" s="78"/>
      <c r="BA49" s="78"/>
      <c r="BB49" s="78"/>
      <c r="BC49" s="78"/>
      <c r="BD49" s="79"/>
      <c r="BE49" s="40"/>
    </row>
    <row r="50" s="2" customFormat="1" ht="25.65" customHeight="1">
      <c r="A50" s="40"/>
      <c r="B50" s="41"/>
      <c r="C50" s="34" t="s">
        <v>30</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36</v>
      </c>
      <c r="AJ50" s="42"/>
      <c r="AK50" s="42"/>
      <c r="AL50" s="42"/>
      <c r="AM50" s="75" t="str">
        <f>IF(E20="","",E20)</f>
        <v>Hanousek s.ro., Barákova 2745/41, 796 01 Prostějov</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54</v>
      </c>
      <c r="D52" s="89"/>
      <c r="E52" s="89"/>
      <c r="F52" s="89"/>
      <c r="G52" s="89"/>
      <c r="H52" s="90"/>
      <c r="I52" s="91" t="s">
        <v>55</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56</v>
      </c>
      <c r="AH52" s="89"/>
      <c r="AI52" s="89"/>
      <c r="AJ52" s="89"/>
      <c r="AK52" s="89"/>
      <c r="AL52" s="89"/>
      <c r="AM52" s="89"/>
      <c r="AN52" s="91" t="s">
        <v>57</v>
      </c>
      <c r="AO52" s="89"/>
      <c r="AP52" s="89"/>
      <c r="AQ52" s="93" t="s">
        <v>58</v>
      </c>
      <c r="AR52" s="46"/>
      <c r="AS52" s="94" t="s">
        <v>59</v>
      </c>
      <c r="AT52" s="95" t="s">
        <v>60</v>
      </c>
      <c r="AU52" s="95" t="s">
        <v>61</v>
      </c>
      <c r="AV52" s="95" t="s">
        <v>62</v>
      </c>
      <c r="AW52" s="95" t="s">
        <v>63</v>
      </c>
      <c r="AX52" s="95" t="s">
        <v>64</v>
      </c>
      <c r="AY52" s="95" t="s">
        <v>65</v>
      </c>
      <c r="AZ52" s="95" t="s">
        <v>66</v>
      </c>
      <c r="BA52" s="95" t="s">
        <v>67</v>
      </c>
      <c r="BB52" s="95" t="s">
        <v>68</v>
      </c>
      <c r="BC52" s="95" t="s">
        <v>69</v>
      </c>
      <c r="BD52" s="96" t="s">
        <v>70</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71</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ROUND(SUM(AG55:AG61),2)</f>
        <v>0</v>
      </c>
      <c r="AH54" s="103"/>
      <c r="AI54" s="103"/>
      <c r="AJ54" s="103"/>
      <c r="AK54" s="103"/>
      <c r="AL54" s="103"/>
      <c r="AM54" s="103"/>
      <c r="AN54" s="104">
        <f>SUM(AG54,AT54)</f>
        <v>0</v>
      </c>
      <c r="AO54" s="104"/>
      <c r="AP54" s="104"/>
      <c r="AQ54" s="105" t="s">
        <v>19</v>
      </c>
      <c r="AR54" s="106"/>
      <c r="AS54" s="107">
        <f>ROUND(SUM(AS55:AS61),2)</f>
        <v>0</v>
      </c>
      <c r="AT54" s="108">
        <f>ROUND(SUM(AV54:AW54),2)</f>
        <v>0</v>
      </c>
      <c r="AU54" s="109">
        <f>ROUND(SUM(AU55:AU61),5)</f>
        <v>0</v>
      </c>
      <c r="AV54" s="108">
        <f>ROUND(AZ54*L29,2)</f>
        <v>0</v>
      </c>
      <c r="AW54" s="108">
        <f>ROUND(BA54*L30,2)</f>
        <v>0</v>
      </c>
      <c r="AX54" s="108">
        <f>ROUND(BB54*L29,2)</f>
        <v>0</v>
      </c>
      <c r="AY54" s="108">
        <f>ROUND(BC54*L30,2)</f>
        <v>0</v>
      </c>
      <c r="AZ54" s="108">
        <f>ROUND(SUM(AZ55:AZ61),2)</f>
        <v>0</v>
      </c>
      <c r="BA54" s="108">
        <f>ROUND(SUM(BA55:BA61),2)</f>
        <v>0</v>
      </c>
      <c r="BB54" s="108">
        <f>ROUND(SUM(BB55:BB61),2)</f>
        <v>0</v>
      </c>
      <c r="BC54" s="108">
        <f>ROUND(SUM(BC55:BC61),2)</f>
        <v>0</v>
      </c>
      <c r="BD54" s="110">
        <f>ROUND(SUM(BD55:BD61),2)</f>
        <v>0</v>
      </c>
      <c r="BE54" s="6"/>
      <c r="BS54" s="111" t="s">
        <v>72</v>
      </c>
      <c r="BT54" s="111" t="s">
        <v>73</v>
      </c>
      <c r="BU54" s="112" t="s">
        <v>74</v>
      </c>
      <c r="BV54" s="111" t="s">
        <v>75</v>
      </c>
      <c r="BW54" s="111" t="s">
        <v>5</v>
      </c>
      <c r="BX54" s="111" t="s">
        <v>76</v>
      </c>
      <c r="CL54" s="111" t="s">
        <v>19</v>
      </c>
    </row>
    <row r="55" s="7" customFormat="1" ht="16.5" customHeight="1">
      <c r="A55" s="113" t="s">
        <v>77</v>
      </c>
      <c r="B55" s="114"/>
      <c r="C55" s="115"/>
      <c r="D55" s="116" t="s">
        <v>78</v>
      </c>
      <c r="E55" s="116"/>
      <c r="F55" s="116"/>
      <c r="G55" s="116"/>
      <c r="H55" s="116"/>
      <c r="I55" s="117"/>
      <c r="J55" s="116" t="s">
        <v>79</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'SO 01 - Polní cesta C1'!J30</f>
        <v>0</v>
      </c>
      <c r="AH55" s="117"/>
      <c r="AI55" s="117"/>
      <c r="AJ55" s="117"/>
      <c r="AK55" s="117"/>
      <c r="AL55" s="117"/>
      <c r="AM55" s="117"/>
      <c r="AN55" s="118">
        <f>SUM(AG55,AT55)</f>
        <v>0</v>
      </c>
      <c r="AO55" s="117"/>
      <c r="AP55" s="117"/>
      <c r="AQ55" s="119" t="s">
        <v>80</v>
      </c>
      <c r="AR55" s="120"/>
      <c r="AS55" s="121">
        <v>0</v>
      </c>
      <c r="AT55" s="122">
        <f>ROUND(SUM(AV55:AW55),2)</f>
        <v>0</v>
      </c>
      <c r="AU55" s="123">
        <f>'SO 01 - Polní cesta C1'!P96</f>
        <v>0</v>
      </c>
      <c r="AV55" s="122">
        <f>'SO 01 - Polní cesta C1'!J33</f>
        <v>0</v>
      </c>
      <c r="AW55" s="122">
        <f>'SO 01 - Polní cesta C1'!J34</f>
        <v>0</v>
      </c>
      <c r="AX55" s="122">
        <f>'SO 01 - Polní cesta C1'!J35</f>
        <v>0</v>
      </c>
      <c r="AY55" s="122">
        <f>'SO 01 - Polní cesta C1'!J36</f>
        <v>0</v>
      </c>
      <c r="AZ55" s="122">
        <f>'SO 01 - Polní cesta C1'!F33</f>
        <v>0</v>
      </c>
      <c r="BA55" s="122">
        <f>'SO 01 - Polní cesta C1'!F34</f>
        <v>0</v>
      </c>
      <c r="BB55" s="122">
        <f>'SO 01 - Polní cesta C1'!F35</f>
        <v>0</v>
      </c>
      <c r="BC55" s="122">
        <f>'SO 01 - Polní cesta C1'!F36</f>
        <v>0</v>
      </c>
      <c r="BD55" s="124">
        <f>'SO 01 - Polní cesta C1'!F37</f>
        <v>0</v>
      </c>
      <c r="BE55" s="7"/>
      <c r="BT55" s="125" t="s">
        <v>81</v>
      </c>
      <c r="BV55" s="125" t="s">
        <v>75</v>
      </c>
      <c r="BW55" s="125" t="s">
        <v>82</v>
      </c>
      <c r="BX55" s="125" t="s">
        <v>5</v>
      </c>
      <c r="CL55" s="125" t="s">
        <v>19</v>
      </c>
      <c r="CM55" s="125" t="s">
        <v>83</v>
      </c>
    </row>
    <row r="56" s="7" customFormat="1" ht="16.5" customHeight="1">
      <c r="A56" s="113" t="s">
        <v>77</v>
      </c>
      <c r="B56" s="114"/>
      <c r="C56" s="115"/>
      <c r="D56" s="116" t="s">
        <v>84</v>
      </c>
      <c r="E56" s="116"/>
      <c r="F56" s="116"/>
      <c r="G56" s="116"/>
      <c r="H56" s="116"/>
      <c r="I56" s="117"/>
      <c r="J56" s="116" t="s">
        <v>85</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'SO 02 - Polní cesta C2'!J30</f>
        <v>0</v>
      </c>
      <c r="AH56" s="117"/>
      <c r="AI56" s="117"/>
      <c r="AJ56" s="117"/>
      <c r="AK56" s="117"/>
      <c r="AL56" s="117"/>
      <c r="AM56" s="117"/>
      <c r="AN56" s="118">
        <f>SUM(AG56,AT56)</f>
        <v>0</v>
      </c>
      <c r="AO56" s="117"/>
      <c r="AP56" s="117"/>
      <c r="AQ56" s="119" t="s">
        <v>80</v>
      </c>
      <c r="AR56" s="120"/>
      <c r="AS56" s="121">
        <v>0</v>
      </c>
      <c r="AT56" s="122">
        <f>ROUND(SUM(AV56:AW56),2)</f>
        <v>0</v>
      </c>
      <c r="AU56" s="123">
        <f>'SO 02 - Polní cesta C2'!P96</f>
        <v>0</v>
      </c>
      <c r="AV56" s="122">
        <f>'SO 02 - Polní cesta C2'!J33</f>
        <v>0</v>
      </c>
      <c r="AW56" s="122">
        <f>'SO 02 - Polní cesta C2'!J34</f>
        <v>0</v>
      </c>
      <c r="AX56" s="122">
        <f>'SO 02 - Polní cesta C2'!J35</f>
        <v>0</v>
      </c>
      <c r="AY56" s="122">
        <f>'SO 02 - Polní cesta C2'!J36</f>
        <v>0</v>
      </c>
      <c r="AZ56" s="122">
        <f>'SO 02 - Polní cesta C2'!F33</f>
        <v>0</v>
      </c>
      <c r="BA56" s="122">
        <f>'SO 02 - Polní cesta C2'!F34</f>
        <v>0</v>
      </c>
      <c r="BB56" s="122">
        <f>'SO 02 - Polní cesta C2'!F35</f>
        <v>0</v>
      </c>
      <c r="BC56" s="122">
        <f>'SO 02 - Polní cesta C2'!F36</f>
        <v>0</v>
      </c>
      <c r="BD56" s="124">
        <f>'SO 02 - Polní cesta C2'!F37</f>
        <v>0</v>
      </c>
      <c r="BE56" s="7"/>
      <c r="BT56" s="125" t="s">
        <v>81</v>
      </c>
      <c r="BV56" s="125" t="s">
        <v>75</v>
      </c>
      <c r="BW56" s="125" t="s">
        <v>86</v>
      </c>
      <c r="BX56" s="125" t="s">
        <v>5</v>
      </c>
      <c r="CL56" s="125" t="s">
        <v>19</v>
      </c>
      <c r="CM56" s="125" t="s">
        <v>83</v>
      </c>
    </row>
    <row r="57" s="7" customFormat="1" ht="16.5" customHeight="1">
      <c r="A57" s="113" t="s">
        <v>77</v>
      </c>
      <c r="B57" s="114"/>
      <c r="C57" s="115"/>
      <c r="D57" s="116" t="s">
        <v>87</v>
      </c>
      <c r="E57" s="116"/>
      <c r="F57" s="116"/>
      <c r="G57" s="116"/>
      <c r="H57" s="116"/>
      <c r="I57" s="117"/>
      <c r="J57" s="116" t="s">
        <v>88</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'SO 03 - Polní cesta C3'!J30</f>
        <v>0</v>
      </c>
      <c r="AH57" s="117"/>
      <c r="AI57" s="117"/>
      <c r="AJ57" s="117"/>
      <c r="AK57" s="117"/>
      <c r="AL57" s="117"/>
      <c r="AM57" s="117"/>
      <c r="AN57" s="118">
        <f>SUM(AG57,AT57)</f>
        <v>0</v>
      </c>
      <c r="AO57" s="117"/>
      <c r="AP57" s="117"/>
      <c r="AQ57" s="119" t="s">
        <v>80</v>
      </c>
      <c r="AR57" s="120"/>
      <c r="AS57" s="121">
        <v>0</v>
      </c>
      <c r="AT57" s="122">
        <f>ROUND(SUM(AV57:AW57),2)</f>
        <v>0</v>
      </c>
      <c r="AU57" s="123">
        <f>'SO 03 - Polní cesta C3'!P92</f>
        <v>0</v>
      </c>
      <c r="AV57" s="122">
        <f>'SO 03 - Polní cesta C3'!J33</f>
        <v>0</v>
      </c>
      <c r="AW57" s="122">
        <f>'SO 03 - Polní cesta C3'!J34</f>
        <v>0</v>
      </c>
      <c r="AX57" s="122">
        <f>'SO 03 - Polní cesta C3'!J35</f>
        <v>0</v>
      </c>
      <c r="AY57" s="122">
        <f>'SO 03 - Polní cesta C3'!J36</f>
        <v>0</v>
      </c>
      <c r="AZ57" s="122">
        <f>'SO 03 - Polní cesta C3'!F33</f>
        <v>0</v>
      </c>
      <c r="BA57" s="122">
        <f>'SO 03 - Polní cesta C3'!F34</f>
        <v>0</v>
      </c>
      <c r="BB57" s="122">
        <f>'SO 03 - Polní cesta C3'!F35</f>
        <v>0</v>
      </c>
      <c r="BC57" s="122">
        <f>'SO 03 - Polní cesta C3'!F36</f>
        <v>0</v>
      </c>
      <c r="BD57" s="124">
        <f>'SO 03 - Polní cesta C3'!F37</f>
        <v>0</v>
      </c>
      <c r="BE57" s="7"/>
      <c r="BT57" s="125" t="s">
        <v>81</v>
      </c>
      <c r="BV57" s="125" t="s">
        <v>75</v>
      </c>
      <c r="BW57" s="125" t="s">
        <v>89</v>
      </c>
      <c r="BX57" s="125" t="s">
        <v>5</v>
      </c>
      <c r="CL57" s="125" t="s">
        <v>19</v>
      </c>
      <c r="CM57" s="125" t="s">
        <v>83</v>
      </c>
    </row>
    <row r="58" s="7" customFormat="1" ht="24.75" customHeight="1">
      <c r="A58" s="113" t="s">
        <v>77</v>
      </c>
      <c r="B58" s="114"/>
      <c r="C58" s="115"/>
      <c r="D58" s="116" t="s">
        <v>90</v>
      </c>
      <c r="E58" s="116"/>
      <c r="F58" s="116"/>
      <c r="G58" s="116"/>
      <c r="H58" s="116"/>
      <c r="I58" s="117"/>
      <c r="J58" s="116" t="s">
        <v>91</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'SO 04_1 - Náhradní výsadba'!J30</f>
        <v>0</v>
      </c>
      <c r="AH58" s="117"/>
      <c r="AI58" s="117"/>
      <c r="AJ58" s="117"/>
      <c r="AK58" s="117"/>
      <c r="AL58" s="117"/>
      <c r="AM58" s="117"/>
      <c r="AN58" s="118">
        <f>SUM(AG58,AT58)</f>
        <v>0</v>
      </c>
      <c r="AO58" s="117"/>
      <c r="AP58" s="117"/>
      <c r="AQ58" s="119" t="s">
        <v>80</v>
      </c>
      <c r="AR58" s="120"/>
      <c r="AS58" s="121">
        <v>0</v>
      </c>
      <c r="AT58" s="122">
        <f>ROUND(SUM(AV58:AW58),2)</f>
        <v>0</v>
      </c>
      <c r="AU58" s="123">
        <f>'SO 04_1 - Náhradní výsadba'!P85</f>
        <v>0</v>
      </c>
      <c r="AV58" s="122">
        <f>'SO 04_1 - Náhradní výsadba'!J33</f>
        <v>0</v>
      </c>
      <c r="AW58" s="122">
        <f>'SO 04_1 - Náhradní výsadba'!J34</f>
        <v>0</v>
      </c>
      <c r="AX58" s="122">
        <f>'SO 04_1 - Náhradní výsadba'!J35</f>
        <v>0</v>
      </c>
      <c r="AY58" s="122">
        <f>'SO 04_1 - Náhradní výsadba'!J36</f>
        <v>0</v>
      </c>
      <c r="AZ58" s="122">
        <f>'SO 04_1 - Náhradní výsadba'!F33</f>
        <v>0</v>
      </c>
      <c r="BA58" s="122">
        <f>'SO 04_1 - Náhradní výsadba'!F34</f>
        <v>0</v>
      </c>
      <c r="BB58" s="122">
        <f>'SO 04_1 - Náhradní výsadba'!F35</f>
        <v>0</v>
      </c>
      <c r="BC58" s="122">
        <f>'SO 04_1 - Náhradní výsadba'!F36</f>
        <v>0</v>
      </c>
      <c r="BD58" s="124">
        <f>'SO 04_1 - Náhradní výsadba'!F37</f>
        <v>0</v>
      </c>
      <c r="BE58" s="7"/>
      <c r="BT58" s="125" t="s">
        <v>81</v>
      </c>
      <c r="BV58" s="125" t="s">
        <v>75</v>
      </c>
      <c r="BW58" s="125" t="s">
        <v>92</v>
      </c>
      <c r="BX58" s="125" t="s">
        <v>5</v>
      </c>
      <c r="CL58" s="125" t="s">
        <v>19</v>
      </c>
      <c r="CM58" s="125" t="s">
        <v>83</v>
      </c>
    </row>
    <row r="59" s="7" customFormat="1" ht="24.75" customHeight="1">
      <c r="A59" s="113" t="s">
        <v>77</v>
      </c>
      <c r="B59" s="114"/>
      <c r="C59" s="115"/>
      <c r="D59" s="116" t="s">
        <v>93</v>
      </c>
      <c r="E59" s="116"/>
      <c r="F59" s="116"/>
      <c r="G59" s="116"/>
      <c r="H59" s="116"/>
      <c r="I59" s="117"/>
      <c r="J59" s="116" t="s">
        <v>94</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8">
        <f>'SO 04_2 - 1. rok následné...'!J30</f>
        <v>0</v>
      </c>
      <c r="AH59" s="117"/>
      <c r="AI59" s="117"/>
      <c r="AJ59" s="117"/>
      <c r="AK59" s="117"/>
      <c r="AL59" s="117"/>
      <c r="AM59" s="117"/>
      <c r="AN59" s="118">
        <f>SUM(AG59,AT59)</f>
        <v>0</v>
      </c>
      <c r="AO59" s="117"/>
      <c r="AP59" s="117"/>
      <c r="AQ59" s="119" t="s">
        <v>80</v>
      </c>
      <c r="AR59" s="120"/>
      <c r="AS59" s="121">
        <v>0</v>
      </c>
      <c r="AT59" s="122">
        <f>ROUND(SUM(AV59:AW59),2)</f>
        <v>0</v>
      </c>
      <c r="AU59" s="123">
        <f>'SO 04_2 - 1. rok následné...'!P82</f>
        <v>0</v>
      </c>
      <c r="AV59" s="122">
        <f>'SO 04_2 - 1. rok následné...'!J33</f>
        <v>0</v>
      </c>
      <c r="AW59" s="122">
        <f>'SO 04_2 - 1. rok následné...'!J34</f>
        <v>0</v>
      </c>
      <c r="AX59" s="122">
        <f>'SO 04_2 - 1. rok následné...'!J35</f>
        <v>0</v>
      </c>
      <c r="AY59" s="122">
        <f>'SO 04_2 - 1. rok následné...'!J36</f>
        <v>0</v>
      </c>
      <c r="AZ59" s="122">
        <f>'SO 04_2 - 1. rok následné...'!F33</f>
        <v>0</v>
      </c>
      <c r="BA59" s="122">
        <f>'SO 04_2 - 1. rok následné...'!F34</f>
        <v>0</v>
      </c>
      <c r="BB59" s="122">
        <f>'SO 04_2 - 1. rok následné...'!F35</f>
        <v>0</v>
      </c>
      <c r="BC59" s="122">
        <f>'SO 04_2 - 1. rok následné...'!F36</f>
        <v>0</v>
      </c>
      <c r="BD59" s="124">
        <f>'SO 04_2 - 1. rok následné...'!F37</f>
        <v>0</v>
      </c>
      <c r="BE59" s="7"/>
      <c r="BT59" s="125" t="s">
        <v>81</v>
      </c>
      <c r="BV59" s="125" t="s">
        <v>75</v>
      </c>
      <c r="BW59" s="125" t="s">
        <v>95</v>
      </c>
      <c r="BX59" s="125" t="s">
        <v>5</v>
      </c>
      <c r="CL59" s="125" t="s">
        <v>19</v>
      </c>
      <c r="CM59" s="125" t="s">
        <v>83</v>
      </c>
    </row>
    <row r="60" s="7" customFormat="1" ht="24.75" customHeight="1">
      <c r="A60" s="113" t="s">
        <v>77</v>
      </c>
      <c r="B60" s="114"/>
      <c r="C60" s="115"/>
      <c r="D60" s="116" t="s">
        <v>96</v>
      </c>
      <c r="E60" s="116"/>
      <c r="F60" s="116"/>
      <c r="G60" s="116"/>
      <c r="H60" s="116"/>
      <c r="I60" s="117"/>
      <c r="J60" s="116" t="s">
        <v>97</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8">
        <f>'SO 04_3 - 2. rok následné...'!J30</f>
        <v>0</v>
      </c>
      <c r="AH60" s="117"/>
      <c r="AI60" s="117"/>
      <c r="AJ60" s="117"/>
      <c r="AK60" s="117"/>
      <c r="AL60" s="117"/>
      <c r="AM60" s="117"/>
      <c r="AN60" s="118">
        <f>SUM(AG60,AT60)</f>
        <v>0</v>
      </c>
      <c r="AO60" s="117"/>
      <c r="AP60" s="117"/>
      <c r="AQ60" s="119" t="s">
        <v>80</v>
      </c>
      <c r="AR60" s="120"/>
      <c r="AS60" s="121">
        <v>0</v>
      </c>
      <c r="AT60" s="122">
        <f>ROUND(SUM(AV60:AW60),2)</f>
        <v>0</v>
      </c>
      <c r="AU60" s="123">
        <f>'SO 04_3 - 2. rok následné...'!P82</f>
        <v>0</v>
      </c>
      <c r="AV60" s="122">
        <f>'SO 04_3 - 2. rok následné...'!J33</f>
        <v>0</v>
      </c>
      <c r="AW60" s="122">
        <f>'SO 04_3 - 2. rok následné...'!J34</f>
        <v>0</v>
      </c>
      <c r="AX60" s="122">
        <f>'SO 04_3 - 2. rok následné...'!J35</f>
        <v>0</v>
      </c>
      <c r="AY60" s="122">
        <f>'SO 04_3 - 2. rok následné...'!J36</f>
        <v>0</v>
      </c>
      <c r="AZ60" s="122">
        <f>'SO 04_3 - 2. rok následné...'!F33</f>
        <v>0</v>
      </c>
      <c r="BA60" s="122">
        <f>'SO 04_3 - 2. rok následné...'!F34</f>
        <v>0</v>
      </c>
      <c r="BB60" s="122">
        <f>'SO 04_3 - 2. rok následné...'!F35</f>
        <v>0</v>
      </c>
      <c r="BC60" s="122">
        <f>'SO 04_3 - 2. rok následné...'!F36</f>
        <v>0</v>
      </c>
      <c r="BD60" s="124">
        <f>'SO 04_3 - 2. rok následné...'!F37</f>
        <v>0</v>
      </c>
      <c r="BE60" s="7"/>
      <c r="BT60" s="125" t="s">
        <v>81</v>
      </c>
      <c r="BV60" s="125" t="s">
        <v>75</v>
      </c>
      <c r="BW60" s="125" t="s">
        <v>98</v>
      </c>
      <c r="BX60" s="125" t="s">
        <v>5</v>
      </c>
      <c r="CL60" s="125" t="s">
        <v>19</v>
      </c>
      <c r="CM60" s="125" t="s">
        <v>83</v>
      </c>
    </row>
    <row r="61" s="7" customFormat="1" ht="24.75" customHeight="1">
      <c r="A61" s="113" t="s">
        <v>77</v>
      </c>
      <c r="B61" s="114"/>
      <c r="C61" s="115"/>
      <c r="D61" s="116" t="s">
        <v>99</v>
      </c>
      <c r="E61" s="116"/>
      <c r="F61" s="116"/>
      <c r="G61" s="116"/>
      <c r="H61" s="116"/>
      <c r="I61" s="117"/>
      <c r="J61" s="116" t="s">
        <v>100</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8">
        <f>'SO 04_4 - 3. rok následné...'!J30</f>
        <v>0</v>
      </c>
      <c r="AH61" s="117"/>
      <c r="AI61" s="117"/>
      <c r="AJ61" s="117"/>
      <c r="AK61" s="117"/>
      <c r="AL61" s="117"/>
      <c r="AM61" s="117"/>
      <c r="AN61" s="118">
        <f>SUM(AG61,AT61)</f>
        <v>0</v>
      </c>
      <c r="AO61" s="117"/>
      <c r="AP61" s="117"/>
      <c r="AQ61" s="119" t="s">
        <v>80</v>
      </c>
      <c r="AR61" s="120"/>
      <c r="AS61" s="126">
        <v>0</v>
      </c>
      <c r="AT61" s="127">
        <f>ROUND(SUM(AV61:AW61),2)</f>
        <v>0</v>
      </c>
      <c r="AU61" s="128">
        <f>'SO 04_4 - 3. rok následné...'!P82</f>
        <v>0</v>
      </c>
      <c r="AV61" s="127">
        <f>'SO 04_4 - 3. rok následné...'!J33</f>
        <v>0</v>
      </c>
      <c r="AW61" s="127">
        <f>'SO 04_4 - 3. rok následné...'!J34</f>
        <v>0</v>
      </c>
      <c r="AX61" s="127">
        <f>'SO 04_4 - 3. rok následné...'!J35</f>
        <v>0</v>
      </c>
      <c r="AY61" s="127">
        <f>'SO 04_4 - 3. rok následné...'!J36</f>
        <v>0</v>
      </c>
      <c r="AZ61" s="127">
        <f>'SO 04_4 - 3. rok následné...'!F33</f>
        <v>0</v>
      </c>
      <c r="BA61" s="127">
        <f>'SO 04_4 - 3. rok následné...'!F34</f>
        <v>0</v>
      </c>
      <c r="BB61" s="127">
        <f>'SO 04_4 - 3. rok následné...'!F35</f>
        <v>0</v>
      </c>
      <c r="BC61" s="127">
        <f>'SO 04_4 - 3. rok následné...'!F36</f>
        <v>0</v>
      </c>
      <c r="BD61" s="129">
        <f>'SO 04_4 - 3. rok následné...'!F37</f>
        <v>0</v>
      </c>
      <c r="BE61" s="7"/>
      <c r="BT61" s="125" t="s">
        <v>81</v>
      </c>
      <c r="BV61" s="125" t="s">
        <v>75</v>
      </c>
      <c r="BW61" s="125" t="s">
        <v>101</v>
      </c>
      <c r="BX61" s="125" t="s">
        <v>5</v>
      </c>
      <c r="CL61" s="125" t="s">
        <v>19</v>
      </c>
      <c r="CM61" s="125" t="s">
        <v>83</v>
      </c>
    </row>
    <row r="62" s="2" customFormat="1" ht="30" customHeight="1">
      <c r="A62" s="40"/>
      <c r="B62" s="4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6"/>
      <c r="AS62" s="40"/>
      <c r="AT62" s="40"/>
      <c r="AU62" s="40"/>
      <c r="AV62" s="40"/>
      <c r="AW62" s="40"/>
      <c r="AX62" s="40"/>
      <c r="AY62" s="40"/>
      <c r="AZ62" s="40"/>
      <c r="BA62" s="40"/>
      <c r="BB62" s="40"/>
      <c r="BC62" s="40"/>
      <c r="BD62" s="40"/>
      <c r="BE62" s="40"/>
    </row>
    <row r="63" s="2" customFormat="1" ht="6.96" customHeight="1">
      <c r="A63" s="40"/>
      <c r="B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46"/>
      <c r="AS63" s="40"/>
      <c r="AT63" s="40"/>
      <c r="AU63" s="40"/>
      <c r="AV63" s="40"/>
      <c r="AW63" s="40"/>
      <c r="AX63" s="40"/>
      <c r="AY63" s="40"/>
      <c r="AZ63" s="40"/>
      <c r="BA63" s="40"/>
      <c r="BB63" s="40"/>
      <c r="BC63" s="40"/>
      <c r="BD63" s="40"/>
      <c r="BE63" s="40"/>
    </row>
  </sheetData>
  <sheetProtection sheet="1" formatColumns="0" formatRows="0" objects="1" scenarios="1" spinCount="100000" saltValue="8Sn9OQzX+39RoJItnHve8wWtBc7kS/pTPjGinomeP8GQdIPgzpEvkKjjFyDNF5pL3vxrboFeLPJZnZZxOk0mtw==" hashValue="P6NJqrQC2iGGkm2H6yJgdoaKdp6vLLjuNv/ogxED1JQHjJ/jN7FP3ujMwa/J12Wm2lPN5mheX31/upLmoLnI4Q==" algorithmName="SHA-512" password="CC35"/>
  <mergeCells count="66">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SO 01 - Polní cesta C1'!C2" display="/"/>
    <hyperlink ref="A56" location="'SO 02 - Polní cesta C2'!C2" display="/"/>
    <hyperlink ref="A57" location="'SO 03 - Polní cesta C3'!C2" display="/"/>
    <hyperlink ref="A58" location="'SO 04_1 - Náhradní výsadba'!C2" display="/"/>
    <hyperlink ref="A59" location="'SO 04_2 - 1. rok následné...'!C2" display="/"/>
    <hyperlink ref="A60" location="'SO 04_3 - 2. rok následné...'!C2" display="/"/>
    <hyperlink ref="A61" location="'SO 04_4 - 3. rok následné...'!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82</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105</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ROUND(J96,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ROUND((SUM(BE96:BE619)),  2)</f>
        <v>0</v>
      </c>
      <c r="G33" s="40"/>
      <c r="H33" s="40"/>
      <c r="I33" s="150">
        <v>0.20999999999999999</v>
      </c>
      <c r="J33" s="149">
        <f>ROUND(((SUM(BE96:BE619))*I33),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ROUND((SUM(BF96:BF619)),  2)</f>
        <v>0</v>
      </c>
      <c r="G34" s="40"/>
      <c r="H34" s="40"/>
      <c r="I34" s="150">
        <v>0.14999999999999999</v>
      </c>
      <c r="J34" s="149">
        <f>ROUND(((SUM(BF96:BF619))*I34),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ROUND((SUM(BG96:BG619)),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ROUND((SUM(BH96:BH619)),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ROUND((SUM(BI96:BI619)),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01 - Polní cesta C1</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36</v>
      </c>
      <c r="J55" s="38" t="str">
        <f>E24</f>
        <v>Ing. Jan Krč</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J96</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J97</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J98</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112</v>
      </c>
      <c r="E62" s="176"/>
      <c r="F62" s="176"/>
      <c r="G62" s="176"/>
      <c r="H62" s="176"/>
      <c r="I62" s="176"/>
      <c r="J62" s="177">
        <f>J289</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113</v>
      </c>
      <c r="E63" s="176"/>
      <c r="F63" s="176"/>
      <c r="G63" s="176"/>
      <c r="H63" s="176"/>
      <c r="I63" s="176"/>
      <c r="J63" s="177">
        <f>J313</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114</v>
      </c>
      <c r="E64" s="176"/>
      <c r="F64" s="176"/>
      <c r="G64" s="176"/>
      <c r="H64" s="176"/>
      <c r="I64" s="176"/>
      <c r="J64" s="177">
        <f>J324</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115</v>
      </c>
      <c r="E65" s="176"/>
      <c r="F65" s="176"/>
      <c r="G65" s="176"/>
      <c r="H65" s="176"/>
      <c r="I65" s="176"/>
      <c r="J65" s="177">
        <f>J411</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116</v>
      </c>
      <c r="E66" s="176"/>
      <c r="F66" s="176"/>
      <c r="G66" s="176"/>
      <c r="H66" s="176"/>
      <c r="I66" s="176"/>
      <c r="J66" s="177">
        <f>J418</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117</v>
      </c>
      <c r="E67" s="176"/>
      <c r="F67" s="176"/>
      <c r="G67" s="176"/>
      <c r="H67" s="176"/>
      <c r="I67" s="176"/>
      <c r="J67" s="177">
        <f>J488</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118</v>
      </c>
      <c r="E68" s="176"/>
      <c r="F68" s="176"/>
      <c r="G68" s="176"/>
      <c r="H68" s="176"/>
      <c r="I68" s="176"/>
      <c r="J68" s="177">
        <f>J508</f>
        <v>0</v>
      </c>
      <c r="K68" s="174"/>
      <c r="L68" s="178"/>
      <c r="S68" s="10"/>
      <c r="T68" s="10"/>
      <c r="U68" s="10"/>
      <c r="V68" s="10"/>
      <c r="W68" s="10"/>
      <c r="X68" s="10"/>
      <c r="Y68" s="10"/>
      <c r="Z68" s="10"/>
      <c r="AA68" s="10"/>
      <c r="AB68" s="10"/>
      <c r="AC68" s="10"/>
      <c r="AD68" s="10"/>
      <c r="AE68" s="10"/>
    </row>
    <row r="69" s="9" customFormat="1" ht="24.96" customHeight="1">
      <c r="A69" s="9"/>
      <c r="B69" s="167"/>
      <c r="C69" s="168"/>
      <c r="D69" s="169" t="s">
        <v>119</v>
      </c>
      <c r="E69" s="170"/>
      <c r="F69" s="170"/>
      <c r="G69" s="170"/>
      <c r="H69" s="170"/>
      <c r="I69" s="170"/>
      <c r="J69" s="171">
        <f>J513</f>
        <v>0</v>
      </c>
      <c r="K69" s="168"/>
      <c r="L69" s="172"/>
      <c r="S69" s="9"/>
      <c r="T69" s="9"/>
      <c r="U69" s="9"/>
      <c r="V69" s="9"/>
      <c r="W69" s="9"/>
      <c r="X69" s="9"/>
      <c r="Y69" s="9"/>
      <c r="Z69" s="9"/>
      <c r="AA69" s="9"/>
      <c r="AB69" s="9"/>
      <c r="AC69" s="9"/>
      <c r="AD69" s="9"/>
      <c r="AE69" s="9"/>
    </row>
    <row r="70" s="10" customFormat="1" ht="19.92" customHeight="1">
      <c r="A70" s="10"/>
      <c r="B70" s="173"/>
      <c r="C70" s="174"/>
      <c r="D70" s="175" t="s">
        <v>120</v>
      </c>
      <c r="E70" s="176"/>
      <c r="F70" s="176"/>
      <c r="G70" s="176"/>
      <c r="H70" s="176"/>
      <c r="I70" s="176"/>
      <c r="J70" s="177">
        <f>J514</f>
        <v>0</v>
      </c>
      <c r="K70" s="174"/>
      <c r="L70" s="178"/>
      <c r="S70" s="10"/>
      <c r="T70" s="10"/>
      <c r="U70" s="10"/>
      <c r="V70" s="10"/>
      <c r="W70" s="10"/>
      <c r="X70" s="10"/>
      <c r="Y70" s="10"/>
      <c r="Z70" s="10"/>
      <c r="AA70" s="10"/>
      <c r="AB70" s="10"/>
      <c r="AC70" s="10"/>
      <c r="AD70" s="10"/>
      <c r="AE70" s="10"/>
    </row>
    <row r="71" s="9" customFormat="1" ht="24.96" customHeight="1">
      <c r="A71" s="9"/>
      <c r="B71" s="167"/>
      <c r="C71" s="168"/>
      <c r="D71" s="169" t="s">
        <v>121</v>
      </c>
      <c r="E71" s="170"/>
      <c r="F71" s="170"/>
      <c r="G71" s="170"/>
      <c r="H71" s="170"/>
      <c r="I71" s="170"/>
      <c r="J71" s="171">
        <f>J537</f>
        <v>0</v>
      </c>
      <c r="K71" s="168"/>
      <c r="L71" s="172"/>
      <c r="S71" s="9"/>
      <c r="T71" s="9"/>
      <c r="U71" s="9"/>
      <c r="V71" s="9"/>
      <c r="W71" s="9"/>
      <c r="X71" s="9"/>
      <c r="Y71" s="9"/>
      <c r="Z71" s="9"/>
      <c r="AA71" s="9"/>
      <c r="AB71" s="9"/>
      <c r="AC71" s="9"/>
      <c r="AD71" s="9"/>
      <c r="AE71" s="9"/>
    </row>
    <row r="72" s="10" customFormat="1" ht="19.92" customHeight="1">
      <c r="A72" s="10"/>
      <c r="B72" s="173"/>
      <c r="C72" s="174"/>
      <c r="D72" s="175" t="s">
        <v>122</v>
      </c>
      <c r="E72" s="176"/>
      <c r="F72" s="176"/>
      <c r="G72" s="176"/>
      <c r="H72" s="176"/>
      <c r="I72" s="176"/>
      <c r="J72" s="177">
        <f>J538</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123</v>
      </c>
      <c r="E73" s="176"/>
      <c r="F73" s="176"/>
      <c r="G73" s="176"/>
      <c r="H73" s="176"/>
      <c r="I73" s="176"/>
      <c r="J73" s="177">
        <f>J575</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124</v>
      </c>
      <c r="E74" s="176"/>
      <c r="F74" s="176"/>
      <c r="G74" s="176"/>
      <c r="H74" s="176"/>
      <c r="I74" s="176"/>
      <c r="J74" s="177">
        <f>J585</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125</v>
      </c>
      <c r="E75" s="176"/>
      <c r="F75" s="176"/>
      <c r="G75" s="176"/>
      <c r="H75" s="176"/>
      <c r="I75" s="176"/>
      <c r="J75" s="177">
        <f>J606</f>
        <v>0</v>
      </c>
      <c r="K75" s="174"/>
      <c r="L75" s="178"/>
      <c r="S75" s="10"/>
      <c r="T75" s="10"/>
      <c r="U75" s="10"/>
      <c r="V75" s="10"/>
      <c r="W75" s="10"/>
      <c r="X75" s="10"/>
      <c r="Y75" s="10"/>
      <c r="Z75" s="10"/>
      <c r="AA75" s="10"/>
      <c r="AB75" s="10"/>
      <c r="AC75" s="10"/>
      <c r="AD75" s="10"/>
      <c r="AE75" s="10"/>
    </row>
    <row r="76" s="10" customFormat="1" ht="19.92" customHeight="1">
      <c r="A76" s="10"/>
      <c r="B76" s="173"/>
      <c r="C76" s="174"/>
      <c r="D76" s="175" t="s">
        <v>126</v>
      </c>
      <c r="E76" s="176"/>
      <c r="F76" s="176"/>
      <c r="G76" s="176"/>
      <c r="H76" s="176"/>
      <c r="I76" s="176"/>
      <c r="J76" s="177">
        <f>J614</f>
        <v>0</v>
      </c>
      <c r="K76" s="174"/>
      <c r="L76" s="178"/>
      <c r="S76" s="10"/>
      <c r="T76" s="10"/>
      <c r="U76" s="10"/>
      <c r="V76" s="10"/>
      <c r="W76" s="10"/>
      <c r="X76" s="10"/>
      <c r="Y76" s="10"/>
      <c r="Z76" s="10"/>
      <c r="AA76" s="10"/>
      <c r="AB76" s="10"/>
      <c r="AC76" s="10"/>
      <c r="AD76" s="10"/>
      <c r="AE76" s="10"/>
    </row>
    <row r="77" s="2" customFormat="1" ht="21.84"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61"/>
      <c r="C78" s="62"/>
      <c r="D78" s="62"/>
      <c r="E78" s="62"/>
      <c r="F78" s="62"/>
      <c r="G78" s="62"/>
      <c r="H78" s="62"/>
      <c r="I78" s="62"/>
      <c r="J78" s="62"/>
      <c r="K78" s="62"/>
      <c r="L78" s="136"/>
      <c r="S78" s="40"/>
      <c r="T78" s="40"/>
      <c r="U78" s="40"/>
      <c r="V78" s="40"/>
      <c r="W78" s="40"/>
      <c r="X78" s="40"/>
      <c r="Y78" s="40"/>
      <c r="Z78" s="40"/>
      <c r="AA78" s="40"/>
      <c r="AB78" s="40"/>
      <c r="AC78" s="40"/>
      <c r="AD78" s="40"/>
      <c r="AE78" s="40"/>
    </row>
    <row r="82" s="2" customFormat="1" ht="6.96" customHeight="1">
      <c r="A82" s="40"/>
      <c r="B82" s="63"/>
      <c r="C82" s="64"/>
      <c r="D82" s="64"/>
      <c r="E82" s="64"/>
      <c r="F82" s="64"/>
      <c r="G82" s="64"/>
      <c r="H82" s="64"/>
      <c r="I82" s="64"/>
      <c r="J82" s="64"/>
      <c r="K82" s="64"/>
      <c r="L82" s="136"/>
      <c r="S82" s="40"/>
      <c r="T82" s="40"/>
      <c r="U82" s="40"/>
      <c r="V82" s="40"/>
      <c r="W82" s="40"/>
      <c r="X82" s="40"/>
      <c r="Y82" s="40"/>
      <c r="Z82" s="40"/>
      <c r="AA82" s="40"/>
      <c r="AB82" s="40"/>
      <c r="AC82" s="40"/>
      <c r="AD82" s="40"/>
      <c r="AE82" s="40"/>
    </row>
    <row r="83" s="2" customFormat="1" ht="24.96" customHeight="1">
      <c r="A83" s="40"/>
      <c r="B83" s="41"/>
      <c r="C83" s="25" t="s">
        <v>127</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2" customHeight="1">
      <c r="A85" s="40"/>
      <c r="B85" s="41"/>
      <c r="C85" s="34" t="s">
        <v>16</v>
      </c>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6.5" customHeight="1">
      <c r="A86" s="40"/>
      <c r="B86" s="41"/>
      <c r="C86" s="42"/>
      <c r="D86" s="42"/>
      <c r="E86" s="162" t="str">
        <f>E7</f>
        <v>Realizace SZ v k.ú. Karpentná</v>
      </c>
      <c r="F86" s="34"/>
      <c r="G86" s="34"/>
      <c r="H86" s="34"/>
      <c r="I86" s="42"/>
      <c r="J86" s="42"/>
      <c r="K86" s="42"/>
      <c r="L86" s="136"/>
      <c r="S86" s="40"/>
      <c r="T86" s="40"/>
      <c r="U86" s="40"/>
      <c r="V86" s="40"/>
      <c r="W86" s="40"/>
      <c r="X86" s="40"/>
      <c r="Y86" s="40"/>
      <c r="Z86" s="40"/>
      <c r="AA86" s="40"/>
      <c r="AB86" s="40"/>
      <c r="AC86" s="40"/>
      <c r="AD86" s="40"/>
      <c r="AE86" s="40"/>
    </row>
    <row r="87" s="2" customFormat="1" ht="12" customHeight="1">
      <c r="A87" s="40"/>
      <c r="B87" s="41"/>
      <c r="C87" s="34" t="s">
        <v>103</v>
      </c>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16.5" customHeight="1">
      <c r="A88" s="40"/>
      <c r="B88" s="41"/>
      <c r="C88" s="42"/>
      <c r="D88" s="42"/>
      <c r="E88" s="71" t="str">
        <f>E9</f>
        <v>SO 01 - Polní cesta C1</v>
      </c>
      <c r="F88" s="42"/>
      <c r="G88" s="42"/>
      <c r="H88" s="42"/>
      <c r="I88" s="42"/>
      <c r="J88" s="42"/>
      <c r="K88" s="42"/>
      <c r="L88" s="136"/>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2" customFormat="1" ht="12" customHeight="1">
      <c r="A90" s="40"/>
      <c r="B90" s="41"/>
      <c r="C90" s="34" t="s">
        <v>21</v>
      </c>
      <c r="D90" s="42"/>
      <c r="E90" s="42"/>
      <c r="F90" s="29" t="str">
        <f>F12</f>
        <v>k.ú. Karpentná</v>
      </c>
      <c r="G90" s="42"/>
      <c r="H90" s="42"/>
      <c r="I90" s="34" t="s">
        <v>23</v>
      </c>
      <c r="J90" s="74" t="str">
        <f>IF(J12="","",J12)</f>
        <v>8. 9. 2025</v>
      </c>
      <c r="K90" s="42"/>
      <c r="L90" s="13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6"/>
      <c r="S91" s="40"/>
      <c r="T91" s="40"/>
      <c r="U91" s="40"/>
      <c r="V91" s="40"/>
      <c r="W91" s="40"/>
      <c r="X91" s="40"/>
      <c r="Y91" s="40"/>
      <c r="Z91" s="40"/>
      <c r="AA91" s="40"/>
      <c r="AB91" s="40"/>
      <c r="AC91" s="40"/>
      <c r="AD91" s="40"/>
      <c r="AE91" s="40"/>
    </row>
    <row r="92" s="2" customFormat="1" ht="40.05" customHeight="1">
      <c r="A92" s="40"/>
      <c r="B92" s="41"/>
      <c r="C92" s="34" t="s">
        <v>25</v>
      </c>
      <c r="D92" s="42"/>
      <c r="E92" s="42"/>
      <c r="F92" s="29" t="str">
        <f>E15</f>
        <v>ČR - SPÚ, KPÚ pro Moravskoslezský kraj</v>
      </c>
      <c r="G92" s="42"/>
      <c r="H92" s="42"/>
      <c r="I92" s="34" t="s">
        <v>32</v>
      </c>
      <c r="J92" s="38" t="str">
        <f>E21</f>
        <v>Hanousek s.ro., Barákova 2745/41, 796 01 Prostějov</v>
      </c>
      <c r="K92" s="42"/>
      <c r="L92" s="136"/>
      <c r="S92" s="40"/>
      <c r="T92" s="40"/>
      <c r="U92" s="40"/>
      <c r="V92" s="40"/>
      <c r="W92" s="40"/>
      <c r="X92" s="40"/>
      <c r="Y92" s="40"/>
      <c r="Z92" s="40"/>
      <c r="AA92" s="40"/>
      <c r="AB92" s="40"/>
      <c r="AC92" s="40"/>
      <c r="AD92" s="40"/>
      <c r="AE92" s="40"/>
    </row>
    <row r="93" s="2" customFormat="1" ht="15.15" customHeight="1">
      <c r="A93" s="40"/>
      <c r="B93" s="41"/>
      <c r="C93" s="34" t="s">
        <v>30</v>
      </c>
      <c r="D93" s="42"/>
      <c r="E93" s="42"/>
      <c r="F93" s="29" t="str">
        <f>IF(E18="","",E18)</f>
        <v>Vyplň údaj</v>
      </c>
      <c r="G93" s="42"/>
      <c r="H93" s="42"/>
      <c r="I93" s="34" t="s">
        <v>36</v>
      </c>
      <c r="J93" s="38" t="str">
        <f>E24</f>
        <v>Ing. Jan Krč</v>
      </c>
      <c r="K93" s="42"/>
      <c r="L93" s="136"/>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36"/>
      <c r="S94" s="40"/>
      <c r="T94" s="40"/>
      <c r="U94" s="40"/>
      <c r="V94" s="40"/>
      <c r="W94" s="40"/>
      <c r="X94" s="40"/>
      <c r="Y94" s="40"/>
      <c r="Z94" s="40"/>
      <c r="AA94" s="40"/>
      <c r="AB94" s="40"/>
      <c r="AC94" s="40"/>
      <c r="AD94" s="40"/>
      <c r="AE94" s="40"/>
    </row>
    <row r="95" s="11" customFormat="1" ht="29.28" customHeight="1">
      <c r="A95" s="179"/>
      <c r="B95" s="180"/>
      <c r="C95" s="181" t="s">
        <v>128</v>
      </c>
      <c r="D95" s="182" t="s">
        <v>58</v>
      </c>
      <c r="E95" s="182" t="s">
        <v>54</v>
      </c>
      <c r="F95" s="182" t="s">
        <v>55</v>
      </c>
      <c r="G95" s="182" t="s">
        <v>129</v>
      </c>
      <c r="H95" s="182" t="s">
        <v>130</v>
      </c>
      <c r="I95" s="182" t="s">
        <v>131</v>
      </c>
      <c r="J95" s="182" t="s">
        <v>108</v>
      </c>
      <c r="K95" s="183" t="s">
        <v>132</v>
      </c>
      <c r="L95" s="184"/>
      <c r="M95" s="94" t="s">
        <v>19</v>
      </c>
      <c r="N95" s="95" t="s">
        <v>43</v>
      </c>
      <c r="O95" s="95" t="s">
        <v>133</v>
      </c>
      <c r="P95" s="95" t="s">
        <v>134</v>
      </c>
      <c r="Q95" s="95" t="s">
        <v>135</v>
      </c>
      <c r="R95" s="95" t="s">
        <v>136</v>
      </c>
      <c r="S95" s="95" t="s">
        <v>137</v>
      </c>
      <c r="T95" s="96" t="s">
        <v>138</v>
      </c>
      <c r="U95" s="179"/>
      <c r="V95" s="179"/>
      <c r="W95" s="179"/>
      <c r="X95" s="179"/>
      <c r="Y95" s="179"/>
      <c r="Z95" s="179"/>
      <c r="AA95" s="179"/>
      <c r="AB95" s="179"/>
      <c r="AC95" s="179"/>
      <c r="AD95" s="179"/>
      <c r="AE95" s="179"/>
    </row>
    <row r="96" s="2" customFormat="1" ht="22.8" customHeight="1">
      <c r="A96" s="40"/>
      <c r="B96" s="41"/>
      <c r="C96" s="101" t="s">
        <v>139</v>
      </c>
      <c r="D96" s="42"/>
      <c r="E96" s="42"/>
      <c r="F96" s="42"/>
      <c r="G96" s="42"/>
      <c r="H96" s="42"/>
      <c r="I96" s="42"/>
      <c r="J96" s="185">
        <f>BK96</f>
        <v>0</v>
      </c>
      <c r="K96" s="42"/>
      <c r="L96" s="46"/>
      <c r="M96" s="97"/>
      <c r="N96" s="186"/>
      <c r="O96" s="98"/>
      <c r="P96" s="187">
        <f>P97+P513+P537</f>
        <v>0</v>
      </c>
      <c r="Q96" s="98"/>
      <c r="R96" s="187">
        <f>R97+R513+R537</f>
        <v>2511.0374207999998</v>
      </c>
      <c r="S96" s="98"/>
      <c r="T96" s="188">
        <f>T97+T513+T537</f>
        <v>1271.6999999999998</v>
      </c>
      <c r="U96" s="40"/>
      <c r="V96" s="40"/>
      <c r="W96" s="40"/>
      <c r="X96" s="40"/>
      <c r="Y96" s="40"/>
      <c r="Z96" s="40"/>
      <c r="AA96" s="40"/>
      <c r="AB96" s="40"/>
      <c r="AC96" s="40"/>
      <c r="AD96" s="40"/>
      <c r="AE96" s="40"/>
      <c r="AT96" s="19" t="s">
        <v>72</v>
      </c>
      <c r="AU96" s="19" t="s">
        <v>109</v>
      </c>
      <c r="BK96" s="189">
        <f>BK97+BK513+BK537</f>
        <v>0</v>
      </c>
    </row>
    <row r="97" s="12" customFormat="1" ht="25.92" customHeight="1">
      <c r="A97" s="12"/>
      <c r="B97" s="190"/>
      <c r="C97" s="191"/>
      <c r="D97" s="192" t="s">
        <v>72</v>
      </c>
      <c r="E97" s="193" t="s">
        <v>140</v>
      </c>
      <c r="F97" s="193" t="s">
        <v>141</v>
      </c>
      <c r="G97" s="191"/>
      <c r="H97" s="191"/>
      <c r="I97" s="194"/>
      <c r="J97" s="195">
        <f>BK97</f>
        <v>0</v>
      </c>
      <c r="K97" s="191"/>
      <c r="L97" s="196"/>
      <c r="M97" s="197"/>
      <c r="N97" s="198"/>
      <c r="O97" s="198"/>
      <c r="P97" s="199">
        <f>P98+P289+P313+P324+P411+P418+P488+P508</f>
        <v>0</v>
      </c>
      <c r="Q97" s="198"/>
      <c r="R97" s="199">
        <f>R98+R289+R313+R324+R411+R418+R488+R508</f>
        <v>2484.9578207999998</v>
      </c>
      <c r="S97" s="198"/>
      <c r="T97" s="200">
        <f>T98+T289+T313+T324+T411+T418+T488+T508</f>
        <v>1271.6999999999998</v>
      </c>
      <c r="U97" s="12"/>
      <c r="V97" s="12"/>
      <c r="W97" s="12"/>
      <c r="X97" s="12"/>
      <c r="Y97" s="12"/>
      <c r="Z97" s="12"/>
      <c r="AA97" s="12"/>
      <c r="AB97" s="12"/>
      <c r="AC97" s="12"/>
      <c r="AD97" s="12"/>
      <c r="AE97" s="12"/>
      <c r="AR97" s="201" t="s">
        <v>81</v>
      </c>
      <c r="AT97" s="202" t="s">
        <v>72</v>
      </c>
      <c r="AU97" s="202" t="s">
        <v>73</v>
      </c>
      <c r="AY97" s="201" t="s">
        <v>142</v>
      </c>
      <c r="BK97" s="203">
        <f>BK98+BK289+BK313+BK324+BK411+BK418+BK488+BK508</f>
        <v>0</v>
      </c>
    </row>
    <row r="98" s="12" customFormat="1" ht="22.8" customHeight="1">
      <c r="A98" s="12"/>
      <c r="B98" s="190"/>
      <c r="C98" s="191"/>
      <c r="D98" s="192" t="s">
        <v>72</v>
      </c>
      <c r="E98" s="204" t="s">
        <v>81</v>
      </c>
      <c r="F98" s="204" t="s">
        <v>143</v>
      </c>
      <c r="G98" s="191"/>
      <c r="H98" s="191"/>
      <c r="I98" s="194"/>
      <c r="J98" s="205">
        <f>BK98</f>
        <v>0</v>
      </c>
      <c r="K98" s="191"/>
      <c r="L98" s="196"/>
      <c r="M98" s="197"/>
      <c r="N98" s="198"/>
      <c r="O98" s="198"/>
      <c r="P98" s="199">
        <f>SUM(P99:P288)</f>
        <v>0</v>
      </c>
      <c r="Q98" s="198"/>
      <c r="R98" s="199">
        <f>SUM(R99:R288)</f>
        <v>29.381259999999997</v>
      </c>
      <c r="S98" s="198"/>
      <c r="T98" s="200">
        <f>SUM(T99:T288)</f>
        <v>1271.6999999999998</v>
      </c>
      <c r="U98" s="12"/>
      <c r="V98" s="12"/>
      <c r="W98" s="12"/>
      <c r="X98" s="12"/>
      <c r="Y98" s="12"/>
      <c r="Z98" s="12"/>
      <c r="AA98" s="12"/>
      <c r="AB98" s="12"/>
      <c r="AC98" s="12"/>
      <c r="AD98" s="12"/>
      <c r="AE98" s="12"/>
      <c r="AR98" s="201" t="s">
        <v>81</v>
      </c>
      <c r="AT98" s="202" t="s">
        <v>72</v>
      </c>
      <c r="AU98" s="202" t="s">
        <v>81</v>
      </c>
      <c r="AY98" s="201" t="s">
        <v>142</v>
      </c>
      <c r="BK98" s="203">
        <f>SUM(BK99:BK288)</f>
        <v>0</v>
      </c>
    </row>
    <row r="99" s="2" customFormat="1" ht="21.75" customHeight="1">
      <c r="A99" s="40"/>
      <c r="B99" s="41"/>
      <c r="C99" s="206" t="s">
        <v>81</v>
      </c>
      <c r="D99" s="206" t="s">
        <v>144</v>
      </c>
      <c r="E99" s="207" t="s">
        <v>145</v>
      </c>
      <c r="F99" s="208" t="s">
        <v>146</v>
      </c>
      <c r="G99" s="209" t="s">
        <v>147</v>
      </c>
      <c r="H99" s="210">
        <v>1145</v>
      </c>
      <c r="I99" s="211"/>
      <c r="J99" s="212">
        <f>ROUND(I99*H99,2)</f>
        <v>0</v>
      </c>
      <c r="K99" s="208" t="s">
        <v>148</v>
      </c>
      <c r="L99" s="46"/>
      <c r="M99" s="213" t="s">
        <v>19</v>
      </c>
      <c r="N99" s="214" t="s">
        <v>44</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83</v>
      </c>
      <c r="AY99" s="19" t="s">
        <v>142</v>
      </c>
      <c r="BE99" s="218">
        <f>IF(N99="základní",J99,0)</f>
        <v>0</v>
      </c>
      <c r="BF99" s="218">
        <f>IF(N99="snížená",J99,0)</f>
        <v>0</v>
      </c>
      <c r="BG99" s="218">
        <f>IF(N99="zákl. přenesená",J99,0)</f>
        <v>0</v>
      </c>
      <c r="BH99" s="218">
        <f>IF(N99="sníž. přenesená",J99,0)</f>
        <v>0</v>
      </c>
      <c r="BI99" s="218">
        <f>IF(N99="nulová",J99,0)</f>
        <v>0</v>
      </c>
      <c r="BJ99" s="19" t="s">
        <v>81</v>
      </c>
      <c r="BK99" s="218">
        <f>ROUND(I99*H99,2)</f>
        <v>0</v>
      </c>
      <c r="BL99" s="19" t="s">
        <v>149</v>
      </c>
      <c r="BM99" s="217" t="s">
        <v>150</v>
      </c>
    </row>
    <row r="100" s="2" customFormat="1">
      <c r="A100" s="40"/>
      <c r="B100" s="41"/>
      <c r="C100" s="42"/>
      <c r="D100" s="219" t="s">
        <v>151</v>
      </c>
      <c r="E100" s="42"/>
      <c r="F100" s="220" t="s">
        <v>152</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151</v>
      </c>
      <c r="AU100" s="19" t="s">
        <v>83</v>
      </c>
    </row>
    <row r="101" s="13" customFormat="1">
      <c r="A101" s="13"/>
      <c r="B101" s="224"/>
      <c r="C101" s="225"/>
      <c r="D101" s="226" t="s">
        <v>153</v>
      </c>
      <c r="E101" s="227" t="s">
        <v>19</v>
      </c>
      <c r="F101" s="228" t="s">
        <v>154</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83</v>
      </c>
      <c r="AV101" s="13" t="s">
        <v>81</v>
      </c>
      <c r="AW101" s="13" t="s">
        <v>35</v>
      </c>
      <c r="AX101" s="13" t="s">
        <v>73</v>
      </c>
      <c r="AY101" s="234" t="s">
        <v>142</v>
      </c>
    </row>
    <row r="102" s="13" customFormat="1">
      <c r="A102" s="13"/>
      <c r="B102" s="224"/>
      <c r="C102" s="225"/>
      <c r="D102" s="226" t="s">
        <v>153</v>
      </c>
      <c r="E102" s="227" t="s">
        <v>19</v>
      </c>
      <c r="F102" s="228" t="s">
        <v>155</v>
      </c>
      <c r="G102" s="225"/>
      <c r="H102" s="227" t="s">
        <v>19</v>
      </c>
      <c r="I102" s="229"/>
      <c r="J102" s="225"/>
      <c r="K102" s="225"/>
      <c r="L102" s="230"/>
      <c r="M102" s="231"/>
      <c r="N102" s="232"/>
      <c r="O102" s="232"/>
      <c r="P102" s="232"/>
      <c r="Q102" s="232"/>
      <c r="R102" s="232"/>
      <c r="S102" s="232"/>
      <c r="T102" s="233"/>
      <c r="U102" s="13"/>
      <c r="V102" s="13"/>
      <c r="W102" s="13"/>
      <c r="X102" s="13"/>
      <c r="Y102" s="13"/>
      <c r="Z102" s="13"/>
      <c r="AA102" s="13"/>
      <c r="AB102" s="13"/>
      <c r="AC102" s="13"/>
      <c r="AD102" s="13"/>
      <c r="AE102" s="13"/>
      <c r="AT102" s="234" t="s">
        <v>153</v>
      </c>
      <c r="AU102" s="234" t="s">
        <v>83</v>
      </c>
      <c r="AV102" s="13" t="s">
        <v>81</v>
      </c>
      <c r="AW102" s="13" t="s">
        <v>35</v>
      </c>
      <c r="AX102" s="13" t="s">
        <v>73</v>
      </c>
      <c r="AY102" s="234" t="s">
        <v>142</v>
      </c>
    </row>
    <row r="103" s="14" customFormat="1">
      <c r="A103" s="14"/>
      <c r="B103" s="235"/>
      <c r="C103" s="236"/>
      <c r="D103" s="226" t="s">
        <v>153</v>
      </c>
      <c r="E103" s="237" t="s">
        <v>19</v>
      </c>
      <c r="F103" s="238" t="s">
        <v>156</v>
      </c>
      <c r="G103" s="236"/>
      <c r="H103" s="239">
        <v>900</v>
      </c>
      <c r="I103" s="240"/>
      <c r="J103" s="236"/>
      <c r="K103" s="236"/>
      <c r="L103" s="241"/>
      <c r="M103" s="242"/>
      <c r="N103" s="243"/>
      <c r="O103" s="243"/>
      <c r="P103" s="243"/>
      <c r="Q103" s="243"/>
      <c r="R103" s="243"/>
      <c r="S103" s="243"/>
      <c r="T103" s="244"/>
      <c r="U103" s="14"/>
      <c r="V103" s="14"/>
      <c r="W103" s="14"/>
      <c r="X103" s="14"/>
      <c r="Y103" s="14"/>
      <c r="Z103" s="14"/>
      <c r="AA103" s="14"/>
      <c r="AB103" s="14"/>
      <c r="AC103" s="14"/>
      <c r="AD103" s="14"/>
      <c r="AE103" s="14"/>
      <c r="AT103" s="245" t="s">
        <v>153</v>
      </c>
      <c r="AU103" s="245" t="s">
        <v>83</v>
      </c>
      <c r="AV103" s="14" t="s">
        <v>83</v>
      </c>
      <c r="AW103" s="14" t="s">
        <v>35</v>
      </c>
      <c r="AX103" s="14" t="s">
        <v>73</v>
      </c>
      <c r="AY103" s="245" t="s">
        <v>142</v>
      </c>
    </row>
    <row r="104" s="13" customFormat="1">
      <c r="A104" s="13"/>
      <c r="B104" s="224"/>
      <c r="C104" s="225"/>
      <c r="D104" s="226" t="s">
        <v>153</v>
      </c>
      <c r="E104" s="227" t="s">
        <v>19</v>
      </c>
      <c r="F104" s="228" t="s">
        <v>157</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153</v>
      </c>
      <c r="AU104" s="234" t="s">
        <v>83</v>
      </c>
      <c r="AV104" s="13" t="s">
        <v>81</v>
      </c>
      <c r="AW104" s="13" t="s">
        <v>35</v>
      </c>
      <c r="AX104" s="13" t="s">
        <v>73</v>
      </c>
      <c r="AY104" s="234" t="s">
        <v>142</v>
      </c>
    </row>
    <row r="105" s="13" customFormat="1">
      <c r="A105" s="13"/>
      <c r="B105" s="224"/>
      <c r="C105" s="225"/>
      <c r="D105" s="226" t="s">
        <v>153</v>
      </c>
      <c r="E105" s="227" t="s">
        <v>19</v>
      </c>
      <c r="F105" s="228" t="s">
        <v>158</v>
      </c>
      <c r="G105" s="225"/>
      <c r="H105" s="227" t="s">
        <v>19</v>
      </c>
      <c r="I105" s="229"/>
      <c r="J105" s="225"/>
      <c r="K105" s="225"/>
      <c r="L105" s="230"/>
      <c r="M105" s="231"/>
      <c r="N105" s="232"/>
      <c r="O105" s="232"/>
      <c r="P105" s="232"/>
      <c r="Q105" s="232"/>
      <c r="R105" s="232"/>
      <c r="S105" s="232"/>
      <c r="T105" s="233"/>
      <c r="U105" s="13"/>
      <c r="V105" s="13"/>
      <c r="W105" s="13"/>
      <c r="X105" s="13"/>
      <c r="Y105" s="13"/>
      <c r="Z105" s="13"/>
      <c r="AA105" s="13"/>
      <c r="AB105" s="13"/>
      <c r="AC105" s="13"/>
      <c r="AD105" s="13"/>
      <c r="AE105" s="13"/>
      <c r="AT105" s="234" t="s">
        <v>153</v>
      </c>
      <c r="AU105" s="234" t="s">
        <v>83</v>
      </c>
      <c r="AV105" s="13" t="s">
        <v>81</v>
      </c>
      <c r="AW105" s="13" t="s">
        <v>35</v>
      </c>
      <c r="AX105" s="13" t="s">
        <v>73</v>
      </c>
      <c r="AY105" s="234" t="s">
        <v>142</v>
      </c>
    </row>
    <row r="106" s="14" customFormat="1">
      <c r="A106" s="14"/>
      <c r="B106" s="235"/>
      <c r="C106" s="236"/>
      <c r="D106" s="226" t="s">
        <v>153</v>
      </c>
      <c r="E106" s="237" t="s">
        <v>19</v>
      </c>
      <c r="F106" s="238" t="s">
        <v>159</v>
      </c>
      <c r="G106" s="236"/>
      <c r="H106" s="239">
        <v>245</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153</v>
      </c>
      <c r="AU106" s="245" t="s">
        <v>83</v>
      </c>
      <c r="AV106" s="14" t="s">
        <v>83</v>
      </c>
      <c r="AW106" s="14" t="s">
        <v>35</v>
      </c>
      <c r="AX106" s="14" t="s">
        <v>73</v>
      </c>
      <c r="AY106" s="245" t="s">
        <v>142</v>
      </c>
    </row>
    <row r="107" s="15" customFormat="1">
      <c r="A107" s="15"/>
      <c r="B107" s="246"/>
      <c r="C107" s="247"/>
      <c r="D107" s="226" t="s">
        <v>153</v>
      </c>
      <c r="E107" s="248" t="s">
        <v>19</v>
      </c>
      <c r="F107" s="249" t="s">
        <v>160</v>
      </c>
      <c r="G107" s="247"/>
      <c r="H107" s="250">
        <v>1145</v>
      </c>
      <c r="I107" s="251"/>
      <c r="J107" s="247"/>
      <c r="K107" s="247"/>
      <c r="L107" s="252"/>
      <c r="M107" s="253"/>
      <c r="N107" s="254"/>
      <c r="O107" s="254"/>
      <c r="P107" s="254"/>
      <c r="Q107" s="254"/>
      <c r="R107" s="254"/>
      <c r="S107" s="254"/>
      <c r="T107" s="255"/>
      <c r="U107" s="15"/>
      <c r="V107" s="15"/>
      <c r="W107" s="15"/>
      <c r="X107" s="15"/>
      <c r="Y107" s="15"/>
      <c r="Z107" s="15"/>
      <c r="AA107" s="15"/>
      <c r="AB107" s="15"/>
      <c r="AC107" s="15"/>
      <c r="AD107" s="15"/>
      <c r="AE107" s="15"/>
      <c r="AT107" s="256" t="s">
        <v>153</v>
      </c>
      <c r="AU107" s="256" t="s">
        <v>83</v>
      </c>
      <c r="AV107" s="15" t="s">
        <v>149</v>
      </c>
      <c r="AW107" s="15" t="s">
        <v>35</v>
      </c>
      <c r="AX107" s="15" t="s">
        <v>81</v>
      </c>
      <c r="AY107" s="256" t="s">
        <v>142</v>
      </c>
    </row>
    <row r="108" s="2" customFormat="1" ht="21.75" customHeight="1">
      <c r="A108" s="40"/>
      <c r="B108" s="41"/>
      <c r="C108" s="206" t="s">
        <v>83</v>
      </c>
      <c r="D108" s="206" t="s">
        <v>144</v>
      </c>
      <c r="E108" s="207" t="s">
        <v>161</v>
      </c>
      <c r="F108" s="208" t="s">
        <v>162</v>
      </c>
      <c r="G108" s="209" t="s">
        <v>147</v>
      </c>
      <c r="H108" s="210">
        <v>1454</v>
      </c>
      <c r="I108" s="211"/>
      <c r="J108" s="212">
        <f>ROUND(I108*H108,2)</f>
        <v>0</v>
      </c>
      <c r="K108" s="208" t="s">
        <v>148</v>
      </c>
      <c r="L108" s="46"/>
      <c r="M108" s="213" t="s">
        <v>19</v>
      </c>
      <c r="N108" s="214" t="s">
        <v>44</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149</v>
      </c>
      <c r="AT108" s="217" t="s">
        <v>144</v>
      </c>
      <c r="AU108" s="217" t="s">
        <v>83</v>
      </c>
      <c r="AY108" s="19" t="s">
        <v>142</v>
      </c>
      <c r="BE108" s="218">
        <f>IF(N108="základní",J108,0)</f>
        <v>0</v>
      </c>
      <c r="BF108" s="218">
        <f>IF(N108="snížená",J108,0)</f>
        <v>0</v>
      </c>
      <c r="BG108" s="218">
        <f>IF(N108="zákl. přenesená",J108,0)</f>
        <v>0</v>
      </c>
      <c r="BH108" s="218">
        <f>IF(N108="sníž. přenesená",J108,0)</f>
        <v>0</v>
      </c>
      <c r="BI108" s="218">
        <f>IF(N108="nulová",J108,0)</f>
        <v>0</v>
      </c>
      <c r="BJ108" s="19" t="s">
        <v>81</v>
      </c>
      <c r="BK108" s="218">
        <f>ROUND(I108*H108,2)</f>
        <v>0</v>
      </c>
      <c r="BL108" s="19" t="s">
        <v>149</v>
      </c>
      <c r="BM108" s="217" t="s">
        <v>163</v>
      </c>
    </row>
    <row r="109" s="2" customFormat="1">
      <c r="A109" s="40"/>
      <c r="B109" s="41"/>
      <c r="C109" s="42"/>
      <c r="D109" s="219" t="s">
        <v>151</v>
      </c>
      <c r="E109" s="42"/>
      <c r="F109" s="220" t="s">
        <v>164</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151</v>
      </c>
      <c r="AU109" s="19" t="s">
        <v>83</v>
      </c>
    </row>
    <row r="110" s="13" customFormat="1">
      <c r="A110" s="13"/>
      <c r="B110" s="224"/>
      <c r="C110" s="225"/>
      <c r="D110" s="226" t="s">
        <v>153</v>
      </c>
      <c r="E110" s="227" t="s">
        <v>19</v>
      </c>
      <c r="F110" s="228" t="s">
        <v>154</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153</v>
      </c>
      <c r="AU110" s="234" t="s">
        <v>83</v>
      </c>
      <c r="AV110" s="13" t="s">
        <v>81</v>
      </c>
      <c r="AW110" s="13" t="s">
        <v>35</v>
      </c>
      <c r="AX110" s="13" t="s">
        <v>73</v>
      </c>
      <c r="AY110" s="234" t="s">
        <v>142</v>
      </c>
    </row>
    <row r="111" s="13" customFormat="1">
      <c r="A111" s="13"/>
      <c r="B111" s="224"/>
      <c r="C111" s="225"/>
      <c r="D111" s="226" t="s">
        <v>153</v>
      </c>
      <c r="E111" s="227" t="s">
        <v>19</v>
      </c>
      <c r="F111" s="228" t="s">
        <v>165</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83</v>
      </c>
      <c r="AV111" s="13" t="s">
        <v>81</v>
      </c>
      <c r="AW111" s="13" t="s">
        <v>35</v>
      </c>
      <c r="AX111" s="13" t="s">
        <v>73</v>
      </c>
      <c r="AY111" s="234" t="s">
        <v>142</v>
      </c>
    </row>
    <row r="112" s="13" customFormat="1">
      <c r="A112" s="13"/>
      <c r="B112" s="224"/>
      <c r="C112" s="225"/>
      <c r="D112" s="226" t="s">
        <v>153</v>
      </c>
      <c r="E112" s="227" t="s">
        <v>19</v>
      </c>
      <c r="F112" s="228" t="s">
        <v>166</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153</v>
      </c>
      <c r="AU112" s="234" t="s">
        <v>83</v>
      </c>
      <c r="AV112" s="13" t="s">
        <v>81</v>
      </c>
      <c r="AW112" s="13" t="s">
        <v>35</v>
      </c>
      <c r="AX112" s="13" t="s">
        <v>73</v>
      </c>
      <c r="AY112" s="234" t="s">
        <v>142</v>
      </c>
    </row>
    <row r="113" s="14" customFormat="1">
      <c r="A113" s="14"/>
      <c r="B113" s="235"/>
      <c r="C113" s="236"/>
      <c r="D113" s="226" t="s">
        <v>153</v>
      </c>
      <c r="E113" s="237" t="s">
        <v>19</v>
      </c>
      <c r="F113" s="238" t="s">
        <v>167</v>
      </c>
      <c r="G113" s="236"/>
      <c r="H113" s="239">
        <v>1454</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83</v>
      </c>
      <c r="AV113" s="14" t="s">
        <v>83</v>
      </c>
      <c r="AW113" s="14" t="s">
        <v>35</v>
      </c>
      <c r="AX113" s="14" t="s">
        <v>81</v>
      </c>
      <c r="AY113" s="245" t="s">
        <v>142</v>
      </c>
    </row>
    <row r="114" s="2" customFormat="1" ht="37.8" customHeight="1">
      <c r="A114" s="40"/>
      <c r="B114" s="41"/>
      <c r="C114" s="206" t="s">
        <v>168</v>
      </c>
      <c r="D114" s="206" t="s">
        <v>144</v>
      </c>
      <c r="E114" s="207" t="s">
        <v>169</v>
      </c>
      <c r="F114" s="208" t="s">
        <v>170</v>
      </c>
      <c r="G114" s="209" t="s">
        <v>147</v>
      </c>
      <c r="H114" s="210">
        <v>1570</v>
      </c>
      <c r="I114" s="211"/>
      <c r="J114" s="212">
        <f>ROUND(I114*H114,2)</f>
        <v>0</v>
      </c>
      <c r="K114" s="208" t="s">
        <v>148</v>
      </c>
      <c r="L114" s="46"/>
      <c r="M114" s="213" t="s">
        <v>19</v>
      </c>
      <c r="N114" s="214" t="s">
        <v>44</v>
      </c>
      <c r="O114" s="86"/>
      <c r="P114" s="215">
        <f>O114*H114</f>
        <v>0</v>
      </c>
      <c r="Q114" s="215">
        <v>0</v>
      </c>
      <c r="R114" s="215">
        <f>Q114*H114</f>
        <v>0</v>
      </c>
      <c r="S114" s="215">
        <v>0.57999999999999996</v>
      </c>
      <c r="T114" s="216">
        <f>S114*H114</f>
        <v>910.59999999999991</v>
      </c>
      <c r="U114" s="40"/>
      <c r="V114" s="40"/>
      <c r="W114" s="40"/>
      <c r="X114" s="40"/>
      <c r="Y114" s="40"/>
      <c r="Z114" s="40"/>
      <c r="AA114" s="40"/>
      <c r="AB114" s="40"/>
      <c r="AC114" s="40"/>
      <c r="AD114" s="40"/>
      <c r="AE114" s="40"/>
      <c r="AR114" s="217" t="s">
        <v>149</v>
      </c>
      <c r="AT114" s="217" t="s">
        <v>144</v>
      </c>
      <c r="AU114" s="217" t="s">
        <v>83</v>
      </c>
      <c r="AY114" s="19" t="s">
        <v>142</v>
      </c>
      <c r="BE114" s="218">
        <f>IF(N114="základní",J114,0)</f>
        <v>0</v>
      </c>
      <c r="BF114" s="218">
        <f>IF(N114="snížená",J114,0)</f>
        <v>0</v>
      </c>
      <c r="BG114" s="218">
        <f>IF(N114="zákl. přenesená",J114,0)</f>
        <v>0</v>
      </c>
      <c r="BH114" s="218">
        <f>IF(N114="sníž. přenesená",J114,0)</f>
        <v>0</v>
      </c>
      <c r="BI114" s="218">
        <f>IF(N114="nulová",J114,0)</f>
        <v>0</v>
      </c>
      <c r="BJ114" s="19" t="s">
        <v>81</v>
      </c>
      <c r="BK114" s="218">
        <f>ROUND(I114*H114,2)</f>
        <v>0</v>
      </c>
      <c r="BL114" s="19" t="s">
        <v>149</v>
      </c>
      <c r="BM114" s="217" t="s">
        <v>171</v>
      </c>
    </row>
    <row r="115" s="2" customFormat="1">
      <c r="A115" s="40"/>
      <c r="B115" s="41"/>
      <c r="C115" s="42"/>
      <c r="D115" s="219" t="s">
        <v>151</v>
      </c>
      <c r="E115" s="42"/>
      <c r="F115" s="220" t="s">
        <v>172</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151</v>
      </c>
      <c r="AU115" s="19" t="s">
        <v>83</v>
      </c>
    </row>
    <row r="116" s="13" customFormat="1">
      <c r="A116" s="13"/>
      <c r="B116" s="224"/>
      <c r="C116" s="225"/>
      <c r="D116" s="226" t="s">
        <v>153</v>
      </c>
      <c r="E116" s="227" t="s">
        <v>19</v>
      </c>
      <c r="F116" s="228" t="s">
        <v>154</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153</v>
      </c>
      <c r="AU116" s="234" t="s">
        <v>83</v>
      </c>
      <c r="AV116" s="13" t="s">
        <v>81</v>
      </c>
      <c r="AW116" s="13" t="s">
        <v>35</v>
      </c>
      <c r="AX116" s="13" t="s">
        <v>73</v>
      </c>
      <c r="AY116" s="234" t="s">
        <v>142</v>
      </c>
    </row>
    <row r="117" s="13" customFormat="1">
      <c r="A117" s="13"/>
      <c r="B117" s="224"/>
      <c r="C117" s="225"/>
      <c r="D117" s="226" t="s">
        <v>153</v>
      </c>
      <c r="E117" s="227" t="s">
        <v>19</v>
      </c>
      <c r="F117" s="228" t="s">
        <v>173</v>
      </c>
      <c r="G117" s="225"/>
      <c r="H117" s="227" t="s">
        <v>19</v>
      </c>
      <c r="I117" s="229"/>
      <c r="J117" s="225"/>
      <c r="K117" s="225"/>
      <c r="L117" s="230"/>
      <c r="M117" s="231"/>
      <c r="N117" s="232"/>
      <c r="O117" s="232"/>
      <c r="P117" s="232"/>
      <c r="Q117" s="232"/>
      <c r="R117" s="232"/>
      <c r="S117" s="232"/>
      <c r="T117" s="233"/>
      <c r="U117" s="13"/>
      <c r="V117" s="13"/>
      <c r="W117" s="13"/>
      <c r="X117" s="13"/>
      <c r="Y117" s="13"/>
      <c r="Z117" s="13"/>
      <c r="AA117" s="13"/>
      <c r="AB117" s="13"/>
      <c r="AC117" s="13"/>
      <c r="AD117" s="13"/>
      <c r="AE117" s="13"/>
      <c r="AT117" s="234" t="s">
        <v>153</v>
      </c>
      <c r="AU117" s="234" t="s">
        <v>83</v>
      </c>
      <c r="AV117" s="13" t="s">
        <v>81</v>
      </c>
      <c r="AW117" s="13" t="s">
        <v>35</v>
      </c>
      <c r="AX117" s="13" t="s">
        <v>73</v>
      </c>
      <c r="AY117" s="234" t="s">
        <v>142</v>
      </c>
    </row>
    <row r="118" s="14" customFormat="1">
      <c r="A118" s="14"/>
      <c r="B118" s="235"/>
      <c r="C118" s="236"/>
      <c r="D118" s="226" t="s">
        <v>153</v>
      </c>
      <c r="E118" s="237" t="s">
        <v>19</v>
      </c>
      <c r="F118" s="238" t="s">
        <v>174</v>
      </c>
      <c r="G118" s="236"/>
      <c r="H118" s="239">
        <v>1570</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153</v>
      </c>
      <c r="AU118" s="245" t="s">
        <v>83</v>
      </c>
      <c r="AV118" s="14" t="s">
        <v>83</v>
      </c>
      <c r="AW118" s="14" t="s">
        <v>35</v>
      </c>
      <c r="AX118" s="14" t="s">
        <v>81</v>
      </c>
      <c r="AY118" s="245" t="s">
        <v>142</v>
      </c>
    </row>
    <row r="119" s="2" customFormat="1" ht="24.15" customHeight="1">
      <c r="A119" s="40"/>
      <c r="B119" s="41"/>
      <c r="C119" s="206" t="s">
        <v>149</v>
      </c>
      <c r="D119" s="206" t="s">
        <v>144</v>
      </c>
      <c r="E119" s="207" t="s">
        <v>175</v>
      </c>
      <c r="F119" s="208" t="s">
        <v>176</v>
      </c>
      <c r="G119" s="209" t="s">
        <v>147</v>
      </c>
      <c r="H119" s="210">
        <v>1570</v>
      </c>
      <c r="I119" s="211"/>
      <c r="J119" s="212">
        <f>ROUND(I119*H119,2)</f>
        <v>0</v>
      </c>
      <c r="K119" s="208" t="s">
        <v>148</v>
      </c>
      <c r="L119" s="46"/>
      <c r="M119" s="213" t="s">
        <v>19</v>
      </c>
      <c r="N119" s="214" t="s">
        <v>44</v>
      </c>
      <c r="O119" s="86"/>
      <c r="P119" s="215">
        <f>O119*H119</f>
        <v>0</v>
      </c>
      <c r="Q119" s="215">
        <v>3.0000000000000001E-05</v>
      </c>
      <c r="R119" s="215">
        <f>Q119*H119</f>
        <v>0.047100000000000003</v>
      </c>
      <c r="S119" s="215">
        <v>0.23000000000000001</v>
      </c>
      <c r="T119" s="216">
        <f>S119*H119</f>
        <v>361.10000000000002</v>
      </c>
      <c r="U119" s="40"/>
      <c r="V119" s="40"/>
      <c r="W119" s="40"/>
      <c r="X119" s="40"/>
      <c r="Y119" s="40"/>
      <c r="Z119" s="40"/>
      <c r="AA119" s="40"/>
      <c r="AB119" s="40"/>
      <c r="AC119" s="40"/>
      <c r="AD119" s="40"/>
      <c r="AE119" s="40"/>
      <c r="AR119" s="217" t="s">
        <v>149</v>
      </c>
      <c r="AT119" s="217" t="s">
        <v>144</v>
      </c>
      <c r="AU119" s="217" t="s">
        <v>83</v>
      </c>
      <c r="AY119" s="19" t="s">
        <v>142</v>
      </c>
      <c r="BE119" s="218">
        <f>IF(N119="základní",J119,0)</f>
        <v>0</v>
      </c>
      <c r="BF119" s="218">
        <f>IF(N119="snížená",J119,0)</f>
        <v>0</v>
      </c>
      <c r="BG119" s="218">
        <f>IF(N119="zákl. přenesená",J119,0)</f>
        <v>0</v>
      </c>
      <c r="BH119" s="218">
        <f>IF(N119="sníž. přenesená",J119,0)</f>
        <v>0</v>
      </c>
      <c r="BI119" s="218">
        <f>IF(N119="nulová",J119,0)</f>
        <v>0</v>
      </c>
      <c r="BJ119" s="19" t="s">
        <v>81</v>
      </c>
      <c r="BK119" s="218">
        <f>ROUND(I119*H119,2)</f>
        <v>0</v>
      </c>
      <c r="BL119" s="19" t="s">
        <v>149</v>
      </c>
      <c r="BM119" s="217" t="s">
        <v>177</v>
      </c>
    </row>
    <row r="120" s="2" customFormat="1">
      <c r="A120" s="40"/>
      <c r="B120" s="41"/>
      <c r="C120" s="42"/>
      <c r="D120" s="219" t="s">
        <v>151</v>
      </c>
      <c r="E120" s="42"/>
      <c r="F120" s="220" t="s">
        <v>178</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151</v>
      </c>
      <c r="AU120" s="19" t="s">
        <v>83</v>
      </c>
    </row>
    <row r="121" s="13" customFormat="1">
      <c r="A121" s="13"/>
      <c r="B121" s="224"/>
      <c r="C121" s="225"/>
      <c r="D121" s="226" t="s">
        <v>153</v>
      </c>
      <c r="E121" s="227" t="s">
        <v>19</v>
      </c>
      <c r="F121" s="228" t="s">
        <v>154</v>
      </c>
      <c r="G121" s="225"/>
      <c r="H121" s="227" t="s">
        <v>19</v>
      </c>
      <c r="I121" s="229"/>
      <c r="J121" s="225"/>
      <c r="K121" s="225"/>
      <c r="L121" s="230"/>
      <c r="M121" s="231"/>
      <c r="N121" s="232"/>
      <c r="O121" s="232"/>
      <c r="P121" s="232"/>
      <c r="Q121" s="232"/>
      <c r="R121" s="232"/>
      <c r="S121" s="232"/>
      <c r="T121" s="233"/>
      <c r="U121" s="13"/>
      <c r="V121" s="13"/>
      <c r="W121" s="13"/>
      <c r="X121" s="13"/>
      <c r="Y121" s="13"/>
      <c r="Z121" s="13"/>
      <c r="AA121" s="13"/>
      <c r="AB121" s="13"/>
      <c r="AC121" s="13"/>
      <c r="AD121" s="13"/>
      <c r="AE121" s="13"/>
      <c r="AT121" s="234" t="s">
        <v>153</v>
      </c>
      <c r="AU121" s="234" t="s">
        <v>83</v>
      </c>
      <c r="AV121" s="13" t="s">
        <v>81</v>
      </c>
      <c r="AW121" s="13" t="s">
        <v>35</v>
      </c>
      <c r="AX121" s="13" t="s">
        <v>73</v>
      </c>
      <c r="AY121" s="234" t="s">
        <v>142</v>
      </c>
    </row>
    <row r="122" s="13" customFormat="1">
      <c r="A122" s="13"/>
      <c r="B122" s="224"/>
      <c r="C122" s="225"/>
      <c r="D122" s="226" t="s">
        <v>153</v>
      </c>
      <c r="E122" s="227" t="s">
        <v>19</v>
      </c>
      <c r="F122" s="228" t="s">
        <v>179</v>
      </c>
      <c r="G122" s="225"/>
      <c r="H122" s="227" t="s">
        <v>19</v>
      </c>
      <c r="I122" s="229"/>
      <c r="J122" s="225"/>
      <c r="K122" s="225"/>
      <c r="L122" s="230"/>
      <c r="M122" s="231"/>
      <c r="N122" s="232"/>
      <c r="O122" s="232"/>
      <c r="P122" s="232"/>
      <c r="Q122" s="232"/>
      <c r="R122" s="232"/>
      <c r="S122" s="232"/>
      <c r="T122" s="233"/>
      <c r="U122" s="13"/>
      <c r="V122" s="13"/>
      <c r="W122" s="13"/>
      <c r="X122" s="13"/>
      <c r="Y122" s="13"/>
      <c r="Z122" s="13"/>
      <c r="AA122" s="13"/>
      <c r="AB122" s="13"/>
      <c r="AC122" s="13"/>
      <c r="AD122" s="13"/>
      <c r="AE122" s="13"/>
      <c r="AT122" s="234" t="s">
        <v>153</v>
      </c>
      <c r="AU122" s="234" t="s">
        <v>83</v>
      </c>
      <c r="AV122" s="13" t="s">
        <v>81</v>
      </c>
      <c r="AW122" s="13" t="s">
        <v>35</v>
      </c>
      <c r="AX122" s="13" t="s">
        <v>73</v>
      </c>
      <c r="AY122" s="234" t="s">
        <v>142</v>
      </c>
    </row>
    <row r="123" s="14" customFormat="1">
      <c r="A123" s="14"/>
      <c r="B123" s="235"/>
      <c r="C123" s="236"/>
      <c r="D123" s="226" t="s">
        <v>153</v>
      </c>
      <c r="E123" s="237" t="s">
        <v>19</v>
      </c>
      <c r="F123" s="238" t="s">
        <v>174</v>
      </c>
      <c r="G123" s="236"/>
      <c r="H123" s="239">
        <v>1570</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83</v>
      </c>
      <c r="AV123" s="14" t="s">
        <v>83</v>
      </c>
      <c r="AW123" s="14" t="s">
        <v>35</v>
      </c>
      <c r="AX123" s="14" t="s">
        <v>81</v>
      </c>
      <c r="AY123" s="245" t="s">
        <v>142</v>
      </c>
    </row>
    <row r="124" s="2" customFormat="1" ht="16.5" customHeight="1">
      <c r="A124" s="40"/>
      <c r="B124" s="41"/>
      <c r="C124" s="206" t="s">
        <v>180</v>
      </c>
      <c r="D124" s="206" t="s">
        <v>144</v>
      </c>
      <c r="E124" s="207" t="s">
        <v>181</v>
      </c>
      <c r="F124" s="208" t="s">
        <v>182</v>
      </c>
      <c r="G124" s="209" t="s">
        <v>147</v>
      </c>
      <c r="H124" s="210">
        <v>655</v>
      </c>
      <c r="I124" s="211"/>
      <c r="J124" s="212">
        <f>ROUND(I124*H124,2)</f>
        <v>0</v>
      </c>
      <c r="K124" s="208" t="s">
        <v>148</v>
      </c>
      <c r="L124" s="46"/>
      <c r="M124" s="213" t="s">
        <v>19</v>
      </c>
      <c r="N124" s="214" t="s">
        <v>44</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83</v>
      </c>
      <c r="AY124" s="19" t="s">
        <v>142</v>
      </c>
      <c r="BE124" s="218">
        <f>IF(N124="základní",J124,0)</f>
        <v>0</v>
      </c>
      <c r="BF124" s="218">
        <f>IF(N124="snížená",J124,0)</f>
        <v>0</v>
      </c>
      <c r="BG124" s="218">
        <f>IF(N124="zákl. přenesená",J124,0)</f>
        <v>0</v>
      </c>
      <c r="BH124" s="218">
        <f>IF(N124="sníž. přenesená",J124,0)</f>
        <v>0</v>
      </c>
      <c r="BI124" s="218">
        <f>IF(N124="nulová",J124,0)</f>
        <v>0</v>
      </c>
      <c r="BJ124" s="19" t="s">
        <v>81</v>
      </c>
      <c r="BK124" s="218">
        <f>ROUND(I124*H124,2)</f>
        <v>0</v>
      </c>
      <c r="BL124" s="19" t="s">
        <v>149</v>
      </c>
      <c r="BM124" s="217" t="s">
        <v>183</v>
      </c>
    </row>
    <row r="125" s="2" customFormat="1">
      <c r="A125" s="40"/>
      <c r="B125" s="41"/>
      <c r="C125" s="42"/>
      <c r="D125" s="219" t="s">
        <v>151</v>
      </c>
      <c r="E125" s="42"/>
      <c r="F125" s="220" t="s">
        <v>184</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151</v>
      </c>
      <c r="AU125" s="19" t="s">
        <v>83</v>
      </c>
    </row>
    <row r="126" s="13" customFormat="1">
      <c r="A126" s="13"/>
      <c r="B126" s="224"/>
      <c r="C126" s="225"/>
      <c r="D126" s="226" t="s">
        <v>153</v>
      </c>
      <c r="E126" s="227" t="s">
        <v>19</v>
      </c>
      <c r="F126" s="228" t="s">
        <v>154</v>
      </c>
      <c r="G126" s="225"/>
      <c r="H126" s="227" t="s">
        <v>19</v>
      </c>
      <c r="I126" s="229"/>
      <c r="J126" s="225"/>
      <c r="K126" s="225"/>
      <c r="L126" s="230"/>
      <c r="M126" s="231"/>
      <c r="N126" s="232"/>
      <c r="O126" s="232"/>
      <c r="P126" s="232"/>
      <c r="Q126" s="232"/>
      <c r="R126" s="232"/>
      <c r="S126" s="232"/>
      <c r="T126" s="233"/>
      <c r="U126" s="13"/>
      <c r="V126" s="13"/>
      <c r="W126" s="13"/>
      <c r="X126" s="13"/>
      <c r="Y126" s="13"/>
      <c r="Z126" s="13"/>
      <c r="AA126" s="13"/>
      <c r="AB126" s="13"/>
      <c r="AC126" s="13"/>
      <c r="AD126" s="13"/>
      <c r="AE126" s="13"/>
      <c r="AT126" s="234" t="s">
        <v>153</v>
      </c>
      <c r="AU126" s="234" t="s">
        <v>83</v>
      </c>
      <c r="AV126" s="13" t="s">
        <v>81</v>
      </c>
      <c r="AW126" s="13" t="s">
        <v>35</v>
      </c>
      <c r="AX126" s="13" t="s">
        <v>73</v>
      </c>
      <c r="AY126" s="234" t="s">
        <v>142</v>
      </c>
    </row>
    <row r="127" s="13" customFormat="1">
      <c r="A127" s="13"/>
      <c r="B127" s="224"/>
      <c r="C127" s="225"/>
      <c r="D127" s="226" t="s">
        <v>153</v>
      </c>
      <c r="E127" s="227" t="s">
        <v>19</v>
      </c>
      <c r="F127" s="228" t="s">
        <v>185</v>
      </c>
      <c r="G127" s="225"/>
      <c r="H127" s="227" t="s">
        <v>19</v>
      </c>
      <c r="I127" s="229"/>
      <c r="J127" s="225"/>
      <c r="K127" s="225"/>
      <c r="L127" s="230"/>
      <c r="M127" s="231"/>
      <c r="N127" s="232"/>
      <c r="O127" s="232"/>
      <c r="P127" s="232"/>
      <c r="Q127" s="232"/>
      <c r="R127" s="232"/>
      <c r="S127" s="232"/>
      <c r="T127" s="233"/>
      <c r="U127" s="13"/>
      <c r="V127" s="13"/>
      <c r="W127" s="13"/>
      <c r="X127" s="13"/>
      <c r="Y127" s="13"/>
      <c r="Z127" s="13"/>
      <c r="AA127" s="13"/>
      <c r="AB127" s="13"/>
      <c r="AC127" s="13"/>
      <c r="AD127" s="13"/>
      <c r="AE127" s="13"/>
      <c r="AT127" s="234" t="s">
        <v>153</v>
      </c>
      <c r="AU127" s="234" t="s">
        <v>83</v>
      </c>
      <c r="AV127" s="13" t="s">
        <v>81</v>
      </c>
      <c r="AW127" s="13" t="s">
        <v>35</v>
      </c>
      <c r="AX127" s="13" t="s">
        <v>73</v>
      </c>
      <c r="AY127" s="234" t="s">
        <v>142</v>
      </c>
    </row>
    <row r="128" s="13" customFormat="1">
      <c r="A128" s="13"/>
      <c r="B128" s="224"/>
      <c r="C128" s="225"/>
      <c r="D128" s="226" t="s">
        <v>153</v>
      </c>
      <c r="E128" s="227" t="s">
        <v>19</v>
      </c>
      <c r="F128" s="228" t="s">
        <v>186</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153</v>
      </c>
      <c r="AU128" s="234" t="s">
        <v>83</v>
      </c>
      <c r="AV128" s="13" t="s">
        <v>81</v>
      </c>
      <c r="AW128" s="13" t="s">
        <v>35</v>
      </c>
      <c r="AX128" s="13" t="s">
        <v>73</v>
      </c>
      <c r="AY128" s="234" t="s">
        <v>142</v>
      </c>
    </row>
    <row r="129" s="14" customFormat="1">
      <c r="A129" s="14"/>
      <c r="B129" s="235"/>
      <c r="C129" s="236"/>
      <c r="D129" s="226" t="s">
        <v>153</v>
      </c>
      <c r="E129" s="237" t="s">
        <v>19</v>
      </c>
      <c r="F129" s="238" t="s">
        <v>187</v>
      </c>
      <c r="G129" s="236"/>
      <c r="H129" s="239">
        <v>655</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83</v>
      </c>
      <c r="AV129" s="14" t="s">
        <v>83</v>
      </c>
      <c r="AW129" s="14" t="s">
        <v>35</v>
      </c>
      <c r="AX129" s="14" t="s">
        <v>81</v>
      </c>
      <c r="AY129" s="245" t="s">
        <v>142</v>
      </c>
    </row>
    <row r="130" s="2" customFormat="1" ht="24.15" customHeight="1">
      <c r="A130" s="40"/>
      <c r="B130" s="41"/>
      <c r="C130" s="206" t="s">
        <v>188</v>
      </c>
      <c r="D130" s="206" t="s">
        <v>144</v>
      </c>
      <c r="E130" s="207" t="s">
        <v>189</v>
      </c>
      <c r="F130" s="208" t="s">
        <v>190</v>
      </c>
      <c r="G130" s="209" t="s">
        <v>191</v>
      </c>
      <c r="H130" s="210">
        <v>90</v>
      </c>
      <c r="I130" s="211"/>
      <c r="J130" s="212">
        <f>ROUND(I130*H130,2)</f>
        <v>0</v>
      </c>
      <c r="K130" s="208" t="s">
        <v>148</v>
      </c>
      <c r="L130" s="46"/>
      <c r="M130" s="213" t="s">
        <v>19</v>
      </c>
      <c r="N130" s="214" t="s">
        <v>44</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83</v>
      </c>
      <c r="AY130" s="19" t="s">
        <v>142</v>
      </c>
      <c r="BE130" s="218">
        <f>IF(N130="základní",J130,0)</f>
        <v>0</v>
      </c>
      <c r="BF130" s="218">
        <f>IF(N130="snížená",J130,0)</f>
        <v>0</v>
      </c>
      <c r="BG130" s="218">
        <f>IF(N130="zákl. přenesená",J130,0)</f>
        <v>0</v>
      </c>
      <c r="BH130" s="218">
        <f>IF(N130="sníž. přenesená",J130,0)</f>
        <v>0</v>
      </c>
      <c r="BI130" s="218">
        <f>IF(N130="nulová",J130,0)</f>
        <v>0</v>
      </c>
      <c r="BJ130" s="19" t="s">
        <v>81</v>
      </c>
      <c r="BK130" s="218">
        <f>ROUND(I130*H130,2)</f>
        <v>0</v>
      </c>
      <c r="BL130" s="19" t="s">
        <v>149</v>
      </c>
      <c r="BM130" s="217" t="s">
        <v>192</v>
      </c>
    </row>
    <row r="131" s="2" customFormat="1">
      <c r="A131" s="40"/>
      <c r="B131" s="41"/>
      <c r="C131" s="42"/>
      <c r="D131" s="219" t="s">
        <v>151</v>
      </c>
      <c r="E131" s="42"/>
      <c r="F131" s="220" t="s">
        <v>193</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83</v>
      </c>
    </row>
    <row r="132" s="13" customFormat="1">
      <c r="A132" s="13"/>
      <c r="B132" s="224"/>
      <c r="C132" s="225"/>
      <c r="D132" s="226" t="s">
        <v>153</v>
      </c>
      <c r="E132" s="227" t="s">
        <v>19</v>
      </c>
      <c r="F132" s="228" t="s">
        <v>194</v>
      </c>
      <c r="G132" s="225"/>
      <c r="H132" s="227" t="s">
        <v>19</v>
      </c>
      <c r="I132" s="229"/>
      <c r="J132" s="225"/>
      <c r="K132" s="225"/>
      <c r="L132" s="230"/>
      <c r="M132" s="231"/>
      <c r="N132" s="232"/>
      <c r="O132" s="232"/>
      <c r="P132" s="232"/>
      <c r="Q132" s="232"/>
      <c r="R132" s="232"/>
      <c r="S132" s="232"/>
      <c r="T132" s="233"/>
      <c r="U132" s="13"/>
      <c r="V132" s="13"/>
      <c r="W132" s="13"/>
      <c r="X132" s="13"/>
      <c r="Y132" s="13"/>
      <c r="Z132" s="13"/>
      <c r="AA132" s="13"/>
      <c r="AB132" s="13"/>
      <c r="AC132" s="13"/>
      <c r="AD132" s="13"/>
      <c r="AE132" s="13"/>
      <c r="AT132" s="234" t="s">
        <v>153</v>
      </c>
      <c r="AU132" s="234" t="s">
        <v>83</v>
      </c>
      <c r="AV132" s="13" t="s">
        <v>81</v>
      </c>
      <c r="AW132" s="13" t="s">
        <v>35</v>
      </c>
      <c r="AX132" s="13" t="s">
        <v>73</v>
      </c>
      <c r="AY132" s="234" t="s">
        <v>142</v>
      </c>
    </row>
    <row r="133" s="13" customFormat="1">
      <c r="A133" s="13"/>
      <c r="B133" s="224"/>
      <c r="C133" s="225"/>
      <c r="D133" s="226" t="s">
        <v>153</v>
      </c>
      <c r="E133" s="227" t="s">
        <v>19</v>
      </c>
      <c r="F133" s="228" t="s">
        <v>195</v>
      </c>
      <c r="G133" s="225"/>
      <c r="H133" s="227" t="s">
        <v>19</v>
      </c>
      <c r="I133" s="229"/>
      <c r="J133" s="225"/>
      <c r="K133" s="225"/>
      <c r="L133" s="230"/>
      <c r="M133" s="231"/>
      <c r="N133" s="232"/>
      <c r="O133" s="232"/>
      <c r="P133" s="232"/>
      <c r="Q133" s="232"/>
      <c r="R133" s="232"/>
      <c r="S133" s="232"/>
      <c r="T133" s="233"/>
      <c r="U133" s="13"/>
      <c r="V133" s="13"/>
      <c r="W133" s="13"/>
      <c r="X133" s="13"/>
      <c r="Y133" s="13"/>
      <c r="Z133" s="13"/>
      <c r="AA133" s="13"/>
      <c r="AB133" s="13"/>
      <c r="AC133" s="13"/>
      <c r="AD133" s="13"/>
      <c r="AE133" s="13"/>
      <c r="AT133" s="234" t="s">
        <v>153</v>
      </c>
      <c r="AU133" s="234" t="s">
        <v>83</v>
      </c>
      <c r="AV133" s="13" t="s">
        <v>81</v>
      </c>
      <c r="AW133" s="13" t="s">
        <v>35</v>
      </c>
      <c r="AX133" s="13" t="s">
        <v>73</v>
      </c>
      <c r="AY133" s="234" t="s">
        <v>142</v>
      </c>
    </row>
    <row r="134" s="14" customFormat="1">
      <c r="A134" s="14"/>
      <c r="B134" s="235"/>
      <c r="C134" s="236"/>
      <c r="D134" s="226" t="s">
        <v>153</v>
      </c>
      <c r="E134" s="237" t="s">
        <v>19</v>
      </c>
      <c r="F134" s="238" t="s">
        <v>196</v>
      </c>
      <c r="G134" s="236"/>
      <c r="H134" s="239">
        <v>90</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153</v>
      </c>
      <c r="AU134" s="245" t="s">
        <v>83</v>
      </c>
      <c r="AV134" s="14" t="s">
        <v>83</v>
      </c>
      <c r="AW134" s="14" t="s">
        <v>35</v>
      </c>
      <c r="AX134" s="14" t="s">
        <v>81</v>
      </c>
      <c r="AY134" s="245" t="s">
        <v>142</v>
      </c>
    </row>
    <row r="135" s="2" customFormat="1" ht="24.15" customHeight="1">
      <c r="A135" s="40"/>
      <c r="B135" s="41"/>
      <c r="C135" s="206" t="s">
        <v>197</v>
      </c>
      <c r="D135" s="206" t="s">
        <v>144</v>
      </c>
      <c r="E135" s="207" t="s">
        <v>198</v>
      </c>
      <c r="F135" s="208" t="s">
        <v>199</v>
      </c>
      <c r="G135" s="209" t="s">
        <v>191</v>
      </c>
      <c r="H135" s="210">
        <v>235.02500000000001</v>
      </c>
      <c r="I135" s="211"/>
      <c r="J135" s="212">
        <f>ROUND(I135*H135,2)</f>
        <v>0</v>
      </c>
      <c r="K135" s="208" t="s">
        <v>148</v>
      </c>
      <c r="L135" s="46"/>
      <c r="M135" s="213" t="s">
        <v>19</v>
      </c>
      <c r="N135" s="214" t="s">
        <v>44</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83</v>
      </c>
      <c r="AY135" s="19" t="s">
        <v>142</v>
      </c>
      <c r="BE135" s="218">
        <f>IF(N135="základní",J135,0)</f>
        <v>0</v>
      </c>
      <c r="BF135" s="218">
        <f>IF(N135="snížená",J135,0)</f>
        <v>0</v>
      </c>
      <c r="BG135" s="218">
        <f>IF(N135="zákl. přenesená",J135,0)</f>
        <v>0</v>
      </c>
      <c r="BH135" s="218">
        <f>IF(N135="sníž. přenesená",J135,0)</f>
        <v>0</v>
      </c>
      <c r="BI135" s="218">
        <f>IF(N135="nulová",J135,0)</f>
        <v>0</v>
      </c>
      <c r="BJ135" s="19" t="s">
        <v>81</v>
      </c>
      <c r="BK135" s="218">
        <f>ROUND(I135*H135,2)</f>
        <v>0</v>
      </c>
      <c r="BL135" s="19" t="s">
        <v>149</v>
      </c>
      <c r="BM135" s="217" t="s">
        <v>200</v>
      </c>
    </row>
    <row r="136" s="2" customFormat="1">
      <c r="A136" s="40"/>
      <c r="B136" s="41"/>
      <c r="C136" s="42"/>
      <c r="D136" s="219" t="s">
        <v>151</v>
      </c>
      <c r="E136" s="42"/>
      <c r="F136" s="220" t="s">
        <v>201</v>
      </c>
      <c r="G136" s="42"/>
      <c r="H136" s="42"/>
      <c r="I136" s="221"/>
      <c r="J136" s="42"/>
      <c r="K136" s="42"/>
      <c r="L136" s="46"/>
      <c r="M136" s="222"/>
      <c r="N136" s="223"/>
      <c r="O136" s="86"/>
      <c r="P136" s="86"/>
      <c r="Q136" s="86"/>
      <c r="R136" s="86"/>
      <c r="S136" s="86"/>
      <c r="T136" s="87"/>
      <c r="U136" s="40"/>
      <c r="V136" s="40"/>
      <c r="W136" s="40"/>
      <c r="X136" s="40"/>
      <c r="Y136" s="40"/>
      <c r="Z136" s="40"/>
      <c r="AA136" s="40"/>
      <c r="AB136" s="40"/>
      <c r="AC136" s="40"/>
      <c r="AD136" s="40"/>
      <c r="AE136" s="40"/>
      <c r="AT136" s="19" t="s">
        <v>151</v>
      </c>
      <c r="AU136" s="19" t="s">
        <v>83</v>
      </c>
    </row>
    <row r="137" s="13" customFormat="1">
      <c r="A137" s="13"/>
      <c r="B137" s="224"/>
      <c r="C137" s="225"/>
      <c r="D137" s="226" t="s">
        <v>153</v>
      </c>
      <c r="E137" s="227" t="s">
        <v>19</v>
      </c>
      <c r="F137" s="228" t="s">
        <v>154</v>
      </c>
      <c r="G137" s="225"/>
      <c r="H137" s="227" t="s">
        <v>19</v>
      </c>
      <c r="I137" s="229"/>
      <c r="J137" s="225"/>
      <c r="K137" s="225"/>
      <c r="L137" s="230"/>
      <c r="M137" s="231"/>
      <c r="N137" s="232"/>
      <c r="O137" s="232"/>
      <c r="P137" s="232"/>
      <c r="Q137" s="232"/>
      <c r="R137" s="232"/>
      <c r="S137" s="232"/>
      <c r="T137" s="233"/>
      <c r="U137" s="13"/>
      <c r="V137" s="13"/>
      <c r="W137" s="13"/>
      <c r="X137" s="13"/>
      <c r="Y137" s="13"/>
      <c r="Z137" s="13"/>
      <c r="AA137" s="13"/>
      <c r="AB137" s="13"/>
      <c r="AC137" s="13"/>
      <c r="AD137" s="13"/>
      <c r="AE137" s="13"/>
      <c r="AT137" s="234" t="s">
        <v>153</v>
      </c>
      <c r="AU137" s="234" t="s">
        <v>83</v>
      </c>
      <c r="AV137" s="13" t="s">
        <v>81</v>
      </c>
      <c r="AW137" s="13" t="s">
        <v>35</v>
      </c>
      <c r="AX137" s="13" t="s">
        <v>73</v>
      </c>
      <c r="AY137" s="234" t="s">
        <v>142</v>
      </c>
    </row>
    <row r="138" s="13" customFormat="1">
      <c r="A138" s="13"/>
      <c r="B138" s="224"/>
      <c r="C138" s="225"/>
      <c r="D138" s="226" t="s">
        <v>153</v>
      </c>
      <c r="E138" s="227" t="s">
        <v>19</v>
      </c>
      <c r="F138" s="228" t="s">
        <v>202</v>
      </c>
      <c r="G138" s="225"/>
      <c r="H138" s="227" t="s">
        <v>19</v>
      </c>
      <c r="I138" s="229"/>
      <c r="J138" s="225"/>
      <c r="K138" s="225"/>
      <c r="L138" s="230"/>
      <c r="M138" s="231"/>
      <c r="N138" s="232"/>
      <c r="O138" s="232"/>
      <c r="P138" s="232"/>
      <c r="Q138" s="232"/>
      <c r="R138" s="232"/>
      <c r="S138" s="232"/>
      <c r="T138" s="233"/>
      <c r="U138" s="13"/>
      <c r="V138" s="13"/>
      <c r="W138" s="13"/>
      <c r="X138" s="13"/>
      <c r="Y138" s="13"/>
      <c r="Z138" s="13"/>
      <c r="AA138" s="13"/>
      <c r="AB138" s="13"/>
      <c r="AC138" s="13"/>
      <c r="AD138" s="13"/>
      <c r="AE138" s="13"/>
      <c r="AT138" s="234" t="s">
        <v>153</v>
      </c>
      <c r="AU138" s="234" t="s">
        <v>83</v>
      </c>
      <c r="AV138" s="13" t="s">
        <v>81</v>
      </c>
      <c r="AW138" s="13" t="s">
        <v>35</v>
      </c>
      <c r="AX138" s="13" t="s">
        <v>73</v>
      </c>
      <c r="AY138" s="234" t="s">
        <v>142</v>
      </c>
    </row>
    <row r="139" s="13" customFormat="1">
      <c r="A139" s="13"/>
      <c r="B139" s="224"/>
      <c r="C139" s="225"/>
      <c r="D139" s="226" t="s">
        <v>153</v>
      </c>
      <c r="E139" s="227" t="s">
        <v>19</v>
      </c>
      <c r="F139" s="228" t="s">
        <v>203</v>
      </c>
      <c r="G139" s="225"/>
      <c r="H139" s="227" t="s">
        <v>19</v>
      </c>
      <c r="I139" s="229"/>
      <c r="J139" s="225"/>
      <c r="K139" s="225"/>
      <c r="L139" s="230"/>
      <c r="M139" s="231"/>
      <c r="N139" s="232"/>
      <c r="O139" s="232"/>
      <c r="P139" s="232"/>
      <c r="Q139" s="232"/>
      <c r="R139" s="232"/>
      <c r="S139" s="232"/>
      <c r="T139" s="233"/>
      <c r="U139" s="13"/>
      <c r="V139" s="13"/>
      <c r="W139" s="13"/>
      <c r="X139" s="13"/>
      <c r="Y139" s="13"/>
      <c r="Z139" s="13"/>
      <c r="AA139" s="13"/>
      <c r="AB139" s="13"/>
      <c r="AC139" s="13"/>
      <c r="AD139" s="13"/>
      <c r="AE139" s="13"/>
      <c r="AT139" s="234" t="s">
        <v>153</v>
      </c>
      <c r="AU139" s="234" t="s">
        <v>83</v>
      </c>
      <c r="AV139" s="13" t="s">
        <v>81</v>
      </c>
      <c r="AW139" s="13" t="s">
        <v>35</v>
      </c>
      <c r="AX139" s="13" t="s">
        <v>73</v>
      </c>
      <c r="AY139" s="234" t="s">
        <v>142</v>
      </c>
    </row>
    <row r="140" s="14" customFormat="1">
      <c r="A140" s="14"/>
      <c r="B140" s="235"/>
      <c r="C140" s="236"/>
      <c r="D140" s="226" t="s">
        <v>153</v>
      </c>
      <c r="E140" s="237" t="s">
        <v>19</v>
      </c>
      <c r="F140" s="238" t="s">
        <v>204</v>
      </c>
      <c r="G140" s="236"/>
      <c r="H140" s="239">
        <v>133</v>
      </c>
      <c r="I140" s="240"/>
      <c r="J140" s="236"/>
      <c r="K140" s="236"/>
      <c r="L140" s="241"/>
      <c r="M140" s="242"/>
      <c r="N140" s="243"/>
      <c r="O140" s="243"/>
      <c r="P140" s="243"/>
      <c r="Q140" s="243"/>
      <c r="R140" s="243"/>
      <c r="S140" s="243"/>
      <c r="T140" s="244"/>
      <c r="U140" s="14"/>
      <c r="V140" s="14"/>
      <c r="W140" s="14"/>
      <c r="X140" s="14"/>
      <c r="Y140" s="14"/>
      <c r="Z140" s="14"/>
      <c r="AA140" s="14"/>
      <c r="AB140" s="14"/>
      <c r="AC140" s="14"/>
      <c r="AD140" s="14"/>
      <c r="AE140" s="14"/>
      <c r="AT140" s="245" t="s">
        <v>153</v>
      </c>
      <c r="AU140" s="245" t="s">
        <v>83</v>
      </c>
      <c r="AV140" s="14" t="s">
        <v>83</v>
      </c>
      <c r="AW140" s="14" t="s">
        <v>35</v>
      </c>
      <c r="AX140" s="14" t="s">
        <v>73</v>
      </c>
      <c r="AY140" s="245" t="s">
        <v>142</v>
      </c>
    </row>
    <row r="141" s="13" customFormat="1">
      <c r="A141" s="13"/>
      <c r="B141" s="224"/>
      <c r="C141" s="225"/>
      <c r="D141" s="226" t="s">
        <v>153</v>
      </c>
      <c r="E141" s="227" t="s">
        <v>19</v>
      </c>
      <c r="F141" s="228" t="s">
        <v>205</v>
      </c>
      <c r="G141" s="225"/>
      <c r="H141" s="227" t="s">
        <v>19</v>
      </c>
      <c r="I141" s="229"/>
      <c r="J141" s="225"/>
      <c r="K141" s="225"/>
      <c r="L141" s="230"/>
      <c r="M141" s="231"/>
      <c r="N141" s="232"/>
      <c r="O141" s="232"/>
      <c r="P141" s="232"/>
      <c r="Q141" s="232"/>
      <c r="R141" s="232"/>
      <c r="S141" s="232"/>
      <c r="T141" s="233"/>
      <c r="U141" s="13"/>
      <c r="V141" s="13"/>
      <c r="W141" s="13"/>
      <c r="X141" s="13"/>
      <c r="Y141" s="13"/>
      <c r="Z141" s="13"/>
      <c r="AA141" s="13"/>
      <c r="AB141" s="13"/>
      <c r="AC141" s="13"/>
      <c r="AD141" s="13"/>
      <c r="AE141" s="13"/>
      <c r="AT141" s="234" t="s">
        <v>153</v>
      </c>
      <c r="AU141" s="234" t="s">
        <v>83</v>
      </c>
      <c r="AV141" s="13" t="s">
        <v>81</v>
      </c>
      <c r="AW141" s="13" t="s">
        <v>35</v>
      </c>
      <c r="AX141" s="13" t="s">
        <v>73</v>
      </c>
      <c r="AY141" s="234" t="s">
        <v>142</v>
      </c>
    </row>
    <row r="142" s="14" customFormat="1">
      <c r="A142" s="14"/>
      <c r="B142" s="235"/>
      <c r="C142" s="236"/>
      <c r="D142" s="226" t="s">
        <v>153</v>
      </c>
      <c r="E142" s="237" t="s">
        <v>19</v>
      </c>
      <c r="F142" s="238" t="s">
        <v>206</v>
      </c>
      <c r="G142" s="236"/>
      <c r="H142" s="239">
        <v>75.625</v>
      </c>
      <c r="I142" s="240"/>
      <c r="J142" s="236"/>
      <c r="K142" s="236"/>
      <c r="L142" s="241"/>
      <c r="M142" s="242"/>
      <c r="N142" s="243"/>
      <c r="O142" s="243"/>
      <c r="P142" s="243"/>
      <c r="Q142" s="243"/>
      <c r="R142" s="243"/>
      <c r="S142" s="243"/>
      <c r="T142" s="244"/>
      <c r="U142" s="14"/>
      <c r="V142" s="14"/>
      <c r="W142" s="14"/>
      <c r="X142" s="14"/>
      <c r="Y142" s="14"/>
      <c r="Z142" s="14"/>
      <c r="AA142" s="14"/>
      <c r="AB142" s="14"/>
      <c r="AC142" s="14"/>
      <c r="AD142" s="14"/>
      <c r="AE142" s="14"/>
      <c r="AT142" s="245" t="s">
        <v>153</v>
      </c>
      <c r="AU142" s="245" t="s">
        <v>83</v>
      </c>
      <c r="AV142" s="14" t="s">
        <v>83</v>
      </c>
      <c r="AW142" s="14" t="s">
        <v>35</v>
      </c>
      <c r="AX142" s="14" t="s">
        <v>73</v>
      </c>
      <c r="AY142" s="245" t="s">
        <v>142</v>
      </c>
    </row>
    <row r="143" s="13" customFormat="1">
      <c r="A143" s="13"/>
      <c r="B143" s="224"/>
      <c r="C143" s="225"/>
      <c r="D143" s="226" t="s">
        <v>153</v>
      </c>
      <c r="E143" s="227" t="s">
        <v>19</v>
      </c>
      <c r="F143" s="228" t="s">
        <v>207</v>
      </c>
      <c r="G143" s="225"/>
      <c r="H143" s="227" t="s">
        <v>19</v>
      </c>
      <c r="I143" s="229"/>
      <c r="J143" s="225"/>
      <c r="K143" s="225"/>
      <c r="L143" s="230"/>
      <c r="M143" s="231"/>
      <c r="N143" s="232"/>
      <c r="O143" s="232"/>
      <c r="P143" s="232"/>
      <c r="Q143" s="232"/>
      <c r="R143" s="232"/>
      <c r="S143" s="232"/>
      <c r="T143" s="233"/>
      <c r="U143" s="13"/>
      <c r="V143" s="13"/>
      <c r="W143" s="13"/>
      <c r="X143" s="13"/>
      <c r="Y143" s="13"/>
      <c r="Z143" s="13"/>
      <c r="AA143" s="13"/>
      <c r="AB143" s="13"/>
      <c r="AC143" s="13"/>
      <c r="AD143" s="13"/>
      <c r="AE143" s="13"/>
      <c r="AT143" s="234" t="s">
        <v>153</v>
      </c>
      <c r="AU143" s="234" t="s">
        <v>83</v>
      </c>
      <c r="AV143" s="13" t="s">
        <v>81</v>
      </c>
      <c r="AW143" s="13" t="s">
        <v>35</v>
      </c>
      <c r="AX143" s="13" t="s">
        <v>73</v>
      </c>
      <c r="AY143" s="234" t="s">
        <v>142</v>
      </c>
    </row>
    <row r="144" s="14" customFormat="1">
      <c r="A144" s="14"/>
      <c r="B144" s="235"/>
      <c r="C144" s="236"/>
      <c r="D144" s="226" t="s">
        <v>153</v>
      </c>
      <c r="E144" s="237" t="s">
        <v>19</v>
      </c>
      <c r="F144" s="238" t="s">
        <v>208</v>
      </c>
      <c r="G144" s="236"/>
      <c r="H144" s="239">
        <v>26.399999999999999</v>
      </c>
      <c r="I144" s="240"/>
      <c r="J144" s="236"/>
      <c r="K144" s="236"/>
      <c r="L144" s="241"/>
      <c r="M144" s="242"/>
      <c r="N144" s="243"/>
      <c r="O144" s="243"/>
      <c r="P144" s="243"/>
      <c r="Q144" s="243"/>
      <c r="R144" s="243"/>
      <c r="S144" s="243"/>
      <c r="T144" s="244"/>
      <c r="U144" s="14"/>
      <c r="V144" s="14"/>
      <c r="W144" s="14"/>
      <c r="X144" s="14"/>
      <c r="Y144" s="14"/>
      <c r="Z144" s="14"/>
      <c r="AA144" s="14"/>
      <c r="AB144" s="14"/>
      <c r="AC144" s="14"/>
      <c r="AD144" s="14"/>
      <c r="AE144" s="14"/>
      <c r="AT144" s="245" t="s">
        <v>153</v>
      </c>
      <c r="AU144" s="245" t="s">
        <v>83</v>
      </c>
      <c r="AV144" s="14" t="s">
        <v>83</v>
      </c>
      <c r="AW144" s="14" t="s">
        <v>35</v>
      </c>
      <c r="AX144" s="14" t="s">
        <v>73</v>
      </c>
      <c r="AY144" s="245" t="s">
        <v>142</v>
      </c>
    </row>
    <row r="145" s="15" customFormat="1">
      <c r="A145" s="15"/>
      <c r="B145" s="246"/>
      <c r="C145" s="247"/>
      <c r="D145" s="226" t="s">
        <v>153</v>
      </c>
      <c r="E145" s="248" t="s">
        <v>19</v>
      </c>
      <c r="F145" s="249" t="s">
        <v>160</v>
      </c>
      <c r="G145" s="247"/>
      <c r="H145" s="250">
        <v>235.02500000000001</v>
      </c>
      <c r="I145" s="251"/>
      <c r="J145" s="247"/>
      <c r="K145" s="247"/>
      <c r="L145" s="252"/>
      <c r="M145" s="253"/>
      <c r="N145" s="254"/>
      <c r="O145" s="254"/>
      <c r="P145" s="254"/>
      <c r="Q145" s="254"/>
      <c r="R145" s="254"/>
      <c r="S145" s="254"/>
      <c r="T145" s="255"/>
      <c r="U145" s="15"/>
      <c r="V145" s="15"/>
      <c r="W145" s="15"/>
      <c r="X145" s="15"/>
      <c r="Y145" s="15"/>
      <c r="Z145" s="15"/>
      <c r="AA145" s="15"/>
      <c r="AB145" s="15"/>
      <c r="AC145" s="15"/>
      <c r="AD145" s="15"/>
      <c r="AE145" s="15"/>
      <c r="AT145" s="256" t="s">
        <v>153</v>
      </c>
      <c r="AU145" s="256" t="s">
        <v>83</v>
      </c>
      <c r="AV145" s="15" t="s">
        <v>149</v>
      </c>
      <c r="AW145" s="15" t="s">
        <v>35</v>
      </c>
      <c r="AX145" s="15" t="s">
        <v>81</v>
      </c>
      <c r="AY145" s="256" t="s">
        <v>142</v>
      </c>
    </row>
    <row r="146" s="2" customFormat="1" ht="37.8" customHeight="1">
      <c r="A146" s="40"/>
      <c r="B146" s="41"/>
      <c r="C146" s="206" t="s">
        <v>209</v>
      </c>
      <c r="D146" s="206" t="s">
        <v>144</v>
      </c>
      <c r="E146" s="207" t="s">
        <v>210</v>
      </c>
      <c r="F146" s="208" t="s">
        <v>211</v>
      </c>
      <c r="G146" s="209" t="s">
        <v>191</v>
      </c>
      <c r="H146" s="210">
        <v>1048.3699999999999</v>
      </c>
      <c r="I146" s="211"/>
      <c r="J146" s="212">
        <f>ROUND(I146*H146,2)</f>
        <v>0</v>
      </c>
      <c r="K146" s="208" t="s">
        <v>148</v>
      </c>
      <c r="L146" s="46"/>
      <c r="M146" s="213" t="s">
        <v>19</v>
      </c>
      <c r="N146" s="214" t="s">
        <v>44</v>
      </c>
      <c r="O146" s="86"/>
      <c r="P146" s="215">
        <f>O146*H146</f>
        <v>0</v>
      </c>
      <c r="Q146" s="215">
        <v>0</v>
      </c>
      <c r="R146" s="215">
        <f>Q146*H146</f>
        <v>0</v>
      </c>
      <c r="S146" s="215">
        <v>0</v>
      </c>
      <c r="T146" s="216">
        <f>S146*H146</f>
        <v>0</v>
      </c>
      <c r="U146" s="40"/>
      <c r="V146" s="40"/>
      <c r="W146" s="40"/>
      <c r="X146" s="40"/>
      <c r="Y146" s="40"/>
      <c r="Z146" s="40"/>
      <c r="AA146" s="40"/>
      <c r="AB146" s="40"/>
      <c r="AC146" s="40"/>
      <c r="AD146" s="40"/>
      <c r="AE146" s="40"/>
      <c r="AR146" s="217" t="s">
        <v>149</v>
      </c>
      <c r="AT146" s="217" t="s">
        <v>144</v>
      </c>
      <c r="AU146" s="217" t="s">
        <v>83</v>
      </c>
      <c r="AY146" s="19" t="s">
        <v>142</v>
      </c>
      <c r="BE146" s="218">
        <f>IF(N146="základní",J146,0)</f>
        <v>0</v>
      </c>
      <c r="BF146" s="218">
        <f>IF(N146="snížená",J146,0)</f>
        <v>0</v>
      </c>
      <c r="BG146" s="218">
        <f>IF(N146="zákl. přenesená",J146,0)</f>
        <v>0</v>
      </c>
      <c r="BH146" s="218">
        <f>IF(N146="sníž. přenesená",J146,0)</f>
        <v>0</v>
      </c>
      <c r="BI146" s="218">
        <f>IF(N146="nulová",J146,0)</f>
        <v>0</v>
      </c>
      <c r="BJ146" s="19" t="s">
        <v>81</v>
      </c>
      <c r="BK146" s="218">
        <f>ROUND(I146*H146,2)</f>
        <v>0</v>
      </c>
      <c r="BL146" s="19" t="s">
        <v>149</v>
      </c>
      <c r="BM146" s="217" t="s">
        <v>212</v>
      </c>
    </row>
    <row r="147" s="2" customFormat="1">
      <c r="A147" s="40"/>
      <c r="B147" s="41"/>
      <c r="C147" s="42"/>
      <c r="D147" s="219" t="s">
        <v>151</v>
      </c>
      <c r="E147" s="42"/>
      <c r="F147" s="220" t="s">
        <v>213</v>
      </c>
      <c r="G147" s="42"/>
      <c r="H147" s="42"/>
      <c r="I147" s="221"/>
      <c r="J147" s="42"/>
      <c r="K147" s="42"/>
      <c r="L147" s="46"/>
      <c r="M147" s="222"/>
      <c r="N147" s="223"/>
      <c r="O147" s="86"/>
      <c r="P147" s="86"/>
      <c r="Q147" s="86"/>
      <c r="R147" s="86"/>
      <c r="S147" s="86"/>
      <c r="T147" s="87"/>
      <c r="U147" s="40"/>
      <c r="V147" s="40"/>
      <c r="W147" s="40"/>
      <c r="X147" s="40"/>
      <c r="Y147" s="40"/>
      <c r="Z147" s="40"/>
      <c r="AA147" s="40"/>
      <c r="AB147" s="40"/>
      <c r="AC147" s="40"/>
      <c r="AD147" s="40"/>
      <c r="AE147" s="40"/>
      <c r="AT147" s="19" t="s">
        <v>151</v>
      </c>
      <c r="AU147" s="19" t="s">
        <v>83</v>
      </c>
    </row>
    <row r="148" s="13" customFormat="1">
      <c r="A148" s="13"/>
      <c r="B148" s="224"/>
      <c r="C148" s="225"/>
      <c r="D148" s="226" t="s">
        <v>153</v>
      </c>
      <c r="E148" s="227" t="s">
        <v>19</v>
      </c>
      <c r="F148" s="228" t="s">
        <v>154</v>
      </c>
      <c r="G148" s="225"/>
      <c r="H148" s="227" t="s">
        <v>19</v>
      </c>
      <c r="I148" s="229"/>
      <c r="J148" s="225"/>
      <c r="K148" s="225"/>
      <c r="L148" s="230"/>
      <c r="M148" s="231"/>
      <c r="N148" s="232"/>
      <c r="O148" s="232"/>
      <c r="P148" s="232"/>
      <c r="Q148" s="232"/>
      <c r="R148" s="232"/>
      <c r="S148" s="232"/>
      <c r="T148" s="233"/>
      <c r="U148" s="13"/>
      <c r="V148" s="13"/>
      <c r="W148" s="13"/>
      <c r="X148" s="13"/>
      <c r="Y148" s="13"/>
      <c r="Z148" s="13"/>
      <c r="AA148" s="13"/>
      <c r="AB148" s="13"/>
      <c r="AC148" s="13"/>
      <c r="AD148" s="13"/>
      <c r="AE148" s="13"/>
      <c r="AT148" s="234" t="s">
        <v>153</v>
      </c>
      <c r="AU148" s="234" t="s">
        <v>83</v>
      </c>
      <c r="AV148" s="13" t="s">
        <v>81</v>
      </c>
      <c r="AW148" s="13" t="s">
        <v>35</v>
      </c>
      <c r="AX148" s="13" t="s">
        <v>73</v>
      </c>
      <c r="AY148" s="234" t="s">
        <v>142</v>
      </c>
    </row>
    <row r="149" s="13" customFormat="1">
      <c r="A149" s="13"/>
      <c r="B149" s="224"/>
      <c r="C149" s="225"/>
      <c r="D149" s="226" t="s">
        <v>153</v>
      </c>
      <c r="E149" s="227" t="s">
        <v>19</v>
      </c>
      <c r="F149" s="228" t="s">
        <v>214</v>
      </c>
      <c r="G149" s="225"/>
      <c r="H149" s="227" t="s">
        <v>19</v>
      </c>
      <c r="I149" s="229"/>
      <c r="J149" s="225"/>
      <c r="K149" s="225"/>
      <c r="L149" s="230"/>
      <c r="M149" s="231"/>
      <c r="N149" s="232"/>
      <c r="O149" s="232"/>
      <c r="P149" s="232"/>
      <c r="Q149" s="232"/>
      <c r="R149" s="232"/>
      <c r="S149" s="232"/>
      <c r="T149" s="233"/>
      <c r="U149" s="13"/>
      <c r="V149" s="13"/>
      <c r="W149" s="13"/>
      <c r="X149" s="13"/>
      <c r="Y149" s="13"/>
      <c r="Z149" s="13"/>
      <c r="AA149" s="13"/>
      <c r="AB149" s="13"/>
      <c r="AC149" s="13"/>
      <c r="AD149" s="13"/>
      <c r="AE149" s="13"/>
      <c r="AT149" s="234" t="s">
        <v>153</v>
      </c>
      <c r="AU149" s="234" t="s">
        <v>83</v>
      </c>
      <c r="AV149" s="13" t="s">
        <v>81</v>
      </c>
      <c r="AW149" s="13" t="s">
        <v>35</v>
      </c>
      <c r="AX149" s="13" t="s">
        <v>73</v>
      </c>
      <c r="AY149" s="234" t="s">
        <v>142</v>
      </c>
    </row>
    <row r="150" s="13" customFormat="1">
      <c r="A150" s="13"/>
      <c r="B150" s="224"/>
      <c r="C150" s="225"/>
      <c r="D150" s="226" t="s">
        <v>153</v>
      </c>
      <c r="E150" s="227" t="s">
        <v>19</v>
      </c>
      <c r="F150" s="228" t="s">
        <v>215</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153</v>
      </c>
      <c r="AU150" s="234" t="s">
        <v>83</v>
      </c>
      <c r="AV150" s="13" t="s">
        <v>81</v>
      </c>
      <c r="AW150" s="13" t="s">
        <v>35</v>
      </c>
      <c r="AX150" s="13" t="s">
        <v>73</v>
      </c>
      <c r="AY150" s="234" t="s">
        <v>142</v>
      </c>
    </row>
    <row r="151" s="14" customFormat="1">
      <c r="A151" s="14"/>
      <c r="B151" s="235"/>
      <c r="C151" s="236"/>
      <c r="D151" s="226" t="s">
        <v>153</v>
      </c>
      <c r="E151" s="237" t="s">
        <v>19</v>
      </c>
      <c r="F151" s="238" t="s">
        <v>216</v>
      </c>
      <c r="G151" s="236"/>
      <c r="H151" s="239">
        <v>611</v>
      </c>
      <c r="I151" s="240"/>
      <c r="J151" s="236"/>
      <c r="K151" s="236"/>
      <c r="L151" s="241"/>
      <c r="M151" s="242"/>
      <c r="N151" s="243"/>
      <c r="O151" s="243"/>
      <c r="P151" s="243"/>
      <c r="Q151" s="243"/>
      <c r="R151" s="243"/>
      <c r="S151" s="243"/>
      <c r="T151" s="244"/>
      <c r="U151" s="14"/>
      <c r="V151" s="14"/>
      <c r="W151" s="14"/>
      <c r="X151" s="14"/>
      <c r="Y151" s="14"/>
      <c r="Z151" s="14"/>
      <c r="AA151" s="14"/>
      <c r="AB151" s="14"/>
      <c r="AC151" s="14"/>
      <c r="AD151" s="14"/>
      <c r="AE151" s="14"/>
      <c r="AT151" s="245" t="s">
        <v>153</v>
      </c>
      <c r="AU151" s="245" t="s">
        <v>83</v>
      </c>
      <c r="AV151" s="14" t="s">
        <v>83</v>
      </c>
      <c r="AW151" s="14" t="s">
        <v>35</v>
      </c>
      <c r="AX151" s="14" t="s">
        <v>73</v>
      </c>
      <c r="AY151" s="245" t="s">
        <v>142</v>
      </c>
    </row>
    <row r="152" s="13" customFormat="1">
      <c r="A152" s="13"/>
      <c r="B152" s="224"/>
      <c r="C152" s="225"/>
      <c r="D152" s="226" t="s">
        <v>153</v>
      </c>
      <c r="E152" s="227" t="s">
        <v>19</v>
      </c>
      <c r="F152" s="228" t="s">
        <v>217</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153</v>
      </c>
      <c r="AU152" s="234" t="s">
        <v>83</v>
      </c>
      <c r="AV152" s="13" t="s">
        <v>81</v>
      </c>
      <c r="AW152" s="13" t="s">
        <v>35</v>
      </c>
      <c r="AX152" s="13" t="s">
        <v>73</v>
      </c>
      <c r="AY152" s="234" t="s">
        <v>142</v>
      </c>
    </row>
    <row r="153" s="14" customFormat="1">
      <c r="A153" s="14"/>
      <c r="B153" s="235"/>
      <c r="C153" s="236"/>
      <c r="D153" s="226" t="s">
        <v>153</v>
      </c>
      <c r="E153" s="237" t="s">
        <v>19</v>
      </c>
      <c r="F153" s="238" t="s">
        <v>218</v>
      </c>
      <c r="G153" s="236"/>
      <c r="H153" s="239">
        <v>291.97000000000003</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153</v>
      </c>
      <c r="AU153" s="245" t="s">
        <v>83</v>
      </c>
      <c r="AV153" s="14" t="s">
        <v>83</v>
      </c>
      <c r="AW153" s="14" t="s">
        <v>35</v>
      </c>
      <c r="AX153" s="14" t="s">
        <v>73</v>
      </c>
      <c r="AY153" s="245" t="s">
        <v>142</v>
      </c>
    </row>
    <row r="154" s="13" customFormat="1">
      <c r="A154" s="13"/>
      <c r="B154" s="224"/>
      <c r="C154" s="225"/>
      <c r="D154" s="226" t="s">
        <v>153</v>
      </c>
      <c r="E154" s="227" t="s">
        <v>19</v>
      </c>
      <c r="F154" s="228" t="s">
        <v>219</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153</v>
      </c>
      <c r="AU154" s="234" t="s">
        <v>83</v>
      </c>
      <c r="AV154" s="13" t="s">
        <v>81</v>
      </c>
      <c r="AW154" s="13" t="s">
        <v>35</v>
      </c>
      <c r="AX154" s="13" t="s">
        <v>73</v>
      </c>
      <c r="AY154" s="234" t="s">
        <v>142</v>
      </c>
    </row>
    <row r="155" s="14" customFormat="1">
      <c r="A155" s="14"/>
      <c r="B155" s="235"/>
      <c r="C155" s="236"/>
      <c r="D155" s="226" t="s">
        <v>153</v>
      </c>
      <c r="E155" s="237" t="s">
        <v>19</v>
      </c>
      <c r="F155" s="238" t="s">
        <v>220</v>
      </c>
      <c r="G155" s="236"/>
      <c r="H155" s="239">
        <v>145.40000000000001</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153</v>
      </c>
      <c r="AU155" s="245" t="s">
        <v>83</v>
      </c>
      <c r="AV155" s="14" t="s">
        <v>83</v>
      </c>
      <c r="AW155" s="14" t="s">
        <v>35</v>
      </c>
      <c r="AX155" s="14" t="s">
        <v>73</v>
      </c>
      <c r="AY155" s="245" t="s">
        <v>142</v>
      </c>
    </row>
    <row r="156" s="15" customFormat="1">
      <c r="A156" s="15"/>
      <c r="B156" s="246"/>
      <c r="C156" s="247"/>
      <c r="D156" s="226" t="s">
        <v>153</v>
      </c>
      <c r="E156" s="248" t="s">
        <v>19</v>
      </c>
      <c r="F156" s="249" t="s">
        <v>160</v>
      </c>
      <c r="G156" s="247"/>
      <c r="H156" s="250">
        <v>1048.3699999999999</v>
      </c>
      <c r="I156" s="251"/>
      <c r="J156" s="247"/>
      <c r="K156" s="247"/>
      <c r="L156" s="252"/>
      <c r="M156" s="253"/>
      <c r="N156" s="254"/>
      <c r="O156" s="254"/>
      <c r="P156" s="254"/>
      <c r="Q156" s="254"/>
      <c r="R156" s="254"/>
      <c r="S156" s="254"/>
      <c r="T156" s="255"/>
      <c r="U156" s="15"/>
      <c r="V156" s="15"/>
      <c r="W156" s="15"/>
      <c r="X156" s="15"/>
      <c r="Y156" s="15"/>
      <c r="Z156" s="15"/>
      <c r="AA156" s="15"/>
      <c r="AB156" s="15"/>
      <c r="AC156" s="15"/>
      <c r="AD156" s="15"/>
      <c r="AE156" s="15"/>
      <c r="AT156" s="256" t="s">
        <v>153</v>
      </c>
      <c r="AU156" s="256" t="s">
        <v>83</v>
      </c>
      <c r="AV156" s="15" t="s">
        <v>149</v>
      </c>
      <c r="AW156" s="15" t="s">
        <v>35</v>
      </c>
      <c r="AX156" s="15" t="s">
        <v>81</v>
      </c>
      <c r="AY156" s="256" t="s">
        <v>142</v>
      </c>
    </row>
    <row r="157" s="2" customFormat="1" ht="37.8" customHeight="1">
      <c r="A157" s="40"/>
      <c r="B157" s="41"/>
      <c r="C157" s="206" t="s">
        <v>221</v>
      </c>
      <c r="D157" s="206" t="s">
        <v>144</v>
      </c>
      <c r="E157" s="207" t="s">
        <v>222</v>
      </c>
      <c r="F157" s="208" t="s">
        <v>223</v>
      </c>
      <c r="G157" s="209" t="s">
        <v>191</v>
      </c>
      <c r="H157" s="210">
        <v>138.30000000000001</v>
      </c>
      <c r="I157" s="211"/>
      <c r="J157" s="212">
        <f>ROUND(I157*H157,2)</f>
        <v>0</v>
      </c>
      <c r="K157" s="208" t="s">
        <v>148</v>
      </c>
      <c r="L157" s="46"/>
      <c r="M157" s="213" t="s">
        <v>19</v>
      </c>
      <c r="N157" s="214" t="s">
        <v>44</v>
      </c>
      <c r="O157" s="86"/>
      <c r="P157" s="215">
        <f>O157*H157</f>
        <v>0</v>
      </c>
      <c r="Q157" s="215">
        <v>0</v>
      </c>
      <c r="R157" s="215">
        <f>Q157*H157</f>
        <v>0</v>
      </c>
      <c r="S157" s="215">
        <v>0</v>
      </c>
      <c r="T157" s="216">
        <f>S157*H157</f>
        <v>0</v>
      </c>
      <c r="U157" s="40"/>
      <c r="V157" s="40"/>
      <c r="W157" s="40"/>
      <c r="X157" s="40"/>
      <c r="Y157" s="40"/>
      <c r="Z157" s="40"/>
      <c r="AA157" s="40"/>
      <c r="AB157" s="40"/>
      <c r="AC157" s="40"/>
      <c r="AD157" s="40"/>
      <c r="AE157" s="40"/>
      <c r="AR157" s="217" t="s">
        <v>149</v>
      </c>
      <c r="AT157" s="217" t="s">
        <v>144</v>
      </c>
      <c r="AU157" s="217" t="s">
        <v>83</v>
      </c>
      <c r="AY157" s="19" t="s">
        <v>142</v>
      </c>
      <c r="BE157" s="218">
        <f>IF(N157="základní",J157,0)</f>
        <v>0</v>
      </c>
      <c r="BF157" s="218">
        <f>IF(N157="snížená",J157,0)</f>
        <v>0</v>
      </c>
      <c r="BG157" s="218">
        <f>IF(N157="zákl. přenesená",J157,0)</f>
        <v>0</v>
      </c>
      <c r="BH157" s="218">
        <f>IF(N157="sníž. přenesená",J157,0)</f>
        <v>0</v>
      </c>
      <c r="BI157" s="218">
        <f>IF(N157="nulová",J157,0)</f>
        <v>0</v>
      </c>
      <c r="BJ157" s="19" t="s">
        <v>81</v>
      </c>
      <c r="BK157" s="218">
        <f>ROUND(I157*H157,2)</f>
        <v>0</v>
      </c>
      <c r="BL157" s="19" t="s">
        <v>149</v>
      </c>
      <c r="BM157" s="217" t="s">
        <v>224</v>
      </c>
    </row>
    <row r="158" s="2" customFormat="1">
      <c r="A158" s="40"/>
      <c r="B158" s="41"/>
      <c r="C158" s="42"/>
      <c r="D158" s="219" t="s">
        <v>151</v>
      </c>
      <c r="E158" s="42"/>
      <c r="F158" s="220" t="s">
        <v>225</v>
      </c>
      <c r="G158" s="42"/>
      <c r="H158" s="42"/>
      <c r="I158" s="221"/>
      <c r="J158" s="42"/>
      <c r="K158" s="42"/>
      <c r="L158" s="46"/>
      <c r="M158" s="222"/>
      <c r="N158" s="223"/>
      <c r="O158" s="86"/>
      <c r="P158" s="86"/>
      <c r="Q158" s="86"/>
      <c r="R158" s="86"/>
      <c r="S158" s="86"/>
      <c r="T158" s="87"/>
      <c r="U158" s="40"/>
      <c r="V158" s="40"/>
      <c r="W158" s="40"/>
      <c r="X158" s="40"/>
      <c r="Y158" s="40"/>
      <c r="Z158" s="40"/>
      <c r="AA158" s="40"/>
      <c r="AB158" s="40"/>
      <c r="AC158" s="40"/>
      <c r="AD158" s="40"/>
      <c r="AE158" s="40"/>
      <c r="AT158" s="19" t="s">
        <v>151</v>
      </c>
      <c r="AU158" s="19" t="s">
        <v>83</v>
      </c>
    </row>
    <row r="159" s="13" customFormat="1">
      <c r="A159" s="13"/>
      <c r="B159" s="224"/>
      <c r="C159" s="225"/>
      <c r="D159" s="226" t="s">
        <v>153</v>
      </c>
      <c r="E159" s="227" t="s">
        <v>19</v>
      </c>
      <c r="F159" s="228" t="s">
        <v>154</v>
      </c>
      <c r="G159" s="225"/>
      <c r="H159" s="227" t="s">
        <v>19</v>
      </c>
      <c r="I159" s="229"/>
      <c r="J159" s="225"/>
      <c r="K159" s="225"/>
      <c r="L159" s="230"/>
      <c r="M159" s="231"/>
      <c r="N159" s="232"/>
      <c r="O159" s="232"/>
      <c r="P159" s="232"/>
      <c r="Q159" s="232"/>
      <c r="R159" s="232"/>
      <c r="S159" s="232"/>
      <c r="T159" s="233"/>
      <c r="U159" s="13"/>
      <c r="V159" s="13"/>
      <c r="W159" s="13"/>
      <c r="X159" s="13"/>
      <c r="Y159" s="13"/>
      <c r="Z159" s="13"/>
      <c r="AA159" s="13"/>
      <c r="AB159" s="13"/>
      <c r="AC159" s="13"/>
      <c r="AD159" s="13"/>
      <c r="AE159" s="13"/>
      <c r="AT159" s="234" t="s">
        <v>153</v>
      </c>
      <c r="AU159" s="234" t="s">
        <v>83</v>
      </c>
      <c r="AV159" s="13" t="s">
        <v>81</v>
      </c>
      <c r="AW159" s="13" t="s">
        <v>35</v>
      </c>
      <c r="AX159" s="13" t="s">
        <v>73</v>
      </c>
      <c r="AY159" s="234" t="s">
        <v>142</v>
      </c>
    </row>
    <row r="160" s="13" customFormat="1">
      <c r="A160" s="13"/>
      <c r="B160" s="224"/>
      <c r="C160" s="225"/>
      <c r="D160" s="226" t="s">
        <v>153</v>
      </c>
      <c r="E160" s="227" t="s">
        <v>19</v>
      </c>
      <c r="F160" s="228" t="s">
        <v>226</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153</v>
      </c>
      <c r="AU160" s="234" t="s">
        <v>83</v>
      </c>
      <c r="AV160" s="13" t="s">
        <v>81</v>
      </c>
      <c r="AW160" s="13" t="s">
        <v>35</v>
      </c>
      <c r="AX160" s="13" t="s">
        <v>73</v>
      </c>
      <c r="AY160" s="234" t="s">
        <v>142</v>
      </c>
    </row>
    <row r="161" s="14" customFormat="1">
      <c r="A161" s="14"/>
      <c r="B161" s="235"/>
      <c r="C161" s="236"/>
      <c r="D161" s="226" t="s">
        <v>153</v>
      </c>
      <c r="E161" s="237" t="s">
        <v>19</v>
      </c>
      <c r="F161" s="238" t="s">
        <v>227</v>
      </c>
      <c r="G161" s="236"/>
      <c r="H161" s="239">
        <v>262</v>
      </c>
      <c r="I161" s="240"/>
      <c r="J161" s="236"/>
      <c r="K161" s="236"/>
      <c r="L161" s="241"/>
      <c r="M161" s="242"/>
      <c r="N161" s="243"/>
      <c r="O161" s="243"/>
      <c r="P161" s="243"/>
      <c r="Q161" s="243"/>
      <c r="R161" s="243"/>
      <c r="S161" s="243"/>
      <c r="T161" s="244"/>
      <c r="U161" s="14"/>
      <c r="V161" s="14"/>
      <c r="W161" s="14"/>
      <c r="X161" s="14"/>
      <c r="Y161" s="14"/>
      <c r="Z161" s="14"/>
      <c r="AA161" s="14"/>
      <c r="AB161" s="14"/>
      <c r="AC161" s="14"/>
      <c r="AD161" s="14"/>
      <c r="AE161" s="14"/>
      <c r="AT161" s="245" t="s">
        <v>153</v>
      </c>
      <c r="AU161" s="245" t="s">
        <v>83</v>
      </c>
      <c r="AV161" s="14" t="s">
        <v>83</v>
      </c>
      <c r="AW161" s="14" t="s">
        <v>35</v>
      </c>
      <c r="AX161" s="14" t="s">
        <v>73</v>
      </c>
      <c r="AY161" s="245" t="s">
        <v>142</v>
      </c>
    </row>
    <row r="162" s="13" customFormat="1">
      <c r="A162" s="13"/>
      <c r="B162" s="224"/>
      <c r="C162" s="225"/>
      <c r="D162" s="226" t="s">
        <v>153</v>
      </c>
      <c r="E162" s="227" t="s">
        <v>19</v>
      </c>
      <c r="F162" s="228" t="s">
        <v>228</v>
      </c>
      <c r="G162" s="225"/>
      <c r="H162" s="227" t="s">
        <v>19</v>
      </c>
      <c r="I162" s="229"/>
      <c r="J162" s="225"/>
      <c r="K162" s="225"/>
      <c r="L162" s="230"/>
      <c r="M162" s="231"/>
      <c r="N162" s="232"/>
      <c r="O162" s="232"/>
      <c r="P162" s="232"/>
      <c r="Q162" s="232"/>
      <c r="R162" s="232"/>
      <c r="S162" s="232"/>
      <c r="T162" s="233"/>
      <c r="U162" s="13"/>
      <c r="V162" s="13"/>
      <c r="W162" s="13"/>
      <c r="X162" s="13"/>
      <c r="Y162" s="13"/>
      <c r="Z162" s="13"/>
      <c r="AA162" s="13"/>
      <c r="AB162" s="13"/>
      <c r="AC162" s="13"/>
      <c r="AD162" s="13"/>
      <c r="AE162" s="13"/>
      <c r="AT162" s="234" t="s">
        <v>153</v>
      </c>
      <c r="AU162" s="234" t="s">
        <v>83</v>
      </c>
      <c r="AV162" s="13" t="s">
        <v>81</v>
      </c>
      <c r="AW162" s="13" t="s">
        <v>35</v>
      </c>
      <c r="AX162" s="13" t="s">
        <v>73</v>
      </c>
      <c r="AY162" s="234" t="s">
        <v>142</v>
      </c>
    </row>
    <row r="163" s="14" customFormat="1">
      <c r="A163" s="14"/>
      <c r="B163" s="235"/>
      <c r="C163" s="236"/>
      <c r="D163" s="226" t="s">
        <v>153</v>
      </c>
      <c r="E163" s="237" t="s">
        <v>19</v>
      </c>
      <c r="F163" s="238" t="s">
        <v>229</v>
      </c>
      <c r="G163" s="236"/>
      <c r="H163" s="239">
        <v>-51</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153</v>
      </c>
      <c r="AU163" s="245" t="s">
        <v>83</v>
      </c>
      <c r="AV163" s="14" t="s">
        <v>83</v>
      </c>
      <c r="AW163" s="14" t="s">
        <v>35</v>
      </c>
      <c r="AX163" s="14" t="s">
        <v>73</v>
      </c>
      <c r="AY163" s="245" t="s">
        <v>142</v>
      </c>
    </row>
    <row r="164" s="13" customFormat="1">
      <c r="A164" s="13"/>
      <c r="B164" s="224"/>
      <c r="C164" s="225"/>
      <c r="D164" s="226" t="s">
        <v>153</v>
      </c>
      <c r="E164" s="227" t="s">
        <v>19</v>
      </c>
      <c r="F164" s="228" t="s">
        <v>230</v>
      </c>
      <c r="G164" s="225"/>
      <c r="H164" s="227" t="s">
        <v>19</v>
      </c>
      <c r="I164" s="229"/>
      <c r="J164" s="225"/>
      <c r="K164" s="225"/>
      <c r="L164" s="230"/>
      <c r="M164" s="231"/>
      <c r="N164" s="232"/>
      <c r="O164" s="232"/>
      <c r="P164" s="232"/>
      <c r="Q164" s="232"/>
      <c r="R164" s="232"/>
      <c r="S164" s="232"/>
      <c r="T164" s="233"/>
      <c r="U164" s="13"/>
      <c r="V164" s="13"/>
      <c r="W164" s="13"/>
      <c r="X164" s="13"/>
      <c r="Y164" s="13"/>
      <c r="Z164" s="13"/>
      <c r="AA164" s="13"/>
      <c r="AB164" s="13"/>
      <c r="AC164" s="13"/>
      <c r="AD164" s="13"/>
      <c r="AE164" s="13"/>
      <c r="AT164" s="234" t="s">
        <v>153</v>
      </c>
      <c r="AU164" s="234" t="s">
        <v>83</v>
      </c>
      <c r="AV164" s="13" t="s">
        <v>81</v>
      </c>
      <c r="AW164" s="13" t="s">
        <v>35</v>
      </c>
      <c r="AX164" s="13" t="s">
        <v>73</v>
      </c>
      <c r="AY164" s="234" t="s">
        <v>142</v>
      </c>
    </row>
    <row r="165" s="14" customFormat="1">
      <c r="A165" s="14"/>
      <c r="B165" s="235"/>
      <c r="C165" s="236"/>
      <c r="D165" s="226" t="s">
        <v>153</v>
      </c>
      <c r="E165" s="237" t="s">
        <v>19</v>
      </c>
      <c r="F165" s="238" t="s">
        <v>231</v>
      </c>
      <c r="G165" s="236"/>
      <c r="H165" s="239">
        <v>-72.700000000000003</v>
      </c>
      <c r="I165" s="240"/>
      <c r="J165" s="236"/>
      <c r="K165" s="236"/>
      <c r="L165" s="241"/>
      <c r="M165" s="242"/>
      <c r="N165" s="243"/>
      <c r="O165" s="243"/>
      <c r="P165" s="243"/>
      <c r="Q165" s="243"/>
      <c r="R165" s="243"/>
      <c r="S165" s="243"/>
      <c r="T165" s="244"/>
      <c r="U165" s="14"/>
      <c r="V165" s="14"/>
      <c r="W165" s="14"/>
      <c r="X165" s="14"/>
      <c r="Y165" s="14"/>
      <c r="Z165" s="14"/>
      <c r="AA165" s="14"/>
      <c r="AB165" s="14"/>
      <c r="AC165" s="14"/>
      <c r="AD165" s="14"/>
      <c r="AE165" s="14"/>
      <c r="AT165" s="245" t="s">
        <v>153</v>
      </c>
      <c r="AU165" s="245" t="s">
        <v>83</v>
      </c>
      <c r="AV165" s="14" t="s">
        <v>83</v>
      </c>
      <c r="AW165" s="14" t="s">
        <v>35</v>
      </c>
      <c r="AX165" s="14" t="s">
        <v>73</v>
      </c>
      <c r="AY165" s="245" t="s">
        <v>142</v>
      </c>
    </row>
    <row r="166" s="15" customFormat="1">
      <c r="A166" s="15"/>
      <c r="B166" s="246"/>
      <c r="C166" s="247"/>
      <c r="D166" s="226" t="s">
        <v>153</v>
      </c>
      <c r="E166" s="248" t="s">
        <v>19</v>
      </c>
      <c r="F166" s="249" t="s">
        <v>160</v>
      </c>
      <c r="G166" s="247"/>
      <c r="H166" s="250">
        <v>138.30000000000001</v>
      </c>
      <c r="I166" s="251"/>
      <c r="J166" s="247"/>
      <c r="K166" s="247"/>
      <c r="L166" s="252"/>
      <c r="M166" s="253"/>
      <c r="N166" s="254"/>
      <c r="O166" s="254"/>
      <c r="P166" s="254"/>
      <c r="Q166" s="254"/>
      <c r="R166" s="254"/>
      <c r="S166" s="254"/>
      <c r="T166" s="255"/>
      <c r="U166" s="15"/>
      <c r="V166" s="15"/>
      <c r="W166" s="15"/>
      <c r="X166" s="15"/>
      <c r="Y166" s="15"/>
      <c r="Z166" s="15"/>
      <c r="AA166" s="15"/>
      <c r="AB166" s="15"/>
      <c r="AC166" s="15"/>
      <c r="AD166" s="15"/>
      <c r="AE166" s="15"/>
      <c r="AT166" s="256" t="s">
        <v>153</v>
      </c>
      <c r="AU166" s="256" t="s">
        <v>83</v>
      </c>
      <c r="AV166" s="15" t="s">
        <v>149</v>
      </c>
      <c r="AW166" s="15" t="s">
        <v>35</v>
      </c>
      <c r="AX166" s="15" t="s">
        <v>81</v>
      </c>
      <c r="AY166" s="256" t="s">
        <v>142</v>
      </c>
    </row>
    <row r="167" s="2" customFormat="1" ht="24.15" customHeight="1">
      <c r="A167" s="40"/>
      <c r="B167" s="41"/>
      <c r="C167" s="206" t="s">
        <v>232</v>
      </c>
      <c r="D167" s="206" t="s">
        <v>144</v>
      </c>
      <c r="E167" s="207" t="s">
        <v>233</v>
      </c>
      <c r="F167" s="208" t="s">
        <v>234</v>
      </c>
      <c r="G167" s="209" t="s">
        <v>191</v>
      </c>
      <c r="H167" s="210">
        <v>524.18499999999995</v>
      </c>
      <c r="I167" s="211"/>
      <c r="J167" s="212">
        <f>ROUND(I167*H167,2)</f>
        <v>0</v>
      </c>
      <c r="K167" s="208" t="s">
        <v>148</v>
      </c>
      <c r="L167" s="46"/>
      <c r="M167" s="213" t="s">
        <v>19</v>
      </c>
      <c r="N167" s="214" t="s">
        <v>44</v>
      </c>
      <c r="O167" s="86"/>
      <c r="P167" s="215">
        <f>O167*H167</f>
        <v>0</v>
      </c>
      <c r="Q167" s="215">
        <v>0</v>
      </c>
      <c r="R167" s="215">
        <f>Q167*H167</f>
        <v>0</v>
      </c>
      <c r="S167" s="215">
        <v>0</v>
      </c>
      <c r="T167" s="216">
        <f>S167*H167</f>
        <v>0</v>
      </c>
      <c r="U167" s="40"/>
      <c r="V167" s="40"/>
      <c r="W167" s="40"/>
      <c r="X167" s="40"/>
      <c r="Y167" s="40"/>
      <c r="Z167" s="40"/>
      <c r="AA167" s="40"/>
      <c r="AB167" s="40"/>
      <c r="AC167" s="40"/>
      <c r="AD167" s="40"/>
      <c r="AE167" s="40"/>
      <c r="AR167" s="217" t="s">
        <v>149</v>
      </c>
      <c r="AT167" s="217" t="s">
        <v>144</v>
      </c>
      <c r="AU167" s="217" t="s">
        <v>83</v>
      </c>
      <c r="AY167" s="19" t="s">
        <v>142</v>
      </c>
      <c r="BE167" s="218">
        <f>IF(N167="základní",J167,0)</f>
        <v>0</v>
      </c>
      <c r="BF167" s="218">
        <f>IF(N167="snížená",J167,0)</f>
        <v>0</v>
      </c>
      <c r="BG167" s="218">
        <f>IF(N167="zákl. přenesená",J167,0)</f>
        <v>0</v>
      </c>
      <c r="BH167" s="218">
        <f>IF(N167="sníž. přenesená",J167,0)</f>
        <v>0</v>
      </c>
      <c r="BI167" s="218">
        <f>IF(N167="nulová",J167,0)</f>
        <v>0</v>
      </c>
      <c r="BJ167" s="19" t="s">
        <v>81</v>
      </c>
      <c r="BK167" s="218">
        <f>ROUND(I167*H167,2)</f>
        <v>0</v>
      </c>
      <c r="BL167" s="19" t="s">
        <v>149</v>
      </c>
      <c r="BM167" s="217" t="s">
        <v>235</v>
      </c>
    </row>
    <row r="168" s="2" customFormat="1">
      <c r="A168" s="40"/>
      <c r="B168" s="41"/>
      <c r="C168" s="42"/>
      <c r="D168" s="219" t="s">
        <v>151</v>
      </c>
      <c r="E168" s="42"/>
      <c r="F168" s="220" t="s">
        <v>236</v>
      </c>
      <c r="G168" s="42"/>
      <c r="H168" s="42"/>
      <c r="I168" s="221"/>
      <c r="J168" s="42"/>
      <c r="K168" s="42"/>
      <c r="L168" s="46"/>
      <c r="M168" s="222"/>
      <c r="N168" s="223"/>
      <c r="O168" s="86"/>
      <c r="P168" s="86"/>
      <c r="Q168" s="86"/>
      <c r="R168" s="86"/>
      <c r="S168" s="86"/>
      <c r="T168" s="87"/>
      <c r="U168" s="40"/>
      <c r="V168" s="40"/>
      <c r="W168" s="40"/>
      <c r="X168" s="40"/>
      <c r="Y168" s="40"/>
      <c r="Z168" s="40"/>
      <c r="AA168" s="40"/>
      <c r="AB168" s="40"/>
      <c r="AC168" s="40"/>
      <c r="AD168" s="40"/>
      <c r="AE168" s="40"/>
      <c r="AT168" s="19" t="s">
        <v>151</v>
      </c>
      <c r="AU168" s="19" t="s">
        <v>83</v>
      </c>
    </row>
    <row r="169" s="13" customFormat="1">
      <c r="A169" s="13"/>
      <c r="B169" s="224"/>
      <c r="C169" s="225"/>
      <c r="D169" s="226" t="s">
        <v>153</v>
      </c>
      <c r="E169" s="227" t="s">
        <v>19</v>
      </c>
      <c r="F169" s="228" t="s">
        <v>154</v>
      </c>
      <c r="G169" s="225"/>
      <c r="H169" s="227" t="s">
        <v>19</v>
      </c>
      <c r="I169" s="229"/>
      <c r="J169" s="225"/>
      <c r="K169" s="225"/>
      <c r="L169" s="230"/>
      <c r="M169" s="231"/>
      <c r="N169" s="232"/>
      <c r="O169" s="232"/>
      <c r="P169" s="232"/>
      <c r="Q169" s="232"/>
      <c r="R169" s="232"/>
      <c r="S169" s="232"/>
      <c r="T169" s="233"/>
      <c r="U169" s="13"/>
      <c r="V169" s="13"/>
      <c r="W169" s="13"/>
      <c r="X169" s="13"/>
      <c r="Y169" s="13"/>
      <c r="Z169" s="13"/>
      <c r="AA169" s="13"/>
      <c r="AB169" s="13"/>
      <c r="AC169" s="13"/>
      <c r="AD169" s="13"/>
      <c r="AE169" s="13"/>
      <c r="AT169" s="234" t="s">
        <v>153</v>
      </c>
      <c r="AU169" s="234" t="s">
        <v>83</v>
      </c>
      <c r="AV169" s="13" t="s">
        <v>81</v>
      </c>
      <c r="AW169" s="13" t="s">
        <v>35</v>
      </c>
      <c r="AX169" s="13" t="s">
        <v>73</v>
      </c>
      <c r="AY169" s="234" t="s">
        <v>142</v>
      </c>
    </row>
    <row r="170" s="13" customFormat="1">
      <c r="A170" s="13"/>
      <c r="B170" s="224"/>
      <c r="C170" s="225"/>
      <c r="D170" s="226" t="s">
        <v>153</v>
      </c>
      <c r="E170" s="227" t="s">
        <v>19</v>
      </c>
      <c r="F170" s="228" t="s">
        <v>237</v>
      </c>
      <c r="G170" s="225"/>
      <c r="H170" s="227" t="s">
        <v>19</v>
      </c>
      <c r="I170" s="229"/>
      <c r="J170" s="225"/>
      <c r="K170" s="225"/>
      <c r="L170" s="230"/>
      <c r="M170" s="231"/>
      <c r="N170" s="232"/>
      <c r="O170" s="232"/>
      <c r="P170" s="232"/>
      <c r="Q170" s="232"/>
      <c r="R170" s="232"/>
      <c r="S170" s="232"/>
      <c r="T170" s="233"/>
      <c r="U170" s="13"/>
      <c r="V170" s="13"/>
      <c r="W170" s="13"/>
      <c r="X170" s="13"/>
      <c r="Y170" s="13"/>
      <c r="Z170" s="13"/>
      <c r="AA170" s="13"/>
      <c r="AB170" s="13"/>
      <c r="AC170" s="13"/>
      <c r="AD170" s="13"/>
      <c r="AE170" s="13"/>
      <c r="AT170" s="234" t="s">
        <v>153</v>
      </c>
      <c r="AU170" s="234" t="s">
        <v>83</v>
      </c>
      <c r="AV170" s="13" t="s">
        <v>81</v>
      </c>
      <c r="AW170" s="13" t="s">
        <v>35</v>
      </c>
      <c r="AX170" s="13" t="s">
        <v>73</v>
      </c>
      <c r="AY170" s="234" t="s">
        <v>142</v>
      </c>
    </row>
    <row r="171" s="13" customFormat="1">
      <c r="A171" s="13"/>
      <c r="B171" s="224"/>
      <c r="C171" s="225"/>
      <c r="D171" s="226" t="s">
        <v>153</v>
      </c>
      <c r="E171" s="227" t="s">
        <v>19</v>
      </c>
      <c r="F171" s="228" t="s">
        <v>215</v>
      </c>
      <c r="G171" s="225"/>
      <c r="H171" s="227" t="s">
        <v>19</v>
      </c>
      <c r="I171" s="229"/>
      <c r="J171" s="225"/>
      <c r="K171" s="225"/>
      <c r="L171" s="230"/>
      <c r="M171" s="231"/>
      <c r="N171" s="232"/>
      <c r="O171" s="232"/>
      <c r="P171" s="232"/>
      <c r="Q171" s="232"/>
      <c r="R171" s="232"/>
      <c r="S171" s="232"/>
      <c r="T171" s="233"/>
      <c r="U171" s="13"/>
      <c r="V171" s="13"/>
      <c r="W171" s="13"/>
      <c r="X171" s="13"/>
      <c r="Y171" s="13"/>
      <c r="Z171" s="13"/>
      <c r="AA171" s="13"/>
      <c r="AB171" s="13"/>
      <c r="AC171" s="13"/>
      <c r="AD171" s="13"/>
      <c r="AE171" s="13"/>
      <c r="AT171" s="234" t="s">
        <v>153</v>
      </c>
      <c r="AU171" s="234" t="s">
        <v>83</v>
      </c>
      <c r="AV171" s="13" t="s">
        <v>81</v>
      </c>
      <c r="AW171" s="13" t="s">
        <v>35</v>
      </c>
      <c r="AX171" s="13" t="s">
        <v>73</v>
      </c>
      <c r="AY171" s="234" t="s">
        <v>142</v>
      </c>
    </row>
    <row r="172" s="14" customFormat="1">
      <c r="A172" s="14"/>
      <c r="B172" s="235"/>
      <c r="C172" s="236"/>
      <c r="D172" s="226" t="s">
        <v>153</v>
      </c>
      <c r="E172" s="237" t="s">
        <v>19</v>
      </c>
      <c r="F172" s="238" t="s">
        <v>238</v>
      </c>
      <c r="G172" s="236"/>
      <c r="H172" s="239">
        <v>305.5</v>
      </c>
      <c r="I172" s="240"/>
      <c r="J172" s="236"/>
      <c r="K172" s="236"/>
      <c r="L172" s="241"/>
      <c r="M172" s="242"/>
      <c r="N172" s="243"/>
      <c r="O172" s="243"/>
      <c r="P172" s="243"/>
      <c r="Q172" s="243"/>
      <c r="R172" s="243"/>
      <c r="S172" s="243"/>
      <c r="T172" s="244"/>
      <c r="U172" s="14"/>
      <c r="V172" s="14"/>
      <c r="W172" s="14"/>
      <c r="X172" s="14"/>
      <c r="Y172" s="14"/>
      <c r="Z172" s="14"/>
      <c r="AA172" s="14"/>
      <c r="AB172" s="14"/>
      <c r="AC172" s="14"/>
      <c r="AD172" s="14"/>
      <c r="AE172" s="14"/>
      <c r="AT172" s="245" t="s">
        <v>153</v>
      </c>
      <c r="AU172" s="245" t="s">
        <v>83</v>
      </c>
      <c r="AV172" s="14" t="s">
        <v>83</v>
      </c>
      <c r="AW172" s="14" t="s">
        <v>35</v>
      </c>
      <c r="AX172" s="14" t="s">
        <v>73</v>
      </c>
      <c r="AY172" s="245" t="s">
        <v>142</v>
      </c>
    </row>
    <row r="173" s="13" customFormat="1">
      <c r="A173" s="13"/>
      <c r="B173" s="224"/>
      <c r="C173" s="225"/>
      <c r="D173" s="226" t="s">
        <v>153</v>
      </c>
      <c r="E173" s="227" t="s">
        <v>19</v>
      </c>
      <c r="F173" s="228" t="s">
        <v>217</v>
      </c>
      <c r="G173" s="225"/>
      <c r="H173" s="227" t="s">
        <v>19</v>
      </c>
      <c r="I173" s="229"/>
      <c r="J173" s="225"/>
      <c r="K173" s="225"/>
      <c r="L173" s="230"/>
      <c r="M173" s="231"/>
      <c r="N173" s="232"/>
      <c r="O173" s="232"/>
      <c r="P173" s="232"/>
      <c r="Q173" s="232"/>
      <c r="R173" s="232"/>
      <c r="S173" s="232"/>
      <c r="T173" s="233"/>
      <c r="U173" s="13"/>
      <c r="V173" s="13"/>
      <c r="W173" s="13"/>
      <c r="X173" s="13"/>
      <c r="Y173" s="13"/>
      <c r="Z173" s="13"/>
      <c r="AA173" s="13"/>
      <c r="AB173" s="13"/>
      <c r="AC173" s="13"/>
      <c r="AD173" s="13"/>
      <c r="AE173" s="13"/>
      <c r="AT173" s="234" t="s">
        <v>153</v>
      </c>
      <c r="AU173" s="234" t="s">
        <v>83</v>
      </c>
      <c r="AV173" s="13" t="s">
        <v>81</v>
      </c>
      <c r="AW173" s="13" t="s">
        <v>35</v>
      </c>
      <c r="AX173" s="13" t="s">
        <v>73</v>
      </c>
      <c r="AY173" s="234" t="s">
        <v>142</v>
      </c>
    </row>
    <row r="174" s="14" customFormat="1">
      <c r="A174" s="14"/>
      <c r="B174" s="235"/>
      <c r="C174" s="236"/>
      <c r="D174" s="226" t="s">
        <v>153</v>
      </c>
      <c r="E174" s="237" t="s">
        <v>19</v>
      </c>
      <c r="F174" s="238" t="s">
        <v>239</v>
      </c>
      <c r="G174" s="236"/>
      <c r="H174" s="239">
        <v>145.98500000000001</v>
      </c>
      <c r="I174" s="240"/>
      <c r="J174" s="236"/>
      <c r="K174" s="236"/>
      <c r="L174" s="241"/>
      <c r="M174" s="242"/>
      <c r="N174" s="243"/>
      <c r="O174" s="243"/>
      <c r="P174" s="243"/>
      <c r="Q174" s="243"/>
      <c r="R174" s="243"/>
      <c r="S174" s="243"/>
      <c r="T174" s="244"/>
      <c r="U174" s="14"/>
      <c r="V174" s="14"/>
      <c r="W174" s="14"/>
      <c r="X174" s="14"/>
      <c r="Y174" s="14"/>
      <c r="Z174" s="14"/>
      <c r="AA174" s="14"/>
      <c r="AB174" s="14"/>
      <c r="AC174" s="14"/>
      <c r="AD174" s="14"/>
      <c r="AE174" s="14"/>
      <c r="AT174" s="245" t="s">
        <v>153</v>
      </c>
      <c r="AU174" s="245" t="s">
        <v>83</v>
      </c>
      <c r="AV174" s="14" t="s">
        <v>83</v>
      </c>
      <c r="AW174" s="14" t="s">
        <v>35</v>
      </c>
      <c r="AX174" s="14" t="s">
        <v>73</v>
      </c>
      <c r="AY174" s="245" t="s">
        <v>142</v>
      </c>
    </row>
    <row r="175" s="13" customFormat="1">
      <c r="A175" s="13"/>
      <c r="B175" s="224"/>
      <c r="C175" s="225"/>
      <c r="D175" s="226" t="s">
        <v>153</v>
      </c>
      <c r="E175" s="227" t="s">
        <v>19</v>
      </c>
      <c r="F175" s="228" t="s">
        <v>219</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153</v>
      </c>
      <c r="AU175" s="234" t="s">
        <v>83</v>
      </c>
      <c r="AV175" s="13" t="s">
        <v>81</v>
      </c>
      <c r="AW175" s="13" t="s">
        <v>35</v>
      </c>
      <c r="AX175" s="13" t="s">
        <v>73</v>
      </c>
      <c r="AY175" s="234" t="s">
        <v>142</v>
      </c>
    </row>
    <row r="176" s="14" customFormat="1">
      <c r="A176" s="14"/>
      <c r="B176" s="235"/>
      <c r="C176" s="236"/>
      <c r="D176" s="226" t="s">
        <v>153</v>
      </c>
      <c r="E176" s="237" t="s">
        <v>19</v>
      </c>
      <c r="F176" s="238" t="s">
        <v>240</v>
      </c>
      <c r="G176" s="236"/>
      <c r="H176" s="239">
        <v>72.700000000000003</v>
      </c>
      <c r="I176" s="240"/>
      <c r="J176" s="236"/>
      <c r="K176" s="236"/>
      <c r="L176" s="241"/>
      <c r="M176" s="242"/>
      <c r="N176" s="243"/>
      <c r="O176" s="243"/>
      <c r="P176" s="243"/>
      <c r="Q176" s="243"/>
      <c r="R176" s="243"/>
      <c r="S176" s="243"/>
      <c r="T176" s="244"/>
      <c r="U176" s="14"/>
      <c r="V176" s="14"/>
      <c r="W176" s="14"/>
      <c r="X176" s="14"/>
      <c r="Y176" s="14"/>
      <c r="Z176" s="14"/>
      <c r="AA176" s="14"/>
      <c r="AB176" s="14"/>
      <c r="AC176" s="14"/>
      <c r="AD176" s="14"/>
      <c r="AE176" s="14"/>
      <c r="AT176" s="245" t="s">
        <v>153</v>
      </c>
      <c r="AU176" s="245" t="s">
        <v>83</v>
      </c>
      <c r="AV176" s="14" t="s">
        <v>83</v>
      </c>
      <c r="AW176" s="14" t="s">
        <v>35</v>
      </c>
      <c r="AX176" s="14" t="s">
        <v>73</v>
      </c>
      <c r="AY176" s="245" t="s">
        <v>142</v>
      </c>
    </row>
    <row r="177" s="15" customFormat="1">
      <c r="A177" s="15"/>
      <c r="B177" s="246"/>
      <c r="C177" s="247"/>
      <c r="D177" s="226" t="s">
        <v>153</v>
      </c>
      <c r="E177" s="248" t="s">
        <v>19</v>
      </c>
      <c r="F177" s="249" t="s">
        <v>160</v>
      </c>
      <c r="G177" s="247"/>
      <c r="H177" s="250">
        <v>524.18499999999995</v>
      </c>
      <c r="I177" s="251"/>
      <c r="J177" s="247"/>
      <c r="K177" s="247"/>
      <c r="L177" s="252"/>
      <c r="M177" s="253"/>
      <c r="N177" s="254"/>
      <c r="O177" s="254"/>
      <c r="P177" s="254"/>
      <c r="Q177" s="254"/>
      <c r="R177" s="254"/>
      <c r="S177" s="254"/>
      <c r="T177" s="255"/>
      <c r="U177" s="15"/>
      <c r="V177" s="15"/>
      <c r="W177" s="15"/>
      <c r="X177" s="15"/>
      <c r="Y177" s="15"/>
      <c r="Z177" s="15"/>
      <c r="AA177" s="15"/>
      <c r="AB177" s="15"/>
      <c r="AC177" s="15"/>
      <c r="AD177" s="15"/>
      <c r="AE177" s="15"/>
      <c r="AT177" s="256" t="s">
        <v>153</v>
      </c>
      <c r="AU177" s="256" t="s">
        <v>83</v>
      </c>
      <c r="AV177" s="15" t="s">
        <v>149</v>
      </c>
      <c r="AW177" s="15" t="s">
        <v>35</v>
      </c>
      <c r="AX177" s="15" t="s">
        <v>81</v>
      </c>
      <c r="AY177" s="256" t="s">
        <v>142</v>
      </c>
    </row>
    <row r="178" s="2" customFormat="1" ht="24.15" customHeight="1">
      <c r="A178" s="40"/>
      <c r="B178" s="41"/>
      <c r="C178" s="206" t="s">
        <v>241</v>
      </c>
      <c r="D178" s="206" t="s">
        <v>144</v>
      </c>
      <c r="E178" s="207" t="s">
        <v>242</v>
      </c>
      <c r="F178" s="208" t="s">
        <v>243</v>
      </c>
      <c r="G178" s="209" t="s">
        <v>191</v>
      </c>
      <c r="H178" s="210">
        <v>15.84</v>
      </c>
      <c r="I178" s="211"/>
      <c r="J178" s="212">
        <f>ROUND(I178*H178,2)</f>
        <v>0</v>
      </c>
      <c r="K178" s="208" t="s">
        <v>148</v>
      </c>
      <c r="L178" s="46"/>
      <c r="M178" s="213" t="s">
        <v>19</v>
      </c>
      <c r="N178" s="214" t="s">
        <v>44</v>
      </c>
      <c r="O178" s="86"/>
      <c r="P178" s="215">
        <f>O178*H178</f>
        <v>0</v>
      </c>
      <c r="Q178" s="215">
        <v>0</v>
      </c>
      <c r="R178" s="215">
        <f>Q178*H178</f>
        <v>0</v>
      </c>
      <c r="S178" s="215">
        <v>0</v>
      </c>
      <c r="T178" s="216">
        <f>S178*H178</f>
        <v>0</v>
      </c>
      <c r="U178" s="40"/>
      <c r="V178" s="40"/>
      <c r="W178" s="40"/>
      <c r="X178" s="40"/>
      <c r="Y178" s="40"/>
      <c r="Z178" s="40"/>
      <c r="AA178" s="40"/>
      <c r="AB178" s="40"/>
      <c r="AC178" s="40"/>
      <c r="AD178" s="40"/>
      <c r="AE178" s="40"/>
      <c r="AR178" s="217" t="s">
        <v>149</v>
      </c>
      <c r="AT178" s="217" t="s">
        <v>144</v>
      </c>
      <c r="AU178" s="217" t="s">
        <v>83</v>
      </c>
      <c r="AY178" s="19" t="s">
        <v>142</v>
      </c>
      <c r="BE178" s="218">
        <f>IF(N178="základní",J178,0)</f>
        <v>0</v>
      </c>
      <c r="BF178" s="218">
        <f>IF(N178="snížená",J178,0)</f>
        <v>0</v>
      </c>
      <c r="BG178" s="218">
        <f>IF(N178="zákl. přenesená",J178,0)</f>
        <v>0</v>
      </c>
      <c r="BH178" s="218">
        <f>IF(N178="sníž. přenesená",J178,0)</f>
        <v>0</v>
      </c>
      <c r="BI178" s="218">
        <f>IF(N178="nulová",J178,0)</f>
        <v>0</v>
      </c>
      <c r="BJ178" s="19" t="s">
        <v>81</v>
      </c>
      <c r="BK178" s="218">
        <f>ROUND(I178*H178,2)</f>
        <v>0</v>
      </c>
      <c r="BL178" s="19" t="s">
        <v>149</v>
      </c>
      <c r="BM178" s="217" t="s">
        <v>244</v>
      </c>
    </row>
    <row r="179" s="2" customFormat="1">
      <c r="A179" s="40"/>
      <c r="B179" s="41"/>
      <c r="C179" s="42"/>
      <c r="D179" s="219" t="s">
        <v>151</v>
      </c>
      <c r="E179" s="42"/>
      <c r="F179" s="220" t="s">
        <v>245</v>
      </c>
      <c r="G179" s="42"/>
      <c r="H179" s="42"/>
      <c r="I179" s="221"/>
      <c r="J179" s="42"/>
      <c r="K179" s="42"/>
      <c r="L179" s="46"/>
      <c r="M179" s="222"/>
      <c r="N179" s="223"/>
      <c r="O179" s="86"/>
      <c r="P179" s="86"/>
      <c r="Q179" s="86"/>
      <c r="R179" s="86"/>
      <c r="S179" s="86"/>
      <c r="T179" s="87"/>
      <c r="U179" s="40"/>
      <c r="V179" s="40"/>
      <c r="W179" s="40"/>
      <c r="X179" s="40"/>
      <c r="Y179" s="40"/>
      <c r="Z179" s="40"/>
      <c r="AA179" s="40"/>
      <c r="AB179" s="40"/>
      <c r="AC179" s="40"/>
      <c r="AD179" s="40"/>
      <c r="AE179" s="40"/>
      <c r="AT179" s="19" t="s">
        <v>151</v>
      </c>
      <c r="AU179" s="19" t="s">
        <v>83</v>
      </c>
    </row>
    <row r="180" s="13" customFormat="1">
      <c r="A180" s="13"/>
      <c r="B180" s="224"/>
      <c r="C180" s="225"/>
      <c r="D180" s="226" t="s">
        <v>153</v>
      </c>
      <c r="E180" s="227" t="s">
        <v>19</v>
      </c>
      <c r="F180" s="228" t="s">
        <v>154</v>
      </c>
      <c r="G180" s="225"/>
      <c r="H180" s="227" t="s">
        <v>19</v>
      </c>
      <c r="I180" s="229"/>
      <c r="J180" s="225"/>
      <c r="K180" s="225"/>
      <c r="L180" s="230"/>
      <c r="M180" s="231"/>
      <c r="N180" s="232"/>
      <c r="O180" s="232"/>
      <c r="P180" s="232"/>
      <c r="Q180" s="232"/>
      <c r="R180" s="232"/>
      <c r="S180" s="232"/>
      <c r="T180" s="233"/>
      <c r="U180" s="13"/>
      <c r="V180" s="13"/>
      <c r="W180" s="13"/>
      <c r="X180" s="13"/>
      <c r="Y180" s="13"/>
      <c r="Z180" s="13"/>
      <c r="AA180" s="13"/>
      <c r="AB180" s="13"/>
      <c r="AC180" s="13"/>
      <c r="AD180" s="13"/>
      <c r="AE180" s="13"/>
      <c r="AT180" s="234" t="s">
        <v>153</v>
      </c>
      <c r="AU180" s="234" t="s">
        <v>83</v>
      </c>
      <c r="AV180" s="13" t="s">
        <v>81</v>
      </c>
      <c r="AW180" s="13" t="s">
        <v>35</v>
      </c>
      <c r="AX180" s="13" t="s">
        <v>73</v>
      </c>
      <c r="AY180" s="234" t="s">
        <v>142</v>
      </c>
    </row>
    <row r="181" s="13" customFormat="1">
      <c r="A181" s="13"/>
      <c r="B181" s="224"/>
      <c r="C181" s="225"/>
      <c r="D181" s="226" t="s">
        <v>153</v>
      </c>
      <c r="E181" s="227" t="s">
        <v>19</v>
      </c>
      <c r="F181" s="228" t="s">
        <v>246</v>
      </c>
      <c r="G181" s="225"/>
      <c r="H181" s="227" t="s">
        <v>19</v>
      </c>
      <c r="I181" s="229"/>
      <c r="J181" s="225"/>
      <c r="K181" s="225"/>
      <c r="L181" s="230"/>
      <c r="M181" s="231"/>
      <c r="N181" s="232"/>
      <c r="O181" s="232"/>
      <c r="P181" s="232"/>
      <c r="Q181" s="232"/>
      <c r="R181" s="232"/>
      <c r="S181" s="232"/>
      <c r="T181" s="233"/>
      <c r="U181" s="13"/>
      <c r="V181" s="13"/>
      <c r="W181" s="13"/>
      <c r="X181" s="13"/>
      <c r="Y181" s="13"/>
      <c r="Z181" s="13"/>
      <c r="AA181" s="13"/>
      <c r="AB181" s="13"/>
      <c r="AC181" s="13"/>
      <c r="AD181" s="13"/>
      <c r="AE181" s="13"/>
      <c r="AT181" s="234" t="s">
        <v>153</v>
      </c>
      <c r="AU181" s="234" t="s">
        <v>83</v>
      </c>
      <c r="AV181" s="13" t="s">
        <v>81</v>
      </c>
      <c r="AW181" s="13" t="s">
        <v>35</v>
      </c>
      <c r="AX181" s="13" t="s">
        <v>73</v>
      </c>
      <c r="AY181" s="234" t="s">
        <v>142</v>
      </c>
    </row>
    <row r="182" s="13" customFormat="1">
      <c r="A182" s="13"/>
      <c r="B182" s="224"/>
      <c r="C182" s="225"/>
      <c r="D182" s="226" t="s">
        <v>153</v>
      </c>
      <c r="E182" s="227" t="s">
        <v>19</v>
      </c>
      <c r="F182" s="228" t="s">
        <v>247</v>
      </c>
      <c r="G182" s="225"/>
      <c r="H182" s="227" t="s">
        <v>19</v>
      </c>
      <c r="I182" s="229"/>
      <c r="J182" s="225"/>
      <c r="K182" s="225"/>
      <c r="L182" s="230"/>
      <c r="M182" s="231"/>
      <c r="N182" s="232"/>
      <c r="O182" s="232"/>
      <c r="P182" s="232"/>
      <c r="Q182" s="232"/>
      <c r="R182" s="232"/>
      <c r="S182" s="232"/>
      <c r="T182" s="233"/>
      <c r="U182" s="13"/>
      <c r="V182" s="13"/>
      <c r="W182" s="13"/>
      <c r="X182" s="13"/>
      <c r="Y182" s="13"/>
      <c r="Z182" s="13"/>
      <c r="AA182" s="13"/>
      <c r="AB182" s="13"/>
      <c r="AC182" s="13"/>
      <c r="AD182" s="13"/>
      <c r="AE182" s="13"/>
      <c r="AT182" s="234" t="s">
        <v>153</v>
      </c>
      <c r="AU182" s="234" t="s">
        <v>83</v>
      </c>
      <c r="AV182" s="13" t="s">
        <v>81</v>
      </c>
      <c r="AW182" s="13" t="s">
        <v>35</v>
      </c>
      <c r="AX182" s="13" t="s">
        <v>73</v>
      </c>
      <c r="AY182" s="234" t="s">
        <v>142</v>
      </c>
    </row>
    <row r="183" s="14" customFormat="1">
      <c r="A183" s="14"/>
      <c r="B183" s="235"/>
      <c r="C183" s="236"/>
      <c r="D183" s="226" t="s">
        <v>153</v>
      </c>
      <c r="E183" s="237" t="s">
        <v>19</v>
      </c>
      <c r="F183" s="238" t="s">
        <v>248</v>
      </c>
      <c r="G183" s="236"/>
      <c r="H183" s="239">
        <v>15.84</v>
      </c>
      <c r="I183" s="240"/>
      <c r="J183" s="236"/>
      <c r="K183" s="236"/>
      <c r="L183" s="241"/>
      <c r="M183" s="242"/>
      <c r="N183" s="243"/>
      <c r="O183" s="243"/>
      <c r="P183" s="243"/>
      <c r="Q183" s="243"/>
      <c r="R183" s="243"/>
      <c r="S183" s="243"/>
      <c r="T183" s="244"/>
      <c r="U183" s="14"/>
      <c r="V183" s="14"/>
      <c r="W183" s="14"/>
      <c r="X183" s="14"/>
      <c r="Y183" s="14"/>
      <c r="Z183" s="14"/>
      <c r="AA183" s="14"/>
      <c r="AB183" s="14"/>
      <c r="AC183" s="14"/>
      <c r="AD183" s="14"/>
      <c r="AE183" s="14"/>
      <c r="AT183" s="245" t="s">
        <v>153</v>
      </c>
      <c r="AU183" s="245" t="s">
        <v>83</v>
      </c>
      <c r="AV183" s="14" t="s">
        <v>83</v>
      </c>
      <c r="AW183" s="14" t="s">
        <v>35</v>
      </c>
      <c r="AX183" s="14" t="s">
        <v>81</v>
      </c>
      <c r="AY183" s="245" t="s">
        <v>142</v>
      </c>
    </row>
    <row r="184" s="2" customFormat="1" ht="16.5" customHeight="1">
      <c r="A184" s="40"/>
      <c r="B184" s="41"/>
      <c r="C184" s="257" t="s">
        <v>249</v>
      </c>
      <c r="D184" s="257" t="s">
        <v>250</v>
      </c>
      <c r="E184" s="258" t="s">
        <v>251</v>
      </c>
      <c r="F184" s="259" t="s">
        <v>252</v>
      </c>
      <c r="G184" s="260" t="s">
        <v>253</v>
      </c>
      <c r="H184" s="261">
        <v>29.303999999999998</v>
      </c>
      <c r="I184" s="262"/>
      <c r="J184" s="263">
        <f>ROUND(I184*H184,2)</f>
        <v>0</v>
      </c>
      <c r="K184" s="259" t="s">
        <v>148</v>
      </c>
      <c r="L184" s="264"/>
      <c r="M184" s="265" t="s">
        <v>19</v>
      </c>
      <c r="N184" s="266" t="s">
        <v>44</v>
      </c>
      <c r="O184" s="86"/>
      <c r="P184" s="215">
        <f>O184*H184</f>
        <v>0</v>
      </c>
      <c r="Q184" s="215">
        <v>1</v>
      </c>
      <c r="R184" s="215">
        <f>Q184*H184</f>
        <v>29.303999999999998</v>
      </c>
      <c r="S184" s="215">
        <v>0</v>
      </c>
      <c r="T184" s="216">
        <f>S184*H184</f>
        <v>0</v>
      </c>
      <c r="U184" s="40"/>
      <c r="V184" s="40"/>
      <c r="W184" s="40"/>
      <c r="X184" s="40"/>
      <c r="Y184" s="40"/>
      <c r="Z184" s="40"/>
      <c r="AA184" s="40"/>
      <c r="AB184" s="40"/>
      <c r="AC184" s="40"/>
      <c r="AD184" s="40"/>
      <c r="AE184" s="40"/>
      <c r="AR184" s="217" t="s">
        <v>209</v>
      </c>
      <c r="AT184" s="217" t="s">
        <v>250</v>
      </c>
      <c r="AU184" s="217" t="s">
        <v>83</v>
      </c>
      <c r="AY184" s="19" t="s">
        <v>142</v>
      </c>
      <c r="BE184" s="218">
        <f>IF(N184="základní",J184,0)</f>
        <v>0</v>
      </c>
      <c r="BF184" s="218">
        <f>IF(N184="snížená",J184,0)</f>
        <v>0</v>
      </c>
      <c r="BG184" s="218">
        <f>IF(N184="zákl. přenesená",J184,0)</f>
        <v>0</v>
      </c>
      <c r="BH184" s="218">
        <f>IF(N184="sníž. přenesená",J184,0)</f>
        <v>0</v>
      </c>
      <c r="BI184" s="218">
        <f>IF(N184="nulová",J184,0)</f>
        <v>0</v>
      </c>
      <c r="BJ184" s="19" t="s">
        <v>81</v>
      </c>
      <c r="BK184" s="218">
        <f>ROUND(I184*H184,2)</f>
        <v>0</v>
      </c>
      <c r="BL184" s="19" t="s">
        <v>149</v>
      </c>
      <c r="BM184" s="217" t="s">
        <v>254</v>
      </c>
    </row>
    <row r="185" s="13" customFormat="1">
      <c r="A185" s="13"/>
      <c r="B185" s="224"/>
      <c r="C185" s="225"/>
      <c r="D185" s="226" t="s">
        <v>153</v>
      </c>
      <c r="E185" s="227" t="s">
        <v>19</v>
      </c>
      <c r="F185" s="228" t="s">
        <v>154</v>
      </c>
      <c r="G185" s="225"/>
      <c r="H185" s="227" t="s">
        <v>19</v>
      </c>
      <c r="I185" s="229"/>
      <c r="J185" s="225"/>
      <c r="K185" s="225"/>
      <c r="L185" s="230"/>
      <c r="M185" s="231"/>
      <c r="N185" s="232"/>
      <c r="O185" s="232"/>
      <c r="P185" s="232"/>
      <c r="Q185" s="232"/>
      <c r="R185" s="232"/>
      <c r="S185" s="232"/>
      <c r="T185" s="233"/>
      <c r="U185" s="13"/>
      <c r="V185" s="13"/>
      <c r="W185" s="13"/>
      <c r="X185" s="13"/>
      <c r="Y185" s="13"/>
      <c r="Z185" s="13"/>
      <c r="AA185" s="13"/>
      <c r="AB185" s="13"/>
      <c r="AC185" s="13"/>
      <c r="AD185" s="13"/>
      <c r="AE185" s="13"/>
      <c r="AT185" s="234" t="s">
        <v>153</v>
      </c>
      <c r="AU185" s="234" t="s">
        <v>83</v>
      </c>
      <c r="AV185" s="13" t="s">
        <v>81</v>
      </c>
      <c r="AW185" s="13" t="s">
        <v>35</v>
      </c>
      <c r="AX185" s="13" t="s">
        <v>73</v>
      </c>
      <c r="AY185" s="234" t="s">
        <v>142</v>
      </c>
    </row>
    <row r="186" s="13" customFormat="1">
      <c r="A186" s="13"/>
      <c r="B186" s="224"/>
      <c r="C186" s="225"/>
      <c r="D186" s="226" t="s">
        <v>153</v>
      </c>
      <c r="E186" s="227" t="s">
        <v>19</v>
      </c>
      <c r="F186" s="228" t="s">
        <v>255</v>
      </c>
      <c r="G186" s="225"/>
      <c r="H186" s="227" t="s">
        <v>19</v>
      </c>
      <c r="I186" s="229"/>
      <c r="J186" s="225"/>
      <c r="K186" s="225"/>
      <c r="L186" s="230"/>
      <c r="M186" s="231"/>
      <c r="N186" s="232"/>
      <c r="O186" s="232"/>
      <c r="P186" s="232"/>
      <c r="Q186" s="232"/>
      <c r="R186" s="232"/>
      <c r="S186" s="232"/>
      <c r="T186" s="233"/>
      <c r="U186" s="13"/>
      <c r="V186" s="13"/>
      <c r="W186" s="13"/>
      <c r="X186" s="13"/>
      <c r="Y186" s="13"/>
      <c r="Z186" s="13"/>
      <c r="AA186" s="13"/>
      <c r="AB186" s="13"/>
      <c r="AC186" s="13"/>
      <c r="AD186" s="13"/>
      <c r="AE186" s="13"/>
      <c r="AT186" s="234" t="s">
        <v>153</v>
      </c>
      <c r="AU186" s="234" t="s">
        <v>83</v>
      </c>
      <c r="AV186" s="13" t="s">
        <v>81</v>
      </c>
      <c r="AW186" s="13" t="s">
        <v>35</v>
      </c>
      <c r="AX186" s="13" t="s">
        <v>73</v>
      </c>
      <c r="AY186" s="234" t="s">
        <v>142</v>
      </c>
    </row>
    <row r="187" s="14" customFormat="1">
      <c r="A187" s="14"/>
      <c r="B187" s="235"/>
      <c r="C187" s="236"/>
      <c r="D187" s="226" t="s">
        <v>153</v>
      </c>
      <c r="E187" s="237" t="s">
        <v>19</v>
      </c>
      <c r="F187" s="238" t="s">
        <v>256</v>
      </c>
      <c r="G187" s="236"/>
      <c r="H187" s="239">
        <v>29.303999999999998</v>
      </c>
      <c r="I187" s="240"/>
      <c r="J187" s="236"/>
      <c r="K187" s="236"/>
      <c r="L187" s="241"/>
      <c r="M187" s="242"/>
      <c r="N187" s="243"/>
      <c r="O187" s="243"/>
      <c r="P187" s="243"/>
      <c r="Q187" s="243"/>
      <c r="R187" s="243"/>
      <c r="S187" s="243"/>
      <c r="T187" s="244"/>
      <c r="U187" s="14"/>
      <c r="V187" s="14"/>
      <c r="W187" s="14"/>
      <c r="X187" s="14"/>
      <c r="Y187" s="14"/>
      <c r="Z187" s="14"/>
      <c r="AA187" s="14"/>
      <c r="AB187" s="14"/>
      <c r="AC187" s="14"/>
      <c r="AD187" s="14"/>
      <c r="AE187" s="14"/>
      <c r="AT187" s="245" t="s">
        <v>153</v>
      </c>
      <c r="AU187" s="245" t="s">
        <v>83</v>
      </c>
      <c r="AV187" s="14" t="s">
        <v>83</v>
      </c>
      <c r="AW187" s="14" t="s">
        <v>35</v>
      </c>
      <c r="AX187" s="14" t="s">
        <v>81</v>
      </c>
      <c r="AY187" s="245" t="s">
        <v>142</v>
      </c>
    </row>
    <row r="188" s="2" customFormat="1" ht="33" customHeight="1">
      <c r="A188" s="40"/>
      <c r="B188" s="41"/>
      <c r="C188" s="206" t="s">
        <v>257</v>
      </c>
      <c r="D188" s="206" t="s">
        <v>144</v>
      </c>
      <c r="E188" s="207" t="s">
        <v>258</v>
      </c>
      <c r="F188" s="208" t="s">
        <v>259</v>
      </c>
      <c r="G188" s="209" t="s">
        <v>191</v>
      </c>
      <c r="H188" s="210">
        <v>305.5</v>
      </c>
      <c r="I188" s="211"/>
      <c r="J188" s="212">
        <f>ROUND(I188*H188,2)</f>
        <v>0</v>
      </c>
      <c r="K188" s="208" t="s">
        <v>148</v>
      </c>
      <c r="L188" s="46"/>
      <c r="M188" s="213" t="s">
        <v>19</v>
      </c>
      <c r="N188" s="214" t="s">
        <v>44</v>
      </c>
      <c r="O188" s="86"/>
      <c r="P188" s="215">
        <f>O188*H188</f>
        <v>0</v>
      </c>
      <c r="Q188" s="215">
        <v>0</v>
      </c>
      <c r="R188" s="215">
        <f>Q188*H188</f>
        <v>0</v>
      </c>
      <c r="S188" s="215">
        <v>0</v>
      </c>
      <c r="T188" s="216">
        <f>S188*H188</f>
        <v>0</v>
      </c>
      <c r="U188" s="40"/>
      <c r="V188" s="40"/>
      <c r="W188" s="40"/>
      <c r="X188" s="40"/>
      <c r="Y188" s="40"/>
      <c r="Z188" s="40"/>
      <c r="AA188" s="40"/>
      <c r="AB188" s="40"/>
      <c r="AC188" s="40"/>
      <c r="AD188" s="40"/>
      <c r="AE188" s="40"/>
      <c r="AR188" s="217" t="s">
        <v>149</v>
      </c>
      <c r="AT188" s="217" t="s">
        <v>144</v>
      </c>
      <c r="AU188" s="217" t="s">
        <v>83</v>
      </c>
      <c r="AY188" s="19" t="s">
        <v>142</v>
      </c>
      <c r="BE188" s="218">
        <f>IF(N188="základní",J188,0)</f>
        <v>0</v>
      </c>
      <c r="BF188" s="218">
        <f>IF(N188="snížená",J188,0)</f>
        <v>0</v>
      </c>
      <c r="BG188" s="218">
        <f>IF(N188="zákl. přenesená",J188,0)</f>
        <v>0</v>
      </c>
      <c r="BH188" s="218">
        <f>IF(N188="sníž. přenesená",J188,0)</f>
        <v>0</v>
      </c>
      <c r="BI188" s="218">
        <f>IF(N188="nulová",J188,0)</f>
        <v>0</v>
      </c>
      <c r="BJ188" s="19" t="s">
        <v>81</v>
      </c>
      <c r="BK188" s="218">
        <f>ROUND(I188*H188,2)</f>
        <v>0</v>
      </c>
      <c r="BL188" s="19" t="s">
        <v>149</v>
      </c>
      <c r="BM188" s="217" t="s">
        <v>260</v>
      </c>
    </row>
    <row r="189" s="2" customFormat="1">
      <c r="A189" s="40"/>
      <c r="B189" s="41"/>
      <c r="C189" s="42"/>
      <c r="D189" s="219" t="s">
        <v>151</v>
      </c>
      <c r="E189" s="42"/>
      <c r="F189" s="220" t="s">
        <v>261</v>
      </c>
      <c r="G189" s="42"/>
      <c r="H189" s="42"/>
      <c r="I189" s="221"/>
      <c r="J189" s="42"/>
      <c r="K189" s="42"/>
      <c r="L189" s="46"/>
      <c r="M189" s="222"/>
      <c r="N189" s="223"/>
      <c r="O189" s="86"/>
      <c r="P189" s="86"/>
      <c r="Q189" s="86"/>
      <c r="R189" s="86"/>
      <c r="S189" s="86"/>
      <c r="T189" s="87"/>
      <c r="U189" s="40"/>
      <c r="V189" s="40"/>
      <c r="W189" s="40"/>
      <c r="X189" s="40"/>
      <c r="Y189" s="40"/>
      <c r="Z189" s="40"/>
      <c r="AA189" s="40"/>
      <c r="AB189" s="40"/>
      <c r="AC189" s="40"/>
      <c r="AD189" s="40"/>
      <c r="AE189" s="40"/>
      <c r="AT189" s="19" t="s">
        <v>151</v>
      </c>
      <c r="AU189" s="19" t="s">
        <v>83</v>
      </c>
    </row>
    <row r="190" s="13" customFormat="1">
      <c r="A190" s="13"/>
      <c r="B190" s="224"/>
      <c r="C190" s="225"/>
      <c r="D190" s="226" t="s">
        <v>153</v>
      </c>
      <c r="E190" s="227" t="s">
        <v>19</v>
      </c>
      <c r="F190" s="228" t="s">
        <v>154</v>
      </c>
      <c r="G190" s="225"/>
      <c r="H190" s="227" t="s">
        <v>19</v>
      </c>
      <c r="I190" s="229"/>
      <c r="J190" s="225"/>
      <c r="K190" s="225"/>
      <c r="L190" s="230"/>
      <c r="M190" s="231"/>
      <c r="N190" s="232"/>
      <c r="O190" s="232"/>
      <c r="P190" s="232"/>
      <c r="Q190" s="232"/>
      <c r="R190" s="232"/>
      <c r="S190" s="232"/>
      <c r="T190" s="233"/>
      <c r="U190" s="13"/>
      <c r="V190" s="13"/>
      <c r="W190" s="13"/>
      <c r="X190" s="13"/>
      <c r="Y190" s="13"/>
      <c r="Z190" s="13"/>
      <c r="AA190" s="13"/>
      <c r="AB190" s="13"/>
      <c r="AC190" s="13"/>
      <c r="AD190" s="13"/>
      <c r="AE190" s="13"/>
      <c r="AT190" s="234" t="s">
        <v>153</v>
      </c>
      <c r="AU190" s="234" t="s">
        <v>83</v>
      </c>
      <c r="AV190" s="13" t="s">
        <v>81</v>
      </c>
      <c r="AW190" s="13" t="s">
        <v>35</v>
      </c>
      <c r="AX190" s="13" t="s">
        <v>73</v>
      </c>
      <c r="AY190" s="234" t="s">
        <v>142</v>
      </c>
    </row>
    <row r="191" s="13" customFormat="1">
      <c r="A191" s="13"/>
      <c r="B191" s="224"/>
      <c r="C191" s="225"/>
      <c r="D191" s="226" t="s">
        <v>153</v>
      </c>
      <c r="E191" s="227" t="s">
        <v>19</v>
      </c>
      <c r="F191" s="228" t="s">
        <v>262</v>
      </c>
      <c r="G191" s="225"/>
      <c r="H191" s="227" t="s">
        <v>19</v>
      </c>
      <c r="I191" s="229"/>
      <c r="J191" s="225"/>
      <c r="K191" s="225"/>
      <c r="L191" s="230"/>
      <c r="M191" s="231"/>
      <c r="N191" s="232"/>
      <c r="O191" s="232"/>
      <c r="P191" s="232"/>
      <c r="Q191" s="232"/>
      <c r="R191" s="232"/>
      <c r="S191" s="232"/>
      <c r="T191" s="233"/>
      <c r="U191" s="13"/>
      <c r="V191" s="13"/>
      <c r="W191" s="13"/>
      <c r="X191" s="13"/>
      <c r="Y191" s="13"/>
      <c r="Z191" s="13"/>
      <c r="AA191" s="13"/>
      <c r="AB191" s="13"/>
      <c r="AC191" s="13"/>
      <c r="AD191" s="13"/>
      <c r="AE191" s="13"/>
      <c r="AT191" s="234" t="s">
        <v>153</v>
      </c>
      <c r="AU191" s="234" t="s">
        <v>83</v>
      </c>
      <c r="AV191" s="13" t="s">
        <v>81</v>
      </c>
      <c r="AW191" s="13" t="s">
        <v>35</v>
      </c>
      <c r="AX191" s="13" t="s">
        <v>73</v>
      </c>
      <c r="AY191" s="234" t="s">
        <v>142</v>
      </c>
    </row>
    <row r="192" s="14" customFormat="1">
      <c r="A192" s="14"/>
      <c r="B192" s="235"/>
      <c r="C192" s="236"/>
      <c r="D192" s="226" t="s">
        <v>153</v>
      </c>
      <c r="E192" s="237" t="s">
        <v>19</v>
      </c>
      <c r="F192" s="238" t="s">
        <v>263</v>
      </c>
      <c r="G192" s="236"/>
      <c r="H192" s="239">
        <v>70</v>
      </c>
      <c r="I192" s="240"/>
      <c r="J192" s="236"/>
      <c r="K192" s="236"/>
      <c r="L192" s="241"/>
      <c r="M192" s="242"/>
      <c r="N192" s="243"/>
      <c r="O192" s="243"/>
      <c r="P192" s="243"/>
      <c r="Q192" s="243"/>
      <c r="R192" s="243"/>
      <c r="S192" s="243"/>
      <c r="T192" s="244"/>
      <c r="U192" s="14"/>
      <c r="V192" s="14"/>
      <c r="W192" s="14"/>
      <c r="X192" s="14"/>
      <c r="Y192" s="14"/>
      <c r="Z192" s="14"/>
      <c r="AA192" s="14"/>
      <c r="AB192" s="14"/>
      <c r="AC192" s="14"/>
      <c r="AD192" s="14"/>
      <c r="AE192" s="14"/>
      <c r="AT192" s="245" t="s">
        <v>153</v>
      </c>
      <c r="AU192" s="245" t="s">
        <v>83</v>
      </c>
      <c r="AV192" s="14" t="s">
        <v>83</v>
      </c>
      <c r="AW192" s="14" t="s">
        <v>35</v>
      </c>
      <c r="AX192" s="14" t="s">
        <v>73</v>
      </c>
      <c r="AY192" s="245" t="s">
        <v>142</v>
      </c>
    </row>
    <row r="193" s="13" customFormat="1">
      <c r="A193" s="13"/>
      <c r="B193" s="224"/>
      <c r="C193" s="225"/>
      <c r="D193" s="226" t="s">
        <v>153</v>
      </c>
      <c r="E193" s="227" t="s">
        <v>19</v>
      </c>
      <c r="F193" s="228" t="s">
        <v>264</v>
      </c>
      <c r="G193" s="225"/>
      <c r="H193" s="227" t="s">
        <v>19</v>
      </c>
      <c r="I193" s="229"/>
      <c r="J193" s="225"/>
      <c r="K193" s="225"/>
      <c r="L193" s="230"/>
      <c r="M193" s="231"/>
      <c r="N193" s="232"/>
      <c r="O193" s="232"/>
      <c r="P193" s="232"/>
      <c r="Q193" s="232"/>
      <c r="R193" s="232"/>
      <c r="S193" s="232"/>
      <c r="T193" s="233"/>
      <c r="U193" s="13"/>
      <c r="V193" s="13"/>
      <c r="W193" s="13"/>
      <c r="X193" s="13"/>
      <c r="Y193" s="13"/>
      <c r="Z193" s="13"/>
      <c r="AA193" s="13"/>
      <c r="AB193" s="13"/>
      <c r="AC193" s="13"/>
      <c r="AD193" s="13"/>
      <c r="AE193" s="13"/>
      <c r="AT193" s="234" t="s">
        <v>153</v>
      </c>
      <c r="AU193" s="234" t="s">
        <v>83</v>
      </c>
      <c r="AV193" s="13" t="s">
        <v>81</v>
      </c>
      <c r="AW193" s="13" t="s">
        <v>35</v>
      </c>
      <c r="AX193" s="13" t="s">
        <v>73</v>
      </c>
      <c r="AY193" s="234" t="s">
        <v>142</v>
      </c>
    </row>
    <row r="194" s="14" customFormat="1">
      <c r="A194" s="14"/>
      <c r="B194" s="235"/>
      <c r="C194" s="236"/>
      <c r="D194" s="226" t="s">
        <v>153</v>
      </c>
      <c r="E194" s="237" t="s">
        <v>19</v>
      </c>
      <c r="F194" s="238" t="s">
        <v>265</v>
      </c>
      <c r="G194" s="236"/>
      <c r="H194" s="239">
        <v>235.5</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153</v>
      </c>
      <c r="AU194" s="245" t="s">
        <v>83</v>
      </c>
      <c r="AV194" s="14" t="s">
        <v>83</v>
      </c>
      <c r="AW194" s="14" t="s">
        <v>35</v>
      </c>
      <c r="AX194" s="14" t="s">
        <v>73</v>
      </c>
      <c r="AY194" s="245" t="s">
        <v>142</v>
      </c>
    </row>
    <row r="195" s="15" customFormat="1">
      <c r="A195" s="15"/>
      <c r="B195" s="246"/>
      <c r="C195" s="247"/>
      <c r="D195" s="226" t="s">
        <v>153</v>
      </c>
      <c r="E195" s="248" t="s">
        <v>19</v>
      </c>
      <c r="F195" s="249" t="s">
        <v>160</v>
      </c>
      <c r="G195" s="247"/>
      <c r="H195" s="250">
        <v>305.5</v>
      </c>
      <c r="I195" s="251"/>
      <c r="J195" s="247"/>
      <c r="K195" s="247"/>
      <c r="L195" s="252"/>
      <c r="M195" s="253"/>
      <c r="N195" s="254"/>
      <c r="O195" s="254"/>
      <c r="P195" s="254"/>
      <c r="Q195" s="254"/>
      <c r="R195" s="254"/>
      <c r="S195" s="254"/>
      <c r="T195" s="255"/>
      <c r="U195" s="15"/>
      <c r="V195" s="15"/>
      <c r="W195" s="15"/>
      <c r="X195" s="15"/>
      <c r="Y195" s="15"/>
      <c r="Z195" s="15"/>
      <c r="AA195" s="15"/>
      <c r="AB195" s="15"/>
      <c r="AC195" s="15"/>
      <c r="AD195" s="15"/>
      <c r="AE195" s="15"/>
      <c r="AT195" s="256" t="s">
        <v>153</v>
      </c>
      <c r="AU195" s="256" t="s">
        <v>83</v>
      </c>
      <c r="AV195" s="15" t="s">
        <v>149</v>
      </c>
      <c r="AW195" s="15" t="s">
        <v>35</v>
      </c>
      <c r="AX195" s="15" t="s">
        <v>81</v>
      </c>
      <c r="AY195" s="256" t="s">
        <v>142</v>
      </c>
    </row>
    <row r="196" s="2" customFormat="1" ht="24.15" customHeight="1">
      <c r="A196" s="40"/>
      <c r="B196" s="41"/>
      <c r="C196" s="206" t="s">
        <v>266</v>
      </c>
      <c r="D196" s="206" t="s">
        <v>144</v>
      </c>
      <c r="E196" s="207" t="s">
        <v>267</v>
      </c>
      <c r="F196" s="208" t="s">
        <v>268</v>
      </c>
      <c r="G196" s="209" t="s">
        <v>191</v>
      </c>
      <c r="H196" s="210">
        <v>145.98500000000001</v>
      </c>
      <c r="I196" s="211"/>
      <c r="J196" s="212">
        <f>ROUND(I196*H196,2)</f>
        <v>0</v>
      </c>
      <c r="K196" s="208" t="s">
        <v>148</v>
      </c>
      <c r="L196" s="46"/>
      <c r="M196" s="213" t="s">
        <v>19</v>
      </c>
      <c r="N196" s="214" t="s">
        <v>44</v>
      </c>
      <c r="O196" s="86"/>
      <c r="P196" s="215">
        <f>O196*H196</f>
        <v>0</v>
      </c>
      <c r="Q196" s="215">
        <v>0</v>
      </c>
      <c r="R196" s="215">
        <f>Q196*H196</f>
        <v>0</v>
      </c>
      <c r="S196" s="215">
        <v>0</v>
      </c>
      <c r="T196" s="216">
        <f>S196*H196</f>
        <v>0</v>
      </c>
      <c r="U196" s="40"/>
      <c r="V196" s="40"/>
      <c r="W196" s="40"/>
      <c r="X196" s="40"/>
      <c r="Y196" s="40"/>
      <c r="Z196" s="40"/>
      <c r="AA196" s="40"/>
      <c r="AB196" s="40"/>
      <c r="AC196" s="40"/>
      <c r="AD196" s="40"/>
      <c r="AE196" s="40"/>
      <c r="AR196" s="217" t="s">
        <v>149</v>
      </c>
      <c r="AT196" s="217" t="s">
        <v>144</v>
      </c>
      <c r="AU196" s="217" t="s">
        <v>83</v>
      </c>
      <c r="AY196" s="19" t="s">
        <v>142</v>
      </c>
      <c r="BE196" s="218">
        <f>IF(N196="základní",J196,0)</f>
        <v>0</v>
      </c>
      <c r="BF196" s="218">
        <f>IF(N196="snížená",J196,0)</f>
        <v>0</v>
      </c>
      <c r="BG196" s="218">
        <f>IF(N196="zákl. přenesená",J196,0)</f>
        <v>0</v>
      </c>
      <c r="BH196" s="218">
        <f>IF(N196="sníž. přenesená",J196,0)</f>
        <v>0</v>
      </c>
      <c r="BI196" s="218">
        <f>IF(N196="nulová",J196,0)</f>
        <v>0</v>
      </c>
      <c r="BJ196" s="19" t="s">
        <v>81</v>
      </c>
      <c r="BK196" s="218">
        <f>ROUND(I196*H196,2)</f>
        <v>0</v>
      </c>
      <c r="BL196" s="19" t="s">
        <v>149</v>
      </c>
      <c r="BM196" s="217" t="s">
        <v>269</v>
      </c>
    </row>
    <row r="197" s="2" customFormat="1">
      <c r="A197" s="40"/>
      <c r="B197" s="41"/>
      <c r="C197" s="42"/>
      <c r="D197" s="219" t="s">
        <v>151</v>
      </c>
      <c r="E197" s="42"/>
      <c r="F197" s="220" t="s">
        <v>270</v>
      </c>
      <c r="G197" s="42"/>
      <c r="H197" s="42"/>
      <c r="I197" s="221"/>
      <c r="J197" s="42"/>
      <c r="K197" s="42"/>
      <c r="L197" s="46"/>
      <c r="M197" s="222"/>
      <c r="N197" s="223"/>
      <c r="O197" s="86"/>
      <c r="P197" s="86"/>
      <c r="Q197" s="86"/>
      <c r="R197" s="86"/>
      <c r="S197" s="86"/>
      <c r="T197" s="87"/>
      <c r="U197" s="40"/>
      <c r="V197" s="40"/>
      <c r="W197" s="40"/>
      <c r="X197" s="40"/>
      <c r="Y197" s="40"/>
      <c r="Z197" s="40"/>
      <c r="AA197" s="40"/>
      <c r="AB197" s="40"/>
      <c r="AC197" s="40"/>
      <c r="AD197" s="40"/>
      <c r="AE197" s="40"/>
      <c r="AT197" s="19" t="s">
        <v>151</v>
      </c>
      <c r="AU197" s="19" t="s">
        <v>83</v>
      </c>
    </row>
    <row r="198" s="13" customFormat="1">
      <c r="A198" s="13"/>
      <c r="B198" s="224"/>
      <c r="C198" s="225"/>
      <c r="D198" s="226" t="s">
        <v>153</v>
      </c>
      <c r="E198" s="227" t="s">
        <v>19</v>
      </c>
      <c r="F198" s="228" t="s">
        <v>194</v>
      </c>
      <c r="G198" s="225"/>
      <c r="H198" s="227" t="s">
        <v>19</v>
      </c>
      <c r="I198" s="229"/>
      <c r="J198" s="225"/>
      <c r="K198" s="225"/>
      <c r="L198" s="230"/>
      <c r="M198" s="231"/>
      <c r="N198" s="232"/>
      <c r="O198" s="232"/>
      <c r="P198" s="232"/>
      <c r="Q198" s="232"/>
      <c r="R198" s="232"/>
      <c r="S198" s="232"/>
      <c r="T198" s="233"/>
      <c r="U198" s="13"/>
      <c r="V198" s="13"/>
      <c r="W198" s="13"/>
      <c r="X198" s="13"/>
      <c r="Y198" s="13"/>
      <c r="Z198" s="13"/>
      <c r="AA198" s="13"/>
      <c r="AB198" s="13"/>
      <c r="AC198" s="13"/>
      <c r="AD198" s="13"/>
      <c r="AE198" s="13"/>
      <c r="AT198" s="234" t="s">
        <v>153</v>
      </c>
      <c r="AU198" s="234" t="s">
        <v>83</v>
      </c>
      <c r="AV198" s="13" t="s">
        <v>81</v>
      </c>
      <c r="AW198" s="13" t="s">
        <v>35</v>
      </c>
      <c r="AX198" s="13" t="s">
        <v>73</v>
      </c>
      <c r="AY198" s="234" t="s">
        <v>142</v>
      </c>
    </row>
    <row r="199" s="13" customFormat="1">
      <c r="A199" s="13"/>
      <c r="B199" s="224"/>
      <c r="C199" s="225"/>
      <c r="D199" s="226" t="s">
        <v>153</v>
      </c>
      <c r="E199" s="227" t="s">
        <v>19</v>
      </c>
      <c r="F199" s="228" t="s">
        <v>195</v>
      </c>
      <c r="G199" s="225"/>
      <c r="H199" s="227" t="s">
        <v>19</v>
      </c>
      <c r="I199" s="229"/>
      <c r="J199" s="225"/>
      <c r="K199" s="225"/>
      <c r="L199" s="230"/>
      <c r="M199" s="231"/>
      <c r="N199" s="232"/>
      <c r="O199" s="232"/>
      <c r="P199" s="232"/>
      <c r="Q199" s="232"/>
      <c r="R199" s="232"/>
      <c r="S199" s="232"/>
      <c r="T199" s="233"/>
      <c r="U199" s="13"/>
      <c r="V199" s="13"/>
      <c r="W199" s="13"/>
      <c r="X199" s="13"/>
      <c r="Y199" s="13"/>
      <c r="Z199" s="13"/>
      <c r="AA199" s="13"/>
      <c r="AB199" s="13"/>
      <c r="AC199" s="13"/>
      <c r="AD199" s="13"/>
      <c r="AE199" s="13"/>
      <c r="AT199" s="234" t="s">
        <v>153</v>
      </c>
      <c r="AU199" s="234" t="s">
        <v>83</v>
      </c>
      <c r="AV199" s="13" t="s">
        <v>81</v>
      </c>
      <c r="AW199" s="13" t="s">
        <v>35</v>
      </c>
      <c r="AX199" s="13" t="s">
        <v>73</v>
      </c>
      <c r="AY199" s="234" t="s">
        <v>142</v>
      </c>
    </row>
    <row r="200" s="14" customFormat="1">
      <c r="A200" s="14"/>
      <c r="B200" s="235"/>
      <c r="C200" s="236"/>
      <c r="D200" s="226" t="s">
        <v>153</v>
      </c>
      <c r="E200" s="237" t="s">
        <v>19</v>
      </c>
      <c r="F200" s="238" t="s">
        <v>271</v>
      </c>
      <c r="G200" s="236"/>
      <c r="H200" s="239">
        <v>15</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83</v>
      </c>
      <c r="AV200" s="14" t="s">
        <v>83</v>
      </c>
      <c r="AW200" s="14" t="s">
        <v>35</v>
      </c>
      <c r="AX200" s="14" t="s">
        <v>73</v>
      </c>
      <c r="AY200" s="245" t="s">
        <v>142</v>
      </c>
    </row>
    <row r="201" s="13" customFormat="1">
      <c r="A201" s="13"/>
      <c r="B201" s="224"/>
      <c r="C201" s="225"/>
      <c r="D201" s="226" t="s">
        <v>153</v>
      </c>
      <c r="E201" s="227" t="s">
        <v>19</v>
      </c>
      <c r="F201" s="228" t="s">
        <v>272</v>
      </c>
      <c r="G201" s="225"/>
      <c r="H201" s="227" t="s">
        <v>19</v>
      </c>
      <c r="I201" s="229"/>
      <c r="J201" s="225"/>
      <c r="K201" s="225"/>
      <c r="L201" s="230"/>
      <c r="M201" s="231"/>
      <c r="N201" s="232"/>
      <c r="O201" s="232"/>
      <c r="P201" s="232"/>
      <c r="Q201" s="232"/>
      <c r="R201" s="232"/>
      <c r="S201" s="232"/>
      <c r="T201" s="233"/>
      <c r="U201" s="13"/>
      <c r="V201" s="13"/>
      <c r="W201" s="13"/>
      <c r="X201" s="13"/>
      <c r="Y201" s="13"/>
      <c r="Z201" s="13"/>
      <c r="AA201" s="13"/>
      <c r="AB201" s="13"/>
      <c r="AC201" s="13"/>
      <c r="AD201" s="13"/>
      <c r="AE201" s="13"/>
      <c r="AT201" s="234" t="s">
        <v>153</v>
      </c>
      <c r="AU201" s="234" t="s">
        <v>83</v>
      </c>
      <c r="AV201" s="13" t="s">
        <v>81</v>
      </c>
      <c r="AW201" s="13" t="s">
        <v>35</v>
      </c>
      <c r="AX201" s="13" t="s">
        <v>73</v>
      </c>
      <c r="AY201" s="234" t="s">
        <v>142</v>
      </c>
    </row>
    <row r="202" s="14" customFormat="1">
      <c r="A202" s="14"/>
      <c r="B202" s="235"/>
      <c r="C202" s="236"/>
      <c r="D202" s="226" t="s">
        <v>153</v>
      </c>
      <c r="E202" s="237" t="s">
        <v>19</v>
      </c>
      <c r="F202" s="238" t="s">
        <v>273</v>
      </c>
      <c r="G202" s="236"/>
      <c r="H202" s="239">
        <v>36</v>
      </c>
      <c r="I202" s="240"/>
      <c r="J202" s="236"/>
      <c r="K202" s="236"/>
      <c r="L202" s="241"/>
      <c r="M202" s="242"/>
      <c r="N202" s="243"/>
      <c r="O202" s="243"/>
      <c r="P202" s="243"/>
      <c r="Q202" s="243"/>
      <c r="R202" s="243"/>
      <c r="S202" s="243"/>
      <c r="T202" s="244"/>
      <c r="U202" s="14"/>
      <c r="V202" s="14"/>
      <c r="W202" s="14"/>
      <c r="X202" s="14"/>
      <c r="Y202" s="14"/>
      <c r="Z202" s="14"/>
      <c r="AA202" s="14"/>
      <c r="AB202" s="14"/>
      <c r="AC202" s="14"/>
      <c r="AD202" s="14"/>
      <c r="AE202" s="14"/>
      <c r="AT202" s="245" t="s">
        <v>153</v>
      </c>
      <c r="AU202" s="245" t="s">
        <v>83</v>
      </c>
      <c r="AV202" s="14" t="s">
        <v>83</v>
      </c>
      <c r="AW202" s="14" t="s">
        <v>35</v>
      </c>
      <c r="AX202" s="14" t="s">
        <v>73</v>
      </c>
      <c r="AY202" s="245" t="s">
        <v>142</v>
      </c>
    </row>
    <row r="203" s="13" customFormat="1">
      <c r="A203" s="13"/>
      <c r="B203" s="224"/>
      <c r="C203" s="225"/>
      <c r="D203" s="226" t="s">
        <v>153</v>
      </c>
      <c r="E203" s="227" t="s">
        <v>19</v>
      </c>
      <c r="F203" s="228" t="s">
        <v>274</v>
      </c>
      <c r="G203" s="225"/>
      <c r="H203" s="227" t="s">
        <v>19</v>
      </c>
      <c r="I203" s="229"/>
      <c r="J203" s="225"/>
      <c r="K203" s="225"/>
      <c r="L203" s="230"/>
      <c r="M203" s="231"/>
      <c r="N203" s="232"/>
      <c r="O203" s="232"/>
      <c r="P203" s="232"/>
      <c r="Q203" s="232"/>
      <c r="R203" s="232"/>
      <c r="S203" s="232"/>
      <c r="T203" s="233"/>
      <c r="U203" s="13"/>
      <c r="V203" s="13"/>
      <c r="W203" s="13"/>
      <c r="X203" s="13"/>
      <c r="Y203" s="13"/>
      <c r="Z203" s="13"/>
      <c r="AA203" s="13"/>
      <c r="AB203" s="13"/>
      <c r="AC203" s="13"/>
      <c r="AD203" s="13"/>
      <c r="AE203" s="13"/>
      <c r="AT203" s="234" t="s">
        <v>153</v>
      </c>
      <c r="AU203" s="234" t="s">
        <v>83</v>
      </c>
      <c r="AV203" s="13" t="s">
        <v>81</v>
      </c>
      <c r="AW203" s="13" t="s">
        <v>35</v>
      </c>
      <c r="AX203" s="13" t="s">
        <v>73</v>
      </c>
      <c r="AY203" s="234" t="s">
        <v>142</v>
      </c>
    </row>
    <row r="204" s="14" customFormat="1">
      <c r="A204" s="14"/>
      <c r="B204" s="235"/>
      <c r="C204" s="236"/>
      <c r="D204" s="226" t="s">
        <v>153</v>
      </c>
      <c r="E204" s="237" t="s">
        <v>19</v>
      </c>
      <c r="F204" s="238" t="s">
        <v>206</v>
      </c>
      <c r="G204" s="236"/>
      <c r="H204" s="239">
        <v>75.625</v>
      </c>
      <c r="I204" s="240"/>
      <c r="J204" s="236"/>
      <c r="K204" s="236"/>
      <c r="L204" s="241"/>
      <c r="M204" s="242"/>
      <c r="N204" s="243"/>
      <c r="O204" s="243"/>
      <c r="P204" s="243"/>
      <c r="Q204" s="243"/>
      <c r="R204" s="243"/>
      <c r="S204" s="243"/>
      <c r="T204" s="244"/>
      <c r="U204" s="14"/>
      <c r="V204" s="14"/>
      <c r="W204" s="14"/>
      <c r="X204" s="14"/>
      <c r="Y204" s="14"/>
      <c r="Z204" s="14"/>
      <c r="AA204" s="14"/>
      <c r="AB204" s="14"/>
      <c r="AC204" s="14"/>
      <c r="AD204" s="14"/>
      <c r="AE204" s="14"/>
      <c r="AT204" s="245" t="s">
        <v>153</v>
      </c>
      <c r="AU204" s="245" t="s">
        <v>83</v>
      </c>
      <c r="AV204" s="14" t="s">
        <v>83</v>
      </c>
      <c r="AW204" s="14" t="s">
        <v>35</v>
      </c>
      <c r="AX204" s="14" t="s">
        <v>73</v>
      </c>
      <c r="AY204" s="245" t="s">
        <v>142</v>
      </c>
    </row>
    <row r="205" s="13" customFormat="1">
      <c r="A205" s="13"/>
      <c r="B205" s="224"/>
      <c r="C205" s="225"/>
      <c r="D205" s="226" t="s">
        <v>153</v>
      </c>
      <c r="E205" s="227" t="s">
        <v>19</v>
      </c>
      <c r="F205" s="228" t="s">
        <v>275</v>
      </c>
      <c r="G205" s="225"/>
      <c r="H205" s="227" t="s">
        <v>19</v>
      </c>
      <c r="I205" s="229"/>
      <c r="J205" s="225"/>
      <c r="K205" s="225"/>
      <c r="L205" s="230"/>
      <c r="M205" s="231"/>
      <c r="N205" s="232"/>
      <c r="O205" s="232"/>
      <c r="P205" s="232"/>
      <c r="Q205" s="232"/>
      <c r="R205" s="232"/>
      <c r="S205" s="232"/>
      <c r="T205" s="233"/>
      <c r="U205" s="13"/>
      <c r="V205" s="13"/>
      <c r="W205" s="13"/>
      <c r="X205" s="13"/>
      <c r="Y205" s="13"/>
      <c r="Z205" s="13"/>
      <c r="AA205" s="13"/>
      <c r="AB205" s="13"/>
      <c r="AC205" s="13"/>
      <c r="AD205" s="13"/>
      <c r="AE205" s="13"/>
      <c r="AT205" s="234" t="s">
        <v>153</v>
      </c>
      <c r="AU205" s="234" t="s">
        <v>83</v>
      </c>
      <c r="AV205" s="13" t="s">
        <v>81</v>
      </c>
      <c r="AW205" s="13" t="s">
        <v>35</v>
      </c>
      <c r="AX205" s="13" t="s">
        <v>73</v>
      </c>
      <c r="AY205" s="234" t="s">
        <v>142</v>
      </c>
    </row>
    <row r="206" s="14" customFormat="1">
      <c r="A206" s="14"/>
      <c r="B206" s="235"/>
      <c r="C206" s="236"/>
      <c r="D206" s="226" t="s">
        <v>153</v>
      </c>
      <c r="E206" s="237" t="s">
        <v>19</v>
      </c>
      <c r="F206" s="238" t="s">
        <v>276</v>
      </c>
      <c r="G206" s="236"/>
      <c r="H206" s="239">
        <v>19.359999999999999</v>
      </c>
      <c r="I206" s="240"/>
      <c r="J206" s="236"/>
      <c r="K206" s="236"/>
      <c r="L206" s="241"/>
      <c r="M206" s="242"/>
      <c r="N206" s="243"/>
      <c r="O206" s="243"/>
      <c r="P206" s="243"/>
      <c r="Q206" s="243"/>
      <c r="R206" s="243"/>
      <c r="S206" s="243"/>
      <c r="T206" s="244"/>
      <c r="U206" s="14"/>
      <c r="V206" s="14"/>
      <c r="W206" s="14"/>
      <c r="X206" s="14"/>
      <c r="Y206" s="14"/>
      <c r="Z206" s="14"/>
      <c r="AA206" s="14"/>
      <c r="AB206" s="14"/>
      <c r="AC206" s="14"/>
      <c r="AD206" s="14"/>
      <c r="AE206" s="14"/>
      <c r="AT206" s="245" t="s">
        <v>153</v>
      </c>
      <c r="AU206" s="245" t="s">
        <v>83</v>
      </c>
      <c r="AV206" s="14" t="s">
        <v>83</v>
      </c>
      <c r="AW206" s="14" t="s">
        <v>35</v>
      </c>
      <c r="AX206" s="14" t="s">
        <v>73</v>
      </c>
      <c r="AY206" s="245" t="s">
        <v>142</v>
      </c>
    </row>
    <row r="207" s="15" customFormat="1">
      <c r="A207" s="15"/>
      <c r="B207" s="246"/>
      <c r="C207" s="247"/>
      <c r="D207" s="226" t="s">
        <v>153</v>
      </c>
      <c r="E207" s="248" t="s">
        <v>19</v>
      </c>
      <c r="F207" s="249" t="s">
        <v>160</v>
      </c>
      <c r="G207" s="247"/>
      <c r="H207" s="250">
        <v>145.98500000000001</v>
      </c>
      <c r="I207" s="251"/>
      <c r="J207" s="247"/>
      <c r="K207" s="247"/>
      <c r="L207" s="252"/>
      <c r="M207" s="253"/>
      <c r="N207" s="254"/>
      <c r="O207" s="254"/>
      <c r="P207" s="254"/>
      <c r="Q207" s="254"/>
      <c r="R207" s="254"/>
      <c r="S207" s="254"/>
      <c r="T207" s="255"/>
      <c r="U207" s="15"/>
      <c r="V207" s="15"/>
      <c r="W207" s="15"/>
      <c r="X207" s="15"/>
      <c r="Y207" s="15"/>
      <c r="Z207" s="15"/>
      <c r="AA207" s="15"/>
      <c r="AB207" s="15"/>
      <c r="AC207" s="15"/>
      <c r="AD207" s="15"/>
      <c r="AE207" s="15"/>
      <c r="AT207" s="256" t="s">
        <v>153</v>
      </c>
      <c r="AU207" s="256" t="s">
        <v>83</v>
      </c>
      <c r="AV207" s="15" t="s">
        <v>149</v>
      </c>
      <c r="AW207" s="15" t="s">
        <v>35</v>
      </c>
      <c r="AX207" s="15" t="s">
        <v>81</v>
      </c>
      <c r="AY207" s="256" t="s">
        <v>142</v>
      </c>
    </row>
    <row r="208" s="2" customFormat="1" ht="16.5" customHeight="1">
      <c r="A208" s="40"/>
      <c r="B208" s="41"/>
      <c r="C208" s="206" t="s">
        <v>8</v>
      </c>
      <c r="D208" s="206" t="s">
        <v>144</v>
      </c>
      <c r="E208" s="207" t="s">
        <v>277</v>
      </c>
      <c r="F208" s="208" t="s">
        <v>278</v>
      </c>
      <c r="G208" s="209" t="s">
        <v>147</v>
      </c>
      <c r="H208" s="210">
        <v>1965</v>
      </c>
      <c r="I208" s="211"/>
      <c r="J208" s="212">
        <f>ROUND(I208*H208,2)</f>
        <v>0</v>
      </c>
      <c r="K208" s="208" t="s">
        <v>148</v>
      </c>
      <c r="L208" s="46"/>
      <c r="M208" s="213" t="s">
        <v>19</v>
      </c>
      <c r="N208" s="214" t="s">
        <v>44</v>
      </c>
      <c r="O208" s="86"/>
      <c r="P208" s="215">
        <f>O208*H208</f>
        <v>0</v>
      </c>
      <c r="Q208" s="215">
        <v>0</v>
      </c>
      <c r="R208" s="215">
        <f>Q208*H208</f>
        <v>0</v>
      </c>
      <c r="S208" s="215">
        <v>0</v>
      </c>
      <c r="T208" s="216">
        <f>S208*H208</f>
        <v>0</v>
      </c>
      <c r="U208" s="40"/>
      <c r="V208" s="40"/>
      <c r="W208" s="40"/>
      <c r="X208" s="40"/>
      <c r="Y208" s="40"/>
      <c r="Z208" s="40"/>
      <c r="AA208" s="40"/>
      <c r="AB208" s="40"/>
      <c r="AC208" s="40"/>
      <c r="AD208" s="40"/>
      <c r="AE208" s="40"/>
      <c r="AR208" s="217" t="s">
        <v>149</v>
      </c>
      <c r="AT208" s="217" t="s">
        <v>144</v>
      </c>
      <c r="AU208" s="217" t="s">
        <v>83</v>
      </c>
      <c r="AY208" s="19" t="s">
        <v>142</v>
      </c>
      <c r="BE208" s="218">
        <f>IF(N208="základní",J208,0)</f>
        <v>0</v>
      </c>
      <c r="BF208" s="218">
        <f>IF(N208="snížená",J208,0)</f>
        <v>0</v>
      </c>
      <c r="BG208" s="218">
        <f>IF(N208="zákl. přenesená",J208,0)</f>
        <v>0</v>
      </c>
      <c r="BH208" s="218">
        <f>IF(N208="sníž. přenesená",J208,0)</f>
        <v>0</v>
      </c>
      <c r="BI208" s="218">
        <f>IF(N208="nulová",J208,0)</f>
        <v>0</v>
      </c>
      <c r="BJ208" s="19" t="s">
        <v>81</v>
      </c>
      <c r="BK208" s="218">
        <f>ROUND(I208*H208,2)</f>
        <v>0</v>
      </c>
      <c r="BL208" s="19" t="s">
        <v>149</v>
      </c>
      <c r="BM208" s="217" t="s">
        <v>279</v>
      </c>
    </row>
    <row r="209" s="2" customFormat="1">
      <c r="A209" s="40"/>
      <c r="B209" s="41"/>
      <c r="C209" s="42"/>
      <c r="D209" s="219" t="s">
        <v>151</v>
      </c>
      <c r="E209" s="42"/>
      <c r="F209" s="220" t="s">
        <v>280</v>
      </c>
      <c r="G209" s="42"/>
      <c r="H209" s="42"/>
      <c r="I209" s="221"/>
      <c r="J209" s="42"/>
      <c r="K209" s="42"/>
      <c r="L209" s="46"/>
      <c r="M209" s="222"/>
      <c r="N209" s="223"/>
      <c r="O209" s="86"/>
      <c r="P209" s="86"/>
      <c r="Q209" s="86"/>
      <c r="R209" s="86"/>
      <c r="S209" s="86"/>
      <c r="T209" s="87"/>
      <c r="U209" s="40"/>
      <c r="V209" s="40"/>
      <c r="W209" s="40"/>
      <c r="X209" s="40"/>
      <c r="Y209" s="40"/>
      <c r="Z209" s="40"/>
      <c r="AA209" s="40"/>
      <c r="AB209" s="40"/>
      <c r="AC209" s="40"/>
      <c r="AD209" s="40"/>
      <c r="AE209" s="40"/>
      <c r="AT209" s="19" t="s">
        <v>151</v>
      </c>
      <c r="AU209" s="19" t="s">
        <v>83</v>
      </c>
    </row>
    <row r="210" s="13" customFormat="1">
      <c r="A210" s="13"/>
      <c r="B210" s="224"/>
      <c r="C210" s="225"/>
      <c r="D210" s="226" t="s">
        <v>153</v>
      </c>
      <c r="E210" s="227" t="s">
        <v>19</v>
      </c>
      <c r="F210" s="228" t="s">
        <v>281</v>
      </c>
      <c r="G210" s="225"/>
      <c r="H210" s="227" t="s">
        <v>19</v>
      </c>
      <c r="I210" s="229"/>
      <c r="J210" s="225"/>
      <c r="K210" s="225"/>
      <c r="L210" s="230"/>
      <c r="M210" s="231"/>
      <c r="N210" s="232"/>
      <c r="O210" s="232"/>
      <c r="P210" s="232"/>
      <c r="Q210" s="232"/>
      <c r="R210" s="232"/>
      <c r="S210" s="232"/>
      <c r="T210" s="233"/>
      <c r="U210" s="13"/>
      <c r="V210" s="13"/>
      <c r="W210" s="13"/>
      <c r="X210" s="13"/>
      <c r="Y210" s="13"/>
      <c r="Z210" s="13"/>
      <c r="AA210" s="13"/>
      <c r="AB210" s="13"/>
      <c r="AC210" s="13"/>
      <c r="AD210" s="13"/>
      <c r="AE210" s="13"/>
      <c r="AT210" s="234" t="s">
        <v>153</v>
      </c>
      <c r="AU210" s="234" t="s">
        <v>83</v>
      </c>
      <c r="AV210" s="13" t="s">
        <v>81</v>
      </c>
      <c r="AW210" s="13" t="s">
        <v>35</v>
      </c>
      <c r="AX210" s="13" t="s">
        <v>73</v>
      </c>
      <c r="AY210" s="234" t="s">
        <v>142</v>
      </c>
    </row>
    <row r="211" s="13" customFormat="1">
      <c r="A211" s="13"/>
      <c r="B211" s="224"/>
      <c r="C211" s="225"/>
      <c r="D211" s="226" t="s">
        <v>153</v>
      </c>
      <c r="E211" s="227" t="s">
        <v>19</v>
      </c>
      <c r="F211" s="228" t="s">
        <v>203</v>
      </c>
      <c r="G211" s="225"/>
      <c r="H211" s="227" t="s">
        <v>19</v>
      </c>
      <c r="I211" s="229"/>
      <c r="J211" s="225"/>
      <c r="K211" s="225"/>
      <c r="L211" s="230"/>
      <c r="M211" s="231"/>
      <c r="N211" s="232"/>
      <c r="O211" s="232"/>
      <c r="P211" s="232"/>
      <c r="Q211" s="232"/>
      <c r="R211" s="232"/>
      <c r="S211" s="232"/>
      <c r="T211" s="233"/>
      <c r="U211" s="13"/>
      <c r="V211" s="13"/>
      <c r="W211" s="13"/>
      <c r="X211" s="13"/>
      <c r="Y211" s="13"/>
      <c r="Z211" s="13"/>
      <c r="AA211" s="13"/>
      <c r="AB211" s="13"/>
      <c r="AC211" s="13"/>
      <c r="AD211" s="13"/>
      <c r="AE211" s="13"/>
      <c r="AT211" s="234" t="s">
        <v>153</v>
      </c>
      <c r="AU211" s="234" t="s">
        <v>83</v>
      </c>
      <c r="AV211" s="13" t="s">
        <v>81</v>
      </c>
      <c r="AW211" s="13" t="s">
        <v>35</v>
      </c>
      <c r="AX211" s="13" t="s">
        <v>73</v>
      </c>
      <c r="AY211" s="234" t="s">
        <v>142</v>
      </c>
    </row>
    <row r="212" s="14" customFormat="1">
      <c r="A212" s="14"/>
      <c r="B212" s="235"/>
      <c r="C212" s="236"/>
      <c r="D212" s="226" t="s">
        <v>153</v>
      </c>
      <c r="E212" s="237" t="s">
        <v>19</v>
      </c>
      <c r="F212" s="238" t="s">
        <v>282</v>
      </c>
      <c r="G212" s="236"/>
      <c r="H212" s="239">
        <v>1850</v>
      </c>
      <c r="I212" s="240"/>
      <c r="J212" s="236"/>
      <c r="K212" s="236"/>
      <c r="L212" s="241"/>
      <c r="M212" s="242"/>
      <c r="N212" s="243"/>
      <c r="O212" s="243"/>
      <c r="P212" s="243"/>
      <c r="Q212" s="243"/>
      <c r="R212" s="243"/>
      <c r="S212" s="243"/>
      <c r="T212" s="244"/>
      <c r="U212" s="14"/>
      <c r="V212" s="14"/>
      <c r="W212" s="14"/>
      <c r="X212" s="14"/>
      <c r="Y212" s="14"/>
      <c r="Z212" s="14"/>
      <c r="AA212" s="14"/>
      <c r="AB212" s="14"/>
      <c r="AC212" s="14"/>
      <c r="AD212" s="14"/>
      <c r="AE212" s="14"/>
      <c r="AT212" s="245" t="s">
        <v>153</v>
      </c>
      <c r="AU212" s="245" t="s">
        <v>83</v>
      </c>
      <c r="AV212" s="14" t="s">
        <v>83</v>
      </c>
      <c r="AW212" s="14" t="s">
        <v>35</v>
      </c>
      <c r="AX212" s="14" t="s">
        <v>73</v>
      </c>
      <c r="AY212" s="245" t="s">
        <v>142</v>
      </c>
    </row>
    <row r="213" s="13" customFormat="1">
      <c r="A213" s="13"/>
      <c r="B213" s="224"/>
      <c r="C213" s="225"/>
      <c r="D213" s="226" t="s">
        <v>153</v>
      </c>
      <c r="E213" s="227" t="s">
        <v>19</v>
      </c>
      <c r="F213" s="228" t="s">
        <v>283</v>
      </c>
      <c r="G213" s="225"/>
      <c r="H213" s="227" t="s">
        <v>19</v>
      </c>
      <c r="I213" s="229"/>
      <c r="J213" s="225"/>
      <c r="K213" s="225"/>
      <c r="L213" s="230"/>
      <c r="M213" s="231"/>
      <c r="N213" s="232"/>
      <c r="O213" s="232"/>
      <c r="P213" s="232"/>
      <c r="Q213" s="232"/>
      <c r="R213" s="232"/>
      <c r="S213" s="232"/>
      <c r="T213" s="233"/>
      <c r="U213" s="13"/>
      <c r="V213" s="13"/>
      <c r="W213" s="13"/>
      <c r="X213" s="13"/>
      <c r="Y213" s="13"/>
      <c r="Z213" s="13"/>
      <c r="AA213" s="13"/>
      <c r="AB213" s="13"/>
      <c r="AC213" s="13"/>
      <c r="AD213" s="13"/>
      <c r="AE213" s="13"/>
      <c r="AT213" s="234" t="s">
        <v>153</v>
      </c>
      <c r="AU213" s="234" t="s">
        <v>83</v>
      </c>
      <c r="AV213" s="13" t="s">
        <v>81</v>
      </c>
      <c r="AW213" s="13" t="s">
        <v>35</v>
      </c>
      <c r="AX213" s="13" t="s">
        <v>73</v>
      </c>
      <c r="AY213" s="234" t="s">
        <v>142</v>
      </c>
    </row>
    <row r="214" s="13" customFormat="1">
      <c r="A214" s="13"/>
      <c r="B214" s="224"/>
      <c r="C214" s="225"/>
      <c r="D214" s="226" t="s">
        <v>153</v>
      </c>
      <c r="E214" s="227" t="s">
        <v>19</v>
      </c>
      <c r="F214" s="228" t="s">
        <v>284</v>
      </c>
      <c r="G214" s="225"/>
      <c r="H214" s="227" t="s">
        <v>19</v>
      </c>
      <c r="I214" s="229"/>
      <c r="J214" s="225"/>
      <c r="K214" s="225"/>
      <c r="L214" s="230"/>
      <c r="M214" s="231"/>
      <c r="N214" s="232"/>
      <c r="O214" s="232"/>
      <c r="P214" s="232"/>
      <c r="Q214" s="232"/>
      <c r="R214" s="232"/>
      <c r="S214" s="232"/>
      <c r="T214" s="233"/>
      <c r="U214" s="13"/>
      <c r="V214" s="13"/>
      <c r="W214" s="13"/>
      <c r="X214" s="13"/>
      <c r="Y214" s="13"/>
      <c r="Z214" s="13"/>
      <c r="AA214" s="13"/>
      <c r="AB214" s="13"/>
      <c r="AC214" s="13"/>
      <c r="AD214" s="13"/>
      <c r="AE214" s="13"/>
      <c r="AT214" s="234" t="s">
        <v>153</v>
      </c>
      <c r="AU214" s="234" t="s">
        <v>83</v>
      </c>
      <c r="AV214" s="13" t="s">
        <v>81</v>
      </c>
      <c r="AW214" s="13" t="s">
        <v>35</v>
      </c>
      <c r="AX214" s="13" t="s">
        <v>73</v>
      </c>
      <c r="AY214" s="234" t="s">
        <v>142</v>
      </c>
    </row>
    <row r="215" s="14" customFormat="1">
      <c r="A215" s="14"/>
      <c r="B215" s="235"/>
      <c r="C215" s="236"/>
      <c r="D215" s="226" t="s">
        <v>153</v>
      </c>
      <c r="E215" s="237" t="s">
        <v>19</v>
      </c>
      <c r="F215" s="238" t="s">
        <v>285</v>
      </c>
      <c r="G215" s="236"/>
      <c r="H215" s="239">
        <v>115</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153</v>
      </c>
      <c r="AU215" s="245" t="s">
        <v>83</v>
      </c>
      <c r="AV215" s="14" t="s">
        <v>83</v>
      </c>
      <c r="AW215" s="14" t="s">
        <v>35</v>
      </c>
      <c r="AX215" s="14" t="s">
        <v>73</v>
      </c>
      <c r="AY215" s="245" t="s">
        <v>142</v>
      </c>
    </row>
    <row r="216" s="15" customFormat="1">
      <c r="A216" s="15"/>
      <c r="B216" s="246"/>
      <c r="C216" s="247"/>
      <c r="D216" s="226" t="s">
        <v>153</v>
      </c>
      <c r="E216" s="248" t="s">
        <v>19</v>
      </c>
      <c r="F216" s="249" t="s">
        <v>160</v>
      </c>
      <c r="G216" s="247"/>
      <c r="H216" s="250">
        <v>1965</v>
      </c>
      <c r="I216" s="251"/>
      <c r="J216" s="247"/>
      <c r="K216" s="247"/>
      <c r="L216" s="252"/>
      <c r="M216" s="253"/>
      <c r="N216" s="254"/>
      <c r="O216" s="254"/>
      <c r="P216" s="254"/>
      <c r="Q216" s="254"/>
      <c r="R216" s="254"/>
      <c r="S216" s="254"/>
      <c r="T216" s="255"/>
      <c r="U216" s="15"/>
      <c r="V216" s="15"/>
      <c r="W216" s="15"/>
      <c r="X216" s="15"/>
      <c r="Y216" s="15"/>
      <c r="Z216" s="15"/>
      <c r="AA216" s="15"/>
      <c r="AB216" s="15"/>
      <c r="AC216" s="15"/>
      <c r="AD216" s="15"/>
      <c r="AE216" s="15"/>
      <c r="AT216" s="256" t="s">
        <v>153</v>
      </c>
      <c r="AU216" s="256" t="s">
        <v>83</v>
      </c>
      <c r="AV216" s="15" t="s">
        <v>149</v>
      </c>
      <c r="AW216" s="15" t="s">
        <v>35</v>
      </c>
      <c r="AX216" s="15" t="s">
        <v>81</v>
      </c>
      <c r="AY216" s="256" t="s">
        <v>142</v>
      </c>
    </row>
    <row r="217" s="2" customFormat="1" ht="24.15" customHeight="1">
      <c r="A217" s="40"/>
      <c r="B217" s="41"/>
      <c r="C217" s="206" t="s">
        <v>286</v>
      </c>
      <c r="D217" s="206" t="s">
        <v>144</v>
      </c>
      <c r="E217" s="207" t="s">
        <v>287</v>
      </c>
      <c r="F217" s="208" t="s">
        <v>288</v>
      </c>
      <c r="G217" s="209" t="s">
        <v>147</v>
      </c>
      <c r="H217" s="210">
        <v>691.5</v>
      </c>
      <c r="I217" s="211"/>
      <c r="J217" s="212">
        <f>ROUND(I217*H217,2)</f>
        <v>0</v>
      </c>
      <c r="K217" s="208" t="s">
        <v>148</v>
      </c>
      <c r="L217" s="46"/>
      <c r="M217" s="213" t="s">
        <v>19</v>
      </c>
      <c r="N217" s="214" t="s">
        <v>44</v>
      </c>
      <c r="O217" s="86"/>
      <c r="P217" s="215">
        <f>O217*H217</f>
        <v>0</v>
      </c>
      <c r="Q217" s="215">
        <v>0</v>
      </c>
      <c r="R217" s="215">
        <f>Q217*H217</f>
        <v>0</v>
      </c>
      <c r="S217" s="215">
        <v>0</v>
      </c>
      <c r="T217" s="216">
        <f>S217*H217</f>
        <v>0</v>
      </c>
      <c r="U217" s="40"/>
      <c r="V217" s="40"/>
      <c r="W217" s="40"/>
      <c r="X217" s="40"/>
      <c r="Y217" s="40"/>
      <c r="Z217" s="40"/>
      <c r="AA217" s="40"/>
      <c r="AB217" s="40"/>
      <c r="AC217" s="40"/>
      <c r="AD217" s="40"/>
      <c r="AE217" s="40"/>
      <c r="AR217" s="217" t="s">
        <v>149</v>
      </c>
      <c r="AT217" s="217" t="s">
        <v>144</v>
      </c>
      <c r="AU217" s="217" t="s">
        <v>83</v>
      </c>
      <c r="AY217" s="19" t="s">
        <v>142</v>
      </c>
      <c r="BE217" s="218">
        <f>IF(N217="základní",J217,0)</f>
        <v>0</v>
      </c>
      <c r="BF217" s="218">
        <f>IF(N217="snížená",J217,0)</f>
        <v>0</v>
      </c>
      <c r="BG217" s="218">
        <f>IF(N217="zákl. přenesená",J217,0)</f>
        <v>0</v>
      </c>
      <c r="BH217" s="218">
        <f>IF(N217="sníž. přenesená",J217,0)</f>
        <v>0</v>
      </c>
      <c r="BI217" s="218">
        <f>IF(N217="nulová",J217,0)</f>
        <v>0</v>
      </c>
      <c r="BJ217" s="19" t="s">
        <v>81</v>
      </c>
      <c r="BK217" s="218">
        <f>ROUND(I217*H217,2)</f>
        <v>0</v>
      </c>
      <c r="BL217" s="19" t="s">
        <v>149</v>
      </c>
      <c r="BM217" s="217" t="s">
        <v>289</v>
      </c>
    </row>
    <row r="218" s="2" customFormat="1">
      <c r="A218" s="40"/>
      <c r="B218" s="41"/>
      <c r="C218" s="42"/>
      <c r="D218" s="219" t="s">
        <v>151</v>
      </c>
      <c r="E218" s="42"/>
      <c r="F218" s="220" t="s">
        <v>290</v>
      </c>
      <c r="G218" s="42"/>
      <c r="H218" s="42"/>
      <c r="I218" s="221"/>
      <c r="J218" s="42"/>
      <c r="K218" s="42"/>
      <c r="L218" s="46"/>
      <c r="M218" s="222"/>
      <c r="N218" s="223"/>
      <c r="O218" s="86"/>
      <c r="P218" s="86"/>
      <c r="Q218" s="86"/>
      <c r="R218" s="86"/>
      <c r="S218" s="86"/>
      <c r="T218" s="87"/>
      <c r="U218" s="40"/>
      <c r="V218" s="40"/>
      <c r="W218" s="40"/>
      <c r="X218" s="40"/>
      <c r="Y218" s="40"/>
      <c r="Z218" s="40"/>
      <c r="AA218" s="40"/>
      <c r="AB218" s="40"/>
      <c r="AC218" s="40"/>
      <c r="AD218" s="40"/>
      <c r="AE218" s="40"/>
      <c r="AT218" s="19" t="s">
        <v>151</v>
      </c>
      <c r="AU218" s="19" t="s">
        <v>83</v>
      </c>
    </row>
    <row r="219" s="13" customFormat="1">
      <c r="A219" s="13"/>
      <c r="B219" s="224"/>
      <c r="C219" s="225"/>
      <c r="D219" s="226" t="s">
        <v>153</v>
      </c>
      <c r="E219" s="227" t="s">
        <v>19</v>
      </c>
      <c r="F219" s="228" t="s">
        <v>154</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153</v>
      </c>
      <c r="AU219" s="234" t="s">
        <v>83</v>
      </c>
      <c r="AV219" s="13" t="s">
        <v>81</v>
      </c>
      <c r="AW219" s="13" t="s">
        <v>35</v>
      </c>
      <c r="AX219" s="13" t="s">
        <v>73</v>
      </c>
      <c r="AY219" s="234" t="s">
        <v>142</v>
      </c>
    </row>
    <row r="220" s="13" customFormat="1">
      <c r="A220" s="13"/>
      <c r="B220" s="224"/>
      <c r="C220" s="225"/>
      <c r="D220" s="226" t="s">
        <v>153</v>
      </c>
      <c r="E220" s="227" t="s">
        <v>19</v>
      </c>
      <c r="F220" s="228" t="s">
        <v>291</v>
      </c>
      <c r="G220" s="225"/>
      <c r="H220" s="227" t="s">
        <v>19</v>
      </c>
      <c r="I220" s="229"/>
      <c r="J220" s="225"/>
      <c r="K220" s="225"/>
      <c r="L220" s="230"/>
      <c r="M220" s="231"/>
      <c r="N220" s="232"/>
      <c r="O220" s="232"/>
      <c r="P220" s="232"/>
      <c r="Q220" s="232"/>
      <c r="R220" s="232"/>
      <c r="S220" s="232"/>
      <c r="T220" s="233"/>
      <c r="U220" s="13"/>
      <c r="V220" s="13"/>
      <c r="W220" s="13"/>
      <c r="X220" s="13"/>
      <c r="Y220" s="13"/>
      <c r="Z220" s="13"/>
      <c r="AA220" s="13"/>
      <c r="AB220" s="13"/>
      <c r="AC220" s="13"/>
      <c r="AD220" s="13"/>
      <c r="AE220" s="13"/>
      <c r="AT220" s="234" t="s">
        <v>153</v>
      </c>
      <c r="AU220" s="234" t="s">
        <v>83</v>
      </c>
      <c r="AV220" s="13" t="s">
        <v>81</v>
      </c>
      <c r="AW220" s="13" t="s">
        <v>35</v>
      </c>
      <c r="AX220" s="13" t="s">
        <v>73</v>
      </c>
      <c r="AY220" s="234" t="s">
        <v>142</v>
      </c>
    </row>
    <row r="221" s="14" customFormat="1">
      <c r="A221" s="14"/>
      <c r="B221" s="235"/>
      <c r="C221" s="236"/>
      <c r="D221" s="226" t="s">
        <v>153</v>
      </c>
      <c r="E221" s="237" t="s">
        <v>19</v>
      </c>
      <c r="F221" s="238" t="s">
        <v>292</v>
      </c>
      <c r="G221" s="236"/>
      <c r="H221" s="239">
        <v>691.5</v>
      </c>
      <c r="I221" s="240"/>
      <c r="J221" s="236"/>
      <c r="K221" s="236"/>
      <c r="L221" s="241"/>
      <c r="M221" s="242"/>
      <c r="N221" s="243"/>
      <c r="O221" s="243"/>
      <c r="P221" s="243"/>
      <c r="Q221" s="243"/>
      <c r="R221" s="243"/>
      <c r="S221" s="243"/>
      <c r="T221" s="244"/>
      <c r="U221" s="14"/>
      <c r="V221" s="14"/>
      <c r="W221" s="14"/>
      <c r="X221" s="14"/>
      <c r="Y221" s="14"/>
      <c r="Z221" s="14"/>
      <c r="AA221" s="14"/>
      <c r="AB221" s="14"/>
      <c r="AC221" s="14"/>
      <c r="AD221" s="14"/>
      <c r="AE221" s="14"/>
      <c r="AT221" s="245" t="s">
        <v>153</v>
      </c>
      <c r="AU221" s="245" t="s">
        <v>83</v>
      </c>
      <c r="AV221" s="14" t="s">
        <v>83</v>
      </c>
      <c r="AW221" s="14" t="s">
        <v>35</v>
      </c>
      <c r="AX221" s="14" t="s">
        <v>81</v>
      </c>
      <c r="AY221" s="245" t="s">
        <v>142</v>
      </c>
    </row>
    <row r="222" s="2" customFormat="1" ht="24.15" customHeight="1">
      <c r="A222" s="40"/>
      <c r="B222" s="41"/>
      <c r="C222" s="206" t="s">
        <v>293</v>
      </c>
      <c r="D222" s="206" t="s">
        <v>144</v>
      </c>
      <c r="E222" s="207" t="s">
        <v>294</v>
      </c>
      <c r="F222" s="208" t="s">
        <v>295</v>
      </c>
      <c r="G222" s="209" t="s">
        <v>147</v>
      </c>
      <c r="H222" s="210">
        <v>727</v>
      </c>
      <c r="I222" s="211"/>
      <c r="J222" s="212">
        <f>ROUND(I222*H222,2)</f>
        <v>0</v>
      </c>
      <c r="K222" s="208" t="s">
        <v>148</v>
      </c>
      <c r="L222" s="46"/>
      <c r="M222" s="213" t="s">
        <v>19</v>
      </c>
      <c r="N222" s="214" t="s">
        <v>44</v>
      </c>
      <c r="O222" s="86"/>
      <c r="P222" s="215">
        <f>O222*H222</f>
        <v>0</v>
      </c>
      <c r="Q222" s="215">
        <v>0</v>
      </c>
      <c r="R222" s="215">
        <f>Q222*H222</f>
        <v>0</v>
      </c>
      <c r="S222" s="215">
        <v>0</v>
      </c>
      <c r="T222" s="216">
        <f>S222*H222</f>
        <v>0</v>
      </c>
      <c r="U222" s="40"/>
      <c r="V222" s="40"/>
      <c r="W222" s="40"/>
      <c r="X222" s="40"/>
      <c r="Y222" s="40"/>
      <c r="Z222" s="40"/>
      <c r="AA222" s="40"/>
      <c r="AB222" s="40"/>
      <c r="AC222" s="40"/>
      <c r="AD222" s="40"/>
      <c r="AE222" s="40"/>
      <c r="AR222" s="217" t="s">
        <v>149</v>
      </c>
      <c r="AT222" s="217" t="s">
        <v>144</v>
      </c>
      <c r="AU222" s="217" t="s">
        <v>83</v>
      </c>
      <c r="AY222" s="19" t="s">
        <v>142</v>
      </c>
      <c r="BE222" s="218">
        <f>IF(N222="základní",J222,0)</f>
        <v>0</v>
      </c>
      <c r="BF222" s="218">
        <f>IF(N222="snížená",J222,0)</f>
        <v>0</v>
      </c>
      <c r="BG222" s="218">
        <f>IF(N222="zákl. přenesená",J222,0)</f>
        <v>0</v>
      </c>
      <c r="BH222" s="218">
        <f>IF(N222="sníž. přenesená",J222,0)</f>
        <v>0</v>
      </c>
      <c r="BI222" s="218">
        <f>IF(N222="nulová",J222,0)</f>
        <v>0</v>
      </c>
      <c r="BJ222" s="19" t="s">
        <v>81</v>
      </c>
      <c r="BK222" s="218">
        <f>ROUND(I222*H222,2)</f>
        <v>0</v>
      </c>
      <c r="BL222" s="19" t="s">
        <v>149</v>
      </c>
      <c r="BM222" s="217" t="s">
        <v>296</v>
      </c>
    </row>
    <row r="223" s="2" customFormat="1">
      <c r="A223" s="40"/>
      <c r="B223" s="41"/>
      <c r="C223" s="42"/>
      <c r="D223" s="219" t="s">
        <v>151</v>
      </c>
      <c r="E223" s="42"/>
      <c r="F223" s="220" t="s">
        <v>297</v>
      </c>
      <c r="G223" s="42"/>
      <c r="H223" s="42"/>
      <c r="I223" s="221"/>
      <c r="J223" s="42"/>
      <c r="K223" s="42"/>
      <c r="L223" s="46"/>
      <c r="M223" s="222"/>
      <c r="N223" s="223"/>
      <c r="O223" s="86"/>
      <c r="P223" s="86"/>
      <c r="Q223" s="86"/>
      <c r="R223" s="86"/>
      <c r="S223" s="86"/>
      <c r="T223" s="87"/>
      <c r="U223" s="40"/>
      <c r="V223" s="40"/>
      <c r="W223" s="40"/>
      <c r="X223" s="40"/>
      <c r="Y223" s="40"/>
      <c r="Z223" s="40"/>
      <c r="AA223" s="40"/>
      <c r="AB223" s="40"/>
      <c r="AC223" s="40"/>
      <c r="AD223" s="40"/>
      <c r="AE223" s="40"/>
      <c r="AT223" s="19" t="s">
        <v>151</v>
      </c>
      <c r="AU223" s="19" t="s">
        <v>83</v>
      </c>
    </row>
    <row r="224" s="13" customFormat="1">
      <c r="A224" s="13"/>
      <c r="B224" s="224"/>
      <c r="C224" s="225"/>
      <c r="D224" s="226" t="s">
        <v>153</v>
      </c>
      <c r="E224" s="227" t="s">
        <v>19</v>
      </c>
      <c r="F224" s="228" t="s">
        <v>281</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153</v>
      </c>
      <c r="AU224" s="234" t="s">
        <v>83</v>
      </c>
      <c r="AV224" s="13" t="s">
        <v>81</v>
      </c>
      <c r="AW224" s="13" t="s">
        <v>35</v>
      </c>
      <c r="AX224" s="13" t="s">
        <v>73</v>
      </c>
      <c r="AY224" s="234" t="s">
        <v>142</v>
      </c>
    </row>
    <row r="225" s="13" customFormat="1">
      <c r="A225" s="13"/>
      <c r="B225" s="224"/>
      <c r="C225" s="225"/>
      <c r="D225" s="226" t="s">
        <v>153</v>
      </c>
      <c r="E225" s="227" t="s">
        <v>19</v>
      </c>
      <c r="F225" s="228" t="s">
        <v>166</v>
      </c>
      <c r="G225" s="225"/>
      <c r="H225" s="227" t="s">
        <v>19</v>
      </c>
      <c r="I225" s="229"/>
      <c r="J225" s="225"/>
      <c r="K225" s="225"/>
      <c r="L225" s="230"/>
      <c r="M225" s="231"/>
      <c r="N225" s="232"/>
      <c r="O225" s="232"/>
      <c r="P225" s="232"/>
      <c r="Q225" s="232"/>
      <c r="R225" s="232"/>
      <c r="S225" s="232"/>
      <c r="T225" s="233"/>
      <c r="U225" s="13"/>
      <c r="V225" s="13"/>
      <c r="W225" s="13"/>
      <c r="X225" s="13"/>
      <c r="Y225" s="13"/>
      <c r="Z225" s="13"/>
      <c r="AA225" s="13"/>
      <c r="AB225" s="13"/>
      <c r="AC225" s="13"/>
      <c r="AD225" s="13"/>
      <c r="AE225" s="13"/>
      <c r="AT225" s="234" t="s">
        <v>153</v>
      </c>
      <c r="AU225" s="234" t="s">
        <v>83</v>
      </c>
      <c r="AV225" s="13" t="s">
        <v>81</v>
      </c>
      <c r="AW225" s="13" t="s">
        <v>35</v>
      </c>
      <c r="AX225" s="13" t="s">
        <v>73</v>
      </c>
      <c r="AY225" s="234" t="s">
        <v>142</v>
      </c>
    </row>
    <row r="226" s="14" customFormat="1">
      <c r="A226" s="14"/>
      <c r="B226" s="235"/>
      <c r="C226" s="236"/>
      <c r="D226" s="226" t="s">
        <v>153</v>
      </c>
      <c r="E226" s="237" t="s">
        <v>19</v>
      </c>
      <c r="F226" s="238" t="s">
        <v>298</v>
      </c>
      <c r="G226" s="236"/>
      <c r="H226" s="239">
        <v>727</v>
      </c>
      <c r="I226" s="240"/>
      <c r="J226" s="236"/>
      <c r="K226" s="236"/>
      <c r="L226" s="241"/>
      <c r="M226" s="242"/>
      <c r="N226" s="243"/>
      <c r="O226" s="243"/>
      <c r="P226" s="243"/>
      <c r="Q226" s="243"/>
      <c r="R226" s="243"/>
      <c r="S226" s="243"/>
      <c r="T226" s="244"/>
      <c r="U226" s="14"/>
      <c r="V226" s="14"/>
      <c r="W226" s="14"/>
      <c r="X226" s="14"/>
      <c r="Y226" s="14"/>
      <c r="Z226" s="14"/>
      <c r="AA226" s="14"/>
      <c r="AB226" s="14"/>
      <c r="AC226" s="14"/>
      <c r="AD226" s="14"/>
      <c r="AE226" s="14"/>
      <c r="AT226" s="245" t="s">
        <v>153</v>
      </c>
      <c r="AU226" s="245" t="s">
        <v>83</v>
      </c>
      <c r="AV226" s="14" t="s">
        <v>83</v>
      </c>
      <c r="AW226" s="14" t="s">
        <v>35</v>
      </c>
      <c r="AX226" s="14" t="s">
        <v>81</v>
      </c>
      <c r="AY226" s="245" t="s">
        <v>142</v>
      </c>
    </row>
    <row r="227" s="2" customFormat="1" ht="16.5" customHeight="1">
      <c r="A227" s="40"/>
      <c r="B227" s="41"/>
      <c r="C227" s="257" t="s">
        <v>299</v>
      </c>
      <c r="D227" s="257" t="s">
        <v>250</v>
      </c>
      <c r="E227" s="258" t="s">
        <v>300</v>
      </c>
      <c r="F227" s="259" t="s">
        <v>301</v>
      </c>
      <c r="G227" s="260" t="s">
        <v>302</v>
      </c>
      <c r="H227" s="261">
        <v>21.809999999999999</v>
      </c>
      <c r="I227" s="262"/>
      <c r="J227" s="263">
        <f>ROUND(I227*H227,2)</f>
        <v>0</v>
      </c>
      <c r="K227" s="259" t="s">
        <v>148</v>
      </c>
      <c r="L227" s="264"/>
      <c r="M227" s="265" t="s">
        <v>19</v>
      </c>
      <c r="N227" s="266" t="s">
        <v>44</v>
      </c>
      <c r="O227" s="86"/>
      <c r="P227" s="215">
        <f>O227*H227</f>
        <v>0</v>
      </c>
      <c r="Q227" s="215">
        <v>0.001</v>
      </c>
      <c r="R227" s="215">
        <f>Q227*H227</f>
        <v>0.02181</v>
      </c>
      <c r="S227" s="215">
        <v>0</v>
      </c>
      <c r="T227" s="216">
        <f>S227*H227</f>
        <v>0</v>
      </c>
      <c r="U227" s="40"/>
      <c r="V227" s="40"/>
      <c r="W227" s="40"/>
      <c r="X227" s="40"/>
      <c r="Y227" s="40"/>
      <c r="Z227" s="40"/>
      <c r="AA227" s="40"/>
      <c r="AB227" s="40"/>
      <c r="AC227" s="40"/>
      <c r="AD227" s="40"/>
      <c r="AE227" s="40"/>
      <c r="AR227" s="217" t="s">
        <v>209</v>
      </c>
      <c r="AT227" s="217" t="s">
        <v>250</v>
      </c>
      <c r="AU227" s="217" t="s">
        <v>83</v>
      </c>
      <c r="AY227" s="19" t="s">
        <v>142</v>
      </c>
      <c r="BE227" s="218">
        <f>IF(N227="základní",J227,0)</f>
        <v>0</v>
      </c>
      <c r="BF227" s="218">
        <f>IF(N227="snížená",J227,0)</f>
        <v>0</v>
      </c>
      <c r="BG227" s="218">
        <f>IF(N227="zákl. přenesená",J227,0)</f>
        <v>0</v>
      </c>
      <c r="BH227" s="218">
        <f>IF(N227="sníž. přenesená",J227,0)</f>
        <v>0</v>
      </c>
      <c r="BI227" s="218">
        <f>IF(N227="nulová",J227,0)</f>
        <v>0</v>
      </c>
      <c r="BJ227" s="19" t="s">
        <v>81</v>
      </c>
      <c r="BK227" s="218">
        <f>ROUND(I227*H227,2)</f>
        <v>0</v>
      </c>
      <c r="BL227" s="19" t="s">
        <v>149</v>
      </c>
      <c r="BM227" s="217" t="s">
        <v>303</v>
      </c>
    </row>
    <row r="228" s="13" customFormat="1">
      <c r="A228" s="13"/>
      <c r="B228" s="224"/>
      <c r="C228" s="225"/>
      <c r="D228" s="226" t="s">
        <v>153</v>
      </c>
      <c r="E228" s="227" t="s">
        <v>19</v>
      </c>
      <c r="F228" s="228" t="s">
        <v>154</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153</v>
      </c>
      <c r="AU228" s="234" t="s">
        <v>83</v>
      </c>
      <c r="AV228" s="13" t="s">
        <v>81</v>
      </c>
      <c r="AW228" s="13" t="s">
        <v>35</v>
      </c>
      <c r="AX228" s="13" t="s">
        <v>73</v>
      </c>
      <c r="AY228" s="234" t="s">
        <v>142</v>
      </c>
    </row>
    <row r="229" s="13" customFormat="1">
      <c r="A229" s="13"/>
      <c r="B229" s="224"/>
      <c r="C229" s="225"/>
      <c r="D229" s="226" t="s">
        <v>153</v>
      </c>
      <c r="E229" s="227" t="s">
        <v>19</v>
      </c>
      <c r="F229" s="228" t="s">
        <v>166</v>
      </c>
      <c r="G229" s="225"/>
      <c r="H229" s="227" t="s">
        <v>19</v>
      </c>
      <c r="I229" s="229"/>
      <c r="J229" s="225"/>
      <c r="K229" s="225"/>
      <c r="L229" s="230"/>
      <c r="M229" s="231"/>
      <c r="N229" s="232"/>
      <c r="O229" s="232"/>
      <c r="P229" s="232"/>
      <c r="Q229" s="232"/>
      <c r="R229" s="232"/>
      <c r="S229" s="232"/>
      <c r="T229" s="233"/>
      <c r="U229" s="13"/>
      <c r="V229" s="13"/>
      <c r="W229" s="13"/>
      <c r="X229" s="13"/>
      <c r="Y229" s="13"/>
      <c r="Z229" s="13"/>
      <c r="AA229" s="13"/>
      <c r="AB229" s="13"/>
      <c r="AC229" s="13"/>
      <c r="AD229" s="13"/>
      <c r="AE229" s="13"/>
      <c r="AT229" s="234" t="s">
        <v>153</v>
      </c>
      <c r="AU229" s="234" t="s">
        <v>83</v>
      </c>
      <c r="AV229" s="13" t="s">
        <v>81</v>
      </c>
      <c r="AW229" s="13" t="s">
        <v>35</v>
      </c>
      <c r="AX229" s="13" t="s">
        <v>73</v>
      </c>
      <c r="AY229" s="234" t="s">
        <v>142</v>
      </c>
    </row>
    <row r="230" s="14" customFormat="1">
      <c r="A230" s="14"/>
      <c r="B230" s="235"/>
      <c r="C230" s="236"/>
      <c r="D230" s="226" t="s">
        <v>153</v>
      </c>
      <c r="E230" s="237" t="s">
        <v>19</v>
      </c>
      <c r="F230" s="238" t="s">
        <v>304</v>
      </c>
      <c r="G230" s="236"/>
      <c r="H230" s="239">
        <v>21.809999999999999</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153</v>
      </c>
      <c r="AU230" s="245" t="s">
        <v>83</v>
      </c>
      <c r="AV230" s="14" t="s">
        <v>83</v>
      </c>
      <c r="AW230" s="14" t="s">
        <v>35</v>
      </c>
      <c r="AX230" s="14" t="s">
        <v>81</v>
      </c>
      <c r="AY230" s="245" t="s">
        <v>142</v>
      </c>
    </row>
    <row r="231" s="2" customFormat="1" ht="24.15" customHeight="1">
      <c r="A231" s="40"/>
      <c r="B231" s="41"/>
      <c r="C231" s="206" t="s">
        <v>305</v>
      </c>
      <c r="D231" s="206" t="s">
        <v>144</v>
      </c>
      <c r="E231" s="207" t="s">
        <v>306</v>
      </c>
      <c r="F231" s="208" t="s">
        <v>307</v>
      </c>
      <c r="G231" s="209" t="s">
        <v>147</v>
      </c>
      <c r="H231" s="210">
        <v>245</v>
      </c>
      <c r="I231" s="211"/>
      <c r="J231" s="212">
        <f>ROUND(I231*H231,2)</f>
        <v>0</v>
      </c>
      <c r="K231" s="208" t="s">
        <v>148</v>
      </c>
      <c r="L231" s="46"/>
      <c r="M231" s="213" t="s">
        <v>19</v>
      </c>
      <c r="N231" s="214" t="s">
        <v>44</v>
      </c>
      <c r="O231" s="86"/>
      <c r="P231" s="215">
        <f>O231*H231</f>
        <v>0</v>
      </c>
      <c r="Q231" s="215">
        <v>0</v>
      </c>
      <c r="R231" s="215">
        <f>Q231*H231</f>
        <v>0</v>
      </c>
      <c r="S231" s="215">
        <v>0</v>
      </c>
      <c r="T231" s="216">
        <f>S231*H231</f>
        <v>0</v>
      </c>
      <c r="U231" s="40"/>
      <c r="V231" s="40"/>
      <c r="W231" s="40"/>
      <c r="X231" s="40"/>
      <c r="Y231" s="40"/>
      <c r="Z231" s="40"/>
      <c r="AA231" s="40"/>
      <c r="AB231" s="40"/>
      <c r="AC231" s="40"/>
      <c r="AD231" s="40"/>
      <c r="AE231" s="40"/>
      <c r="AR231" s="217" t="s">
        <v>149</v>
      </c>
      <c r="AT231" s="217" t="s">
        <v>144</v>
      </c>
      <c r="AU231" s="217" t="s">
        <v>83</v>
      </c>
      <c r="AY231" s="19" t="s">
        <v>142</v>
      </c>
      <c r="BE231" s="218">
        <f>IF(N231="základní",J231,0)</f>
        <v>0</v>
      </c>
      <c r="BF231" s="218">
        <f>IF(N231="snížená",J231,0)</f>
        <v>0</v>
      </c>
      <c r="BG231" s="218">
        <f>IF(N231="zákl. přenesená",J231,0)</f>
        <v>0</v>
      </c>
      <c r="BH231" s="218">
        <f>IF(N231="sníž. přenesená",J231,0)</f>
        <v>0</v>
      </c>
      <c r="BI231" s="218">
        <f>IF(N231="nulová",J231,0)</f>
        <v>0</v>
      </c>
      <c r="BJ231" s="19" t="s">
        <v>81</v>
      </c>
      <c r="BK231" s="218">
        <f>ROUND(I231*H231,2)</f>
        <v>0</v>
      </c>
      <c r="BL231" s="19" t="s">
        <v>149</v>
      </c>
      <c r="BM231" s="217" t="s">
        <v>308</v>
      </c>
    </row>
    <row r="232" s="2" customFormat="1">
      <c r="A232" s="40"/>
      <c r="B232" s="41"/>
      <c r="C232" s="42"/>
      <c r="D232" s="219" t="s">
        <v>151</v>
      </c>
      <c r="E232" s="42"/>
      <c r="F232" s="220" t="s">
        <v>309</v>
      </c>
      <c r="G232" s="42"/>
      <c r="H232" s="42"/>
      <c r="I232" s="221"/>
      <c r="J232" s="42"/>
      <c r="K232" s="42"/>
      <c r="L232" s="46"/>
      <c r="M232" s="222"/>
      <c r="N232" s="223"/>
      <c r="O232" s="86"/>
      <c r="P232" s="86"/>
      <c r="Q232" s="86"/>
      <c r="R232" s="86"/>
      <c r="S232" s="86"/>
      <c r="T232" s="87"/>
      <c r="U232" s="40"/>
      <c r="V232" s="40"/>
      <c r="W232" s="40"/>
      <c r="X232" s="40"/>
      <c r="Y232" s="40"/>
      <c r="Z232" s="40"/>
      <c r="AA232" s="40"/>
      <c r="AB232" s="40"/>
      <c r="AC232" s="40"/>
      <c r="AD232" s="40"/>
      <c r="AE232" s="40"/>
      <c r="AT232" s="19" t="s">
        <v>151</v>
      </c>
      <c r="AU232" s="19" t="s">
        <v>83</v>
      </c>
    </row>
    <row r="233" s="13" customFormat="1">
      <c r="A233" s="13"/>
      <c r="B233" s="224"/>
      <c r="C233" s="225"/>
      <c r="D233" s="226" t="s">
        <v>153</v>
      </c>
      <c r="E233" s="227" t="s">
        <v>19</v>
      </c>
      <c r="F233" s="228" t="s">
        <v>154</v>
      </c>
      <c r="G233" s="225"/>
      <c r="H233" s="227" t="s">
        <v>19</v>
      </c>
      <c r="I233" s="229"/>
      <c r="J233" s="225"/>
      <c r="K233" s="225"/>
      <c r="L233" s="230"/>
      <c r="M233" s="231"/>
      <c r="N233" s="232"/>
      <c r="O233" s="232"/>
      <c r="P233" s="232"/>
      <c r="Q233" s="232"/>
      <c r="R233" s="232"/>
      <c r="S233" s="232"/>
      <c r="T233" s="233"/>
      <c r="U233" s="13"/>
      <c r="V233" s="13"/>
      <c r="W233" s="13"/>
      <c r="X233" s="13"/>
      <c r="Y233" s="13"/>
      <c r="Z233" s="13"/>
      <c r="AA233" s="13"/>
      <c r="AB233" s="13"/>
      <c r="AC233" s="13"/>
      <c r="AD233" s="13"/>
      <c r="AE233" s="13"/>
      <c r="AT233" s="234" t="s">
        <v>153</v>
      </c>
      <c r="AU233" s="234" t="s">
        <v>83</v>
      </c>
      <c r="AV233" s="13" t="s">
        <v>81</v>
      </c>
      <c r="AW233" s="13" t="s">
        <v>35</v>
      </c>
      <c r="AX233" s="13" t="s">
        <v>73</v>
      </c>
      <c r="AY233" s="234" t="s">
        <v>142</v>
      </c>
    </row>
    <row r="234" s="13" customFormat="1">
      <c r="A234" s="13"/>
      <c r="B234" s="224"/>
      <c r="C234" s="225"/>
      <c r="D234" s="226" t="s">
        <v>153</v>
      </c>
      <c r="E234" s="227" t="s">
        <v>19</v>
      </c>
      <c r="F234" s="228" t="s">
        <v>310</v>
      </c>
      <c r="G234" s="225"/>
      <c r="H234" s="227" t="s">
        <v>19</v>
      </c>
      <c r="I234" s="229"/>
      <c r="J234" s="225"/>
      <c r="K234" s="225"/>
      <c r="L234" s="230"/>
      <c r="M234" s="231"/>
      <c r="N234" s="232"/>
      <c r="O234" s="232"/>
      <c r="P234" s="232"/>
      <c r="Q234" s="232"/>
      <c r="R234" s="232"/>
      <c r="S234" s="232"/>
      <c r="T234" s="233"/>
      <c r="U234" s="13"/>
      <c r="V234" s="13"/>
      <c r="W234" s="13"/>
      <c r="X234" s="13"/>
      <c r="Y234" s="13"/>
      <c r="Z234" s="13"/>
      <c r="AA234" s="13"/>
      <c r="AB234" s="13"/>
      <c r="AC234" s="13"/>
      <c r="AD234" s="13"/>
      <c r="AE234" s="13"/>
      <c r="AT234" s="234" t="s">
        <v>153</v>
      </c>
      <c r="AU234" s="234" t="s">
        <v>83</v>
      </c>
      <c r="AV234" s="13" t="s">
        <v>81</v>
      </c>
      <c r="AW234" s="13" t="s">
        <v>35</v>
      </c>
      <c r="AX234" s="13" t="s">
        <v>73</v>
      </c>
      <c r="AY234" s="234" t="s">
        <v>142</v>
      </c>
    </row>
    <row r="235" s="14" customFormat="1">
      <c r="A235" s="14"/>
      <c r="B235" s="235"/>
      <c r="C235" s="236"/>
      <c r="D235" s="226" t="s">
        <v>153</v>
      </c>
      <c r="E235" s="237" t="s">
        <v>19</v>
      </c>
      <c r="F235" s="238" t="s">
        <v>159</v>
      </c>
      <c r="G235" s="236"/>
      <c r="H235" s="239">
        <v>245</v>
      </c>
      <c r="I235" s="240"/>
      <c r="J235" s="236"/>
      <c r="K235" s="236"/>
      <c r="L235" s="241"/>
      <c r="M235" s="242"/>
      <c r="N235" s="243"/>
      <c r="O235" s="243"/>
      <c r="P235" s="243"/>
      <c r="Q235" s="243"/>
      <c r="R235" s="243"/>
      <c r="S235" s="243"/>
      <c r="T235" s="244"/>
      <c r="U235" s="14"/>
      <c r="V235" s="14"/>
      <c r="W235" s="14"/>
      <c r="X235" s="14"/>
      <c r="Y235" s="14"/>
      <c r="Z235" s="14"/>
      <c r="AA235" s="14"/>
      <c r="AB235" s="14"/>
      <c r="AC235" s="14"/>
      <c r="AD235" s="14"/>
      <c r="AE235" s="14"/>
      <c r="AT235" s="245" t="s">
        <v>153</v>
      </c>
      <c r="AU235" s="245" t="s">
        <v>83</v>
      </c>
      <c r="AV235" s="14" t="s">
        <v>83</v>
      </c>
      <c r="AW235" s="14" t="s">
        <v>35</v>
      </c>
      <c r="AX235" s="14" t="s">
        <v>81</v>
      </c>
      <c r="AY235" s="245" t="s">
        <v>142</v>
      </c>
    </row>
    <row r="236" s="2" customFormat="1" ht="16.5" customHeight="1">
      <c r="A236" s="40"/>
      <c r="B236" s="41"/>
      <c r="C236" s="257" t="s">
        <v>311</v>
      </c>
      <c r="D236" s="257" t="s">
        <v>250</v>
      </c>
      <c r="E236" s="258" t="s">
        <v>312</v>
      </c>
      <c r="F236" s="259" t="s">
        <v>313</v>
      </c>
      <c r="G236" s="260" t="s">
        <v>302</v>
      </c>
      <c r="H236" s="261">
        <v>7.3499999999999996</v>
      </c>
      <c r="I236" s="262"/>
      <c r="J236" s="263">
        <f>ROUND(I236*H236,2)</f>
        <v>0</v>
      </c>
      <c r="K236" s="259" t="s">
        <v>148</v>
      </c>
      <c r="L236" s="264"/>
      <c r="M236" s="265" t="s">
        <v>19</v>
      </c>
      <c r="N236" s="266" t="s">
        <v>44</v>
      </c>
      <c r="O236" s="86"/>
      <c r="P236" s="215">
        <f>O236*H236</f>
        <v>0</v>
      </c>
      <c r="Q236" s="215">
        <v>0.001</v>
      </c>
      <c r="R236" s="215">
        <f>Q236*H236</f>
        <v>0.0073499999999999998</v>
      </c>
      <c r="S236" s="215">
        <v>0</v>
      </c>
      <c r="T236" s="216">
        <f>S236*H236</f>
        <v>0</v>
      </c>
      <c r="U236" s="40"/>
      <c r="V236" s="40"/>
      <c r="W236" s="40"/>
      <c r="X236" s="40"/>
      <c r="Y236" s="40"/>
      <c r="Z236" s="40"/>
      <c r="AA236" s="40"/>
      <c r="AB236" s="40"/>
      <c r="AC236" s="40"/>
      <c r="AD236" s="40"/>
      <c r="AE236" s="40"/>
      <c r="AR236" s="217" t="s">
        <v>209</v>
      </c>
      <c r="AT236" s="217" t="s">
        <v>250</v>
      </c>
      <c r="AU236" s="217" t="s">
        <v>83</v>
      </c>
      <c r="AY236" s="19" t="s">
        <v>142</v>
      </c>
      <c r="BE236" s="218">
        <f>IF(N236="základní",J236,0)</f>
        <v>0</v>
      </c>
      <c r="BF236" s="218">
        <f>IF(N236="snížená",J236,0)</f>
        <v>0</v>
      </c>
      <c r="BG236" s="218">
        <f>IF(N236="zákl. přenesená",J236,0)</f>
        <v>0</v>
      </c>
      <c r="BH236" s="218">
        <f>IF(N236="sníž. přenesená",J236,0)</f>
        <v>0</v>
      </c>
      <c r="BI236" s="218">
        <f>IF(N236="nulová",J236,0)</f>
        <v>0</v>
      </c>
      <c r="BJ236" s="19" t="s">
        <v>81</v>
      </c>
      <c r="BK236" s="218">
        <f>ROUND(I236*H236,2)</f>
        <v>0</v>
      </c>
      <c r="BL236" s="19" t="s">
        <v>149</v>
      </c>
      <c r="BM236" s="217" t="s">
        <v>314</v>
      </c>
    </row>
    <row r="237" s="13" customFormat="1">
      <c r="A237" s="13"/>
      <c r="B237" s="224"/>
      <c r="C237" s="225"/>
      <c r="D237" s="226" t="s">
        <v>153</v>
      </c>
      <c r="E237" s="227" t="s">
        <v>19</v>
      </c>
      <c r="F237" s="228" t="s">
        <v>154</v>
      </c>
      <c r="G237" s="225"/>
      <c r="H237" s="227" t="s">
        <v>19</v>
      </c>
      <c r="I237" s="229"/>
      <c r="J237" s="225"/>
      <c r="K237" s="225"/>
      <c r="L237" s="230"/>
      <c r="M237" s="231"/>
      <c r="N237" s="232"/>
      <c r="O237" s="232"/>
      <c r="P237" s="232"/>
      <c r="Q237" s="232"/>
      <c r="R237" s="232"/>
      <c r="S237" s="232"/>
      <c r="T237" s="233"/>
      <c r="U237" s="13"/>
      <c r="V237" s="13"/>
      <c r="W237" s="13"/>
      <c r="X237" s="13"/>
      <c r="Y237" s="13"/>
      <c r="Z237" s="13"/>
      <c r="AA237" s="13"/>
      <c r="AB237" s="13"/>
      <c r="AC237" s="13"/>
      <c r="AD237" s="13"/>
      <c r="AE237" s="13"/>
      <c r="AT237" s="234" t="s">
        <v>153</v>
      </c>
      <c r="AU237" s="234" t="s">
        <v>83</v>
      </c>
      <c r="AV237" s="13" t="s">
        <v>81</v>
      </c>
      <c r="AW237" s="13" t="s">
        <v>35</v>
      </c>
      <c r="AX237" s="13" t="s">
        <v>73</v>
      </c>
      <c r="AY237" s="234" t="s">
        <v>142</v>
      </c>
    </row>
    <row r="238" s="13" customFormat="1">
      <c r="A238" s="13"/>
      <c r="B238" s="224"/>
      <c r="C238" s="225"/>
      <c r="D238" s="226" t="s">
        <v>153</v>
      </c>
      <c r="E238" s="227" t="s">
        <v>19</v>
      </c>
      <c r="F238" s="228" t="s">
        <v>310</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153</v>
      </c>
      <c r="AU238" s="234" t="s">
        <v>83</v>
      </c>
      <c r="AV238" s="13" t="s">
        <v>81</v>
      </c>
      <c r="AW238" s="13" t="s">
        <v>35</v>
      </c>
      <c r="AX238" s="13" t="s">
        <v>73</v>
      </c>
      <c r="AY238" s="234" t="s">
        <v>142</v>
      </c>
    </row>
    <row r="239" s="14" customFormat="1">
      <c r="A239" s="14"/>
      <c r="B239" s="235"/>
      <c r="C239" s="236"/>
      <c r="D239" s="226" t="s">
        <v>153</v>
      </c>
      <c r="E239" s="237" t="s">
        <v>19</v>
      </c>
      <c r="F239" s="238" t="s">
        <v>315</v>
      </c>
      <c r="G239" s="236"/>
      <c r="H239" s="239">
        <v>7.3499999999999996</v>
      </c>
      <c r="I239" s="240"/>
      <c r="J239" s="236"/>
      <c r="K239" s="236"/>
      <c r="L239" s="241"/>
      <c r="M239" s="242"/>
      <c r="N239" s="243"/>
      <c r="O239" s="243"/>
      <c r="P239" s="243"/>
      <c r="Q239" s="243"/>
      <c r="R239" s="243"/>
      <c r="S239" s="243"/>
      <c r="T239" s="244"/>
      <c r="U239" s="14"/>
      <c r="V239" s="14"/>
      <c r="W239" s="14"/>
      <c r="X239" s="14"/>
      <c r="Y239" s="14"/>
      <c r="Z239" s="14"/>
      <c r="AA239" s="14"/>
      <c r="AB239" s="14"/>
      <c r="AC239" s="14"/>
      <c r="AD239" s="14"/>
      <c r="AE239" s="14"/>
      <c r="AT239" s="245" t="s">
        <v>153</v>
      </c>
      <c r="AU239" s="245" t="s">
        <v>83</v>
      </c>
      <c r="AV239" s="14" t="s">
        <v>83</v>
      </c>
      <c r="AW239" s="14" t="s">
        <v>35</v>
      </c>
      <c r="AX239" s="14" t="s">
        <v>81</v>
      </c>
      <c r="AY239" s="245" t="s">
        <v>142</v>
      </c>
    </row>
    <row r="240" s="2" customFormat="1" ht="24.15" customHeight="1">
      <c r="A240" s="40"/>
      <c r="B240" s="41"/>
      <c r="C240" s="206" t="s">
        <v>7</v>
      </c>
      <c r="D240" s="206" t="s">
        <v>144</v>
      </c>
      <c r="E240" s="207" t="s">
        <v>316</v>
      </c>
      <c r="F240" s="208" t="s">
        <v>317</v>
      </c>
      <c r="G240" s="209" t="s">
        <v>147</v>
      </c>
      <c r="H240" s="210">
        <v>527</v>
      </c>
      <c r="I240" s="211"/>
      <c r="J240" s="212">
        <f>ROUND(I240*H240,2)</f>
        <v>0</v>
      </c>
      <c r="K240" s="208" t="s">
        <v>148</v>
      </c>
      <c r="L240" s="46"/>
      <c r="M240" s="213" t="s">
        <v>19</v>
      </c>
      <c r="N240" s="214" t="s">
        <v>44</v>
      </c>
      <c r="O240" s="86"/>
      <c r="P240" s="215">
        <f>O240*H240</f>
        <v>0</v>
      </c>
      <c r="Q240" s="215">
        <v>0</v>
      </c>
      <c r="R240" s="215">
        <f>Q240*H240</f>
        <v>0</v>
      </c>
      <c r="S240" s="215">
        <v>0</v>
      </c>
      <c r="T240" s="216">
        <f>S240*H240</f>
        <v>0</v>
      </c>
      <c r="U240" s="40"/>
      <c r="V240" s="40"/>
      <c r="W240" s="40"/>
      <c r="X240" s="40"/>
      <c r="Y240" s="40"/>
      <c r="Z240" s="40"/>
      <c r="AA240" s="40"/>
      <c r="AB240" s="40"/>
      <c r="AC240" s="40"/>
      <c r="AD240" s="40"/>
      <c r="AE240" s="40"/>
      <c r="AR240" s="217" t="s">
        <v>149</v>
      </c>
      <c r="AT240" s="217" t="s">
        <v>144</v>
      </c>
      <c r="AU240" s="217" t="s">
        <v>83</v>
      </c>
      <c r="AY240" s="19" t="s">
        <v>142</v>
      </c>
      <c r="BE240" s="218">
        <f>IF(N240="základní",J240,0)</f>
        <v>0</v>
      </c>
      <c r="BF240" s="218">
        <f>IF(N240="snížená",J240,0)</f>
        <v>0</v>
      </c>
      <c r="BG240" s="218">
        <f>IF(N240="zákl. přenesená",J240,0)</f>
        <v>0</v>
      </c>
      <c r="BH240" s="218">
        <f>IF(N240="sníž. přenesená",J240,0)</f>
        <v>0</v>
      </c>
      <c r="BI240" s="218">
        <f>IF(N240="nulová",J240,0)</f>
        <v>0</v>
      </c>
      <c r="BJ240" s="19" t="s">
        <v>81</v>
      </c>
      <c r="BK240" s="218">
        <f>ROUND(I240*H240,2)</f>
        <v>0</v>
      </c>
      <c r="BL240" s="19" t="s">
        <v>149</v>
      </c>
      <c r="BM240" s="217" t="s">
        <v>318</v>
      </c>
    </row>
    <row r="241" s="2" customFormat="1">
      <c r="A241" s="40"/>
      <c r="B241" s="41"/>
      <c r="C241" s="42"/>
      <c r="D241" s="219" t="s">
        <v>151</v>
      </c>
      <c r="E241" s="42"/>
      <c r="F241" s="220" t="s">
        <v>319</v>
      </c>
      <c r="G241" s="42"/>
      <c r="H241" s="42"/>
      <c r="I241" s="221"/>
      <c r="J241" s="42"/>
      <c r="K241" s="42"/>
      <c r="L241" s="46"/>
      <c r="M241" s="222"/>
      <c r="N241" s="223"/>
      <c r="O241" s="86"/>
      <c r="P241" s="86"/>
      <c r="Q241" s="86"/>
      <c r="R241" s="86"/>
      <c r="S241" s="86"/>
      <c r="T241" s="87"/>
      <c r="U241" s="40"/>
      <c r="V241" s="40"/>
      <c r="W241" s="40"/>
      <c r="X241" s="40"/>
      <c r="Y241" s="40"/>
      <c r="Z241" s="40"/>
      <c r="AA241" s="40"/>
      <c r="AB241" s="40"/>
      <c r="AC241" s="40"/>
      <c r="AD241" s="40"/>
      <c r="AE241" s="40"/>
      <c r="AT241" s="19" t="s">
        <v>151</v>
      </c>
      <c r="AU241" s="19" t="s">
        <v>83</v>
      </c>
    </row>
    <row r="242" s="13" customFormat="1">
      <c r="A242" s="13"/>
      <c r="B242" s="224"/>
      <c r="C242" s="225"/>
      <c r="D242" s="226" t="s">
        <v>153</v>
      </c>
      <c r="E242" s="227" t="s">
        <v>19</v>
      </c>
      <c r="F242" s="228" t="s">
        <v>154</v>
      </c>
      <c r="G242" s="225"/>
      <c r="H242" s="227" t="s">
        <v>19</v>
      </c>
      <c r="I242" s="229"/>
      <c r="J242" s="225"/>
      <c r="K242" s="225"/>
      <c r="L242" s="230"/>
      <c r="M242" s="231"/>
      <c r="N242" s="232"/>
      <c r="O242" s="232"/>
      <c r="P242" s="232"/>
      <c r="Q242" s="232"/>
      <c r="R242" s="232"/>
      <c r="S242" s="232"/>
      <c r="T242" s="233"/>
      <c r="U242" s="13"/>
      <c r="V242" s="13"/>
      <c r="W242" s="13"/>
      <c r="X242" s="13"/>
      <c r="Y242" s="13"/>
      <c r="Z242" s="13"/>
      <c r="AA242" s="13"/>
      <c r="AB242" s="13"/>
      <c r="AC242" s="13"/>
      <c r="AD242" s="13"/>
      <c r="AE242" s="13"/>
      <c r="AT242" s="234" t="s">
        <v>153</v>
      </c>
      <c r="AU242" s="234" t="s">
        <v>83</v>
      </c>
      <c r="AV242" s="13" t="s">
        <v>81</v>
      </c>
      <c r="AW242" s="13" t="s">
        <v>35</v>
      </c>
      <c r="AX242" s="13" t="s">
        <v>73</v>
      </c>
      <c r="AY242" s="234" t="s">
        <v>142</v>
      </c>
    </row>
    <row r="243" s="13" customFormat="1">
      <c r="A243" s="13"/>
      <c r="B243" s="224"/>
      <c r="C243" s="225"/>
      <c r="D243" s="226" t="s">
        <v>153</v>
      </c>
      <c r="E243" s="227" t="s">
        <v>19</v>
      </c>
      <c r="F243" s="228" t="s">
        <v>203</v>
      </c>
      <c r="G243" s="225"/>
      <c r="H243" s="227" t="s">
        <v>19</v>
      </c>
      <c r="I243" s="229"/>
      <c r="J243" s="225"/>
      <c r="K243" s="225"/>
      <c r="L243" s="230"/>
      <c r="M243" s="231"/>
      <c r="N243" s="232"/>
      <c r="O243" s="232"/>
      <c r="P243" s="232"/>
      <c r="Q243" s="232"/>
      <c r="R243" s="232"/>
      <c r="S243" s="232"/>
      <c r="T243" s="233"/>
      <c r="U243" s="13"/>
      <c r="V243" s="13"/>
      <c r="W243" s="13"/>
      <c r="X243" s="13"/>
      <c r="Y243" s="13"/>
      <c r="Z243" s="13"/>
      <c r="AA243" s="13"/>
      <c r="AB243" s="13"/>
      <c r="AC243" s="13"/>
      <c r="AD243" s="13"/>
      <c r="AE243" s="13"/>
      <c r="AT243" s="234" t="s">
        <v>153</v>
      </c>
      <c r="AU243" s="234" t="s">
        <v>83</v>
      </c>
      <c r="AV243" s="13" t="s">
        <v>81</v>
      </c>
      <c r="AW243" s="13" t="s">
        <v>35</v>
      </c>
      <c r="AX243" s="13" t="s">
        <v>73</v>
      </c>
      <c r="AY243" s="234" t="s">
        <v>142</v>
      </c>
    </row>
    <row r="244" s="13" customFormat="1">
      <c r="A244" s="13"/>
      <c r="B244" s="224"/>
      <c r="C244" s="225"/>
      <c r="D244" s="226" t="s">
        <v>153</v>
      </c>
      <c r="E244" s="227" t="s">
        <v>19</v>
      </c>
      <c r="F244" s="228" t="s">
        <v>320</v>
      </c>
      <c r="G244" s="225"/>
      <c r="H244" s="227" t="s">
        <v>19</v>
      </c>
      <c r="I244" s="229"/>
      <c r="J244" s="225"/>
      <c r="K244" s="225"/>
      <c r="L244" s="230"/>
      <c r="M244" s="231"/>
      <c r="N244" s="232"/>
      <c r="O244" s="232"/>
      <c r="P244" s="232"/>
      <c r="Q244" s="232"/>
      <c r="R244" s="232"/>
      <c r="S244" s="232"/>
      <c r="T244" s="233"/>
      <c r="U244" s="13"/>
      <c r="V244" s="13"/>
      <c r="W244" s="13"/>
      <c r="X244" s="13"/>
      <c r="Y244" s="13"/>
      <c r="Z244" s="13"/>
      <c r="AA244" s="13"/>
      <c r="AB244" s="13"/>
      <c r="AC244" s="13"/>
      <c r="AD244" s="13"/>
      <c r="AE244" s="13"/>
      <c r="AT244" s="234" t="s">
        <v>153</v>
      </c>
      <c r="AU244" s="234" t="s">
        <v>83</v>
      </c>
      <c r="AV244" s="13" t="s">
        <v>81</v>
      </c>
      <c r="AW244" s="13" t="s">
        <v>35</v>
      </c>
      <c r="AX244" s="13" t="s">
        <v>73</v>
      </c>
      <c r="AY244" s="234" t="s">
        <v>142</v>
      </c>
    </row>
    <row r="245" s="14" customFormat="1">
      <c r="A245" s="14"/>
      <c r="B245" s="235"/>
      <c r="C245" s="236"/>
      <c r="D245" s="226" t="s">
        <v>153</v>
      </c>
      <c r="E245" s="237" t="s">
        <v>19</v>
      </c>
      <c r="F245" s="238" t="s">
        <v>321</v>
      </c>
      <c r="G245" s="236"/>
      <c r="H245" s="239">
        <v>525</v>
      </c>
      <c r="I245" s="240"/>
      <c r="J245" s="236"/>
      <c r="K245" s="236"/>
      <c r="L245" s="241"/>
      <c r="M245" s="242"/>
      <c r="N245" s="243"/>
      <c r="O245" s="243"/>
      <c r="P245" s="243"/>
      <c r="Q245" s="243"/>
      <c r="R245" s="243"/>
      <c r="S245" s="243"/>
      <c r="T245" s="244"/>
      <c r="U245" s="14"/>
      <c r="V245" s="14"/>
      <c r="W245" s="14"/>
      <c r="X245" s="14"/>
      <c r="Y245" s="14"/>
      <c r="Z245" s="14"/>
      <c r="AA245" s="14"/>
      <c r="AB245" s="14"/>
      <c r="AC245" s="14"/>
      <c r="AD245" s="14"/>
      <c r="AE245" s="14"/>
      <c r="AT245" s="245" t="s">
        <v>153</v>
      </c>
      <c r="AU245" s="245" t="s">
        <v>83</v>
      </c>
      <c r="AV245" s="14" t="s">
        <v>83</v>
      </c>
      <c r="AW245" s="14" t="s">
        <v>35</v>
      </c>
      <c r="AX245" s="14" t="s">
        <v>73</v>
      </c>
      <c r="AY245" s="245" t="s">
        <v>142</v>
      </c>
    </row>
    <row r="246" s="13" customFormat="1">
      <c r="A246" s="13"/>
      <c r="B246" s="224"/>
      <c r="C246" s="225"/>
      <c r="D246" s="226" t="s">
        <v>153</v>
      </c>
      <c r="E246" s="227" t="s">
        <v>19</v>
      </c>
      <c r="F246" s="228" t="s">
        <v>322</v>
      </c>
      <c r="G246" s="225"/>
      <c r="H246" s="227" t="s">
        <v>19</v>
      </c>
      <c r="I246" s="229"/>
      <c r="J246" s="225"/>
      <c r="K246" s="225"/>
      <c r="L246" s="230"/>
      <c r="M246" s="231"/>
      <c r="N246" s="232"/>
      <c r="O246" s="232"/>
      <c r="P246" s="232"/>
      <c r="Q246" s="232"/>
      <c r="R246" s="232"/>
      <c r="S246" s="232"/>
      <c r="T246" s="233"/>
      <c r="U246" s="13"/>
      <c r="V246" s="13"/>
      <c r="W246" s="13"/>
      <c r="X246" s="13"/>
      <c r="Y246" s="13"/>
      <c r="Z246" s="13"/>
      <c r="AA246" s="13"/>
      <c r="AB246" s="13"/>
      <c r="AC246" s="13"/>
      <c r="AD246" s="13"/>
      <c r="AE246" s="13"/>
      <c r="AT246" s="234" t="s">
        <v>153</v>
      </c>
      <c r="AU246" s="234" t="s">
        <v>83</v>
      </c>
      <c r="AV246" s="13" t="s">
        <v>81</v>
      </c>
      <c r="AW246" s="13" t="s">
        <v>35</v>
      </c>
      <c r="AX246" s="13" t="s">
        <v>73</v>
      </c>
      <c r="AY246" s="234" t="s">
        <v>142</v>
      </c>
    </row>
    <row r="247" s="14" customFormat="1">
      <c r="A247" s="14"/>
      <c r="B247" s="235"/>
      <c r="C247" s="236"/>
      <c r="D247" s="226" t="s">
        <v>153</v>
      </c>
      <c r="E247" s="237" t="s">
        <v>19</v>
      </c>
      <c r="F247" s="238" t="s">
        <v>83</v>
      </c>
      <c r="G247" s="236"/>
      <c r="H247" s="239">
        <v>2</v>
      </c>
      <c r="I247" s="240"/>
      <c r="J247" s="236"/>
      <c r="K247" s="236"/>
      <c r="L247" s="241"/>
      <c r="M247" s="242"/>
      <c r="N247" s="243"/>
      <c r="O247" s="243"/>
      <c r="P247" s="243"/>
      <c r="Q247" s="243"/>
      <c r="R247" s="243"/>
      <c r="S247" s="243"/>
      <c r="T247" s="244"/>
      <c r="U247" s="14"/>
      <c r="V247" s="14"/>
      <c r="W247" s="14"/>
      <c r="X247" s="14"/>
      <c r="Y247" s="14"/>
      <c r="Z247" s="14"/>
      <c r="AA247" s="14"/>
      <c r="AB247" s="14"/>
      <c r="AC247" s="14"/>
      <c r="AD247" s="14"/>
      <c r="AE247" s="14"/>
      <c r="AT247" s="245" t="s">
        <v>153</v>
      </c>
      <c r="AU247" s="245" t="s">
        <v>83</v>
      </c>
      <c r="AV247" s="14" t="s">
        <v>83</v>
      </c>
      <c r="AW247" s="14" t="s">
        <v>35</v>
      </c>
      <c r="AX247" s="14" t="s">
        <v>73</v>
      </c>
      <c r="AY247" s="245" t="s">
        <v>142</v>
      </c>
    </row>
    <row r="248" s="15" customFormat="1">
      <c r="A248" s="15"/>
      <c r="B248" s="246"/>
      <c r="C248" s="247"/>
      <c r="D248" s="226" t="s">
        <v>153</v>
      </c>
      <c r="E248" s="248" t="s">
        <v>19</v>
      </c>
      <c r="F248" s="249" t="s">
        <v>160</v>
      </c>
      <c r="G248" s="247"/>
      <c r="H248" s="250">
        <v>527</v>
      </c>
      <c r="I248" s="251"/>
      <c r="J248" s="247"/>
      <c r="K248" s="247"/>
      <c r="L248" s="252"/>
      <c r="M248" s="253"/>
      <c r="N248" s="254"/>
      <c r="O248" s="254"/>
      <c r="P248" s="254"/>
      <c r="Q248" s="254"/>
      <c r="R248" s="254"/>
      <c r="S248" s="254"/>
      <c r="T248" s="255"/>
      <c r="U248" s="15"/>
      <c r="V248" s="15"/>
      <c r="W248" s="15"/>
      <c r="X248" s="15"/>
      <c r="Y248" s="15"/>
      <c r="Z248" s="15"/>
      <c r="AA248" s="15"/>
      <c r="AB248" s="15"/>
      <c r="AC248" s="15"/>
      <c r="AD248" s="15"/>
      <c r="AE248" s="15"/>
      <c r="AT248" s="256" t="s">
        <v>153</v>
      </c>
      <c r="AU248" s="256" t="s">
        <v>83</v>
      </c>
      <c r="AV248" s="15" t="s">
        <v>149</v>
      </c>
      <c r="AW248" s="15" t="s">
        <v>35</v>
      </c>
      <c r="AX248" s="15" t="s">
        <v>81</v>
      </c>
      <c r="AY248" s="256" t="s">
        <v>142</v>
      </c>
    </row>
    <row r="249" s="2" customFormat="1" ht="24.15" customHeight="1">
      <c r="A249" s="40"/>
      <c r="B249" s="41"/>
      <c r="C249" s="206" t="s">
        <v>323</v>
      </c>
      <c r="D249" s="206" t="s">
        <v>144</v>
      </c>
      <c r="E249" s="207" t="s">
        <v>324</v>
      </c>
      <c r="F249" s="208" t="s">
        <v>325</v>
      </c>
      <c r="G249" s="209" t="s">
        <v>147</v>
      </c>
      <c r="H249" s="210">
        <v>200</v>
      </c>
      <c r="I249" s="211"/>
      <c r="J249" s="212">
        <f>ROUND(I249*H249,2)</f>
        <v>0</v>
      </c>
      <c r="K249" s="208" t="s">
        <v>148</v>
      </c>
      <c r="L249" s="46"/>
      <c r="M249" s="213" t="s">
        <v>19</v>
      </c>
      <c r="N249" s="214" t="s">
        <v>44</v>
      </c>
      <c r="O249" s="86"/>
      <c r="P249" s="215">
        <f>O249*H249</f>
        <v>0</v>
      </c>
      <c r="Q249" s="215">
        <v>0</v>
      </c>
      <c r="R249" s="215">
        <f>Q249*H249</f>
        <v>0</v>
      </c>
      <c r="S249" s="215">
        <v>0</v>
      </c>
      <c r="T249" s="216">
        <f>S249*H249</f>
        <v>0</v>
      </c>
      <c r="U249" s="40"/>
      <c r="V249" s="40"/>
      <c r="W249" s="40"/>
      <c r="X249" s="40"/>
      <c r="Y249" s="40"/>
      <c r="Z249" s="40"/>
      <c r="AA249" s="40"/>
      <c r="AB249" s="40"/>
      <c r="AC249" s="40"/>
      <c r="AD249" s="40"/>
      <c r="AE249" s="40"/>
      <c r="AR249" s="217" t="s">
        <v>149</v>
      </c>
      <c r="AT249" s="217" t="s">
        <v>144</v>
      </c>
      <c r="AU249" s="217" t="s">
        <v>83</v>
      </c>
      <c r="AY249" s="19" t="s">
        <v>142</v>
      </c>
      <c r="BE249" s="218">
        <f>IF(N249="základní",J249,0)</f>
        <v>0</v>
      </c>
      <c r="BF249" s="218">
        <f>IF(N249="snížená",J249,0)</f>
        <v>0</v>
      </c>
      <c r="BG249" s="218">
        <f>IF(N249="zákl. přenesená",J249,0)</f>
        <v>0</v>
      </c>
      <c r="BH249" s="218">
        <f>IF(N249="sníž. přenesená",J249,0)</f>
        <v>0</v>
      </c>
      <c r="BI249" s="218">
        <f>IF(N249="nulová",J249,0)</f>
        <v>0</v>
      </c>
      <c r="BJ249" s="19" t="s">
        <v>81</v>
      </c>
      <c r="BK249" s="218">
        <f>ROUND(I249*H249,2)</f>
        <v>0</v>
      </c>
      <c r="BL249" s="19" t="s">
        <v>149</v>
      </c>
      <c r="BM249" s="217" t="s">
        <v>326</v>
      </c>
    </row>
    <row r="250" s="2" customFormat="1">
      <c r="A250" s="40"/>
      <c r="B250" s="41"/>
      <c r="C250" s="42"/>
      <c r="D250" s="219" t="s">
        <v>151</v>
      </c>
      <c r="E250" s="42"/>
      <c r="F250" s="220" t="s">
        <v>327</v>
      </c>
      <c r="G250" s="42"/>
      <c r="H250" s="42"/>
      <c r="I250" s="221"/>
      <c r="J250" s="42"/>
      <c r="K250" s="42"/>
      <c r="L250" s="46"/>
      <c r="M250" s="222"/>
      <c r="N250" s="223"/>
      <c r="O250" s="86"/>
      <c r="P250" s="86"/>
      <c r="Q250" s="86"/>
      <c r="R250" s="86"/>
      <c r="S250" s="86"/>
      <c r="T250" s="87"/>
      <c r="U250" s="40"/>
      <c r="V250" s="40"/>
      <c r="W250" s="40"/>
      <c r="X250" s="40"/>
      <c r="Y250" s="40"/>
      <c r="Z250" s="40"/>
      <c r="AA250" s="40"/>
      <c r="AB250" s="40"/>
      <c r="AC250" s="40"/>
      <c r="AD250" s="40"/>
      <c r="AE250" s="40"/>
      <c r="AT250" s="19" t="s">
        <v>151</v>
      </c>
      <c r="AU250" s="19" t="s">
        <v>83</v>
      </c>
    </row>
    <row r="251" s="13" customFormat="1">
      <c r="A251" s="13"/>
      <c r="B251" s="224"/>
      <c r="C251" s="225"/>
      <c r="D251" s="226" t="s">
        <v>153</v>
      </c>
      <c r="E251" s="227" t="s">
        <v>19</v>
      </c>
      <c r="F251" s="228" t="s">
        <v>154</v>
      </c>
      <c r="G251" s="225"/>
      <c r="H251" s="227" t="s">
        <v>19</v>
      </c>
      <c r="I251" s="229"/>
      <c r="J251" s="225"/>
      <c r="K251" s="225"/>
      <c r="L251" s="230"/>
      <c r="M251" s="231"/>
      <c r="N251" s="232"/>
      <c r="O251" s="232"/>
      <c r="P251" s="232"/>
      <c r="Q251" s="232"/>
      <c r="R251" s="232"/>
      <c r="S251" s="232"/>
      <c r="T251" s="233"/>
      <c r="U251" s="13"/>
      <c r="V251" s="13"/>
      <c r="W251" s="13"/>
      <c r="X251" s="13"/>
      <c r="Y251" s="13"/>
      <c r="Z251" s="13"/>
      <c r="AA251" s="13"/>
      <c r="AB251" s="13"/>
      <c r="AC251" s="13"/>
      <c r="AD251" s="13"/>
      <c r="AE251" s="13"/>
      <c r="AT251" s="234" t="s">
        <v>153</v>
      </c>
      <c r="AU251" s="234" t="s">
        <v>83</v>
      </c>
      <c r="AV251" s="13" t="s">
        <v>81</v>
      </c>
      <c r="AW251" s="13" t="s">
        <v>35</v>
      </c>
      <c r="AX251" s="13" t="s">
        <v>73</v>
      </c>
      <c r="AY251" s="234" t="s">
        <v>142</v>
      </c>
    </row>
    <row r="252" s="13" customFormat="1">
      <c r="A252" s="13"/>
      <c r="B252" s="224"/>
      <c r="C252" s="225"/>
      <c r="D252" s="226" t="s">
        <v>153</v>
      </c>
      <c r="E252" s="227" t="s">
        <v>19</v>
      </c>
      <c r="F252" s="228" t="s">
        <v>203</v>
      </c>
      <c r="G252" s="225"/>
      <c r="H252" s="227" t="s">
        <v>19</v>
      </c>
      <c r="I252" s="229"/>
      <c r="J252" s="225"/>
      <c r="K252" s="225"/>
      <c r="L252" s="230"/>
      <c r="M252" s="231"/>
      <c r="N252" s="232"/>
      <c r="O252" s="232"/>
      <c r="P252" s="232"/>
      <c r="Q252" s="232"/>
      <c r="R252" s="232"/>
      <c r="S252" s="232"/>
      <c r="T252" s="233"/>
      <c r="U252" s="13"/>
      <c r="V252" s="13"/>
      <c r="W252" s="13"/>
      <c r="X252" s="13"/>
      <c r="Y252" s="13"/>
      <c r="Z252" s="13"/>
      <c r="AA252" s="13"/>
      <c r="AB252" s="13"/>
      <c r="AC252" s="13"/>
      <c r="AD252" s="13"/>
      <c r="AE252" s="13"/>
      <c r="AT252" s="234" t="s">
        <v>153</v>
      </c>
      <c r="AU252" s="234" t="s">
        <v>83</v>
      </c>
      <c r="AV252" s="13" t="s">
        <v>81</v>
      </c>
      <c r="AW252" s="13" t="s">
        <v>35</v>
      </c>
      <c r="AX252" s="13" t="s">
        <v>73</v>
      </c>
      <c r="AY252" s="234" t="s">
        <v>142</v>
      </c>
    </row>
    <row r="253" s="14" customFormat="1">
      <c r="A253" s="14"/>
      <c r="B253" s="235"/>
      <c r="C253" s="236"/>
      <c r="D253" s="226" t="s">
        <v>153</v>
      </c>
      <c r="E253" s="237" t="s">
        <v>19</v>
      </c>
      <c r="F253" s="238" t="s">
        <v>328</v>
      </c>
      <c r="G253" s="236"/>
      <c r="H253" s="239">
        <v>200</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153</v>
      </c>
      <c r="AU253" s="245" t="s">
        <v>83</v>
      </c>
      <c r="AV253" s="14" t="s">
        <v>83</v>
      </c>
      <c r="AW253" s="14" t="s">
        <v>35</v>
      </c>
      <c r="AX253" s="14" t="s">
        <v>81</v>
      </c>
      <c r="AY253" s="245" t="s">
        <v>142</v>
      </c>
    </row>
    <row r="254" s="2" customFormat="1" ht="24.15" customHeight="1">
      <c r="A254" s="40"/>
      <c r="B254" s="41"/>
      <c r="C254" s="206" t="s">
        <v>329</v>
      </c>
      <c r="D254" s="206" t="s">
        <v>144</v>
      </c>
      <c r="E254" s="207" t="s">
        <v>330</v>
      </c>
      <c r="F254" s="208" t="s">
        <v>331</v>
      </c>
      <c r="G254" s="209" t="s">
        <v>147</v>
      </c>
      <c r="H254" s="210">
        <v>727</v>
      </c>
      <c r="I254" s="211"/>
      <c r="J254" s="212">
        <f>ROUND(I254*H254,2)</f>
        <v>0</v>
      </c>
      <c r="K254" s="208" t="s">
        <v>148</v>
      </c>
      <c r="L254" s="46"/>
      <c r="M254" s="213" t="s">
        <v>19</v>
      </c>
      <c r="N254" s="214" t="s">
        <v>44</v>
      </c>
      <c r="O254" s="86"/>
      <c r="P254" s="215">
        <f>O254*H254</f>
        <v>0</v>
      </c>
      <c r="Q254" s="215">
        <v>0</v>
      </c>
      <c r="R254" s="215">
        <f>Q254*H254</f>
        <v>0</v>
      </c>
      <c r="S254" s="215">
        <v>0</v>
      </c>
      <c r="T254" s="216">
        <f>S254*H254</f>
        <v>0</v>
      </c>
      <c r="U254" s="40"/>
      <c r="V254" s="40"/>
      <c r="W254" s="40"/>
      <c r="X254" s="40"/>
      <c r="Y254" s="40"/>
      <c r="Z254" s="40"/>
      <c r="AA254" s="40"/>
      <c r="AB254" s="40"/>
      <c r="AC254" s="40"/>
      <c r="AD254" s="40"/>
      <c r="AE254" s="40"/>
      <c r="AR254" s="217" t="s">
        <v>149</v>
      </c>
      <c r="AT254" s="217" t="s">
        <v>144</v>
      </c>
      <c r="AU254" s="217" t="s">
        <v>83</v>
      </c>
      <c r="AY254" s="19" t="s">
        <v>142</v>
      </c>
      <c r="BE254" s="218">
        <f>IF(N254="základní",J254,0)</f>
        <v>0</v>
      </c>
      <c r="BF254" s="218">
        <f>IF(N254="snížená",J254,0)</f>
        <v>0</v>
      </c>
      <c r="BG254" s="218">
        <f>IF(N254="zákl. přenesená",J254,0)</f>
        <v>0</v>
      </c>
      <c r="BH254" s="218">
        <f>IF(N254="sníž. přenesená",J254,0)</f>
        <v>0</v>
      </c>
      <c r="BI254" s="218">
        <f>IF(N254="nulová",J254,0)</f>
        <v>0</v>
      </c>
      <c r="BJ254" s="19" t="s">
        <v>81</v>
      </c>
      <c r="BK254" s="218">
        <f>ROUND(I254*H254,2)</f>
        <v>0</v>
      </c>
      <c r="BL254" s="19" t="s">
        <v>149</v>
      </c>
      <c r="BM254" s="217" t="s">
        <v>332</v>
      </c>
    </row>
    <row r="255" s="2" customFormat="1">
      <c r="A255" s="40"/>
      <c r="B255" s="41"/>
      <c r="C255" s="42"/>
      <c r="D255" s="219" t="s">
        <v>151</v>
      </c>
      <c r="E255" s="42"/>
      <c r="F255" s="220" t="s">
        <v>333</v>
      </c>
      <c r="G255" s="42"/>
      <c r="H255" s="42"/>
      <c r="I255" s="221"/>
      <c r="J255" s="42"/>
      <c r="K255" s="42"/>
      <c r="L255" s="46"/>
      <c r="M255" s="222"/>
      <c r="N255" s="223"/>
      <c r="O255" s="86"/>
      <c r="P255" s="86"/>
      <c r="Q255" s="86"/>
      <c r="R255" s="86"/>
      <c r="S255" s="86"/>
      <c r="T255" s="87"/>
      <c r="U255" s="40"/>
      <c r="V255" s="40"/>
      <c r="W255" s="40"/>
      <c r="X255" s="40"/>
      <c r="Y255" s="40"/>
      <c r="Z255" s="40"/>
      <c r="AA255" s="40"/>
      <c r="AB255" s="40"/>
      <c r="AC255" s="40"/>
      <c r="AD255" s="40"/>
      <c r="AE255" s="40"/>
      <c r="AT255" s="19" t="s">
        <v>151</v>
      </c>
      <c r="AU255" s="19" t="s">
        <v>83</v>
      </c>
    </row>
    <row r="256" s="13" customFormat="1">
      <c r="A256" s="13"/>
      <c r="B256" s="224"/>
      <c r="C256" s="225"/>
      <c r="D256" s="226" t="s">
        <v>153</v>
      </c>
      <c r="E256" s="227" t="s">
        <v>19</v>
      </c>
      <c r="F256" s="228" t="s">
        <v>154</v>
      </c>
      <c r="G256" s="225"/>
      <c r="H256" s="227" t="s">
        <v>19</v>
      </c>
      <c r="I256" s="229"/>
      <c r="J256" s="225"/>
      <c r="K256" s="225"/>
      <c r="L256" s="230"/>
      <c r="M256" s="231"/>
      <c r="N256" s="232"/>
      <c r="O256" s="232"/>
      <c r="P256" s="232"/>
      <c r="Q256" s="232"/>
      <c r="R256" s="232"/>
      <c r="S256" s="232"/>
      <c r="T256" s="233"/>
      <c r="U256" s="13"/>
      <c r="V256" s="13"/>
      <c r="W256" s="13"/>
      <c r="X256" s="13"/>
      <c r="Y256" s="13"/>
      <c r="Z256" s="13"/>
      <c r="AA256" s="13"/>
      <c r="AB256" s="13"/>
      <c r="AC256" s="13"/>
      <c r="AD256" s="13"/>
      <c r="AE256" s="13"/>
      <c r="AT256" s="234" t="s">
        <v>153</v>
      </c>
      <c r="AU256" s="234" t="s">
        <v>83</v>
      </c>
      <c r="AV256" s="13" t="s">
        <v>81</v>
      </c>
      <c r="AW256" s="13" t="s">
        <v>35</v>
      </c>
      <c r="AX256" s="13" t="s">
        <v>73</v>
      </c>
      <c r="AY256" s="234" t="s">
        <v>142</v>
      </c>
    </row>
    <row r="257" s="13" customFormat="1">
      <c r="A257" s="13"/>
      <c r="B257" s="224"/>
      <c r="C257" s="225"/>
      <c r="D257" s="226" t="s">
        <v>153</v>
      </c>
      <c r="E257" s="227" t="s">
        <v>19</v>
      </c>
      <c r="F257" s="228" t="s">
        <v>334</v>
      </c>
      <c r="G257" s="225"/>
      <c r="H257" s="227" t="s">
        <v>19</v>
      </c>
      <c r="I257" s="229"/>
      <c r="J257" s="225"/>
      <c r="K257" s="225"/>
      <c r="L257" s="230"/>
      <c r="M257" s="231"/>
      <c r="N257" s="232"/>
      <c r="O257" s="232"/>
      <c r="P257" s="232"/>
      <c r="Q257" s="232"/>
      <c r="R257" s="232"/>
      <c r="S257" s="232"/>
      <c r="T257" s="233"/>
      <c r="U257" s="13"/>
      <c r="V257" s="13"/>
      <c r="W257" s="13"/>
      <c r="X257" s="13"/>
      <c r="Y257" s="13"/>
      <c r="Z257" s="13"/>
      <c r="AA257" s="13"/>
      <c r="AB257" s="13"/>
      <c r="AC257" s="13"/>
      <c r="AD257" s="13"/>
      <c r="AE257" s="13"/>
      <c r="AT257" s="234" t="s">
        <v>153</v>
      </c>
      <c r="AU257" s="234" t="s">
        <v>83</v>
      </c>
      <c r="AV257" s="13" t="s">
        <v>81</v>
      </c>
      <c r="AW257" s="13" t="s">
        <v>35</v>
      </c>
      <c r="AX257" s="13" t="s">
        <v>73</v>
      </c>
      <c r="AY257" s="234" t="s">
        <v>142</v>
      </c>
    </row>
    <row r="258" s="14" customFormat="1">
      <c r="A258" s="14"/>
      <c r="B258" s="235"/>
      <c r="C258" s="236"/>
      <c r="D258" s="226" t="s">
        <v>153</v>
      </c>
      <c r="E258" s="237" t="s">
        <v>19</v>
      </c>
      <c r="F258" s="238" t="s">
        <v>298</v>
      </c>
      <c r="G258" s="236"/>
      <c r="H258" s="239">
        <v>727</v>
      </c>
      <c r="I258" s="240"/>
      <c r="J258" s="236"/>
      <c r="K258" s="236"/>
      <c r="L258" s="241"/>
      <c r="M258" s="242"/>
      <c r="N258" s="243"/>
      <c r="O258" s="243"/>
      <c r="P258" s="243"/>
      <c r="Q258" s="243"/>
      <c r="R258" s="243"/>
      <c r="S258" s="243"/>
      <c r="T258" s="244"/>
      <c r="U258" s="14"/>
      <c r="V258" s="14"/>
      <c r="W258" s="14"/>
      <c r="X258" s="14"/>
      <c r="Y258" s="14"/>
      <c r="Z258" s="14"/>
      <c r="AA258" s="14"/>
      <c r="AB258" s="14"/>
      <c r="AC258" s="14"/>
      <c r="AD258" s="14"/>
      <c r="AE258" s="14"/>
      <c r="AT258" s="245" t="s">
        <v>153</v>
      </c>
      <c r="AU258" s="245" t="s">
        <v>83</v>
      </c>
      <c r="AV258" s="14" t="s">
        <v>83</v>
      </c>
      <c r="AW258" s="14" t="s">
        <v>35</v>
      </c>
      <c r="AX258" s="14" t="s">
        <v>73</v>
      </c>
      <c r="AY258" s="245" t="s">
        <v>142</v>
      </c>
    </row>
    <row r="259" s="15" customFormat="1">
      <c r="A259" s="15"/>
      <c r="B259" s="246"/>
      <c r="C259" s="247"/>
      <c r="D259" s="226" t="s">
        <v>153</v>
      </c>
      <c r="E259" s="248" t="s">
        <v>19</v>
      </c>
      <c r="F259" s="249" t="s">
        <v>160</v>
      </c>
      <c r="G259" s="247"/>
      <c r="H259" s="250">
        <v>727</v>
      </c>
      <c r="I259" s="251"/>
      <c r="J259" s="247"/>
      <c r="K259" s="247"/>
      <c r="L259" s="252"/>
      <c r="M259" s="253"/>
      <c r="N259" s="254"/>
      <c r="O259" s="254"/>
      <c r="P259" s="254"/>
      <c r="Q259" s="254"/>
      <c r="R259" s="254"/>
      <c r="S259" s="254"/>
      <c r="T259" s="255"/>
      <c r="U259" s="15"/>
      <c r="V259" s="15"/>
      <c r="W259" s="15"/>
      <c r="X259" s="15"/>
      <c r="Y259" s="15"/>
      <c r="Z259" s="15"/>
      <c r="AA259" s="15"/>
      <c r="AB259" s="15"/>
      <c r="AC259" s="15"/>
      <c r="AD259" s="15"/>
      <c r="AE259" s="15"/>
      <c r="AT259" s="256" t="s">
        <v>153</v>
      </c>
      <c r="AU259" s="256" t="s">
        <v>83</v>
      </c>
      <c r="AV259" s="15" t="s">
        <v>149</v>
      </c>
      <c r="AW259" s="15" t="s">
        <v>35</v>
      </c>
      <c r="AX259" s="15" t="s">
        <v>81</v>
      </c>
      <c r="AY259" s="256" t="s">
        <v>142</v>
      </c>
    </row>
    <row r="260" s="2" customFormat="1" ht="16.5" customHeight="1">
      <c r="A260" s="40"/>
      <c r="B260" s="41"/>
      <c r="C260" s="206" t="s">
        <v>335</v>
      </c>
      <c r="D260" s="206" t="s">
        <v>144</v>
      </c>
      <c r="E260" s="207" t="s">
        <v>336</v>
      </c>
      <c r="F260" s="208" t="s">
        <v>337</v>
      </c>
      <c r="G260" s="209" t="s">
        <v>147</v>
      </c>
      <c r="H260" s="210">
        <v>727</v>
      </c>
      <c r="I260" s="211"/>
      <c r="J260" s="212">
        <f>ROUND(I260*H260,2)</f>
        <v>0</v>
      </c>
      <c r="K260" s="208" t="s">
        <v>148</v>
      </c>
      <c r="L260" s="46"/>
      <c r="M260" s="213" t="s">
        <v>19</v>
      </c>
      <c r="N260" s="214" t="s">
        <v>44</v>
      </c>
      <c r="O260" s="86"/>
      <c r="P260" s="215">
        <f>O260*H260</f>
        <v>0</v>
      </c>
      <c r="Q260" s="215">
        <v>0</v>
      </c>
      <c r="R260" s="215">
        <f>Q260*H260</f>
        <v>0</v>
      </c>
      <c r="S260" s="215">
        <v>0</v>
      </c>
      <c r="T260" s="216">
        <f>S260*H260</f>
        <v>0</v>
      </c>
      <c r="U260" s="40"/>
      <c r="V260" s="40"/>
      <c r="W260" s="40"/>
      <c r="X260" s="40"/>
      <c r="Y260" s="40"/>
      <c r="Z260" s="40"/>
      <c r="AA260" s="40"/>
      <c r="AB260" s="40"/>
      <c r="AC260" s="40"/>
      <c r="AD260" s="40"/>
      <c r="AE260" s="40"/>
      <c r="AR260" s="217" t="s">
        <v>149</v>
      </c>
      <c r="AT260" s="217" t="s">
        <v>144</v>
      </c>
      <c r="AU260" s="217" t="s">
        <v>83</v>
      </c>
      <c r="AY260" s="19" t="s">
        <v>142</v>
      </c>
      <c r="BE260" s="218">
        <f>IF(N260="základní",J260,0)</f>
        <v>0</v>
      </c>
      <c r="BF260" s="218">
        <f>IF(N260="snížená",J260,0)</f>
        <v>0</v>
      </c>
      <c r="BG260" s="218">
        <f>IF(N260="zákl. přenesená",J260,0)</f>
        <v>0</v>
      </c>
      <c r="BH260" s="218">
        <f>IF(N260="sníž. přenesená",J260,0)</f>
        <v>0</v>
      </c>
      <c r="BI260" s="218">
        <f>IF(N260="nulová",J260,0)</f>
        <v>0</v>
      </c>
      <c r="BJ260" s="19" t="s">
        <v>81</v>
      </c>
      <c r="BK260" s="218">
        <f>ROUND(I260*H260,2)</f>
        <v>0</v>
      </c>
      <c r="BL260" s="19" t="s">
        <v>149</v>
      </c>
      <c r="BM260" s="217" t="s">
        <v>338</v>
      </c>
    </row>
    <row r="261" s="2" customFormat="1">
      <c r="A261" s="40"/>
      <c r="B261" s="41"/>
      <c r="C261" s="42"/>
      <c r="D261" s="219" t="s">
        <v>151</v>
      </c>
      <c r="E261" s="42"/>
      <c r="F261" s="220" t="s">
        <v>339</v>
      </c>
      <c r="G261" s="42"/>
      <c r="H261" s="42"/>
      <c r="I261" s="221"/>
      <c r="J261" s="42"/>
      <c r="K261" s="42"/>
      <c r="L261" s="46"/>
      <c r="M261" s="222"/>
      <c r="N261" s="223"/>
      <c r="O261" s="86"/>
      <c r="P261" s="86"/>
      <c r="Q261" s="86"/>
      <c r="R261" s="86"/>
      <c r="S261" s="86"/>
      <c r="T261" s="87"/>
      <c r="U261" s="40"/>
      <c r="V261" s="40"/>
      <c r="W261" s="40"/>
      <c r="X261" s="40"/>
      <c r="Y261" s="40"/>
      <c r="Z261" s="40"/>
      <c r="AA261" s="40"/>
      <c r="AB261" s="40"/>
      <c r="AC261" s="40"/>
      <c r="AD261" s="40"/>
      <c r="AE261" s="40"/>
      <c r="AT261" s="19" t="s">
        <v>151</v>
      </c>
      <c r="AU261" s="19" t="s">
        <v>83</v>
      </c>
    </row>
    <row r="262" s="13" customFormat="1">
      <c r="A262" s="13"/>
      <c r="B262" s="224"/>
      <c r="C262" s="225"/>
      <c r="D262" s="226" t="s">
        <v>153</v>
      </c>
      <c r="E262" s="227" t="s">
        <v>19</v>
      </c>
      <c r="F262" s="228" t="s">
        <v>154</v>
      </c>
      <c r="G262" s="225"/>
      <c r="H262" s="227" t="s">
        <v>19</v>
      </c>
      <c r="I262" s="229"/>
      <c r="J262" s="225"/>
      <c r="K262" s="225"/>
      <c r="L262" s="230"/>
      <c r="M262" s="231"/>
      <c r="N262" s="232"/>
      <c r="O262" s="232"/>
      <c r="P262" s="232"/>
      <c r="Q262" s="232"/>
      <c r="R262" s="232"/>
      <c r="S262" s="232"/>
      <c r="T262" s="233"/>
      <c r="U262" s="13"/>
      <c r="V262" s="13"/>
      <c r="W262" s="13"/>
      <c r="X262" s="13"/>
      <c r="Y262" s="13"/>
      <c r="Z262" s="13"/>
      <c r="AA262" s="13"/>
      <c r="AB262" s="13"/>
      <c r="AC262" s="13"/>
      <c r="AD262" s="13"/>
      <c r="AE262" s="13"/>
      <c r="AT262" s="234" t="s">
        <v>153</v>
      </c>
      <c r="AU262" s="234" t="s">
        <v>83</v>
      </c>
      <c r="AV262" s="13" t="s">
        <v>81</v>
      </c>
      <c r="AW262" s="13" t="s">
        <v>35</v>
      </c>
      <c r="AX262" s="13" t="s">
        <v>73</v>
      </c>
      <c r="AY262" s="234" t="s">
        <v>142</v>
      </c>
    </row>
    <row r="263" s="13" customFormat="1">
      <c r="A263" s="13"/>
      <c r="B263" s="224"/>
      <c r="C263" s="225"/>
      <c r="D263" s="226" t="s">
        <v>153</v>
      </c>
      <c r="E263" s="227" t="s">
        <v>19</v>
      </c>
      <c r="F263" s="228" t="s">
        <v>166</v>
      </c>
      <c r="G263" s="225"/>
      <c r="H263" s="227" t="s">
        <v>19</v>
      </c>
      <c r="I263" s="229"/>
      <c r="J263" s="225"/>
      <c r="K263" s="225"/>
      <c r="L263" s="230"/>
      <c r="M263" s="231"/>
      <c r="N263" s="232"/>
      <c r="O263" s="232"/>
      <c r="P263" s="232"/>
      <c r="Q263" s="232"/>
      <c r="R263" s="232"/>
      <c r="S263" s="232"/>
      <c r="T263" s="233"/>
      <c r="U263" s="13"/>
      <c r="V263" s="13"/>
      <c r="W263" s="13"/>
      <c r="X263" s="13"/>
      <c r="Y263" s="13"/>
      <c r="Z263" s="13"/>
      <c r="AA263" s="13"/>
      <c r="AB263" s="13"/>
      <c r="AC263" s="13"/>
      <c r="AD263" s="13"/>
      <c r="AE263" s="13"/>
      <c r="AT263" s="234" t="s">
        <v>153</v>
      </c>
      <c r="AU263" s="234" t="s">
        <v>83</v>
      </c>
      <c r="AV263" s="13" t="s">
        <v>81</v>
      </c>
      <c r="AW263" s="13" t="s">
        <v>35</v>
      </c>
      <c r="AX263" s="13" t="s">
        <v>73</v>
      </c>
      <c r="AY263" s="234" t="s">
        <v>142</v>
      </c>
    </row>
    <row r="264" s="14" customFormat="1">
      <c r="A264" s="14"/>
      <c r="B264" s="235"/>
      <c r="C264" s="236"/>
      <c r="D264" s="226" t="s">
        <v>153</v>
      </c>
      <c r="E264" s="237" t="s">
        <v>19</v>
      </c>
      <c r="F264" s="238" t="s">
        <v>298</v>
      </c>
      <c r="G264" s="236"/>
      <c r="H264" s="239">
        <v>727</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153</v>
      </c>
      <c r="AU264" s="245" t="s">
        <v>83</v>
      </c>
      <c r="AV264" s="14" t="s">
        <v>83</v>
      </c>
      <c r="AW264" s="14" t="s">
        <v>35</v>
      </c>
      <c r="AX264" s="14" t="s">
        <v>73</v>
      </c>
      <c r="AY264" s="245" t="s">
        <v>142</v>
      </c>
    </row>
    <row r="265" s="15" customFormat="1">
      <c r="A265" s="15"/>
      <c r="B265" s="246"/>
      <c r="C265" s="247"/>
      <c r="D265" s="226" t="s">
        <v>153</v>
      </c>
      <c r="E265" s="248" t="s">
        <v>19</v>
      </c>
      <c r="F265" s="249" t="s">
        <v>160</v>
      </c>
      <c r="G265" s="247"/>
      <c r="H265" s="250">
        <v>727</v>
      </c>
      <c r="I265" s="251"/>
      <c r="J265" s="247"/>
      <c r="K265" s="247"/>
      <c r="L265" s="252"/>
      <c r="M265" s="253"/>
      <c r="N265" s="254"/>
      <c r="O265" s="254"/>
      <c r="P265" s="254"/>
      <c r="Q265" s="254"/>
      <c r="R265" s="254"/>
      <c r="S265" s="254"/>
      <c r="T265" s="255"/>
      <c r="U265" s="15"/>
      <c r="V265" s="15"/>
      <c r="W265" s="15"/>
      <c r="X265" s="15"/>
      <c r="Y265" s="15"/>
      <c r="Z265" s="15"/>
      <c r="AA265" s="15"/>
      <c r="AB265" s="15"/>
      <c r="AC265" s="15"/>
      <c r="AD265" s="15"/>
      <c r="AE265" s="15"/>
      <c r="AT265" s="256" t="s">
        <v>153</v>
      </c>
      <c r="AU265" s="256" t="s">
        <v>83</v>
      </c>
      <c r="AV265" s="15" t="s">
        <v>149</v>
      </c>
      <c r="AW265" s="15" t="s">
        <v>35</v>
      </c>
      <c r="AX265" s="15" t="s">
        <v>81</v>
      </c>
      <c r="AY265" s="256" t="s">
        <v>142</v>
      </c>
    </row>
    <row r="266" s="2" customFormat="1" ht="16.5" customHeight="1">
      <c r="A266" s="40"/>
      <c r="B266" s="41"/>
      <c r="C266" s="206" t="s">
        <v>340</v>
      </c>
      <c r="D266" s="206" t="s">
        <v>144</v>
      </c>
      <c r="E266" s="207" t="s">
        <v>341</v>
      </c>
      <c r="F266" s="208" t="s">
        <v>342</v>
      </c>
      <c r="G266" s="209" t="s">
        <v>147</v>
      </c>
      <c r="H266" s="210">
        <v>245</v>
      </c>
      <c r="I266" s="211"/>
      <c r="J266" s="212">
        <f>ROUND(I266*H266,2)</f>
        <v>0</v>
      </c>
      <c r="K266" s="208" t="s">
        <v>148</v>
      </c>
      <c r="L266" s="46"/>
      <c r="M266" s="213" t="s">
        <v>19</v>
      </c>
      <c r="N266" s="214" t="s">
        <v>44</v>
      </c>
      <c r="O266" s="86"/>
      <c r="P266" s="215">
        <f>O266*H266</f>
        <v>0</v>
      </c>
      <c r="Q266" s="215">
        <v>0</v>
      </c>
      <c r="R266" s="215">
        <f>Q266*H266</f>
        <v>0</v>
      </c>
      <c r="S266" s="215">
        <v>0</v>
      </c>
      <c r="T266" s="216">
        <f>S266*H266</f>
        <v>0</v>
      </c>
      <c r="U266" s="40"/>
      <c r="V266" s="40"/>
      <c r="W266" s="40"/>
      <c r="X266" s="40"/>
      <c r="Y266" s="40"/>
      <c r="Z266" s="40"/>
      <c r="AA266" s="40"/>
      <c r="AB266" s="40"/>
      <c r="AC266" s="40"/>
      <c r="AD266" s="40"/>
      <c r="AE266" s="40"/>
      <c r="AR266" s="217" t="s">
        <v>149</v>
      </c>
      <c r="AT266" s="217" t="s">
        <v>144</v>
      </c>
      <c r="AU266" s="217" t="s">
        <v>83</v>
      </c>
      <c r="AY266" s="19" t="s">
        <v>142</v>
      </c>
      <c r="BE266" s="218">
        <f>IF(N266="základní",J266,0)</f>
        <v>0</v>
      </c>
      <c r="BF266" s="218">
        <f>IF(N266="snížená",J266,0)</f>
        <v>0</v>
      </c>
      <c r="BG266" s="218">
        <f>IF(N266="zákl. přenesená",J266,0)</f>
        <v>0</v>
      </c>
      <c r="BH266" s="218">
        <f>IF(N266="sníž. přenesená",J266,0)</f>
        <v>0</v>
      </c>
      <c r="BI266" s="218">
        <f>IF(N266="nulová",J266,0)</f>
        <v>0</v>
      </c>
      <c r="BJ266" s="19" t="s">
        <v>81</v>
      </c>
      <c r="BK266" s="218">
        <f>ROUND(I266*H266,2)</f>
        <v>0</v>
      </c>
      <c r="BL266" s="19" t="s">
        <v>149</v>
      </c>
      <c r="BM266" s="217" t="s">
        <v>343</v>
      </c>
    </row>
    <row r="267" s="2" customFormat="1">
      <c r="A267" s="40"/>
      <c r="B267" s="41"/>
      <c r="C267" s="42"/>
      <c r="D267" s="219" t="s">
        <v>151</v>
      </c>
      <c r="E267" s="42"/>
      <c r="F267" s="220" t="s">
        <v>344</v>
      </c>
      <c r="G267" s="42"/>
      <c r="H267" s="42"/>
      <c r="I267" s="221"/>
      <c r="J267" s="42"/>
      <c r="K267" s="42"/>
      <c r="L267" s="46"/>
      <c r="M267" s="222"/>
      <c r="N267" s="223"/>
      <c r="O267" s="86"/>
      <c r="P267" s="86"/>
      <c r="Q267" s="86"/>
      <c r="R267" s="86"/>
      <c r="S267" s="86"/>
      <c r="T267" s="87"/>
      <c r="U267" s="40"/>
      <c r="V267" s="40"/>
      <c r="W267" s="40"/>
      <c r="X267" s="40"/>
      <c r="Y267" s="40"/>
      <c r="Z267" s="40"/>
      <c r="AA267" s="40"/>
      <c r="AB267" s="40"/>
      <c r="AC267" s="40"/>
      <c r="AD267" s="40"/>
      <c r="AE267" s="40"/>
      <c r="AT267" s="19" t="s">
        <v>151</v>
      </c>
      <c r="AU267" s="19" t="s">
        <v>83</v>
      </c>
    </row>
    <row r="268" s="13" customFormat="1">
      <c r="A268" s="13"/>
      <c r="B268" s="224"/>
      <c r="C268" s="225"/>
      <c r="D268" s="226" t="s">
        <v>153</v>
      </c>
      <c r="E268" s="227" t="s">
        <v>19</v>
      </c>
      <c r="F268" s="228" t="s">
        <v>154</v>
      </c>
      <c r="G268" s="225"/>
      <c r="H268" s="227" t="s">
        <v>19</v>
      </c>
      <c r="I268" s="229"/>
      <c r="J268" s="225"/>
      <c r="K268" s="225"/>
      <c r="L268" s="230"/>
      <c r="M268" s="231"/>
      <c r="N268" s="232"/>
      <c r="O268" s="232"/>
      <c r="P268" s="232"/>
      <c r="Q268" s="232"/>
      <c r="R268" s="232"/>
      <c r="S268" s="232"/>
      <c r="T268" s="233"/>
      <c r="U268" s="13"/>
      <c r="V268" s="13"/>
      <c r="W268" s="13"/>
      <c r="X268" s="13"/>
      <c r="Y268" s="13"/>
      <c r="Z268" s="13"/>
      <c r="AA268" s="13"/>
      <c r="AB268" s="13"/>
      <c r="AC268" s="13"/>
      <c r="AD268" s="13"/>
      <c r="AE268" s="13"/>
      <c r="AT268" s="234" t="s">
        <v>153</v>
      </c>
      <c r="AU268" s="234" t="s">
        <v>83</v>
      </c>
      <c r="AV268" s="13" t="s">
        <v>81</v>
      </c>
      <c r="AW268" s="13" t="s">
        <v>35</v>
      </c>
      <c r="AX268" s="13" t="s">
        <v>73</v>
      </c>
      <c r="AY268" s="234" t="s">
        <v>142</v>
      </c>
    </row>
    <row r="269" s="13" customFormat="1">
      <c r="A269" s="13"/>
      <c r="B269" s="224"/>
      <c r="C269" s="225"/>
      <c r="D269" s="226" t="s">
        <v>153</v>
      </c>
      <c r="E269" s="227" t="s">
        <v>19</v>
      </c>
      <c r="F269" s="228" t="s">
        <v>345</v>
      </c>
      <c r="G269" s="225"/>
      <c r="H269" s="227" t="s">
        <v>19</v>
      </c>
      <c r="I269" s="229"/>
      <c r="J269" s="225"/>
      <c r="K269" s="225"/>
      <c r="L269" s="230"/>
      <c r="M269" s="231"/>
      <c r="N269" s="232"/>
      <c r="O269" s="232"/>
      <c r="P269" s="232"/>
      <c r="Q269" s="232"/>
      <c r="R269" s="232"/>
      <c r="S269" s="232"/>
      <c r="T269" s="233"/>
      <c r="U269" s="13"/>
      <c r="V269" s="13"/>
      <c r="W269" s="13"/>
      <c r="X269" s="13"/>
      <c r="Y269" s="13"/>
      <c r="Z269" s="13"/>
      <c r="AA269" s="13"/>
      <c r="AB269" s="13"/>
      <c r="AC269" s="13"/>
      <c r="AD269" s="13"/>
      <c r="AE269" s="13"/>
      <c r="AT269" s="234" t="s">
        <v>153</v>
      </c>
      <c r="AU269" s="234" t="s">
        <v>83</v>
      </c>
      <c r="AV269" s="13" t="s">
        <v>81</v>
      </c>
      <c r="AW269" s="13" t="s">
        <v>35</v>
      </c>
      <c r="AX269" s="13" t="s">
        <v>73</v>
      </c>
      <c r="AY269" s="234" t="s">
        <v>142</v>
      </c>
    </row>
    <row r="270" s="13" customFormat="1">
      <c r="A270" s="13"/>
      <c r="B270" s="224"/>
      <c r="C270" s="225"/>
      <c r="D270" s="226" t="s">
        <v>153</v>
      </c>
      <c r="E270" s="227" t="s">
        <v>19</v>
      </c>
      <c r="F270" s="228" t="s">
        <v>346</v>
      </c>
      <c r="G270" s="225"/>
      <c r="H270" s="227" t="s">
        <v>19</v>
      </c>
      <c r="I270" s="229"/>
      <c r="J270" s="225"/>
      <c r="K270" s="225"/>
      <c r="L270" s="230"/>
      <c r="M270" s="231"/>
      <c r="N270" s="232"/>
      <c r="O270" s="232"/>
      <c r="P270" s="232"/>
      <c r="Q270" s="232"/>
      <c r="R270" s="232"/>
      <c r="S270" s="232"/>
      <c r="T270" s="233"/>
      <c r="U270" s="13"/>
      <c r="V270" s="13"/>
      <c r="W270" s="13"/>
      <c r="X270" s="13"/>
      <c r="Y270" s="13"/>
      <c r="Z270" s="13"/>
      <c r="AA270" s="13"/>
      <c r="AB270" s="13"/>
      <c r="AC270" s="13"/>
      <c r="AD270" s="13"/>
      <c r="AE270" s="13"/>
      <c r="AT270" s="234" t="s">
        <v>153</v>
      </c>
      <c r="AU270" s="234" t="s">
        <v>83</v>
      </c>
      <c r="AV270" s="13" t="s">
        <v>81</v>
      </c>
      <c r="AW270" s="13" t="s">
        <v>35</v>
      </c>
      <c r="AX270" s="13" t="s">
        <v>73</v>
      </c>
      <c r="AY270" s="234" t="s">
        <v>142</v>
      </c>
    </row>
    <row r="271" s="14" customFormat="1">
      <c r="A271" s="14"/>
      <c r="B271" s="235"/>
      <c r="C271" s="236"/>
      <c r="D271" s="226" t="s">
        <v>153</v>
      </c>
      <c r="E271" s="237" t="s">
        <v>19</v>
      </c>
      <c r="F271" s="238" t="s">
        <v>159</v>
      </c>
      <c r="G271" s="236"/>
      <c r="H271" s="239">
        <v>245</v>
      </c>
      <c r="I271" s="240"/>
      <c r="J271" s="236"/>
      <c r="K271" s="236"/>
      <c r="L271" s="241"/>
      <c r="M271" s="242"/>
      <c r="N271" s="243"/>
      <c r="O271" s="243"/>
      <c r="P271" s="243"/>
      <c r="Q271" s="243"/>
      <c r="R271" s="243"/>
      <c r="S271" s="243"/>
      <c r="T271" s="244"/>
      <c r="U271" s="14"/>
      <c r="V271" s="14"/>
      <c r="W271" s="14"/>
      <c r="X271" s="14"/>
      <c r="Y271" s="14"/>
      <c r="Z271" s="14"/>
      <c r="AA271" s="14"/>
      <c r="AB271" s="14"/>
      <c r="AC271" s="14"/>
      <c r="AD271" s="14"/>
      <c r="AE271" s="14"/>
      <c r="AT271" s="245" t="s">
        <v>153</v>
      </c>
      <c r="AU271" s="245" t="s">
        <v>83</v>
      </c>
      <c r="AV271" s="14" t="s">
        <v>83</v>
      </c>
      <c r="AW271" s="14" t="s">
        <v>35</v>
      </c>
      <c r="AX271" s="14" t="s">
        <v>81</v>
      </c>
      <c r="AY271" s="245" t="s">
        <v>142</v>
      </c>
    </row>
    <row r="272" s="2" customFormat="1" ht="21.75" customHeight="1">
      <c r="A272" s="40"/>
      <c r="B272" s="41"/>
      <c r="C272" s="206" t="s">
        <v>347</v>
      </c>
      <c r="D272" s="206" t="s">
        <v>144</v>
      </c>
      <c r="E272" s="207" t="s">
        <v>348</v>
      </c>
      <c r="F272" s="208" t="s">
        <v>349</v>
      </c>
      <c r="G272" s="209" t="s">
        <v>350</v>
      </c>
      <c r="H272" s="210">
        <v>0.025000000000000001</v>
      </c>
      <c r="I272" s="211"/>
      <c r="J272" s="212">
        <f>ROUND(I272*H272,2)</f>
        <v>0</v>
      </c>
      <c r="K272" s="208" t="s">
        <v>148</v>
      </c>
      <c r="L272" s="46"/>
      <c r="M272" s="213" t="s">
        <v>19</v>
      </c>
      <c r="N272" s="214" t="s">
        <v>44</v>
      </c>
      <c r="O272" s="86"/>
      <c r="P272" s="215">
        <f>O272*H272</f>
        <v>0</v>
      </c>
      <c r="Q272" s="215">
        <v>0</v>
      </c>
      <c r="R272" s="215">
        <f>Q272*H272</f>
        <v>0</v>
      </c>
      <c r="S272" s="215">
        <v>0</v>
      </c>
      <c r="T272" s="216">
        <f>S272*H272</f>
        <v>0</v>
      </c>
      <c r="U272" s="40"/>
      <c r="V272" s="40"/>
      <c r="W272" s="40"/>
      <c r="X272" s="40"/>
      <c r="Y272" s="40"/>
      <c r="Z272" s="40"/>
      <c r="AA272" s="40"/>
      <c r="AB272" s="40"/>
      <c r="AC272" s="40"/>
      <c r="AD272" s="40"/>
      <c r="AE272" s="40"/>
      <c r="AR272" s="217" t="s">
        <v>149</v>
      </c>
      <c r="AT272" s="217" t="s">
        <v>144</v>
      </c>
      <c r="AU272" s="217" t="s">
        <v>83</v>
      </c>
      <c r="AY272" s="19" t="s">
        <v>142</v>
      </c>
      <c r="BE272" s="218">
        <f>IF(N272="základní",J272,0)</f>
        <v>0</v>
      </c>
      <c r="BF272" s="218">
        <f>IF(N272="snížená",J272,0)</f>
        <v>0</v>
      </c>
      <c r="BG272" s="218">
        <f>IF(N272="zákl. přenesená",J272,0)</f>
        <v>0</v>
      </c>
      <c r="BH272" s="218">
        <f>IF(N272="sníž. přenesená",J272,0)</f>
        <v>0</v>
      </c>
      <c r="BI272" s="218">
        <f>IF(N272="nulová",J272,0)</f>
        <v>0</v>
      </c>
      <c r="BJ272" s="19" t="s">
        <v>81</v>
      </c>
      <c r="BK272" s="218">
        <f>ROUND(I272*H272,2)</f>
        <v>0</v>
      </c>
      <c r="BL272" s="19" t="s">
        <v>149</v>
      </c>
      <c r="BM272" s="217" t="s">
        <v>351</v>
      </c>
    </row>
    <row r="273" s="2" customFormat="1">
      <c r="A273" s="40"/>
      <c r="B273" s="41"/>
      <c r="C273" s="42"/>
      <c r="D273" s="219" t="s">
        <v>151</v>
      </c>
      <c r="E273" s="42"/>
      <c r="F273" s="220" t="s">
        <v>352</v>
      </c>
      <c r="G273" s="42"/>
      <c r="H273" s="42"/>
      <c r="I273" s="221"/>
      <c r="J273" s="42"/>
      <c r="K273" s="42"/>
      <c r="L273" s="46"/>
      <c r="M273" s="222"/>
      <c r="N273" s="223"/>
      <c r="O273" s="86"/>
      <c r="P273" s="86"/>
      <c r="Q273" s="86"/>
      <c r="R273" s="86"/>
      <c r="S273" s="86"/>
      <c r="T273" s="87"/>
      <c r="U273" s="40"/>
      <c r="V273" s="40"/>
      <c r="W273" s="40"/>
      <c r="X273" s="40"/>
      <c r="Y273" s="40"/>
      <c r="Z273" s="40"/>
      <c r="AA273" s="40"/>
      <c r="AB273" s="40"/>
      <c r="AC273" s="40"/>
      <c r="AD273" s="40"/>
      <c r="AE273" s="40"/>
      <c r="AT273" s="19" t="s">
        <v>151</v>
      </c>
      <c r="AU273" s="19" t="s">
        <v>83</v>
      </c>
    </row>
    <row r="274" s="13" customFormat="1">
      <c r="A274" s="13"/>
      <c r="B274" s="224"/>
      <c r="C274" s="225"/>
      <c r="D274" s="226" t="s">
        <v>153</v>
      </c>
      <c r="E274" s="227" t="s">
        <v>19</v>
      </c>
      <c r="F274" s="228" t="s">
        <v>154</v>
      </c>
      <c r="G274" s="225"/>
      <c r="H274" s="227" t="s">
        <v>19</v>
      </c>
      <c r="I274" s="229"/>
      <c r="J274" s="225"/>
      <c r="K274" s="225"/>
      <c r="L274" s="230"/>
      <c r="M274" s="231"/>
      <c r="N274" s="232"/>
      <c r="O274" s="232"/>
      <c r="P274" s="232"/>
      <c r="Q274" s="232"/>
      <c r="R274" s="232"/>
      <c r="S274" s="232"/>
      <c r="T274" s="233"/>
      <c r="U274" s="13"/>
      <c r="V274" s="13"/>
      <c r="W274" s="13"/>
      <c r="X274" s="13"/>
      <c r="Y274" s="13"/>
      <c r="Z274" s="13"/>
      <c r="AA274" s="13"/>
      <c r="AB274" s="13"/>
      <c r="AC274" s="13"/>
      <c r="AD274" s="13"/>
      <c r="AE274" s="13"/>
      <c r="AT274" s="234" t="s">
        <v>153</v>
      </c>
      <c r="AU274" s="234" t="s">
        <v>83</v>
      </c>
      <c r="AV274" s="13" t="s">
        <v>81</v>
      </c>
      <c r="AW274" s="13" t="s">
        <v>35</v>
      </c>
      <c r="AX274" s="13" t="s">
        <v>73</v>
      </c>
      <c r="AY274" s="234" t="s">
        <v>142</v>
      </c>
    </row>
    <row r="275" s="13" customFormat="1">
      <c r="A275" s="13"/>
      <c r="B275" s="224"/>
      <c r="C275" s="225"/>
      <c r="D275" s="226" t="s">
        <v>153</v>
      </c>
      <c r="E275" s="227" t="s">
        <v>19</v>
      </c>
      <c r="F275" s="228" t="s">
        <v>345</v>
      </c>
      <c r="G275" s="225"/>
      <c r="H275" s="227" t="s">
        <v>19</v>
      </c>
      <c r="I275" s="229"/>
      <c r="J275" s="225"/>
      <c r="K275" s="225"/>
      <c r="L275" s="230"/>
      <c r="M275" s="231"/>
      <c r="N275" s="232"/>
      <c r="O275" s="232"/>
      <c r="P275" s="232"/>
      <c r="Q275" s="232"/>
      <c r="R275" s="232"/>
      <c r="S275" s="232"/>
      <c r="T275" s="233"/>
      <c r="U275" s="13"/>
      <c r="V275" s="13"/>
      <c r="W275" s="13"/>
      <c r="X275" s="13"/>
      <c r="Y275" s="13"/>
      <c r="Z275" s="13"/>
      <c r="AA275" s="13"/>
      <c r="AB275" s="13"/>
      <c r="AC275" s="13"/>
      <c r="AD275" s="13"/>
      <c r="AE275" s="13"/>
      <c r="AT275" s="234" t="s">
        <v>153</v>
      </c>
      <c r="AU275" s="234" t="s">
        <v>83</v>
      </c>
      <c r="AV275" s="13" t="s">
        <v>81</v>
      </c>
      <c r="AW275" s="13" t="s">
        <v>35</v>
      </c>
      <c r="AX275" s="13" t="s">
        <v>73</v>
      </c>
      <c r="AY275" s="234" t="s">
        <v>142</v>
      </c>
    </row>
    <row r="276" s="13" customFormat="1">
      <c r="A276" s="13"/>
      <c r="B276" s="224"/>
      <c r="C276" s="225"/>
      <c r="D276" s="226" t="s">
        <v>153</v>
      </c>
      <c r="E276" s="227" t="s">
        <v>19</v>
      </c>
      <c r="F276" s="228" t="s">
        <v>346</v>
      </c>
      <c r="G276" s="225"/>
      <c r="H276" s="227" t="s">
        <v>19</v>
      </c>
      <c r="I276" s="229"/>
      <c r="J276" s="225"/>
      <c r="K276" s="225"/>
      <c r="L276" s="230"/>
      <c r="M276" s="231"/>
      <c r="N276" s="232"/>
      <c r="O276" s="232"/>
      <c r="P276" s="232"/>
      <c r="Q276" s="232"/>
      <c r="R276" s="232"/>
      <c r="S276" s="232"/>
      <c r="T276" s="233"/>
      <c r="U276" s="13"/>
      <c r="V276" s="13"/>
      <c r="W276" s="13"/>
      <c r="X276" s="13"/>
      <c r="Y276" s="13"/>
      <c r="Z276" s="13"/>
      <c r="AA276" s="13"/>
      <c r="AB276" s="13"/>
      <c r="AC276" s="13"/>
      <c r="AD276" s="13"/>
      <c r="AE276" s="13"/>
      <c r="AT276" s="234" t="s">
        <v>153</v>
      </c>
      <c r="AU276" s="234" t="s">
        <v>83</v>
      </c>
      <c r="AV276" s="13" t="s">
        <v>81</v>
      </c>
      <c r="AW276" s="13" t="s">
        <v>35</v>
      </c>
      <c r="AX276" s="13" t="s">
        <v>73</v>
      </c>
      <c r="AY276" s="234" t="s">
        <v>142</v>
      </c>
    </row>
    <row r="277" s="14" customFormat="1">
      <c r="A277" s="14"/>
      <c r="B277" s="235"/>
      <c r="C277" s="236"/>
      <c r="D277" s="226" t="s">
        <v>153</v>
      </c>
      <c r="E277" s="237" t="s">
        <v>19</v>
      </c>
      <c r="F277" s="238" t="s">
        <v>353</v>
      </c>
      <c r="G277" s="236"/>
      <c r="H277" s="239">
        <v>0.025000000000000001</v>
      </c>
      <c r="I277" s="240"/>
      <c r="J277" s="236"/>
      <c r="K277" s="236"/>
      <c r="L277" s="241"/>
      <c r="M277" s="242"/>
      <c r="N277" s="243"/>
      <c r="O277" s="243"/>
      <c r="P277" s="243"/>
      <c r="Q277" s="243"/>
      <c r="R277" s="243"/>
      <c r="S277" s="243"/>
      <c r="T277" s="244"/>
      <c r="U277" s="14"/>
      <c r="V277" s="14"/>
      <c r="W277" s="14"/>
      <c r="X277" s="14"/>
      <c r="Y277" s="14"/>
      <c r="Z277" s="14"/>
      <c r="AA277" s="14"/>
      <c r="AB277" s="14"/>
      <c r="AC277" s="14"/>
      <c r="AD277" s="14"/>
      <c r="AE277" s="14"/>
      <c r="AT277" s="245" t="s">
        <v>153</v>
      </c>
      <c r="AU277" s="245" t="s">
        <v>83</v>
      </c>
      <c r="AV277" s="14" t="s">
        <v>83</v>
      </c>
      <c r="AW277" s="14" t="s">
        <v>35</v>
      </c>
      <c r="AX277" s="14" t="s">
        <v>81</v>
      </c>
      <c r="AY277" s="245" t="s">
        <v>142</v>
      </c>
    </row>
    <row r="278" s="2" customFormat="1" ht="24.15" customHeight="1">
      <c r="A278" s="40"/>
      <c r="B278" s="41"/>
      <c r="C278" s="206" t="s">
        <v>354</v>
      </c>
      <c r="D278" s="206" t="s">
        <v>144</v>
      </c>
      <c r="E278" s="207" t="s">
        <v>355</v>
      </c>
      <c r="F278" s="208" t="s">
        <v>356</v>
      </c>
      <c r="G278" s="209" t="s">
        <v>147</v>
      </c>
      <c r="H278" s="210">
        <v>900</v>
      </c>
      <c r="I278" s="211"/>
      <c r="J278" s="212">
        <f>ROUND(I278*H278,2)</f>
        <v>0</v>
      </c>
      <c r="K278" s="208" t="s">
        <v>148</v>
      </c>
      <c r="L278" s="46"/>
      <c r="M278" s="213" t="s">
        <v>19</v>
      </c>
      <c r="N278" s="214" t="s">
        <v>44</v>
      </c>
      <c r="O278" s="86"/>
      <c r="P278" s="215">
        <f>O278*H278</f>
        <v>0</v>
      </c>
      <c r="Q278" s="215">
        <v>0</v>
      </c>
      <c r="R278" s="215">
        <f>Q278*H278</f>
        <v>0</v>
      </c>
      <c r="S278" s="215">
        <v>0</v>
      </c>
      <c r="T278" s="216">
        <f>S278*H278</f>
        <v>0</v>
      </c>
      <c r="U278" s="40"/>
      <c r="V278" s="40"/>
      <c r="W278" s="40"/>
      <c r="X278" s="40"/>
      <c r="Y278" s="40"/>
      <c r="Z278" s="40"/>
      <c r="AA278" s="40"/>
      <c r="AB278" s="40"/>
      <c r="AC278" s="40"/>
      <c r="AD278" s="40"/>
      <c r="AE278" s="40"/>
      <c r="AR278" s="217" t="s">
        <v>149</v>
      </c>
      <c r="AT278" s="217" t="s">
        <v>144</v>
      </c>
      <c r="AU278" s="217" t="s">
        <v>83</v>
      </c>
      <c r="AY278" s="19" t="s">
        <v>142</v>
      </c>
      <c r="BE278" s="218">
        <f>IF(N278="základní",J278,0)</f>
        <v>0</v>
      </c>
      <c r="BF278" s="218">
        <f>IF(N278="snížená",J278,0)</f>
        <v>0</v>
      </c>
      <c r="BG278" s="218">
        <f>IF(N278="zákl. přenesená",J278,0)</f>
        <v>0</v>
      </c>
      <c r="BH278" s="218">
        <f>IF(N278="sníž. přenesená",J278,0)</f>
        <v>0</v>
      </c>
      <c r="BI278" s="218">
        <f>IF(N278="nulová",J278,0)</f>
        <v>0</v>
      </c>
      <c r="BJ278" s="19" t="s">
        <v>81</v>
      </c>
      <c r="BK278" s="218">
        <f>ROUND(I278*H278,2)</f>
        <v>0</v>
      </c>
      <c r="BL278" s="19" t="s">
        <v>149</v>
      </c>
      <c r="BM278" s="217" t="s">
        <v>357</v>
      </c>
    </row>
    <row r="279" s="2" customFormat="1">
      <c r="A279" s="40"/>
      <c r="B279" s="41"/>
      <c r="C279" s="42"/>
      <c r="D279" s="219" t="s">
        <v>151</v>
      </c>
      <c r="E279" s="42"/>
      <c r="F279" s="220" t="s">
        <v>358</v>
      </c>
      <c r="G279" s="42"/>
      <c r="H279" s="42"/>
      <c r="I279" s="221"/>
      <c r="J279" s="42"/>
      <c r="K279" s="42"/>
      <c r="L279" s="46"/>
      <c r="M279" s="222"/>
      <c r="N279" s="223"/>
      <c r="O279" s="86"/>
      <c r="P279" s="86"/>
      <c r="Q279" s="86"/>
      <c r="R279" s="86"/>
      <c r="S279" s="86"/>
      <c r="T279" s="87"/>
      <c r="U279" s="40"/>
      <c r="V279" s="40"/>
      <c r="W279" s="40"/>
      <c r="X279" s="40"/>
      <c r="Y279" s="40"/>
      <c r="Z279" s="40"/>
      <c r="AA279" s="40"/>
      <c r="AB279" s="40"/>
      <c r="AC279" s="40"/>
      <c r="AD279" s="40"/>
      <c r="AE279" s="40"/>
      <c r="AT279" s="19" t="s">
        <v>151</v>
      </c>
      <c r="AU279" s="19" t="s">
        <v>83</v>
      </c>
    </row>
    <row r="280" s="13" customFormat="1">
      <c r="A280" s="13"/>
      <c r="B280" s="224"/>
      <c r="C280" s="225"/>
      <c r="D280" s="226" t="s">
        <v>153</v>
      </c>
      <c r="E280" s="227" t="s">
        <v>19</v>
      </c>
      <c r="F280" s="228" t="s">
        <v>154</v>
      </c>
      <c r="G280" s="225"/>
      <c r="H280" s="227" t="s">
        <v>19</v>
      </c>
      <c r="I280" s="229"/>
      <c r="J280" s="225"/>
      <c r="K280" s="225"/>
      <c r="L280" s="230"/>
      <c r="M280" s="231"/>
      <c r="N280" s="232"/>
      <c r="O280" s="232"/>
      <c r="P280" s="232"/>
      <c r="Q280" s="232"/>
      <c r="R280" s="232"/>
      <c r="S280" s="232"/>
      <c r="T280" s="233"/>
      <c r="U280" s="13"/>
      <c r="V280" s="13"/>
      <c r="W280" s="13"/>
      <c r="X280" s="13"/>
      <c r="Y280" s="13"/>
      <c r="Z280" s="13"/>
      <c r="AA280" s="13"/>
      <c r="AB280" s="13"/>
      <c r="AC280" s="13"/>
      <c r="AD280" s="13"/>
      <c r="AE280" s="13"/>
      <c r="AT280" s="234" t="s">
        <v>153</v>
      </c>
      <c r="AU280" s="234" t="s">
        <v>83</v>
      </c>
      <c r="AV280" s="13" t="s">
        <v>81</v>
      </c>
      <c r="AW280" s="13" t="s">
        <v>35</v>
      </c>
      <c r="AX280" s="13" t="s">
        <v>73</v>
      </c>
      <c r="AY280" s="234" t="s">
        <v>142</v>
      </c>
    </row>
    <row r="281" s="13" customFormat="1">
      <c r="A281" s="13"/>
      <c r="B281" s="224"/>
      <c r="C281" s="225"/>
      <c r="D281" s="226" t="s">
        <v>153</v>
      </c>
      <c r="E281" s="227" t="s">
        <v>19</v>
      </c>
      <c r="F281" s="228" t="s">
        <v>359</v>
      </c>
      <c r="G281" s="225"/>
      <c r="H281" s="227" t="s">
        <v>19</v>
      </c>
      <c r="I281" s="229"/>
      <c r="J281" s="225"/>
      <c r="K281" s="225"/>
      <c r="L281" s="230"/>
      <c r="M281" s="231"/>
      <c r="N281" s="232"/>
      <c r="O281" s="232"/>
      <c r="P281" s="232"/>
      <c r="Q281" s="232"/>
      <c r="R281" s="232"/>
      <c r="S281" s="232"/>
      <c r="T281" s="233"/>
      <c r="U281" s="13"/>
      <c r="V281" s="13"/>
      <c r="W281" s="13"/>
      <c r="X281" s="13"/>
      <c r="Y281" s="13"/>
      <c r="Z281" s="13"/>
      <c r="AA281" s="13"/>
      <c r="AB281" s="13"/>
      <c r="AC281" s="13"/>
      <c r="AD281" s="13"/>
      <c r="AE281" s="13"/>
      <c r="AT281" s="234" t="s">
        <v>153</v>
      </c>
      <c r="AU281" s="234" t="s">
        <v>83</v>
      </c>
      <c r="AV281" s="13" t="s">
        <v>81</v>
      </c>
      <c r="AW281" s="13" t="s">
        <v>35</v>
      </c>
      <c r="AX281" s="13" t="s">
        <v>73</v>
      </c>
      <c r="AY281" s="234" t="s">
        <v>142</v>
      </c>
    </row>
    <row r="282" s="14" customFormat="1">
      <c r="A282" s="14"/>
      <c r="B282" s="235"/>
      <c r="C282" s="236"/>
      <c r="D282" s="226" t="s">
        <v>153</v>
      </c>
      <c r="E282" s="237" t="s">
        <v>19</v>
      </c>
      <c r="F282" s="238" t="s">
        <v>156</v>
      </c>
      <c r="G282" s="236"/>
      <c r="H282" s="239">
        <v>900</v>
      </c>
      <c r="I282" s="240"/>
      <c r="J282" s="236"/>
      <c r="K282" s="236"/>
      <c r="L282" s="241"/>
      <c r="M282" s="242"/>
      <c r="N282" s="243"/>
      <c r="O282" s="243"/>
      <c r="P282" s="243"/>
      <c r="Q282" s="243"/>
      <c r="R282" s="243"/>
      <c r="S282" s="243"/>
      <c r="T282" s="244"/>
      <c r="U282" s="14"/>
      <c r="V282" s="14"/>
      <c r="W282" s="14"/>
      <c r="X282" s="14"/>
      <c r="Y282" s="14"/>
      <c r="Z282" s="14"/>
      <c r="AA282" s="14"/>
      <c r="AB282" s="14"/>
      <c r="AC282" s="14"/>
      <c r="AD282" s="14"/>
      <c r="AE282" s="14"/>
      <c r="AT282" s="245" t="s">
        <v>153</v>
      </c>
      <c r="AU282" s="245" t="s">
        <v>83</v>
      </c>
      <c r="AV282" s="14" t="s">
        <v>83</v>
      </c>
      <c r="AW282" s="14" t="s">
        <v>35</v>
      </c>
      <c r="AX282" s="14" t="s">
        <v>81</v>
      </c>
      <c r="AY282" s="245" t="s">
        <v>142</v>
      </c>
    </row>
    <row r="283" s="2" customFormat="1" ht="16.5" customHeight="1">
      <c r="A283" s="40"/>
      <c r="B283" s="41"/>
      <c r="C283" s="257" t="s">
        <v>360</v>
      </c>
      <c r="D283" s="257" t="s">
        <v>250</v>
      </c>
      <c r="E283" s="258" t="s">
        <v>361</v>
      </c>
      <c r="F283" s="259" t="s">
        <v>362</v>
      </c>
      <c r="G283" s="260" t="s">
        <v>363</v>
      </c>
      <c r="H283" s="261">
        <v>1</v>
      </c>
      <c r="I283" s="262"/>
      <c r="J283" s="263">
        <f>ROUND(I283*H283,2)</f>
        <v>0</v>
      </c>
      <c r="K283" s="259" t="s">
        <v>148</v>
      </c>
      <c r="L283" s="264"/>
      <c r="M283" s="265" t="s">
        <v>19</v>
      </c>
      <c r="N283" s="266" t="s">
        <v>44</v>
      </c>
      <c r="O283" s="86"/>
      <c r="P283" s="215">
        <f>O283*H283</f>
        <v>0</v>
      </c>
      <c r="Q283" s="215">
        <v>0.001</v>
      </c>
      <c r="R283" s="215">
        <f>Q283*H283</f>
        <v>0.001</v>
      </c>
      <c r="S283" s="215">
        <v>0</v>
      </c>
      <c r="T283" s="216">
        <f>S283*H283</f>
        <v>0</v>
      </c>
      <c r="U283" s="40"/>
      <c r="V283" s="40"/>
      <c r="W283" s="40"/>
      <c r="X283" s="40"/>
      <c r="Y283" s="40"/>
      <c r="Z283" s="40"/>
      <c r="AA283" s="40"/>
      <c r="AB283" s="40"/>
      <c r="AC283" s="40"/>
      <c r="AD283" s="40"/>
      <c r="AE283" s="40"/>
      <c r="AR283" s="217" t="s">
        <v>209</v>
      </c>
      <c r="AT283" s="217" t="s">
        <v>250</v>
      </c>
      <c r="AU283" s="217" t="s">
        <v>83</v>
      </c>
      <c r="AY283" s="19" t="s">
        <v>142</v>
      </c>
      <c r="BE283" s="218">
        <f>IF(N283="základní",J283,0)</f>
        <v>0</v>
      </c>
      <c r="BF283" s="218">
        <f>IF(N283="snížená",J283,0)</f>
        <v>0</v>
      </c>
      <c r="BG283" s="218">
        <f>IF(N283="zákl. přenesená",J283,0)</f>
        <v>0</v>
      </c>
      <c r="BH283" s="218">
        <f>IF(N283="sníž. přenesená",J283,0)</f>
        <v>0</v>
      </c>
      <c r="BI283" s="218">
        <f>IF(N283="nulová",J283,0)</f>
        <v>0</v>
      </c>
      <c r="BJ283" s="19" t="s">
        <v>81</v>
      </c>
      <c r="BK283" s="218">
        <f>ROUND(I283*H283,2)</f>
        <v>0</v>
      </c>
      <c r="BL283" s="19" t="s">
        <v>149</v>
      </c>
      <c r="BM283" s="217" t="s">
        <v>364</v>
      </c>
    </row>
    <row r="284" s="13" customFormat="1">
      <c r="A284" s="13"/>
      <c r="B284" s="224"/>
      <c r="C284" s="225"/>
      <c r="D284" s="226" t="s">
        <v>153</v>
      </c>
      <c r="E284" s="227" t="s">
        <v>19</v>
      </c>
      <c r="F284" s="228" t="s">
        <v>154</v>
      </c>
      <c r="G284" s="225"/>
      <c r="H284" s="227" t="s">
        <v>19</v>
      </c>
      <c r="I284" s="229"/>
      <c r="J284" s="225"/>
      <c r="K284" s="225"/>
      <c r="L284" s="230"/>
      <c r="M284" s="231"/>
      <c r="N284" s="232"/>
      <c r="O284" s="232"/>
      <c r="P284" s="232"/>
      <c r="Q284" s="232"/>
      <c r="R284" s="232"/>
      <c r="S284" s="232"/>
      <c r="T284" s="233"/>
      <c r="U284" s="13"/>
      <c r="V284" s="13"/>
      <c r="W284" s="13"/>
      <c r="X284" s="13"/>
      <c r="Y284" s="13"/>
      <c r="Z284" s="13"/>
      <c r="AA284" s="13"/>
      <c r="AB284" s="13"/>
      <c r="AC284" s="13"/>
      <c r="AD284" s="13"/>
      <c r="AE284" s="13"/>
      <c r="AT284" s="234" t="s">
        <v>153</v>
      </c>
      <c r="AU284" s="234" t="s">
        <v>83</v>
      </c>
      <c r="AV284" s="13" t="s">
        <v>81</v>
      </c>
      <c r="AW284" s="13" t="s">
        <v>35</v>
      </c>
      <c r="AX284" s="13" t="s">
        <v>73</v>
      </c>
      <c r="AY284" s="234" t="s">
        <v>142</v>
      </c>
    </row>
    <row r="285" s="14" customFormat="1">
      <c r="A285" s="14"/>
      <c r="B285" s="235"/>
      <c r="C285" s="236"/>
      <c r="D285" s="226" t="s">
        <v>153</v>
      </c>
      <c r="E285" s="237" t="s">
        <v>19</v>
      </c>
      <c r="F285" s="238" t="s">
        <v>365</v>
      </c>
      <c r="G285" s="236"/>
      <c r="H285" s="239">
        <v>0.45000000000000001</v>
      </c>
      <c r="I285" s="240"/>
      <c r="J285" s="236"/>
      <c r="K285" s="236"/>
      <c r="L285" s="241"/>
      <c r="M285" s="242"/>
      <c r="N285" s="243"/>
      <c r="O285" s="243"/>
      <c r="P285" s="243"/>
      <c r="Q285" s="243"/>
      <c r="R285" s="243"/>
      <c r="S285" s="243"/>
      <c r="T285" s="244"/>
      <c r="U285" s="14"/>
      <c r="V285" s="14"/>
      <c r="W285" s="14"/>
      <c r="X285" s="14"/>
      <c r="Y285" s="14"/>
      <c r="Z285" s="14"/>
      <c r="AA285" s="14"/>
      <c r="AB285" s="14"/>
      <c r="AC285" s="14"/>
      <c r="AD285" s="14"/>
      <c r="AE285" s="14"/>
      <c r="AT285" s="245" t="s">
        <v>153</v>
      </c>
      <c r="AU285" s="245" t="s">
        <v>83</v>
      </c>
      <c r="AV285" s="14" t="s">
        <v>83</v>
      </c>
      <c r="AW285" s="14" t="s">
        <v>35</v>
      </c>
      <c r="AX285" s="14" t="s">
        <v>73</v>
      </c>
      <c r="AY285" s="245" t="s">
        <v>142</v>
      </c>
    </row>
    <row r="286" s="13" customFormat="1">
      <c r="A286" s="13"/>
      <c r="B286" s="224"/>
      <c r="C286" s="225"/>
      <c r="D286" s="226" t="s">
        <v>153</v>
      </c>
      <c r="E286" s="227" t="s">
        <v>19</v>
      </c>
      <c r="F286" s="228" t="s">
        <v>366</v>
      </c>
      <c r="G286" s="225"/>
      <c r="H286" s="227" t="s">
        <v>19</v>
      </c>
      <c r="I286" s="229"/>
      <c r="J286" s="225"/>
      <c r="K286" s="225"/>
      <c r="L286" s="230"/>
      <c r="M286" s="231"/>
      <c r="N286" s="232"/>
      <c r="O286" s="232"/>
      <c r="P286" s="232"/>
      <c r="Q286" s="232"/>
      <c r="R286" s="232"/>
      <c r="S286" s="232"/>
      <c r="T286" s="233"/>
      <c r="U286" s="13"/>
      <c r="V286" s="13"/>
      <c r="W286" s="13"/>
      <c r="X286" s="13"/>
      <c r="Y286" s="13"/>
      <c r="Z286" s="13"/>
      <c r="AA286" s="13"/>
      <c r="AB286" s="13"/>
      <c r="AC286" s="13"/>
      <c r="AD286" s="13"/>
      <c r="AE286" s="13"/>
      <c r="AT286" s="234" t="s">
        <v>153</v>
      </c>
      <c r="AU286" s="234" t="s">
        <v>83</v>
      </c>
      <c r="AV286" s="13" t="s">
        <v>81</v>
      </c>
      <c r="AW286" s="13" t="s">
        <v>35</v>
      </c>
      <c r="AX286" s="13" t="s">
        <v>73</v>
      </c>
      <c r="AY286" s="234" t="s">
        <v>142</v>
      </c>
    </row>
    <row r="287" s="14" customFormat="1">
      <c r="A287" s="14"/>
      <c r="B287" s="235"/>
      <c r="C287" s="236"/>
      <c r="D287" s="226" t="s">
        <v>153</v>
      </c>
      <c r="E287" s="237" t="s">
        <v>19</v>
      </c>
      <c r="F287" s="238" t="s">
        <v>367</v>
      </c>
      <c r="G287" s="236"/>
      <c r="H287" s="239">
        <v>0.55000000000000004</v>
      </c>
      <c r="I287" s="240"/>
      <c r="J287" s="236"/>
      <c r="K287" s="236"/>
      <c r="L287" s="241"/>
      <c r="M287" s="242"/>
      <c r="N287" s="243"/>
      <c r="O287" s="243"/>
      <c r="P287" s="243"/>
      <c r="Q287" s="243"/>
      <c r="R287" s="243"/>
      <c r="S287" s="243"/>
      <c r="T287" s="244"/>
      <c r="U287" s="14"/>
      <c r="V287" s="14"/>
      <c r="W287" s="14"/>
      <c r="X287" s="14"/>
      <c r="Y287" s="14"/>
      <c r="Z287" s="14"/>
      <c r="AA287" s="14"/>
      <c r="AB287" s="14"/>
      <c r="AC287" s="14"/>
      <c r="AD287" s="14"/>
      <c r="AE287" s="14"/>
      <c r="AT287" s="245" t="s">
        <v>153</v>
      </c>
      <c r="AU287" s="245" t="s">
        <v>83</v>
      </c>
      <c r="AV287" s="14" t="s">
        <v>83</v>
      </c>
      <c r="AW287" s="14" t="s">
        <v>35</v>
      </c>
      <c r="AX287" s="14" t="s">
        <v>73</v>
      </c>
      <c r="AY287" s="245" t="s">
        <v>142</v>
      </c>
    </row>
    <row r="288" s="15" customFormat="1">
      <c r="A288" s="15"/>
      <c r="B288" s="246"/>
      <c r="C288" s="247"/>
      <c r="D288" s="226" t="s">
        <v>153</v>
      </c>
      <c r="E288" s="248" t="s">
        <v>19</v>
      </c>
      <c r="F288" s="249" t="s">
        <v>160</v>
      </c>
      <c r="G288" s="247"/>
      <c r="H288" s="250">
        <v>1</v>
      </c>
      <c r="I288" s="251"/>
      <c r="J288" s="247"/>
      <c r="K288" s="247"/>
      <c r="L288" s="252"/>
      <c r="M288" s="253"/>
      <c r="N288" s="254"/>
      <c r="O288" s="254"/>
      <c r="P288" s="254"/>
      <c r="Q288" s="254"/>
      <c r="R288" s="254"/>
      <c r="S288" s="254"/>
      <c r="T288" s="255"/>
      <c r="U288" s="15"/>
      <c r="V288" s="15"/>
      <c r="W288" s="15"/>
      <c r="X288" s="15"/>
      <c r="Y288" s="15"/>
      <c r="Z288" s="15"/>
      <c r="AA288" s="15"/>
      <c r="AB288" s="15"/>
      <c r="AC288" s="15"/>
      <c r="AD288" s="15"/>
      <c r="AE288" s="15"/>
      <c r="AT288" s="256" t="s">
        <v>153</v>
      </c>
      <c r="AU288" s="256" t="s">
        <v>83</v>
      </c>
      <c r="AV288" s="15" t="s">
        <v>149</v>
      </c>
      <c r="AW288" s="15" t="s">
        <v>35</v>
      </c>
      <c r="AX288" s="15" t="s">
        <v>81</v>
      </c>
      <c r="AY288" s="256" t="s">
        <v>142</v>
      </c>
    </row>
    <row r="289" s="12" customFormat="1" ht="22.8" customHeight="1">
      <c r="A289" s="12"/>
      <c r="B289" s="190"/>
      <c r="C289" s="191"/>
      <c r="D289" s="192" t="s">
        <v>72</v>
      </c>
      <c r="E289" s="204" t="s">
        <v>83</v>
      </c>
      <c r="F289" s="204" t="s">
        <v>368</v>
      </c>
      <c r="G289" s="191"/>
      <c r="H289" s="191"/>
      <c r="I289" s="194"/>
      <c r="J289" s="205">
        <f>BK289</f>
        <v>0</v>
      </c>
      <c r="K289" s="191"/>
      <c r="L289" s="196"/>
      <c r="M289" s="197"/>
      <c r="N289" s="198"/>
      <c r="O289" s="198"/>
      <c r="P289" s="199">
        <f>SUM(P290:P312)</f>
        <v>0</v>
      </c>
      <c r="Q289" s="198"/>
      <c r="R289" s="199">
        <f>SUM(R290:R312)</f>
        <v>257.27399000000003</v>
      </c>
      <c r="S289" s="198"/>
      <c r="T289" s="200">
        <f>SUM(T290:T312)</f>
        <v>0</v>
      </c>
      <c r="U289" s="12"/>
      <c r="V289" s="12"/>
      <c r="W289" s="12"/>
      <c r="X289" s="12"/>
      <c r="Y289" s="12"/>
      <c r="Z289" s="12"/>
      <c r="AA289" s="12"/>
      <c r="AB289" s="12"/>
      <c r="AC289" s="12"/>
      <c r="AD289" s="12"/>
      <c r="AE289" s="12"/>
      <c r="AR289" s="201" t="s">
        <v>81</v>
      </c>
      <c r="AT289" s="202" t="s">
        <v>72</v>
      </c>
      <c r="AU289" s="202" t="s">
        <v>81</v>
      </c>
      <c r="AY289" s="201" t="s">
        <v>142</v>
      </c>
      <c r="BK289" s="203">
        <f>SUM(BK290:BK312)</f>
        <v>0</v>
      </c>
    </row>
    <row r="290" s="2" customFormat="1" ht="16.5" customHeight="1">
      <c r="A290" s="40"/>
      <c r="B290" s="41"/>
      <c r="C290" s="206" t="s">
        <v>369</v>
      </c>
      <c r="D290" s="206" t="s">
        <v>144</v>
      </c>
      <c r="E290" s="207" t="s">
        <v>370</v>
      </c>
      <c r="F290" s="208" t="s">
        <v>371</v>
      </c>
      <c r="G290" s="209" t="s">
        <v>372</v>
      </c>
      <c r="H290" s="210">
        <v>351</v>
      </c>
      <c r="I290" s="211"/>
      <c r="J290" s="212">
        <f>ROUND(I290*H290,2)</f>
        <v>0</v>
      </c>
      <c r="K290" s="208" t="s">
        <v>148</v>
      </c>
      <c r="L290" s="46"/>
      <c r="M290" s="213" t="s">
        <v>19</v>
      </c>
      <c r="N290" s="214" t="s">
        <v>44</v>
      </c>
      <c r="O290" s="86"/>
      <c r="P290" s="215">
        <f>O290*H290</f>
        <v>0</v>
      </c>
      <c r="Q290" s="215">
        <v>0.00048999999999999998</v>
      </c>
      <c r="R290" s="215">
        <f>Q290*H290</f>
        <v>0.17199</v>
      </c>
      <c r="S290" s="215">
        <v>0</v>
      </c>
      <c r="T290" s="216">
        <f>S290*H290</f>
        <v>0</v>
      </c>
      <c r="U290" s="40"/>
      <c r="V290" s="40"/>
      <c r="W290" s="40"/>
      <c r="X290" s="40"/>
      <c r="Y290" s="40"/>
      <c r="Z290" s="40"/>
      <c r="AA290" s="40"/>
      <c r="AB290" s="40"/>
      <c r="AC290" s="40"/>
      <c r="AD290" s="40"/>
      <c r="AE290" s="40"/>
      <c r="AR290" s="217" t="s">
        <v>149</v>
      </c>
      <c r="AT290" s="217" t="s">
        <v>144</v>
      </c>
      <c r="AU290" s="217" t="s">
        <v>83</v>
      </c>
      <c r="AY290" s="19" t="s">
        <v>142</v>
      </c>
      <c r="BE290" s="218">
        <f>IF(N290="základní",J290,0)</f>
        <v>0</v>
      </c>
      <c r="BF290" s="218">
        <f>IF(N290="snížená",J290,0)</f>
        <v>0</v>
      </c>
      <c r="BG290" s="218">
        <f>IF(N290="zákl. přenesená",J290,0)</f>
        <v>0</v>
      </c>
      <c r="BH290" s="218">
        <f>IF(N290="sníž. přenesená",J290,0)</f>
        <v>0</v>
      </c>
      <c r="BI290" s="218">
        <f>IF(N290="nulová",J290,0)</f>
        <v>0</v>
      </c>
      <c r="BJ290" s="19" t="s">
        <v>81</v>
      </c>
      <c r="BK290" s="218">
        <f>ROUND(I290*H290,2)</f>
        <v>0</v>
      </c>
      <c r="BL290" s="19" t="s">
        <v>149</v>
      </c>
      <c r="BM290" s="217" t="s">
        <v>373</v>
      </c>
    </row>
    <row r="291" s="2" customFormat="1">
      <c r="A291" s="40"/>
      <c r="B291" s="41"/>
      <c r="C291" s="42"/>
      <c r="D291" s="219" t="s">
        <v>151</v>
      </c>
      <c r="E291" s="42"/>
      <c r="F291" s="220" t="s">
        <v>374</v>
      </c>
      <c r="G291" s="42"/>
      <c r="H291" s="42"/>
      <c r="I291" s="221"/>
      <c r="J291" s="42"/>
      <c r="K291" s="42"/>
      <c r="L291" s="46"/>
      <c r="M291" s="222"/>
      <c r="N291" s="223"/>
      <c r="O291" s="86"/>
      <c r="P291" s="86"/>
      <c r="Q291" s="86"/>
      <c r="R291" s="86"/>
      <c r="S291" s="86"/>
      <c r="T291" s="87"/>
      <c r="U291" s="40"/>
      <c r="V291" s="40"/>
      <c r="W291" s="40"/>
      <c r="X291" s="40"/>
      <c r="Y291" s="40"/>
      <c r="Z291" s="40"/>
      <c r="AA291" s="40"/>
      <c r="AB291" s="40"/>
      <c r="AC291" s="40"/>
      <c r="AD291" s="40"/>
      <c r="AE291" s="40"/>
      <c r="AT291" s="19" t="s">
        <v>151</v>
      </c>
      <c r="AU291" s="19" t="s">
        <v>83</v>
      </c>
    </row>
    <row r="292" s="13" customFormat="1">
      <c r="A292" s="13"/>
      <c r="B292" s="224"/>
      <c r="C292" s="225"/>
      <c r="D292" s="226" t="s">
        <v>153</v>
      </c>
      <c r="E292" s="227" t="s">
        <v>19</v>
      </c>
      <c r="F292" s="228" t="s">
        <v>154</v>
      </c>
      <c r="G292" s="225"/>
      <c r="H292" s="227" t="s">
        <v>19</v>
      </c>
      <c r="I292" s="229"/>
      <c r="J292" s="225"/>
      <c r="K292" s="225"/>
      <c r="L292" s="230"/>
      <c r="M292" s="231"/>
      <c r="N292" s="232"/>
      <c r="O292" s="232"/>
      <c r="P292" s="232"/>
      <c r="Q292" s="232"/>
      <c r="R292" s="232"/>
      <c r="S292" s="232"/>
      <c r="T292" s="233"/>
      <c r="U292" s="13"/>
      <c r="V292" s="13"/>
      <c r="W292" s="13"/>
      <c r="X292" s="13"/>
      <c r="Y292" s="13"/>
      <c r="Z292" s="13"/>
      <c r="AA292" s="13"/>
      <c r="AB292" s="13"/>
      <c r="AC292" s="13"/>
      <c r="AD292" s="13"/>
      <c r="AE292" s="13"/>
      <c r="AT292" s="234" t="s">
        <v>153</v>
      </c>
      <c r="AU292" s="234" t="s">
        <v>83</v>
      </c>
      <c r="AV292" s="13" t="s">
        <v>81</v>
      </c>
      <c r="AW292" s="13" t="s">
        <v>35</v>
      </c>
      <c r="AX292" s="13" t="s">
        <v>73</v>
      </c>
      <c r="AY292" s="234" t="s">
        <v>142</v>
      </c>
    </row>
    <row r="293" s="13" customFormat="1">
      <c r="A293" s="13"/>
      <c r="B293" s="224"/>
      <c r="C293" s="225"/>
      <c r="D293" s="226" t="s">
        <v>153</v>
      </c>
      <c r="E293" s="227" t="s">
        <v>19</v>
      </c>
      <c r="F293" s="228" t="s">
        <v>375</v>
      </c>
      <c r="G293" s="225"/>
      <c r="H293" s="227" t="s">
        <v>19</v>
      </c>
      <c r="I293" s="229"/>
      <c r="J293" s="225"/>
      <c r="K293" s="225"/>
      <c r="L293" s="230"/>
      <c r="M293" s="231"/>
      <c r="N293" s="232"/>
      <c r="O293" s="232"/>
      <c r="P293" s="232"/>
      <c r="Q293" s="232"/>
      <c r="R293" s="232"/>
      <c r="S293" s="232"/>
      <c r="T293" s="233"/>
      <c r="U293" s="13"/>
      <c r="V293" s="13"/>
      <c r="W293" s="13"/>
      <c r="X293" s="13"/>
      <c r="Y293" s="13"/>
      <c r="Z293" s="13"/>
      <c r="AA293" s="13"/>
      <c r="AB293" s="13"/>
      <c r="AC293" s="13"/>
      <c r="AD293" s="13"/>
      <c r="AE293" s="13"/>
      <c r="AT293" s="234" t="s">
        <v>153</v>
      </c>
      <c r="AU293" s="234" t="s">
        <v>83</v>
      </c>
      <c r="AV293" s="13" t="s">
        <v>81</v>
      </c>
      <c r="AW293" s="13" t="s">
        <v>35</v>
      </c>
      <c r="AX293" s="13" t="s">
        <v>73</v>
      </c>
      <c r="AY293" s="234" t="s">
        <v>142</v>
      </c>
    </row>
    <row r="294" s="14" customFormat="1">
      <c r="A294" s="14"/>
      <c r="B294" s="235"/>
      <c r="C294" s="236"/>
      <c r="D294" s="226" t="s">
        <v>153</v>
      </c>
      <c r="E294" s="237" t="s">
        <v>19</v>
      </c>
      <c r="F294" s="238" t="s">
        <v>376</v>
      </c>
      <c r="G294" s="236"/>
      <c r="H294" s="239">
        <v>351</v>
      </c>
      <c r="I294" s="240"/>
      <c r="J294" s="236"/>
      <c r="K294" s="236"/>
      <c r="L294" s="241"/>
      <c r="M294" s="242"/>
      <c r="N294" s="243"/>
      <c r="O294" s="243"/>
      <c r="P294" s="243"/>
      <c r="Q294" s="243"/>
      <c r="R294" s="243"/>
      <c r="S294" s="243"/>
      <c r="T294" s="244"/>
      <c r="U294" s="14"/>
      <c r="V294" s="14"/>
      <c r="W294" s="14"/>
      <c r="X294" s="14"/>
      <c r="Y294" s="14"/>
      <c r="Z294" s="14"/>
      <c r="AA294" s="14"/>
      <c r="AB294" s="14"/>
      <c r="AC294" s="14"/>
      <c r="AD294" s="14"/>
      <c r="AE294" s="14"/>
      <c r="AT294" s="245" t="s">
        <v>153</v>
      </c>
      <c r="AU294" s="245" t="s">
        <v>83</v>
      </c>
      <c r="AV294" s="14" t="s">
        <v>83</v>
      </c>
      <c r="AW294" s="14" t="s">
        <v>35</v>
      </c>
      <c r="AX294" s="14" t="s">
        <v>81</v>
      </c>
      <c r="AY294" s="245" t="s">
        <v>142</v>
      </c>
    </row>
    <row r="295" s="2" customFormat="1" ht="24.15" customHeight="1">
      <c r="A295" s="40"/>
      <c r="B295" s="41"/>
      <c r="C295" s="206" t="s">
        <v>377</v>
      </c>
      <c r="D295" s="206" t="s">
        <v>144</v>
      </c>
      <c r="E295" s="207" t="s">
        <v>378</v>
      </c>
      <c r="F295" s="208" t="s">
        <v>379</v>
      </c>
      <c r="G295" s="209" t="s">
        <v>372</v>
      </c>
      <c r="H295" s="210">
        <v>351</v>
      </c>
      <c r="I295" s="211"/>
      <c r="J295" s="212">
        <f>ROUND(I295*H295,2)</f>
        <v>0</v>
      </c>
      <c r="K295" s="208" t="s">
        <v>148</v>
      </c>
      <c r="L295" s="46"/>
      <c r="M295" s="213" t="s">
        <v>19</v>
      </c>
      <c r="N295" s="214" t="s">
        <v>44</v>
      </c>
      <c r="O295" s="86"/>
      <c r="P295" s="215">
        <f>O295*H295</f>
        <v>0</v>
      </c>
      <c r="Q295" s="215">
        <v>0</v>
      </c>
      <c r="R295" s="215">
        <f>Q295*H295</f>
        <v>0</v>
      </c>
      <c r="S295" s="215">
        <v>0</v>
      </c>
      <c r="T295" s="216">
        <f>S295*H295</f>
        <v>0</v>
      </c>
      <c r="U295" s="40"/>
      <c r="V295" s="40"/>
      <c r="W295" s="40"/>
      <c r="X295" s="40"/>
      <c r="Y295" s="40"/>
      <c r="Z295" s="40"/>
      <c r="AA295" s="40"/>
      <c r="AB295" s="40"/>
      <c r="AC295" s="40"/>
      <c r="AD295" s="40"/>
      <c r="AE295" s="40"/>
      <c r="AR295" s="217" t="s">
        <v>149</v>
      </c>
      <c r="AT295" s="217" t="s">
        <v>144</v>
      </c>
      <c r="AU295" s="217" t="s">
        <v>83</v>
      </c>
      <c r="AY295" s="19" t="s">
        <v>142</v>
      </c>
      <c r="BE295" s="218">
        <f>IF(N295="základní",J295,0)</f>
        <v>0</v>
      </c>
      <c r="BF295" s="218">
        <f>IF(N295="snížená",J295,0)</f>
        <v>0</v>
      </c>
      <c r="BG295" s="218">
        <f>IF(N295="zákl. přenesená",J295,0)</f>
        <v>0</v>
      </c>
      <c r="BH295" s="218">
        <f>IF(N295="sníž. přenesená",J295,0)</f>
        <v>0</v>
      </c>
      <c r="BI295" s="218">
        <f>IF(N295="nulová",J295,0)</f>
        <v>0</v>
      </c>
      <c r="BJ295" s="19" t="s">
        <v>81</v>
      </c>
      <c r="BK295" s="218">
        <f>ROUND(I295*H295,2)</f>
        <v>0</v>
      </c>
      <c r="BL295" s="19" t="s">
        <v>149</v>
      </c>
      <c r="BM295" s="217" t="s">
        <v>380</v>
      </c>
    </row>
    <row r="296" s="2" customFormat="1">
      <c r="A296" s="40"/>
      <c r="B296" s="41"/>
      <c r="C296" s="42"/>
      <c r="D296" s="219" t="s">
        <v>151</v>
      </c>
      <c r="E296" s="42"/>
      <c r="F296" s="220" t="s">
        <v>381</v>
      </c>
      <c r="G296" s="42"/>
      <c r="H296" s="42"/>
      <c r="I296" s="221"/>
      <c r="J296" s="42"/>
      <c r="K296" s="42"/>
      <c r="L296" s="46"/>
      <c r="M296" s="222"/>
      <c r="N296" s="223"/>
      <c r="O296" s="86"/>
      <c r="P296" s="86"/>
      <c r="Q296" s="86"/>
      <c r="R296" s="86"/>
      <c r="S296" s="86"/>
      <c r="T296" s="87"/>
      <c r="U296" s="40"/>
      <c r="V296" s="40"/>
      <c r="W296" s="40"/>
      <c r="X296" s="40"/>
      <c r="Y296" s="40"/>
      <c r="Z296" s="40"/>
      <c r="AA296" s="40"/>
      <c r="AB296" s="40"/>
      <c r="AC296" s="40"/>
      <c r="AD296" s="40"/>
      <c r="AE296" s="40"/>
      <c r="AT296" s="19" t="s">
        <v>151</v>
      </c>
      <c r="AU296" s="19" t="s">
        <v>83</v>
      </c>
    </row>
    <row r="297" s="13" customFormat="1">
      <c r="A297" s="13"/>
      <c r="B297" s="224"/>
      <c r="C297" s="225"/>
      <c r="D297" s="226" t="s">
        <v>153</v>
      </c>
      <c r="E297" s="227" t="s">
        <v>19</v>
      </c>
      <c r="F297" s="228" t="s">
        <v>154</v>
      </c>
      <c r="G297" s="225"/>
      <c r="H297" s="227" t="s">
        <v>19</v>
      </c>
      <c r="I297" s="229"/>
      <c r="J297" s="225"/>
      <c r="K297" s="225"/>
      <c r="L297" s="230"/>
      <c r="M297" s="231"/>
      <c r="N297" s="232"/>
      <c r="O297" s="232"/>
      <c r="P297" s="232"/>
      <c r="Q297" s="232"/>
      <c r="R297" s="232"/>
      <c r="S297" s="232"/>
      <c r="T297" s="233"/>
      <c r="U297" s="13"/>
      <c r="V297" s="13"/>
      <c r="W297" s="13"/>
      <c r="X297" s="13"/>
      <c r="Y297" s="13"/>
      <c r="Z297" s="13"/>
      <c r="AA297" s="13"/>
      <c r="AB297" s="13"/>
      <c r="AC297" s="13"/>
      <c r="AD297" s="13"/>
      <c r="AE297" s="13"/>
      <c r="AT297" s="234" t="s">
        <v>153</v>
      </c>
      <c r="AU297" s="234" t="s">
        <v>83</v>
      </c>
      <c r="AV297" s="13" t="s">
        <v>81</v>
      </c>
      <c r="AW297" s="13" t="s">
        <v>35</v>
      </c>
      <c r="AX297" s="13" t="s">
        <v>73</v>
      </c>
      <c r="AY297" s="234" t="s">
        <v>142</v>
      </c>
    </row>
    <row r="298" s="13" customFormat="1">
      <c r="A298" s="13"/>
      <c r="B298" s="224"/>
      <c r="C298" s="225"/>
      <c r="D298" s="226" t="s">
        <v>153</v>
      </c>
      <c r="E298" s="227" t="s">
        <v>19</v>
      </c>
      <c r="F298" s="228" t="s">
        <v>375</v>
      </c>
      <c r="G298" s="225"/>
      <c r="H298" s="227" t="s">
        <v>19</v>
      </c>
      <c r="I298" s="229"/>
      <c r="J298" s="225"/>
      <c r="K298" s="225"/>
      <c r="L298" s="230"/>
      <c r="M298" s="231"/>
      <c r="N298" s="232"/>
      <c r="O298" s="232"/>
      <c r="P298" s="232"/>
      <c r="Q298" s="232"/>
      <c r="R298" s="232"/>
      <c r="S298" s="232"/>
      <c r="T298" s="233"/>
      <c r="U298" s="13"/>
      <c r="V298" s="13"/>
      <c r="W298" s="13"/>
      <c r="X298" s="13"/>
      <c r="Y298" s="13"/>
      <c r="Z298" s="13"/>
      <c r="AA298" s="13"/>
      <c r="AB298" s="13"/>
      <c r="AC298" s="13"/>
      <c r="AD298" s="13"/>
      <c r="AE298" s="13"/>
      <c r="AT298" s="234" t="s">
        <v>153</v>
      </c>
      <c r="AU298" s="234" t="s">
        <v>83</v>
      </c>
      <c r="AV298" s="13" t="s">
        <v>81</v>
      </c>
      <c r="AW298" s="13" t="s">
        <v>35</v>
      </c>
      <c r="AX298" s="13" t="s">
        <v>73</v>
      </c>
      <c r="AY298" s="234" t="s">
        <v>142</v>
      </c>
    </row>
    <row r="299" s="14" customFormat="1">
      <c r="A299" s="14"/>
      <c r="B299" s="235"/>
      <c r="C299" s="236"/>
      <c r="D299" s="226" t="s">
        <v>153</v>
      </c>
      <c r="E299" s="237" t="s">
        <v>19</v>
      </c>
      <c r="F299" s="238" t="s">
        <v>376</v>
      </c>
      <c r="G299" s="236"/>
      <c r="H299" s="239">
        <v>351</v>
      </c>
      <c r="I299" s="240"/>
      <c r="J299" s="236"/>
      <c r="K299" s="236"/>
      <c r="L299" s="241"/>
      <c r="M299" s="242"/>
      <c r="N299" s="243"/>
      <c r="O299" s="243"/>
      <c r="P299" s="243"/>
      <c r="Q299" s="243"/>
      <c r="R299" s="243"/>
      <c r="S299" s="243"/>
      <c r="T299" s="244"/>
      <c r="U299" s="14"/>
      <c r="V299" s="14"/>
      <c r="W299" s="14"/>
      <c r="X299" s="14"/>
      <c r="Y299" s="14"/>
      <c r="Z299" s="14"/>
      <c r="AA299" s="14"/>
      <c r="AB299" s="14"/>
      <c r="AC299" s="14"/>
      <c r="AD299" s="14"/>
      <c r="AE299" s="14"/>
      <c r="AT299" s="245" t="s">
        <v>153</v>
      </c>
      <c r="AU299" s="245" t="s">
        <v>83</v>
      </c>
      <c r="AV299" s="14" t="s">
        <v>83</v>
      </c>
      <c r="AW299" s="14" t="s">
        <v>35</v>
      </c>
      <c r="AX299" s="14" t="s">
        <v>81</v>
      </c>
      <c r="AY299" s="245" t="s">
        <v>142</v>
      </c>
    </row>
    <row r="300" s="2" customFormat="1" ht="16.5" customHeight="1">
      <c r="A300" s="40"/>
      <c r="B300" s="41"/>
      <c r="C300" s="257" t="s">
        <v>382</v>
      </c>
      <c r="D300" s="257" t="s">
        <v>250</v>
      </c>
      <c r="E300" s="258" t="s">
        <v>383</v>
      </c>
      <c r="F300" s="259" t="s">
        <v>384</v>
      </c>
      <c r="G300" s="260" t="s">
        <v>253</v>
      </c>
      <c r="H300" s="261">
        <v>246.05000000000001</v>
      </c>
      <c r="I300" s="262"/>
      <c r="J300" s="263">
        <f>ROUND(I300*H300,2)</f>
        <v>0</v>
      </c>
      <c r="K300" s="259" t="s">
        <v>148</v>
      </c>
      <c r="L300" s="264"/>
      <c r="M300" s="265" t="s">
        <v>19</v>
      </c>
      <c r="N300" s="266" t="s">
        <v>44</v>
      </c>
      <c r="O300" s="86"/>
      <c r="P300" s="215">
        <f>O300*H300</f>
        <v>0</v>
      </c>
      <c r="Q300" s="215">
        <v>1</v>
      </c>
      <c r="R300" s="215">
        <f>Q300*H300</f>
        <v>246.05000000000001</v>
      </c>
      <c r="S300" s="215">
        <v>0</v>
      </c>
      <c r="T300" s="216">
        <f>S300*H300</f>
        <v>0</v>
      </c>
      <c r="U300" s="40"/>
      <c r="V300" s="40"/>
      <c r="W300" s="40"/>
      <c r="X300" s="40"/>
      <c r="Y300" s="40"/>
      <c r="Z300" s="40"/>
      <c r="AA300" s="40"/>
      <c r="AB300" s="40"/>
      <c r="AC300" s="40"/>
      <c r="AD300" s="40"/>
      <c r="AE300" s="40"/>
      <c r="AR300" s="217" t="s">
        <v>209</v>
      </c>
      <c r="AT300" s="217" t="s">
        <v>250</v>
      </c>
      <c r="AU300" s="217" t="s">
        <v>83</v>
      </c>
      <c r="AY300" s="19" t="s">
        <v>142</v>
      </c>
      <c r="BE300" s="218">
        <f>IF(N300="základní",J300,0)</f>
        <v>0</v>
      </c>
      <c r="BF300" s="218">
        <f>IF(N300="snížená",J300,0)</f>
        <v>0</v>
      </c>
      <c r="BG300" s="218">
        <f>IF(N300="zákl. přenesená",J300,0)</f>
        <v>0</v>
      </c>
      <c r="BH300" s="218">
        <f>IF(N300="sníž. přenesená",J300,0)</f>
        <v>0</v>
      </c>
      <c r="BI300" s="218">
        <f>IF(N300="nulová",J300,0)</f>
        <v>0</v>
      </c>
      <c r="BJ300" s="19" t="s">
        <v>81</v>
      </c>
      <c r="BK300" s="218">
        <f>ROUND(I300*H300,2)</f>
        <v>0</v>
      </c>
      <c r="BL300" s="19" t="s">
        <v>149</v>
      </c>
      <c r="BM300" s="217" t="s">
        <v>385</v>
      </c>
    </row>
    <row r="301" s="13" customFormat="1">
      <c r="A301" s="13"/>
      <c r="B301" s="224"/>
      <c r="C301" s="225"/>
      <c r="D301" s="226" t="s">
        <v>153</v>
      </c>
      <c r="E301" s="227" t="s">
        <v>19</v>
      </c>
      <c r="F301" s="228" t="s">
        <v>154</v>
      </c>
      <c r="G301" s="225"/>
      <c r="H301" s="227" t="s">
        <v>19</v>
      </c>
      <c r="I301" s="229"/>
      <c r="J301" s="225"/>
      <c r="K301" s="225"/>
      <c r="L301" s="230"/>
      <c r="M301" s="231"/>
      <c r="N301" s="232"/>
      <c r="O301" s="232"/>
      <c r="P301" s="232"/>
      <c r="Q301" s="232"/>
      <c r="R301" s="232"/>
      <c r="S301" s="232"/>
      <c r="T301" s="233"/>
      <c r="U301" s="13"/>
      <c r="V301" s="13"/>
      <c r="W301" s="13"/>
      <c r="X301" s="13"/>
      <c r="Y301" s="13"/>
      <c r="Z301" s="13"/>
      <c r="AA301" s="13"/>
      <c r="AB301" s="13"/>
      <c r="AC301" s="13"/>
      <c r="AD301" s="13"/>
      <c r="AE301" s="13"/>
      <c r="AT301" s="234" t="s">
        <v>153</v>
      </c>
      <c r="AU301" s="234" t="s">
        <v>83</v>
      </c>
      <c r="AV301" s="13" t="s">
        <v>81</v>
      </c>
      <c r="AW301" s="13" t="s">
        <v>35</v>
      </c>
      <c r="AX301" s="13" t="s">
        <v>73</v>
      </c>
      <c r="AY301" s="234" t="s">
        <v>142</v>
      </c>
    </row>
    <row r="302" s="13" customFormat="1">
      <c r="A302" s="13"/>
      <c r="B302" s="224"/>
      <c r="C302" s="225"/>
      <c r="D302" s="226" t="s">
        <v>153</v>
      </c>
      <c r="E302" s="227" t="s">
        <v>19</v>
      </c>
      <c r="F302" s="228" t="s">
        <v>386</v>
      </c>
      <c r="G302" s="225"/>
      <c r="H302" s="227" t="s">
        <v>19</v>
      </c>
      <c r="I302" s="229"/>
      <c r="J302" s="225"/>
      <c r="K302" s="225"/>
      <c r="L302" s="230"/>
      <c r="M302" s="231"/>
      <c r="N302" s="232"/>
      <c r="O302" s="232"/>
      <c r="P302" s="232"/>
      <c r="Q302" s="232"/>
      <c r="R302" s="232"/>
      <c r="S302" s="232"/>
      <c r="T302" s="233"/>
      <c r="U302" s="13"/>
      <c r="V302" s="13"/>
      <c r="W302" s="13"/>
      <c r="X302" s="13"/>
      <c r="Y302" s="13"/>
      <c r="Z302" s="13"/>
      <c r="AA302" s="13"/>
      <c r="AB302" s="13"/>
      <c r="AC302" s="13"/>
      <c r="AD302" s="13"/>
      <c r="AE302" s="13"/>
      <c r="AT302" s="234" t="s">
        <v>153</v>
      </c>
      <c r="AU302" s="234" t="s">
        <v>83</v>
      </c>
      <c r="AV302" s="13" t="s">
        <v>81</v>
      </c>
      <c r="AW302" s="13" t="s">
        <v>35</v>
      </c>
      <c r="AX302" s="13" t="s">
        <v>73</v>
      </c>
      <c r="AY302" s="234" t="s">
        <v>142</v>
      </c>
    </row>
    <row r="303" s="14" customFormat="1">
      <c r="A303" s="14"/>
      <c r="B303" s="235"/>
      <c r="C303" s="236"/>
      <c r="D303" s="226" t="s">
        <v>153</v>
      </c>
      <c r="E303" s="237" t="s">
        <v>19</v>
      </c>
      <c r="F303" s="238" t="s">
        <v>387</v>
      </c>
      <c r="G303" s="236"/>
      <c r="H303" s="239">
        <v>246.05000000000001</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153</v>
      </c>
      <c r="AU303" s="245" t="s">
        <v>83</v>
      </c>
      <c r="AV303" s="14" t="s">
        <v>83</v>
      </c>
      <c r="AW303" s="14" t="s">
        <v>35</v>
      </c>
      <c r="AX303" s="14" t="s">
        <v>81</v>
      </c>
      <c r="AY303" s="245" t="s">
        <v>142</v>
      </c>
    </row>
    <row r="304" s="2" customFormat="1" ht="16.5" customHeight="1">
      <c r="A304" s="40"/>
      <c r="B304" s="41"/>
      <c r="C304" s="206" t="s">
        <v>388</v>
      </c>
      <c r="D304" s="206" t="s">
        <v>144</v>
      </c>
      <c r="E304" s="207" t="s">
        <v>389</v>
      </c>
      <c r="F304" s="208" t="s">
        <v>390</v>
      </c>
      <c r="G304" s="209" t="s">
        <v>147</v>
      </c>
      <c r="H304" s="210">
        <v>24</v>
      </c>
      <c r="I304" s="211"/>
      <c r="J304" s="212">
        <f>ROUND(I304*H304,2)</f>
        <v>0</v>
      </c>
      <c r="K304" s="208" t="s">
        <v>148</v>
      </c>
      <c r="L304" s="46"/>
      <c r="M304" s="213" t="s">
        <v>19</v>
      </c>
      <c r="N304" s="214" t="s">
        <v>44</v>
      </c>
      <c r="O304" s="86"/>
      <c r="P304" s="215">
        <f>O304*H304</f>
        <v>0</v>
      </c>
      <c r="Q304" s="215">
        <v>0.108</v>
      </c>
      <c r="R304" s="215">
        <f>Q304*H304</f>
        <v>2.5920000000000001</v>
      </c>
      <c r="S304" s="215">
        <v>0</v>
      </c>
      <c r="T304" s="216">
        <f>S304*H304</f>
        <v>0</v>
      </c>
      <c r="U304" s="40"/>
      <c r="V304" s="40"/>
      <c r="W304" s="40"/>
      <c r="X304" s="40"/>
      <c r="Y304" s="40"/>
      <c r="Z304" s="40"/>
      <c r="AA304" s="40"/>
      <c r="AB304" s="40"/>
      <c r="AC304" s="40"/>
      <c r="AD304" s="40"/>
      <c r="AE304" s="40"/>
      <c r="AR304" s="217" t="s">
        <v>149</v>
      </c>
      <c r="AT304" s="217" t="s">
        <v>144</v>
      </c>
      <c r="AU304" s="217" t="s">
        <v>83</v>
      </c>
      <c r="AY304" s="19" t="s">
        <v>142</v>
      </c>
      <c r="BE304" s="218">
        <f>IF(N304="základní",J304,0)</f>
        <v>0</v>
      </c>
      <c r="BF304" s="218">
        <f>IF(N304="snížená",J304,0)</f>
        <v>0</v>
      </c>
      <c r="BG304" s="218">
        <f>IF(N304="zákl. přenesená",J304,0)</f>
        <v>0</v>
      </c>
      <c r="BH304" s="218">
        <f>IF(N304="sníž. přenesená",J304,0)</f>
        <v>0</v>
      </c>
      <c r="BI304" s="218">
        <f>IF(N304="nulová",J304,0)</f>
        <v>0</v>
      </c>
      <c r="BJ304" s="19" t="s">
        <v>81</v>
      </c>
      <c r="BK304" s="218">
        <f>ROUND(I304*H304,2)</f>
        <v>0</v>
      </c>
      <c r="BL304" s="19" t="s">
        <v>149</v>
      </c>
      <c r="BM304" s="217" t="s">
        <v>391</v>
      </c>
    </row>
    <row r="305" s="2" customFormat="1">
      <c r="A305" s="40"/>
      <c r="B305" s="41"/>
      <c r="C305" s="42"/>
      <c r="D305" s="219" t="s">
        <v>151</v>
      </c>
      <c r="E305" s="42"/>
      <c r="F305" s="220" t="s">
        <v>392</v>
      </c>
      <c r="G305" s="42"/>
      <c r="H305" s="42"/>
      <c r="I305" s="221"/>
      <c r="J305" s="42"/>
      <c r="K305" s="42"/>
      <c r="L305" s="46"/>
      <c r="M305" s="222"/>
      <c r="N305" s="223"/>
      <c r="O305" s="86"/>
      <c r="P305" s="86"/>
      <c r="Q305" s="86"/>
      <c r="R305" s="86"/>
      <c r="S305" s="86"/>
      <c r="T305" s="87"/>
      <c r="U305" s="40"/>
      <c r="V305" s="40"/>
      <c r="W305" s="40"/>
      <c r="X305" s="40"/>
      <c r="Y305" s="40"/>
      <c r="Z305" s="40"/>
      <c r="AA305" s="40"/>
      <c r="AB305" s="40"/>
      <c r="AC305" s="40"/>
      <c r="AD305" s="40"/>
      <c r="AE305" s="40"/>
      <c r="AT305" s="19" t="s">
        <v>151</v>
      </c>
      <c r="AU305" s="19" t="s">
        <v>83</v>
      </c>
    </row>
    <row r="306" s="13" customFormat="1">
      <c r="A306" s="13"/>
      <c r="B306" s="224"/>
      <c r="C306" s="225"/>
      <c r="D306" s="226" t="s">
        <v>153</v>
      </c>
      <c r="E306" s="227" t="s">
        <v>19</v>
      </c>
      <c r="F306" s="228" t="s">
        <v>393</v>
      </c>
      <c r="G306" s="225"/>
      <c r="H306" s="227" t="s">
        <v>19</v>
      </c>
      <c r="I306" s="229"/>
      <c r="J306" s="225"/>
      <c r="K306" s="225"/>
      <c r="L306" s="230"/>
      <c r="M306" s="231"/>
      <c r="N306" s="232"/>
      <c r="O306" s="232"/>
      <c r="P306" s="232"/>
      <c r="Q306" s="232"/>
      <c r="R306" s="232"/>
      <c r="S306" s="232"/>
      <c r="T306" s="233"/>
      <c r="U306" s="13"/>
      <c r="V306" s="13"/>
      <c r="W306" s="13"/>
      <c r="X306" s="13"/>
      <c r="Y306" s="13"/>
      <c r="Z306" s="13"/>
      <c r="AA306" s="13"/>
      <c r="AB306" s="13"/>
      <c r="AC306" s="13"/>
      <c r="AD306" s="13"/>
      <c r="AE306" s="13"/>
      <c r="AT306" s="234" t="s">
        <v>153</v>
      </c>
      <c r="AU306" s="234" t="s">
        <v>83</v>
      </c>
      <c r="AV306" s="13" t="s">
        <v>81</v>
      </c>
      <c r="AW306" s="13" t="s">
        <v>35</v>
      </c>
      <c r="AX306" s="13" t="s">
        <v>73</v>
      </c>
      <c r="AY306" s="234" t="s">
        <v>142</v>
      </c>
    </row>
    <row r="307" s="13" customFormat="1">
      <c r="A307" s="13"/>
      <c r="B307" s="224"/>
      <c r="C307" s="225"/>
      <c r="D307" s="226" t="s">
        <v>153</v>
      </c>
      <c r="E307" s="227" t="s">
        <v>19</v>
      </c>
      <c r="F307" s="228" t="s">
        <v>394</v>
      </c>
      <c r="G307" s="225"/>
      <c r="H307" s="227" t="s">
        <v>19</v>
      </c>
      <c r="I307" s="229"/>
      <c r="J307" s="225"/>
      <c r="K307" s="225"/>
      <c r="L307" s="230"/>
      <c r="M307" s="231"/>
      <c r="N307" s="232"/>
      <c r="O307" s="232"/>
      <c r="P307" s="232"/>
      <c r="Q307" s="232"/>
      <c r="R307" s="232"/>
      <c r="S307" s="232"/>
      <c r="T307" s="233"/>
      <c r="U307" s="13"/>
      <c r="V307" s="13"/>
      <c r="W307" s="13"/>
      <c r="X307" s="13"/>
      <c r="Y307" s="13"/>
      <c r="Z307" s="13"/>
      <c r="AA307" s="13"/>
      <c r="AB307" s="13"/>
      <c r="AC307" s="13"/>
      <c r="AD307" s="13"/>
      <c r="AE307" s="13"/>
      <c r="AT307" s="234" t="s">
        <v>153</v>
      </c>
      <c r="AU307" s="234" t="s">
        <v>83</v>
      </c>
      <c r="AV307" s="13" t="s">
        <v>81</v>
      </c>
      <c r="AW307" s="13" t="s">
        <v>35</v>
      </c>
      <c r="AX307" s="13" t="s">
        <v>73</v>
      </c>
      <c r="AY307" s="234" t="s">
        <v>142</v>
      </c>
    </row>
    <row r="308" s="14" customFormat="1">
      <c r="A308" s="14"/>
      <c r="B308" s="235"/>
      <c r="C308" s="236"/>
      <c r="D308" s="226" t="s">
        <v>153</v>
      </c>
      <c r="E308" s="237" t="s">
        <v>19</v>
      </c>
      <c r="F308" s="238" t="s">
        <v>395</v>
      </c>
      <c r="G308" s="236"/>
      <c r="H308" s="239">
        <v>24</v>
      </c>
      <c r="I308" s="240"/>
      <c r="J308" s="236"/>
      <c r="K308" s="236"/>
      <c r="L308" s="241"/>
      <c r="M308" s="242"/>
      <c r="N308" s="243"/>
      <c r="O308" s="243"/>
      <c r="P308" s="243"/>
      <c r="Q308" s="243"/>
      <c r="R308" s="243"/>
      <c r="S308" s="243"/>
      <c r="T308" s="244"/>
      <c r="U308" s="14"/>
      <c r="V308" s="14"/>
      <c r="W308" s="14"/>
      <c r="X308" s="14"/>
      <c r="Y308" s="14"/>
      <c r="Z308" s="14"/>
      <c r="AA308" s="14"/>
      <c r="AB308" s="14"/>
      <c r="AC308" s="14"/>
      <c r="AD308" s="14"/>
      <c r="AE308" s="14"/>
      <c r="AT308" s="245" t="s">
        <v>153</v>
      </c>
      <c r="AU308" s="245" t="s">
        <v>83</v>
      </c>
      <c r="AV308" s="14" t="s">
        <v>83</v>
      </c>
      <c r="AW308" s="14" t="s">
        <v>35</v>
      </c>
      <c r="AX308" s="14" t="s">
        <v>81</v>
      </c>
      <c r="AY308" s="245" t="s">
        <v>142</v>
      </c>
    </row>
    <row r="309" s="2" customFormat="1" ht="16.5" customHeight="1">
      <c r="A309" s="40"/>
      <c r="B309" s="41"/>
      <c r="C309" s="257" t="s">
        <v>396</v>
      </c>
      <c r="D309" s="257" t="s">
        <v>250</v>
      </c>
      <c r="E309" s="258" t="s">
        <v>397</v>
      </c>
      <c r="F309" s="259" t="s">
        <v>398</v>
      </c>
      <c r="G309" s="260" t="s">
        <v>399</v>
      </c>
      <c r="H309" s="261">
        <v>4</v>
      </c>
      <c r="I309" s="262"/>
      <c r="J309" s="263">
        <f>ROUND(I309*H309,2)</f>
        <v>0</v>
      </c>
      <c r="K309" s="259" t="s">
        <v>148</v>
      </c>
      <c r="L309" s="264"/>
      <c r="M309" s="265" t="s">
        <v>19</v>
      </c>
      <c r="N309" s="266" t="s">
        <v>44</v>
      </c>
      <c r="O309" s="86"/>
      <c r="P309" s="215">
        <f>O309*H309</f>
        <v>0</v>
      </c>
      <c r="Q309" s="215">
        <v>2.1150000000000002</v>
      </c>
      <c r="R309" s="215">
        <f>Q309*H309</f>
        <v>8.4600000000000009</v>
      </c>
      <c r="S309" s="215">
        <v>0</v>
      </c>
      <c r="T309" s="216">
        <f>S309*H309</f>
        <v>0</v>
      </c>
      <c r="U309" s="40"/>
      <c r="V309" s="40"/>
      <c r="W309" s="40"/>
      <c r="X309" s="40"/>
      <c r="Y309" s="40"/>
      <c r="Z309" s="40"/>
      <c r="AA309" s="40"/>
      <c r="AB309" s="40"/>
      <c r="AC309" s="40"/>
      <c r="AD309" s="40"/>
      <c r="AE309" s="40"/>
      <c r="AR309" s="217" t="s">
        <v>209</v>
      </c>
      <c r="AT309" s="217" t="s">
        <v>250</v>
      </c>
      <c r="AU309" s="217" t="s">
        <v>83</v>
      </c>
      <c r="AY309" s="19" t="s">
        <v>142</v>
      </c>
      <c r="BE309" s="218">
        <f>IF(N309="základní",J309,0)</f>
        <v>0</v>
      </c>
      <c r="BF309" s="218">
        <f>IF(N309="snížená",J309,0)</f>
        <v>0</v>
      </c>
      <c r="BG309" s="218">
        <f>IF(N309="zákl. přenesená",J309,0)</f>
        <v>0</v>
      </c>
      <c r="BH309" s="218">
        <f>IF(N309="sníž. přenesená",J309,0)</f>
        <v>0</v>
      </c>
      <c r="BI309" s="218">
        <f>IF(N309="nulová",J309,0)</f>
        <v>0</v>
      </c>
      <c r="BJ309" s="19" t="s">
        <v>81</v>
      </c>
      <c r="BK309" s="218">
        <f>ROUND(I309*H309,2)</f>
        <v>0</v>
      </c>
      <c r="BL309" s="19" t="s">
        <v>149</v>
      </c>
      <c r="BM309" s="217" t="s">
        <v>400</v>
      </c>
    </row>
    <row r="310" s="13" customFormat="1">
      <c r="A310" s="13"/>
      <c r="B310" s="224"/>
      <c r="C310" s="225"/>
      <c r="D310" s="226" t="s">
        <v>153</v>
      </c>
      <c r="E310" s="227" t="s">
        <v>19</v>
      </c>
      <c r="F310" s="228" t="s">
        <v>393</v>
      </c>
      <c r="G310" s="225"/>
      <c r="H310" s="227" t="s">
        <v>19</v>
      </c>
      <c r="I310" s="229"/>
      <c r="J310" s="225"/>
      <c r="K310" s="225"/>
      <c r="L310" s="230"/>
      <c r="M310" s="231"/>
      <c r="N310" s="232"/>
      <c r="O310" s="232"/>
      <c r="P310" s="232"/>
      <c r="Q310" s="232"/>
      <c r="R310" s="232"/>
      <c r="S310" s="232"/>
      <c r="T310" s="233"/>
      <c r="U310" s="13"/>
      <c r="V310" s="13"/>
      <c r="W310" s="13"/>
      <c r="X310" s="13"/>
      <c r="Y310" s="13"/>
      <c r="Z310" s="13"/>
      <c r="AA310" s="13"/>
      <c r="AB310" s="13"/>
      <c r="AC310" s="13"/>
      <c r="AD310" s="13"/>
      <c r="AE310" s="13"/>
      <c r="AT310" s="234" t="s">
        <v>153</v>
      </c>
      <c r="AU310" s="234" t="s">
        <v>83</v>
      </c>
      <c r="AV310" s="13" t="s">
        <v>81</v>
      </c>
      <c r="AW310" s="13" t="s">
        <v>35</v>
      </c>
      <c r="AX310" s="13" t="s">
        <v>73</v>
      </c>
      <c r="AY310" s="234" t="s">
        <v>142</v>
      </c>
    </row>
    <row r="311" s="13" customFormat="1">
      <c r="A311" s="13"/>
      <c r="B311" s="224"/>
      <c r="C311" s="225"/>
      <c r="D311" s="226" t="s">
        <v>153</v>
      </c>
      <c r="E311" s="227" t="s">
        <v>19</v>
      </c>
      <c r="F311" s="228" t="s">
        <v>401</v>
      </c>
      <c r="G311" s="225"/>
      <c r="H311" s="227" t="s">
        <v>19</v>
      </c>
      <c r="I311" s="229"/>
      <c r="J311" s="225"/>
      <c r="K311" s="225"/>
      <c r="L311" s="230"/>
      <c r="M311" s="231"/>
      <c r="N311" s="232"/>
      <c r="O311" s="232"/>
      <c r="P311" s="232"/>
      <c r="Q311" s="232"/>
      <c r="R311" s="232"/>
      <c r="S311" s="232"/>
      <c r="T311" s="233"/>
      <c r="U311" s="13"/>
      <c r="V311" s="13"/>
      <c r="W311" s="13"/>
      <c r="X311" s="13"/>
      <c r="Y311" s="13"/>
      <c r="Z311" s="13"/>
      <c r="AA311" s="13"/>
      <c r="AB311" s="13"/>
      <c r="AC311" s="13"/>
      <c r="AD311" s="13"/>
      <c r="AE311" s="13"/>
      <c r="AT311" s="234" t="s">
        <v>153</v>
      </c>
      <c r="AU311" s="234" t="s">
        <v>83</v>
      </c>
      <c r="AV311" s="13" t="s">
        <v>81</v>
      </c>
      <c r="AW311" s="13" t="s">
        <v>35</v>
      </c>
      <c r="AX311" s="13" t="s">
        <v>73</v>
      </c>
      <c r="AY311" s="234" t="s">
        <v>142</v>
      </c>
    </row>
    <row r="312" s="14" customFormat="1">
      <c r="A312" s="14"/>
      <c r="B312" s="235"/>
      <c r="C312" s="236"/>
      <c r="D312" s="226" t="s">
        <v>153</v>
      </c>
      <c r="E312" s="237" t="s">
        <v>19</v>
      </c>
      <c r="F312" s="238" t="s">
        <v>402</v>
      </c>
      <c r="G312" s="236"/>
      <c r="H312" s="239">
        <v>4</v>
      </c>
      <c r="I312" s="240"/>
      <c r="J312" s="236"/>
      <c r="K312" s="236"/>
      <c r="L312" s="241"/>
      <c r="M312" s="242"/>
      <c r="N312" s="243"/>
      <c r="O312" s="243"/>
      <c r="P312" s="243"/>
      <c r="Q312" s="243"/>
      <c r="R312" s="243"/>
      <c r="S312" s="243"/>
      <c r="T312" s="244"/>
      <c r="U312" s="14"/>
      <c r="V312" s="14"/>
      <c r="W312" s="14"/>
      <c r="X312" s="14"/>
      <c r="Y312" s="14"/>
      <c r="Z312" s="14"/>
      <c r="AA312" s="14"/>
      <c r="AB312" s="14"/>
      <c r="AC312" s="14"/>
      <c r="AD312" s="14"/>
      <c r="AE312" s="14"/>
      <c r="AT312" s="245" t="s">
        <v>153</v>
      </c>
      <c r="AU312" s="245" t="s">
        <v>83</v>
      </c>
      <c r="AV312" s="14" t="s">
        <v>83</v>
      </c>
      <c r="AW312" s="14" t="s">
        <v>35</v>
      </c>
      <c r="AX312" s="14" t="s">
        <v>81</v>
      </c>
      <c r="AY312" s="245" t="s">
        <v>142</v>
      </c>
    </row>
    <row r="313" s="12" customFormat="1" ht="22.8" customHeight="1">
      <c r="A313" s="12"/>
      <c r="B313" s="190"/>
      <c r="C313" s="191"/>
      <c r="D313" s="192" t="s">
        <v>72</v>
      </c>
      <c r="E313" s="204" t="s">
        <v>149</v>
      </c>
      <c r="F313" s="204" t="s">
        <v>403</v>
      </c>
      <c r="G313" s="191"/>
      <c r="H313" s="191"/>
      <c r="I313" s="194"/>
      <c r="J313" s="205">
        <f>BK313</f>
        <v>0</v>
      </c>
      <c r="K313" s="191"/>
      <c r="L313" s="196"/>
      <c r="M313" s="197"/>
      <c r="N313" s="198"/>
      <c r="O313" s="198"/>
      <c r="P313" s="199">
        <f>SUM(P314:P323)</f>
        <v>0</v>
      </c>
      <c r="Q313" s="198"/>
      <c r="R313" s="199">
        <f>SUM(R314:R323)</f>
        <v>155.06102079999999</v>
      </c>
      <c r="S313" s="198"/>
      <c r="T313" s="200">
        <f>SUM(T314:T323)</f>
        <v>0</v>
      </c>
      <c r="U313" s="12"/>
      <c r="V313" s="12"/>
      <c r="W313" s="12"/>
      <c r="X313" s="12"/>
      <c r="Y313" s="12"/>
      <c r="Z313" s="12"/>
      <c r="AA313" s="12"/>
      <c r="AB313" s="12"/>
      <c r="AC313" s="12"/>
      <c r="AD313" s="12"/>
      <c r="AE313" s="12"/>
      <c r="AR313" s="201" t="s">
        <v>81</v>
      </c>
      <c r="AT313" s="202" t="s">
        <v>72</v>
      </c>
      <c r="AU313" s="202" t="s">
        <v>81</v>
      </c>
      <c r="AY313" s="201" t="s">
        <v>142</v>
      </c>
      <c r="BK313" s="203">
        <f>SUM(BK314:BK323)</f>
        <v>0</v>
      </c>
    </row>
    <row r="314" s="2" customFormat="1" ht="16.5" customHeight="1">
      <c r="A314" s="40"/>
      <c r="B314" s="41"/>
      <c r="C314" s="206" t="s">
        <v>404</v>
      </c>
      <c r="D314" s="206" t="s">
        <v>144</v>
      </c>
      <c r="E314" s="207" t="s">
        <v>405</v>
      </c>
      <c r="F314" s="208" t="s">
        <v>406</v>
      </c>
      <c r="G314" s="209" t="s">
        <v>191</v>
      </c>
      <c r="H314" s="210">
        <v>7.04</v>
      </c>
      <c r="I314" s="211"/>
      <c r="J314" s="212">
        <f>ROUND(I314*H314,2)</f>
        <v>0</v>
      </c>
      <c r="K314" s="208" t="s">
        <v>148</v>
      </c>
      <c r="L314" s="46"/>
      <c r="M314" s="213" t="s">
        <v>19</v>
      </c>
      <c r="N314" s="214" t="s">
        <v>44</v>
      </c>
      <c r="O314" s="86"/>
      <c r="P314" s="215">
        <f>O314*H314</f>
        <v>0</v>
      </c>
      <c r="Q314" s="215">
        <v>1.8907700000000001</v>
      </c>
      <c r="R314" s="215">
        <f>Q314*H314</f>
        <v>13.3110208</v>
      </c>
      <c r="S314" s="215">
        <v>0</v>
      </c>
      <c r="T314" s="216">
        <f>S314*H314</f>
        <v>0</v>
      </c>
      <c r="U314" s="40"/>
      <c r="V314" s="40"/>
      <c r="W314" s="40"/>
      <c r="X314" s="40"/>
      <c r="Y314" s="40"/>
      <c r="Z314" s="40"/>
      <c r="AA314" s="40"/>
      <c r="AB314" s="40"/>
      <c r="AC314" s="40"/>
      <c r="AD314" s="40"/>
      <c r="AE314" s="40"/>
      <c r="AR314" s="217" t="s">
        <v>149</v>
      </c>
      <c r="AT314" s="217" t="s">
        <v>144</v>
      </c>
      <c r="AU314" s="217" t="s">
        <v>83</v>
      </c>
      <c r="AY314" s="19" t="s">
        <v>142</v>
      </c>
      <c r="BE314" s="218">
        <f>IF(N314="základní",J314,0)</f>
        <v>0</v>
      </c>
      <c r="BF314" s="218">
        <f>IF(N314="snížená",J314,0)</f>
        <v>0</v>
      </c>
      <c r="BG314" s="218">
        <f>IF(N314="zákl. přenesená",J314,0)</f>
        <v>0</v>
      </c>
      <c r="BH314" s="218">
        <f>IF(N314="sníž. přenesená",J314,0)</f>
        <v>0</v>
      </c>
      <c r="BI314" s="218">
        <f>IF(N314="nulová",J314,0)</f>
        <v>0</v>
      </c>
      <c r="BJ314" s="19" t="s">
        <v>81</v>
      </c>
      <c r="BK314" s="218">
        <f>ROUND(I314*H314,2)</f>
        <v>0</v>
      </c>
      <c r="BL314" s="19" t="s">
        <v>149</v>
      </c>
      <c r="BM314" s="217" t="s">
        <v>407</v>
      </c>
    </row>
    <row r="315" s="2" customFormat="1">
      <c r="A315" s="40"/>
      <c r="B315" s="41"/>
      <c r="C315" s="42"/>
      <c r="D315" s="219" t="s">
        <v>151</v>
      </c>
      <c r="E315" s="42"/>
      <c r="F315" s="220" t="s">
        <v>408</v>
      </c>
      <c r="G315" s="42"/>
      <c r="H315" s="42"/>
      <c r="I315" s="221"/>
      <c r="J315" s="42"/>
      <c r="K315" s="42"/>
      <c r="L315" s="46"/>
      <c r="M315" s="222"/>
      <c r="N315" s="223"/>
      <c r="O315" s="86"/>
      <c r="P315" s="86"/>
      <c r="Q315" s="86"/>
      <c r="R315" s="86"/>
      <c r="S315" s="86"/>
      <c r="T315" s="87"/>
      <c r="U315" s="40"/>
      <c r="V315" s="40"/>
      <c r="W315" s="40"/>
      <c r="X315" s="40"/>
      <c r="Y315" s="40"/>
      <c r="Z315" s="40"/>
      <c r="AA315" s="40"/>
      <c r="AB315" s="40"/>
      <c r="AC315" s="40"/>
      <c r="AD315" s="40"/>
      <c r="AE315" s="40"/>
      <c r="AT315" s="19" t="s">
        <v>151</v>
      </c>
      <c r="AU315" s="19" t="s">
        <v>83</v>
      </c>
    </row>
    <row r="316" s="13" customFormat="1">
      <c r="A316" s="13"/>
      <c r="B316" s="224"/>
      <c r="C316" s="225"/>
      <c r="D316" s="226" t="s">
        <v>153</v>
      </c>
      <c r="E316" s="227" t="s">
        <v>19</v>
      </c>
      <c r="F316" s="228" t="s">
        <v>154</v>
      </c>
      <c r="G316" s="225"/>
      <c r="H316" s="227" t="s">
        <v>19</v>
      </c>
      <c r="I316" s="229"/>
      <c r="J316" s="225"/>
      <c r="K316" s="225"/>
      <c r="L316" s="230"/>
      <c r="M316" s="231"/>
      <c r="N316" s="232"/>
      <c r="O316" s="232"/>
      <c r="P316" s="232"/>
      <c r="Q316" s="232"/>
      <c r="R316" s="232"/>
      <c r="S316" s="232"/>
      <c r="T316" s="233"/>
      <c r="U316" s="13"/>
      <c r="V316" s="13"/>
      <c r="W316" s="13"/>
      <c r="X316" s="13"/>
      <c r="Y316" s="13"/>
      <c r="Z316" s="13"/>
      <c r="AA316" s="13"/>
      <c r="AB316" s="13"/>
      <c r="AC316" s="13"/>
      <c r="AD316" s="13"/>
      <c r="AE316" s="13"/>
      <c r="AT316" s="234" t="s">
        <v>153</v>
      </c>
      <c r="AU316" s="234" t="s">
        <v>83</v>
      </c>
      <c r="AV316" s="13" t="s">
        <v>81</v>
      </c>
      <c r="AW316" s="13" t="s">
        <v>35</v>
      </c>
      <c r="AX316" s="13" t="s">
        <v>73</v>
      </c>
      <c r="AY316" s="234" t="s">
        <v>142</v>
      </c>
    </row>
    <row r="317" s="13" customFormat="1">
      <c r="A317" s="13"/>
      <c r="B317" s="224"/>
      <c r="C317" s="225"/>
      <c r="D317" s="226" t="s">
        <v>153</v>
      </c>
      <c r="E317" s="227" t="s">
        <v>19</v>
      </c>
      <c r="F317" s="228" t="s">
        <v>409</v>
      </c>
      <c r="G317" s="225"/>
      <c r="H317" s="227" t="s">
        <v>19</v>
      </c>
      <c r="I317" s="229"/>
      <c r="J317" s="225"/>
      <c r="K317" s="225"/>
      <c r="L317" s="230"/>
      <c r="M317" s="231"/>
      <c r="N317" s="232"/>
      <c r="O317" s="232"/>
      <c r="P317" s="232"/>
      <c r="Q317" s="232"/>
      <c r="R317" s="232"/>
      <c r="S317" s="232"/>
      <c r="T317" s="233"/>
      <c r="U317" s="13"/>
      <c r="V317" s="13"/>
      <c r="W317" s="13"/>
      <c r="X317" s="13"/>
      <c r="Y317" s="13"/>
      <c r="Z317" s="13"/>
      <c r="AA317" s="13"/>
      <c r="AB317" s="13"/>
      <c r="AC317" s="13"/>
      <c r="AD317" s="13"/>
      <c r="AE317" s="13"/>
      <c r="AT317" s="234" t="s">
        <v>153</v>
      </c>
      <c r="AU317" s="234" t="s">
        <v>83</v>
      </c>
      <c r="AV317" s="13" t="s">
        <v>81</v>
      </c>
      <c r="AW317" s="13" t="s">
        <v>35</v>
      </c>
      <c r="AX317" s="13" t="s">
        <v>73</v>
      </c>
      <c r="AY317" s="234" t="s">
        <v>142</v>
      </c>
    </row>
    <row r="318" s="14" customFormat="1">
      <c r="A318" s="14"/>
      <c r="B318" s="235"/>
      <c r="C318" s="236"/>
      <c r="D318" s="226" t="s">
        <v>153</v>
      </c>
      <c r="E318" s="237" t="s">
        <v>19</v>
      </c>
      <c r="F318" s="238" t="s">
        <v>410</v>
      </c>
      <c r="G318" s="236"/>
      <c r="H318" s="239">
        <v>7.04</v>
      </c>
      <c r="I318" s="240"/>
      <c r="J318" s="236"/>
      <c r="K318" s="236"/>
      <c r="L318" s="241"/>
      <c r="M318" s="242"/>
      <c r="N318" s="243"/>
      <c r="O318" s="243"/>
      <c r="P318" s="243"/>
      <c r="Q318" s="243"/>
      <c r="R318" s="243"/>
      <c r="S318" s="243"/>
      <c r="T318" s="244"/>
      <c r="U318" s="14"/>
      <c r="V318" s="14"/>
      <c r="W318" s="14"/>
      <c r="X318" s="14"/>
      <c r="Y318" s="14"/>
      <c r="Z318" s="14"/>
      <c r="AA318" s="14"/>
      <c r="AB318" s="14"/>
      <c r="AC318" s="14"/>
      <c r="AD318" s="14"/>
      <c r="AE318" s="14"/>
      <c r="AT318" s="245" t="s">
        <v>153</v>
      </c>
      <c r="AU318" s="245" t="s">
        <v>83</v>
      </c>
      <c r="AV318" s="14" t="s">
        <v>83</v>
      </c>
      <c r="AW318" s="14" t="s">
        <v>35</v>
      </c>
      <c r="AX318" s="14" t="s">
        <v>81</v>
      </c>
      <c r="AY318" s="245" t="s">
        <v>142</v>
      </c>
    </row>
    <row r="319" s="2" customFormat="1" ht="24.15" customHeight="1">
      <c r="A319" s="40"/>
      <c r="B319" s="41"/>
      <c r="C319" s="206" t="s">
        <v>411</v>
      </c>
      <c r="D319" s="206" t="s">
        <v>144</v>
      </c>
      <c r="E319" s="207" t="s">
        <v>412</v>
      </c>
      <c r="F319" s="208" t="s">
        <v>413</v>
      </c>
      <c r="G319" s="209" t="s">
        <v>191</v>
      </c>
      <c r="H319" s="210">
        <v>75</v>
      </c>
      <c r="I319" s="211"/>
      <c r="J319" s="212">
        <f>ROUND(I319*H319,2)</f>
        <v>0</v>
      </c>
      <c r="K319" s="208" t="s">
        <v>148</v>
      </c>
      <c r="L319" s="46"/>
      <c r="M319" s="213" t="s">
        <v>19</v>
      </c>
      <c r="N319" s="214" t="s">
        <v>44</v>
      </c>
      <c r="O319" s="86"/>
      <c r="P319" s="215">
        <f>O319*H319</f>
        <v>0</v>
      </c>
      <c r="Q319" s="215">
        <v>1.8899999999999999</v>
      </c>
      <c r="R319" s="215">
        <f>Q319*H319</f>
        <v>141.75</v>
      </c>
      <c r="S319" s="215">
        <v>0</v>
      </c>
      <c r="T319" s="216">
        <f>S319*H319</f>
        <v>0</v>
      </c>
      <c r="U319" s="40"/>
      <c r="V319" s="40"/>
      <c r="W319" s="40"/>
      <c r="X319" s="40"/>
      <c r="Y319" s="40"/>
      <c r="Z319" s="40"/>
      <c r="AA319" s="40"/>
      <c r="AB319" s="40"/>
      <c r="AC319" s="40"/>
      <c r="AD319" s="40"/>
      <c r="AE319" s="40"/>
      <c r="AR319" s="217" t="s">
        <v>149</v>
      </c>
      <c r="AT319" s="217" t="s">
        <v>144</v>
      </c>
      <c r="AU319" s="217" t="s">
        <v>83</v>
      </c>
      <c r="AY319" s="19" t="s">
        <v>142</v>
      </c>
      <c r="BE319" s="218">
        <f>IF(N319="základní",J319,0)</f>
        <v>0</v>
      </c>
      <c r="BF319" s="218">
        <f>IF(N319="snížená",J319,0)</f>
        <v>0</v>
      </c>
      <c r="BG319" s="218">
        <f>IF(N319="zákl. přenesená",J319,0)</f>
        <v>0</v>
      </c>
      <c r="BH319" s="218">
        <f>IF(N319="sníž. přenesená",J319,0)</f>
        <v>0</v>
      </c>
      <c r="BI319" s="218">
        <f>IF(N319="nulová",J319,0)</f>
        <v>0</v>
      </c>
      <c r="BJ319" s="19" t="s">
        <v>81</v>
      </c>
      <c r="BK319" s="218">
        <f>ROUND(I319*H319,2)</f>
        <v>0</v>
      </c>
      <c r="BL319" s="19" t="s">
        <v>149</v>
      </c>
      <c r="BM319" s="217" t="s">
        <v>414</v>
      </c>
    </row>
    <row r="320" s="2" customFormat="1">
      <c r="A320" s="40"/>
      <c r="B320" s="41"/>
      <c r="C320" s="42"/>
      <c r="D320" s="219" t="s">
        <v>151</v>
      </c>
      <c r="E320" s="42"/>
      <c r="F320" s="220" t="s">
        <v>415</v>
      </c>
      <c r="G320" s="42"/>
      <c r="H320" s="42"/>
      <c r="I320" s="221"/>
      <c r="J320" s="42"/>
      <c r="K320" s="42"/>
      <c r="L320" s="46"/>
      <c r="M320" s="222"/>
      <c r="N320" s="223"/>
      <c r="O320" s="86"/>
      <c r="P320" s="86"/>
      <c r="Q320" s="86"/>
      <c r="R320" s="86"/>
      <c r="S320" s="86"/>
      <c r="T320" s="87"/>
      <c r="U320" s="40"/>
      <c r="V320" s="40"/>
      <c r="W320" s="40"/>
      <c r="X320" s="40"/>
      <c r="Y320" s="40"/>
      <c r="Z320" s="40"/>
      <c r="AA320" s="40"/>
      <c r="AB320" s="40"/>
      <c r="AC320" s="40"/>
      <c r="AD320" s="40"/>
      <c r="AE320" s="40"/>
      <c r="AT320" s="19" t="s">
        <v>151</v>
      </c>
      <c r="AU320" s="19" t="s">
        <v>83</v>
      </c>
    </row>
    <row r="321" s="13" customFormat="1">
      <c r="A321" s="13"/>
      <c r="B321" s="224"/>
      <c r="C321" s="225"/>
      <c r="D321" s="226" t="s">
        <v>153</v>
      </c>
      <c r="E321" s="227" t="s">
        <v>19</v>
      </c>
      <c r="F321" s="228" t="s">
        <v>194</v>
      </c>
      <c r="G321" s="225"/>
      <c r="H321" s="227" t="s">
        <v>19</v>
      </c>
      <c r="I321" s="229"/>
      <c r="J321" s="225"/>
      <c r="K321" s="225"/>
      <c r="L321" s="230"/>
      <c r="M321" s="231"/>
      <c r="N321" s="232"/>
      <c r="O321" s="232"/>
      <c r="P321" s="232"/>
      <c r="Q321" s="232"/>
      <c r="R321" s="232"/>
      <c r="S321" s="232"/>
      <c r="T321" s="233"/>
      <c r="U321" s="13"/>
      <c r="V321" s="13"/>
      <c r="W321" s="13"/>
      <c r="X321" s="13"/>
      <c r="Y321" s="13"/>
      <c r="Z321" s="13"/>
      <c r="AA321" s="13"/>
      <c r="AB321" s="13"/>
      <c r="AC321" s="13"/>
      <c r="AD321" s="13"/>
      <c r="AE321" s="13"/>
      <c r="AT321" s="234" t="s">
        <v>153</v>
      </c>
      <c r="AU321" s="234" t="s">
        <v>83</v>
      </c>
      <c r="AV321" s="13" t="s">
        <v>81</v>
      </c>
      <c r="AW321" s="13" t="s">
        <v>35</v>
      </c>
      <c r="AX321" s="13" t="s">
        <v>73</v>
      </c>
      <c r="AY321" s="234" t="s">
        <v>142</v>
      </c>
    </row>
    <row r="322" s="13" customFormat="1">
      <c r="A322" s="13"/>
      <c r="B322" s="224"/>
      <c r="C322" s="225"/>
      <c r="D322" s="226" t="s">
        <v>153</v>
      </c>
      <c r="E322" s="227" t="s">
        <v>19</v>
      </c>
      <c r="F322" s="228" t="s">
        <v>195</v>
      </c>
      <c r="G322" s="225"/>
      <c r="H322" s="227" t="s">
        <v>19</v>
      </c>
      <c r="I322" s="229"/>
      <c r="J322" s="225"/>
      <c r="K322" s="225"/>
      <c r="L322" s="230"/>
      <c r="M322" s="231"/>
      <c r="N322" s="232"/>
      <c r="O322" s="232"/>
      <c r="P322" s="232"/>
      <c r="Q322" s="232"/>
      <c r="R322" s="232"/>
      <c r="S322" s="232"/>
      <c r="T322" s="233"/>
      <c r="U322" s="13"/>
      <c r="V322" s="13"/>
      <c r="W322" s="13"/>
      <c r="X322" s="13"/>
      <c r="Y322" s="13"/>
      <c r="Z322" s="13"/>
      <c r="AA322" s="13"/>
      <c r="AB322" s="13"/>
      <c r="AC322" s="13"/>
      <c r="AD322" s="13"/>
      <c r="AE322" s="13"/>
      <c r="AT322" s="234" t="s">
        <v>153</v>
      </c>
      <c r="AU322" s="234" t="s">
        <v>83</v>
      </c>
      <c r="AV322" s="13" t="s">
        <v>81</v>
      </c>
      <c r="AW322" s="13" t="s">
        <v>35</v>
      </c>
      <c r="AX322" s="13" t="s">
        <v>73</v>
      </c>
      <c r="AY322" s="234" t="s">
        <v>142</v>
      </c>
    </row>
    <row r="323" s="14" customFormat="1">
      <c r="A323" s="14"/>
      <c r="B323" s="235"/>
      <c r="C323" s="236"/>
      <c r="D323" s="226" t="s">
        <v>153</v>
      </c>
      <c r="E323" s="237" t="s">
        <v>19</v>
      </c>
      <c r="F323" s="238" t="s">
        <v>416</v>
      </c>
      <c r="G323" s="236"/>
      <c r="H323" s="239">
        <v>75</v>
      </c>
      <c r="I323" s="240"/>
      <c r="J323" s="236"/>
      <c r="K323" s="236"/>
      <c r="L323" s="241"/>
      <c r="M323" s="242"/>
      <c r="N323" s="243"/>
      <c r="O323" s="243"/>
      <c r="P323" s="243"/>
      <c r="Q323" s="243"/>
      <c r="R323" s="243"/>
      <c r="S323" s="243"/>
      <c r="T323" s="244"/>
      <c r="U323" s="14"/>
      <c r="V323" s="14"/>
      <c r="W323" s="14"/>
      <c r="X323" s="14"/>
      <c r="Y323" s="14"/>
      <c r="Z323" s="14"/>
      <c r="AA323" s="14"/>
      <c r="AB323" s="14"/>
      <c r="AC323" s="14"/>
      <c r="AD323" s="14"/>
      <c r="AE323" s="14"/>
      <c r="AT323" s="245" t="s">
        <v>153</v>
      </c>
      <c r="AU323" s="245" t="s">
        <v>83</v>
      </c>
      <c r="AV323" s="14" t="s">
        <v>83</v>
      </c>
      <c r="AW323" s="14" t="s">
        <v>35</v>
      </c>
      <c r="AX323" s="14" t="s">
        <v>81</v>
      </c>
      <c r="AY323" s="245" t="s">
        <v>142</v>
      </c>
    </row>
    <row r="324" s="12" customFormat="1" ht="22.8" customHeight="1">
      <c r="A324" s="12"/>
      <c r="B324" s="190"/>
      <c r="C324" s="191"/>
      <c r="D324" s="192" t="s">
        <v>72</v>
      </c>
      <c r="E324" s="204" t="s">
        <v>180</v>
      </c>
      <c r="F324" s="204" t="s">
        <v>417</v>
      </c>
      <c r="G324" s="191"/>
      <c r="H324" s="191"/>
      <c r="I324" s="194"/>
      <c r="J324" s="205">
        <f>BK324</f>
        <v>0</v>
      </c>
      <c r="K324" s="191"/>
      <c r="L324" s="196"/>
      <c r="M324" s="197"/>
      <c r="N324" s="198"/>
      <c r="O324" s="198"/>
      <c r="P324" s="199">
        <f>SUM(P325:P410)</f>
        <v>0</v>
      </c>
      <c r="Q324" s="198"/>
      <c r="R324" s="199">
        <f>SUM(R325:R410)</f>
        <v>1978.5628999999999</v>
      </c>
      <c r="S324" s="198"/>
      <c r="T324" s="200">
        <f>SUM(T325:T410)</f>
        <v>0</v>
      </c>
      <c r="U324" s="12"/>
      <c r="V324" s="12"/>
      <c r="W324" s="12"/>
      <c r="X324" s="12"/>
      <c r="Y324" s="12"/>
      <c r="Z324" s="12"/>
      <c r="AA324" s="12"/>
      <c r="AB324" s="12"/>
      <c r="AC324" s="12"/>
      <c r="AD324" s="12"/>
      <c r="AE324" s="12"/>
      <c r="AR324" s="201" t="s">
        <v>81</v>
      </c>
      <c r="AT324" s="202" t="s">
        <v>72</v>
      </c>
      <c r="AU324" s="202" t="s">
        <v>81</v>
      </c>
      <c r="AY324" s="201" t="s">
        <v>142</v>
      </c>
      <c r="BK324" s="203">
        <f>SUM(BK325:BK410)</f>
        <v>0</v>
      </c>
    </row>
    <row r="325" s="2" customFormat="1" ht="37.8" customHeight="1">
      <c r="A325" s="40"/>
      <c r="B325" s="41"/>
      <c r="C325" s="206" t="s">
        <v>273</v>
      </c>
      <c r="D325" s="206" t="s">
        <v>144</v>
      </c>
      <c r="E325" s="207" t="s">
        <v>418</v>
      </c>
      <c r="F325" s="208" t="s">
        <v>419</v>
      </c>
      <c r="G325" s="209" t="s">
        <v>147</v>
      </c>
      <c r="H325" s="210">
        <v>1965</v>
      </c>
      <c r="I325" s="211"/>
      <c r="J325" s="212">
        <f>ROUND(I325*H325,2)</f>
        <v>0</v>
      </c>
      <c r="K325" s="208" t="s">
        <v>148</v>
      </c>
      <c r="L325" s="46"/>
      <c r="M325" s="213" t="s">
        <v>19</v>
      </c>
      <c r="N325" s="214" t="s">
        <v>44</v>
      </c>
      <c r="O325" s="86"/>
      <c r="P325" s="215">
        <f>O325*H325</f>
        <v>0</v>
      </c>
      <c r="Q325" s="215">
        <v>0</v>
      </c>
      <c r="R325" s="215">
        <f>Q325*H325</f>
        <v>0</v>
      </c>
      <c r="S325" s="215">
        <v>0</v>
      </c>
      <c r="T325" s="216">
        <f>S325*H325</f>
        <v>0</v>
      </c>
      <c r="U325" s="40"/>
      <c r="V325" s="40"/>
      <c r="W325" s="40"/>
      <c r="X325" s="40"/>
      <c r="Y325" s="40"/>
      <c r="Z325" s="40"/>
      <c r="AA325" s="40"/>
      <c r="AB325" s="40"/>
      <c r="AC325" s="40"/>
      <c r="AD325" s="40"/>
      <c r="AE325" s="40"/>
      <c r="AR325" s="217" t="s">
        <v>149</v>
      </c>
      <c r="AT325" s="217" t="s">
        <v>144</v>
      </c>
      <c r="AU325" s="217" t="s">
        <v>83</v>
      </c>
      <c r="AY325" s="19" t="s">
        <v>142</v>
      </c>
      <c r="BE325" s="218">
        <f>IF(N325="základní",J325,0)</f>
        <v>0</v>
      </c>
      <c r="BF325" s="218">
        <f>IF(N325="snížená",J325,0)</f>
        <v>0</v>
      </c>
      <c r="BG325" s="218">
        <f>IF(N325="zákl. přenesená",J325,0)</f>
        <v>0</v>
      </c>
      <c r="BH325" s="218">
        <f>IF(N325="sníž. přenesená",J325,0)</f>
        <v>0</v>
      </c>
      <c r="BI325" s="218">
        <f>IF(N325="nulová",J325,0)</f>
        <v>0</v>
      </c>
      <c r="BJ325" s="19" t="s">
        <v>81</v>
      </c>
      <c r="BK325" s="218">
        <f>ROUND(I325*H325,2)</f>
        <v>0</v>
      </c>
      <c r="BL325" s="19" t="s">
        <v>149</v>
      </c>
      <c r="BM325" s="217" t="s">
        <v>420</v>
      </c>
    </row>
    <row r="326" s="2" customFormat="1">
      <c r="A326" s="40"/>
      <c r="B326" s="41"/>
      <c r="C326" s="42"/>
      <c r="D326" s="219" t="s">
        <v>151</v>
      </c>
      <c r="E326" s="42"/>
      <c r="F326" s="220" t="s">
        <v>421</v>
      </c>
      <c r="G326" s="42"/>
      <c r="H326" s="42"/>
      <c r="I326" s="221"/>
      <c r="J326" s="42"/>
      <c r="K326" s="42"/>
      <c r="L326" s="46"/>
      <c r="M326" s="222"/>
      <c r="N326" s="223"/>
      <c r="O326" s="86"/>
      <c r="P326" s="86"/>
      <c r="Q326" s="86"/>
      <c r="R326" s="86"/>
      <c r="S326" s="86"/>
      <c r="T326" s="87"/>
      <c r="U326" s="40"/>
      <c r="V326" s="40"/>
      <c r="W326" s="40"/>
      <c r="X326" s="40"/>
      <c r="Y326" s="40"/>
      <c r="Z326" s="40"/>
      <c r="AA326" s="40"/>
      <c r="AB326" s="40"/>
      <c r="AC326" s="40"/>
      <c r="AD326" s="40"/>
      <c r="AE326" s="40"/>
      <c r="AT326" s="19" t="s">
        <v>151</v>
      </c>
      <c r="AU326" s="19" t="s">
        <v>83</v>
      </c>
    </row>
    <row r="327" s="13" customFormat="1">
      <c r="A327" s="13"/>
      <c r="B327" s="224"/>
      <c r="C327" s="225"/>
      <c r="D327" s="226" t="s">
        <v>153</v>
      </c>
      <c r="E327" s="227" t="s">
        <v>19</v>
      </c>
      <c r="F327" s="228" t="s">
        <v>154</v>
      </c>
      <c r="G327" s="225"/>
      <c r="H327" s="227" t="s">
        <v>19</v>
      </c>
      <c r="I327" s="229"/>
      <c r="J327" s="225"/>
      <c r="K327" s="225"/>
      <c r="L327" s="230"/>
      <c r="M327" s="231"/>
      <c r="N327" s="232"/>
      <c r="O327" s="232"/>
      <c r="P327" s="232"/>
      <c r="Q327" s="232"/>
      <c r="R327" s="232"/>
      <c r="S327" s="232"/>
      <c r="T327" s="233"/>
      <c r="U327" s="13"/>
      <c r="V327" s="13"/>
      <c r="W327" s="13"/>
      <c r="X327" s="13"/>
      <c r="Y327" s="13"/>
      <c r="Z327" s="13"/>
      <c r="AA327" s="13"/>
      <c r="AB327" s="13"/>
      <c r="AC327" s="13"/>
      <c r="AD327" s="13"/>
      <c r="AE327" s="13"/>
      <c r="AT327" s="234" t="s">
        <v>153</v>
      </c>
      <c r="AU327" s="234" t="s">
        <v>83</v>
      </c>
      <c r="AV327" s="13" t="s">
        <v>81</v>
      </c>
      <c r="AW327" s="13" t="s">
        <v>35</v>
      </c>
      <c r="AX327" s="13" t="s">
        <v>73</v>
      </c>
      <c r="AY327" s="234" t="s">
        <v>142</v>
      </c>
    </row>
    <row r="328" s="13" customFormat="1">
      <c r="A328" s="13"/>
      <c r="B328" s="224"/>
      <c r="C328" s="225"/>
      <c r="D328" s="226" t="s">
        <v>153</v>
      </c>
      <c r="E328" s="227" t="s">
        <v>19</v>
      </c>
      <c r="F328" s="228" t="s">
        <v>422</v>
      </c>
      <c r="G328" s="225"/>
      <c r="H328" s="227" t="s">
        <v>19</v>
      </c>
      <c r="I328" s="229"/>
      <c r="J328" s="225"/>
      <c r="K328" s="225"/>
      <c r="L328" s="230"/>
      <c r="M328" s="231"/>
      <c r="N328" s="232"/>
      <c r="O328" s="232"/>
      <c r="P328" s="232"/>
      <c r="Q328" s="232"/>
      <c r="R328" s="232"/>
      <c r="S328" s="232"/>
      <c r="T328" s="233"/>
      <c r="U328" s="13"/>
      <c r="V328" s="13"/>
      <c r="W328" s="13"/>
      <c r="X328" s="13"/>
      <c r="Y328" s="13"/>
      <c r="Z328" s="13"/>
      <c r="AA328" s="13"/>
      <c r="AB328" s="13"/>
      <c r="AC328" s="13"/>
      <c r="AD328" s="13"/>
      <c r="AE328" s="13"/>
      <c r="AT328" s="234" t="s">
        <v>153</v>
      </c>
      <c r="AU328" s="234" t="s">
        <v>83</v>
      </c>
      <c r="AV328" s="13" t="s">
        <v>81</v>
      </c>
      <c r="AW328" s="13" t="s">
        <v>35</v>
      </c>
      <c r="AX328" s="13" t="s">
        <v>73</v>
      </c>
      <c r="AY328" s="234" t="s">
        <v>142</v>
      </c>
    </row>
    <row r="329" s="13" customFormat="1">
      <c r="A329" s="13"/>
      <c r="B329" s="224"/>
      <c r="C329" s="225"/>
      <c r="D329" s="226" t="s">
        <v>153</v>
      </c>
      <c r="E329" s="227" t="s">
        <v>19</v>
      </c>
      <c r="F329" s="228" t="s">
        <v>203</v>
      </c>
      <c r="G329" s="225"/>
      <c r="H329" s="227" t="s">
        <v>19</v>
      </c>
      <c r="I329" s="229"/>
      <c r="J329" s="225"/>
      <c r="K329" s="225"/>
      <c r="L329" s="230"/>
      <c r="M329" s="231"/>
      <c r="N329" s="232"/>
      <c r="O329" s="232"/>
      <c r="P329" s="232"/>
      <c r="Q329" s="232"/>
      <c r="R329" s="232"/>
      <c r="S329" s="232"/>
      <c r="T329" s="233"/>
      <c r="U329" s="13"/>
      <c r="V329" s="13"/>
      <c r="W329" s="13"/>
      <c r="X329" s="13"/>
      <c r="Y329" s="13"/>
      <c r="Z329" s="13"/>
      <c r="AA329" s="13"/>
      <c r="AB329" s="13"/>
      <c r="AC329" s="13"/>
      <c r="AD329" s="13"/>
      <c r="AE329" s="13"/>
      <c r="AT329" s="234" t="s">
        <v>153</v>
      </c>
      <c r="AU329" s="234" t="s">
        <v>83</v>
      </c>
      <c r="AV329" s="13" t="s">
        <v>81</v>
      </c>
      <c r="AW329" s="13" t="s">
        <v>35</v>
      </c>
      <c r="AX329" s="13" t="s">
        <v>73</v>
      </c>
      <c r="AY329" s="234" t="s">
        <v>142</v>
      </c>
    </row>
    <row r="330" s="14" customFormat="1">
      <c r="A330" s="14"/>
      <c r="B330" s="235"/>
      <c r="C330" s="236"/>
      <c r="D330" s="226" t="s">
        <v>153</v>
      </c>
      <c r="E330" s="237" t="s">
        <v>19</v>
      </c>
      <c r="F330" s="238" t="s">
        <v>282</v>
      </c>
      <c r="G330" s="236"/>
      <c r="H330" s="239">
        <v>1850</v>
      </c>
      <c r="I330" s="240"/>
      <c r="J330" s="236"/>
      <c r="K330" s="236"/>
      <c r="L330" s="241"/>
      <c r="M330" s="242"/>
      <c r="N330" s="243"/>
      <c r="O330" s="243"/>
      <c r="P330" s="243"/>
      <c r="Q330" s="243"/>
      <c r="R330" s="243"/>
      <c r="S330" s="243"/>
      <c r="T330" s="244"/>
      <c r="U330" s="14"/>
      <c r="V330" s="14"/>
      <c r="W330" s="14"/>
      <c r="X330" s="14"/>
      <c r="Y330" s="14"/>
      <c r="Z330" s="14"/>
      <c r="AA330" s="14"/>
      <c r="AB330" s="14"/>
      <c r="AC330" s="14"/>
      <c r="AD330" s="14"/>
      <c r="AE330" s="14"/>
      <c r="AT330" s="245" t="s">
        <v>153</v>
      </c>
      <c r="AU330" s="245" t="s">
        <v>83</v>
      </c>
      <c r="AV330" s="14" t="s">
        <v>83</v>
      </c>
      <c r="AW330" s="14" t="s">
        <v>35</v>
      </c>
      <c r="AX330" s="14" t="s">
        <v>73</v>
      </c>
      <c r="AY330" s="245" t="s">
        <v>142</v>
      </c>
    </row>
    <row r="331" s="13" customFormat="1">
      <c r="A331" s="13"/>
      <c r="B331" s="224"/>
      <c r="C331" s="225"/>
      <c r="D331" s="226" t="s">
        <v>153</v>
      </c>
      <c r="E331" s="227" t="s">
        <v>19</v>
      </c>
      <c r="F331" s="228" t="s">
        <v>283</v>
      </c>
      <c r="G331" s="225"/>
      <c r="H331" s="227" t="s">
        <v>19</v>
      </c>
      <c r="I331" s="229"/>
      <c r="J331" s="225"/>
      <c r="K331" s="225"/>
      <c r="L331" s="230"/>
      <c r="M331" s="231"/>
      <c r="N331" s="232"/>
      <c r="O331" s="232"/>
      <c r="P331" s="232"/>
      <c r="Q331" s="232"/>
      <c r="R331" s="232"/>
      <c r="S331" s="232"/>
      <c r="T331" s="233"/>
      <c r="U331" s="13"/>
      <c r="V331" s="13"/>
      <c r="W331" s="13"/>
      <c r="X331" s="13"/>
      <c r="Y331" s="13"/>
      <c r="Z331" s="13"/>
      <c r="AA331" s="13"/>
      <c r="AB331" s="13"/>
      <c r="AC331" s="13"/>
      <c r="AD331" s="13"/>
      <c r="AE331" s="13"/>
      <c r="AT331" s="234" t="s">
        <v>153</v>
      </c>
      <c r="AU331" s="234" t="s">
        <v>83</v>
      </c>
      <c r="AV331" s="13" t="s">
        <v>81</v>
      </c>
      <c r="AW331" s="13" t="s">
        <v>35</v>
      </c>
      <c r="AX331" s="13" t="s">
        <v>73</v>
      </c>
      <c r="AY331" s="234" t="s">
        <v>142</v>
      </c>
    </row>
    <row r="332" s="13" customFormat="1">
      <c r="A332" s="13"/>
      <c r="B332" s="224"/>
      <c r="C332" s="225"/>
      <c r="D332" s="226" t="s">
        <v>153</v>
      </c>
      <c r="E332" s="227" t="s">
        <v>19</v>
      </c>
      <c r="F332" s="228" t="s">
        <v>284</v>
      </c>
      <c r="G332" s="225"/>
      <c r="H332" s="227" t="s">
        <v>19</v>
      </c>
      <c r="I332" s="229"/>
      <c r="J332" s="225"/>
      <c r="K332" s="225"/>
      <c r="L332" s="230"/>
      <c r="M332" s="231"/>
      <c r="N332" s="232"/>
      <c r="O332" s="232"/>
      <c r="P332" s="232"/>
      <c r="Q332" s="232"/>
      <c r="R332" s="232"/>
      <c r="S332" s="232"/>
      <c r="T332" s="233"/>
      <c r="U332" s="13"/>
      <c r="V332" s="13"/>
      <c r="W332" s="13"/>
      <c r="X332" s="13"/>
      <c r="Y332" s="13"/>
      <c r="Z332" s="13"/>
      <c r="AA332" s="13"/>
      <c r="AB332" s="13"/>
      <c r="AC332" s="13"/>
      <c r="AD332" s="13"/>
      <c r="AE332" s="13"/>
      <c r="AT332" s="234" t="s">
        <v>153</v>
      </c>
      <c r="AU332" s="234" t="s">
        <v>83</v>
      </c>
      <c r="AV332" s="13" t="s">
        <v>81</v>
      </c>
      <c r="AW332" s="13" t="s">
        <v>35</v>
      </c>
      <c r="AX332" s="13" t="s">
        <v>73</v>
      </c>
      <c r="AY332" s="234" t="s">
        <v>142</v>
      </c>
    </row>
    <row r="333" s="14" customFormat="1">
      <c r="A333" s="14"/>
      <c r="B333" s="235"/>
      <c r="C333" s="236"/>
      <c r="D333" s="226" t="s">
        <v>153</v>
      </c>
      <c r="E333" s="237" t="s">
        <v>19</v>
      </c>
      <c r="F333" s="238" t="s">
        <v>285</v>
      </c>
      <c r="G333" s="236"/>
      <c r="H333" s="239">
        <v>115</v>
      </c>
      <c r="I333" s="240"/>
      <c r="J333" s="236"/>
      <c r="K333" s="236"/>
      <c r="L333" s="241"/>
      <c r="M333" s="242"/>
      <c r="N333" s="243"/>
      <c r="O333" s="243"/>
      <c r="P333" s="243"/>
      <c r="Q333" s="243"/>
      <c r="R333" s="243"/>
      <c r="S333" s="243"/>
      <c r="T333" s="244"/>
      <c r="U333" s="14"/>
      <c r="V333" s="14"/>
      <c r="W333" s="14"/>
      <c r="X333" s="14"/>
      <c r="Y333" s="14"/>
      <c r="Z333" s="14"/>
      <c r="AA333" s="14"/>
      <c r="AB333" s="14"/>
      <c r="AC333" s="14"/>
      <c r="AD333" s="14"/>
      <c r="AE333" s="14"/>
      <c r="AT333" s="245" t="s">
        <v>153</v>
      </c>
      <c r="AU333" s="245" t="s">
        <v>83</v>
      </c>
      <c r="AV333" s="14" t="s">
        <v>83</v>
      </c>
      <c r="AW333" s="14" t="s">
        <v>35</v>
      </c>
      <c r="AX333" s="14" t="s">
        <v>73</v>
      </c>
      <c r="AY333" s="245" t="s">
        <v>142</v>
      </c>
    </row>
    <row r="334" s="15" customFormat="1">
      <c r="A334" s="15"/>
      <c r="B334" s="246"/>
      <c r="C334" s="247"/>
      <c r="D334" s="226" t="s">
        <v>153</v>
      </c>
      <c r="E334" s="248" t="s">
        <v>19</v>
      </c>
      <c r="F334" s="249" t="s">
        <v>160</v>
      </c>
      <c r="G334" s="247"/>
      <c r="H334" s="250">
        <v>1965</v>
      </c>
      <c r="I334" s="251"/>
      <c r="J334" s="247"/>
      <c r="K334" s="247"/>
      <c r="L334" s="252"/>
      <c r="M334" s="253"/>
      <c r="N334" s="254"/>
      <c r="O334" s="254"/>
      <c r="P334" s="254"/>
      <c r="Q334" s="254"/>
      <c r="R334" s="254"/>
      <c r="S334" s="254"/>
      <c r="T334" s="255"/>
      <c r="U334" s="15"/>
      <c r="V334" s="15"/>
      <c r="W334" s="15"/>
      <c r="X334" s="15"/>
      <c r="Y334" s="15"/>
      <c r="Z334" s="15"/>
      <c r="AA334" s="15"/>
      <c r="AB334" s="15"/>
      <c r="AC334" s="15"/>
      <c r="AD334" s="15"/>
      <c r="AE334" s="15"/>
      <c r="AT334" s="256" t="s">
        <v>153</v>
      </c>
      <c r="AU334" s="256" t="s">
        <v>83</v>
      </c>
      <c r="AV334" s="15" t="s">
        <v>149</v>
      </c>
      <c r="AW334" s="15" t="s">
        <v>35</v>
      </c>
      <c r="AX334" s="15" t="s">
        <v>81</v>
      </c>
      <c r="AY334" s="256" t="s">
        <v>142</v>
      </c>
    </row>
    <row r="335" s="2" customFormat="1" ht="16.5" customHeight="1">
      <c r="A335" s="40"/>
      <c r="B335" s="41"/>
      <c r="C335" s="257" t="s">
        <v>423</v>
      </c>
      <c r="D335" s="257" t="s">
        <v>250</v>
      </c>
      <c r="E335" s="258" t="s">
        <v>424</v>
      </c>
      <c r="F335" s="259" t="s">
        <v>425</v>
      </c>
      <c r="G335" s="260" t="s">
        <v>253</v>
      </c>
      <c r="H335" s="261">
        <v>53.585999999999999</v>
      </c>
      <c r="I335" s="262"/>
      <c r="J335" s="263">
        <f>ROUND(I335*H335,2)</f>
        <v>0</v>
      </c>
      <c r="K335" s="259" t="s">
        <v>148</v>
      </c>
      <c r="L335" s="264"/>
      <c r="M335" s="265" t="s">
        <v>19</v>
      </c>
      <c r="N335" s="266" t="s">
        <v>44</v>
      </c>
      <c r="O335" s="86"/>
      <c r="P335" s="215">
        <f>O335*H335</f>
        <v>0</v>
      </c>
      <c r="Q335" s="215">
        <v>1</v>
      </c>
      <c r="R335" s="215">
        <f>Q335*H335</f>
        <v>53.585999999999999</v>
      </c>
      <c r="S335" s="215">
        <v>0</v>
      </c>
      <c r="T335" s="216">
        <f>S335*H335</f>
        <v>0</v>
      </c>
      <c r="U335" s="40"/>
      <c r="V335" s="40"/>
      <c r="W335" s="40"/>
      <c r="X335" s="40"/>
      <c r="Y335" s="40"/>
      <c r="Z335" s="40"/>
      <c r="AA335" s="40"/>
      <c r="AB335" s="40"/>
      <c r="AC335" s="40"/>
      <c r="AD335" s="40"/>
      <c r="AE335" s="40"/>
      <c r="AR335" s="217" t="s">
        <v>209</v>
      </c>
      <c r="AT335" s="217" t="s">
        <v>250</v>
      </c>
      <c r="AU335" s="217" t="s">
        <v>83</v>
      </c>
      <c r="AY335" s="19" t="s">
        <v>142</v>
      </c>
      <c r="BE335" s="218">
        <f>IF(N335="základní",J335,0)</f>
        <v>0</v>
      </c>
      <c r="BF335" s="218">
        <f>IF(N335="snížená",J335,0)</f>
        <v>0</v>
      </c>
      <c r="BG335" s="218">
        <f>IF(N335="zákl. přenesená",J335,0)</f>
        <v>0</v>
      </c>
      <c r="BH335" s="218">
        <f>IF(N335="sníž. přenesená",J335,0)</f>
        <v>0</v>
      </c>
      <c r="BI335" s="218">
        <f>IF(N335="nulová",J335,0)</f>
        <v>0</v>
      </c>
      <c r="BJ335" s="19" t="s">
        <v>81</v>
      </c>
      <c r="BK335" s="218">
        <f>ROUND(I335*H335,2)</f>
        <v>0</v>
      </c>
      <c r="BL335" s="19" t="s">
        <v>149</v>
      </c>
      <c r="BM335" s="217" t="s">
        <v>426</v>
      </c>
    </row>
    <row r="336" s="13" customFormat="1">
      <c r="A336" s="13"/>
      <c r="B336" s="224"/>
      <c r="C336" s="225"/>
      <c r="D336" s="226" t="s">
        <v>153</v>
      </c>
      <c r="E336" s="227" t="s">
        <v>19</v>
      </c>
      <c r="F336" s="228" t="s">
        <v>154</v>
      </c>
      <c r="G336" s="225"/>
      <c r="H336" s="227" t="s">
        <v>19</v>
      </c>
      <c r="I336" s="229"/>
      <c r="J336" s="225"/>
      <c r="K336" s="225"/>
      <c r="L336" s="230"/>
      <c r="M336" s="231"/>
      <c r="N336" s="232"/>
      <c r="O336" s="232"/>
      <c r="P336" s="232"/>
      <c r="Q336" s="232"/>
      <c r="R336" s="232"/>
      <c r="S336" s="232"/>
      <c r="T336" s="233"/>
      <c r="U336" s="13"/>
      <c r="V336" s="13"/>
      <c r="W336" s="13"/>
      <c r="X336" s="13"/>
      <c r="Y336" s="13"/>
      <c r="Z336" s="13"/>
      <c r="AA336" s="13"/>
      <c r="AB336" s="13"/>
      <c r="AC336" s="13"/>
      <c r="AD336" s="13"/>
      <c r="AE336" s="13"/>
      <c r="AT336" s="234" t="s">
        <v>153</v>
      </c>
      <c r="AU336" s="234" t="s">
        <v>83</v>
      </c>
      <c r="AV336" s="13" t="s">
        <v>81</v>
      </c>
      <c r="AW336" s="13" t="s">
        <v>35</v>
      </c>
      <c r="AX336" s="13" t="s">
        <v>73</v>
      </c>
      <c r="AY336" s="234" t="s">
        <v>142</v>
      </c>
    </row>
    <row r="337" s="13" customFormat="1">
      <c r="A337" s="13"/>
      <c r="B337" s="224"/>
      <c r="C337" s="225"/>
      <c r="D337" s="226" t="s">
        <v>153</v>
      </c>
      <c r="E337" s="227" t="s">
        <v>19</v>
      </c>
      <c r="F337" s="228" t="s">
        <v>427</v>
      </c>
      <c r="G337" s="225"/>
      <c r="H337" s="227" t="s">
        <v>19</v>
      </c>
      <c r="I337" s="229"/>
      <c r="J337" s="225"/>
      <c r="K337" s="225"/>
      <c r="L337" s="230"/>
      <c r="M337" s="231"/>
      <c r="N337" s="232"/>
      <c r="O337" s="232"/>
      <c r="P337" s="232"/>
      <c r="Q337" s="232"/>
      <c r="R337" s="232"/>
      <c r="S337" s="232"/>
      <c r="T337" s="233"/>
      <c r="U337" s="13"/>
      <c r="V337" s="13"/>
      <c r="W337" s="13"/>
      <c r="X337" s="13"/>
      <c r="Y337" s="13"/>
      <c r="Z337" s="13"/>
      <c r="AA337" s="13"/>
      <c r="AB337" s="13"/>
      <c r="AC337" s="13"/>
      <c r="AD337" s="13"/>
      <c r="AE337" s="13"/>
      <c r="AT337" s="234" t="s">
        <v>153</v>
      </c>
      <c r="AU337" s="234" t="s">
        <v>83</v>
      </c>
      <c r="AV337" s="13" t="s">
        <v>81</v>
      </c>
      <c r="AW337" s="13" t="s">
        <v>35</v>
      </c>
      <c r="AX337" s="13" t="s">
        <v>73</v>
      </c>
      <c r="AY337" s="234" t="s">
        <v>142</v>
      </c>
    </row>
    <row r="338" s="13" customFormat="1">
      <c r="A338" s="13"/>
      <c r="B338" s="224"/>
      <c r="C338" s="225"/>
      <c r="D338" s="226" t="s">
        <v>153</v>
      </c>
      <c r="E338" s="227" t="s">
        <v>19</v>
      </c>
      <c r="F338" s="228" t="s">
        <v>428</v>
      </c>
      <c r="G338" s="225"/>
      <c r="H338" s="227" t="s">
        <v>19</v>
      </c>
      <c r="I338" s="229"/>
      <c r="J338" s="225"/>
      <c r="K338" s="225"/>
      <c r="L338" s="230"/>
      <c r="M338" s="231"/>
      <c r="N338" s="232"/>
      <c r="O338" s="232"/>
      <c r="P338" s="232"/>
      <c r="Q338" s="232"/>
      <c r="R338" s="232"/>
      <c r="S338" s="232"/>
      <c r="T338" s="233"/>
      <c r="U338" s="13"/>
      <c r="V338" s="13"/>
      <c r="W338" s="13"/>
      <c r="X338" s="13"/>
      <c r="Y338" s="13"/>
      <c r="Z338" s="13"/>
      <c r="AA338" s="13"/>
      <c r="AB338" s="13"/>
      <c r="AC338" s="13"/>
      <c r="AD338" s="13"/>
      <c r="AE338" s="13"/>
      <c r="AT338" s="234" t="s">
        <v>153</v>
      </c>
      <c r="AU338" s="234" t="s">
        <v>83</v>
      </c>
      <c r="AV338" s="13" t="s">
        <v>81</v>
      </c>
      <c r="AW338" s="13" t="s">
        <v>35</v>
      </c>
      <c r="AX338" s="13" t="s">
        <v>73</v>
      </c>
      <c r="AY338" s="234" t="s">
        <v>142</v>
      </c>
    </row>
    <row r="339" s="13" customFormat="1">
      <c r="A339" s="13"/>
      <c r="B339" s="224"/>
      <c r="C339" s="225"/>
      <c r="D339" s="226" t="s">
        <v>153</v>
      </c>
      <c r="E339" s="227" t="s">
        <v>19</v>
      </c>
      <c r="F339" s="228" t="s">
        <v>429</v>
      </c>
      <c r="G339" s="225"/>
      <c r="H339" s="227" t="s">
        <v>19</v>
      </c>
      <c r="I339" s="229"/>
      <c r="J339" s="225"/>
      <c r="K339" s="225"/>
      <c r="L339" s="230"/>
      <c r="M339" s="231"/>
      <c r="N339" s="232"/>
      <c r="O339" s="232"/>
      <c r="P339" s="232"/>
      <c r="Q339" s="232"/>
      <c r="R339" s="232"/>
      <c r="S339" s="232"/>
      <c r="T339" s="233"/>
      <c r="U339" s="13"/>
      <c r="V339" s="13"/>
      <c r="W339" s="13"/>
      <c r="X339" s="13"/>
      <c r="Y339" s="13"/>
      <c r="Z339" s="13"/>
      <c r="AA339" s="13"/>
      <c r="AB339" s="13"/>
      <c r="AC339" s="13"/>
      <c r="AD339" s="13"/>
      <c r="AE339" s="13"/>
      <c r="AT339" s="234" t="s">
        <v>153</v>
      </c>
      <c r="AU339" s="234" t="s">
        <v>83</v>
      </c>
      <c r="AV339" s="13" t="s">
        <v>81</v>
      </c>
      <c r="AW339" s="13" t="s">
        <v>35</v>
      </c>
      <c r="AX339" s="13" t="s">
        <v>73</v>
      </c>
      <c r="AY339" s="234" t="s">
        <v>142</v>
      </c>
    </row>
    <row r="340" s="13" customFormat="1">
      <c r="A340" s="13"/>
      <c r="B340" s="224"/>
      <c r="C340" s="225"/>
      <c r="D340" s="226" t="s">
        <v>153</v>
      </c>
      <c r="E340" s="227" t="s">
        <v>19</v>
      </c>
      <c r="F340" s="228" t="s">
        <v>430</v>
      </c>
      <c r="G340" s="225"/>
      <c r="H340" s="227" t="s">
        <v>19</v>
      </c>
      <c r="I340" s="229"/>
      <c r="J340" s="225"/>
      <c r="K340" s="225"/>
      <c r="L340" s="230"/>
      <c r="M340" s="231"/>
      <c r="N340" s="232"/>
      <c r="O340" s="232"/>
      <c r="P340" s="232"/>
      <c r="Q340" s="232"/>
      <c r="R340" s="232"/>
      <c r="S340" s="232"/>
      <c r="T340" s="233"/>
      <c r="U340" s="13"/>
      <c r="V340" s="13"/>
      <c r="W340" s="13"/>
      <c r="X340" s="13"/>
      <c r="Y340" s="13"/>
      <c r="Z340" s="13"/>
      <c r="AA340" s="13"/>
      <c r="AB340" s="13"/>
      <c r="AC340" s="13"/>
      <c r="AD340" s="13"/>
      <c r="AE340" s="13"/>
      <c r="AT340" s="234" t="s">
        <v>153</v>
      </c>
      <c r="AU340" s="234" t="s">
        <v>83</v>
      </c>
      <c r="AV340" s="13" t="s">
        <v>81</v>
      </c>
      <c r="AW340" s="13" t="s">
        <v>35</v>
      </c>
      <c r="AX340" s="13" t="s">
        <v>73</v>
      </c>
      <c r="AY340" s="234" t="s">
        <v>142</v>
      </c>
    </row>
    <row r="341" s="14" customFormat="1">
      <c r="A341" s="14"/>
      <c r="B341" s="235"/>
      <c r="C341" s="236"/>
      <c r="D341" s="226" t="s">
        <v>153</v>
      </c>
      <c r="E341" s="237" t="s">
        <v>19</v>
      </c>
      <c r="F341" s="238" t="s">
        <v>431</v>
      </c>
      <c r="G341" s="236"/>
      <c r="H341" s="239">
        <v>53.585999999999999</v>
      </c>
      <c r="I341" s="240"/>
      <c r="J341" s="236"/>
      <c r="K341" s="236"/>
      <c r="L341" s="241"/>
      <c r="M341" s="242"/>
      <c r="N341" s="243"/>
      <c r="O341" s="243"/>
      <c r="P341" s="243"/>
      <c r="Q341" s="243"/>
      <c r="R341" s="243"/>
      <c r="S341" s="243"/>
      <c r="T341" s="244"/>
      <c r="U341" s="14"/>
      <c r="V341" s="14"/>
      <c r="W341" s="14"/>
      <c r="X341" s="14"/>
      <c r="Y341" s="14"/>
      <c r="Z341" s="14"/>
      <c r="AA341" s="14"/>
      <c r="AB341" s="14"/>
      <c r="AC341" s="14"/>
      <c r="AD341" s="14"/>
      <c r="AE341" s="14"/>
      <c r="AT341" s="245" t="s">
        <v>153</v>
      </c>
      <c r="AU341" s="245" t="s">
        <v>83</v>
      </c>
      <c r="AV341" s="14" t="s">
        <v>83</v>
      </c>
      <c r="AW341" s="14" t="s">
        <v>35</v>
      </c>
      <c r="AX341" s="14" t="s">
        <v>81</v>
      </c>
      <c r="AY341" s="245" t="s">
        <v>142</v>
      </c>
    </row>
    <row r="342" s="2" customFormat="1" ht="21.75" customHeight="1">
      <c r="A342" s="40"/>
      <c r="B342" s="41"/>
      <c r="C342" s="206" t="s">
        <v>432</v>
      </c>
      <c r="D342" s="206" t="s">
        <v>144</v>
      </c>
      <c r="E342" s="207" t="s">
        <v>433</v>
      </c>
      <c r="F342" s="208" t="s">
        <v>434</v>
      </c>
      <c r="G342" s="209" t="s">
        <v>147</v>
      </c>
      <c r="H342" s="210">
        <v>3755</v>
      </c>
      <c r="I342" s="211"/>
      <c r="J342" s="212">
        <f>ROUND(I342*H342,2)</f>
        <v>0</v>
      </c>
      <c r="K342" s="208" t="s">
        <v>148</v>
      </c>
      <c r="L342" s="46"/>
      <c r="M342" s="213" t="s">
        <v>19</v>
      </c>
      <c r="N342" s="214" t="s">
        <v>44</v>
      </c>
      <c r="O342" s="86"/>
      <c r="P342" s="215">
        <f>O342*H342</f>
        <v>0</v>
      </c>
      <c r="Q342" s="215">
        <v>0.34499999999999997</v>
      </c>
      <c r="R342" s="215">
        <f>Q342*H342</f>
        <v>1295.4749999999999</v>
      </c>
      <c r="S342" s="215">
        <v>0</v>
      </c>
      <c r="T342" s="216">
        <f>S342*H342</f>
        <v>0</v>
      </c>
      <c r="U342" s="40"/>
      <c r="V342" s="40"/>
      <c r="W342" s="40"/>
      <c r="X342" s="40"/>
      <c r="Y342" s="40"/>
      <c r="Z342" s="40"/>
      <c r="AA342" s="40"/>
      <c r="AB342" s="40"/>
      <c r="AC342" s="40"/>
      <c r="AD342" s="40"/>
      <c r="AE342" s="40"/>
      <c r="AR342" s="217" t="s">
        <v>149</v>
      </c>
      <c r="AT342" s="217" t="s">
        <v>144</v>
      </c>
      <c r="AU342" s="217" t="s">
        <v>83</v>
      </c>
      <c r="AY342" s="19" t="s">
        <v>142</v>
      </c>
      <c r="BE342" s="218">
        <f>IF(N342="základní",J342,0)</f>
        <v>0</v>
      </c>
      <c r="BF342" s="218">
        <f>IF(N342="snížená",J342,0)</f>
        <v>0</v>
      </c>
      <c r="BG342" s="218">
        <f>IF(N342="zákl. přenesená",J342,0)</f>
        <v>0</v>
      </c>
      <c r="BH342" s="218">
        <f>IF(N342="sníž. přenesená",J342,0)</f>
        <v>0</v>
      </c>
      <c r="BI342" s="218">
        <f>IF(N342="nulová",J342,0)</f>
        <v>0</v>
      </c>
      <c r="BJ342" s="19" t="s">
        <v>81</v>
      </c>
      <c r="BK342" s="218">
        <f>ROUND(I342*H342,2)</f>
        <v>0</v>
      </c>
      <c r="BL342" s="19" t="s">
        <v>149</v>
      </c>
      <c r="BM342" s="217" t="s">
        <v>435</v>
      </c>
    </row>
    <row r="343" s="2" customFormat="1">
      <c r="A343" s="40"/>
      <c r="B343" s="41"/>
      <c r="C343" s="42"/>
      <c r="D343" s="219" t="s">
        <v>151</v>
      </c>
      <c r="E343" s="42"/>
      <c r="F343" s="220" t="s">
        <v>436</v>
      </c>
      <c r="G343" s="42"/>
      <c r="H343" s="42"/>
      <c r="I343" s="221"/>
      <c r="J343" s="42"/>
      <c r="K343" s="42"/>
      <c r="L343" s="46"/>
      <c r="M343" s="222"/>
      <c r="N343" s="223"/>
      <c r="O343" s="86"/>
      <c r="P343" s="86"/>
      <c r="Q343" s="86"/>
      <c r="R343" s="86"/>
      <c r="S343" s="86"/>
      <c r="T343" s="87"/>
      <c r="U343" s="40"/>
      <c r="V343" s="40"/>
      <c r="W343" s="40"/>
      <c r="X343" s="40"/>
      <c r="Y343" s="40"/>
      <c r="Z343" s="40"/>
      <c r="AA343" s="40"/>
      <c r="AB343" s="40"/>
      <c r="AC343" s="40"/>
      <c r="AD343" s="40"/>
      <c r="AE343" s="40"/>
      <c r="AT343" s="19" t="s">
        <v>151</v>
      </c>
      <c r="AU343" s="19" t="s">
        <v>83</v>
      </c>
    </row>
    <row r="344" s="13" customFormat="1">
      <c r="A344" s="13"/>
      <c r="B344" s="224"/>
      <c r="C344" s="225"/>
      <c r="D344" s="226" t="s">
        <v>153</v>
      </c>
      <c r="E344" s="227" t="s">
        <v>19</v>
      </c>
      <c r="F344" s="228" t="s">
        <v>281</v>
      </c>
      <c r="G344" s="225"/>
      <c r="H344" s="227" t="s">
        <v>19</v>
      </c>
      <c r="I344" s="229"/>
      <c r="J344" s="225"/>
      <c r="K344" s="225"/>
      <c r="L344" s="230"/>
      <c r="M344" s="231"/>
      <c r="N344" s="232"/>
      <c r="O344" s="232"/>
      <c r="P344" s="232"/>
      <c r="Q344" s="232"/>
      <c r="R344" s="232"/>
      <c r="S344" s="232"/>
      <c r="T344" s="233"/>
      <c r="U344" s="13"/>
      <c r="V344" s="13"/>
      <c r="W344" s="13"/>
      <c r="X344" s="13"/>
      <c r="Y344" s="13"/>
      <c r="Z344" s="13"/>
      <c r="AA344" s="13"/>
      <c r="AB344" s="13"/>
      <c r="AC344" s="13"/>
      <c r="AD344" s="13"/>
      <c r="AE344" s="13"/>
      <c r="AT344" s="234" t="s">
        <v>153</v>
      </c>
      <c r="AU344" s="234" t="s">
        <v>83</v>
      </c>
      <c r="AV344" s="13" t="s">
        <v>81</v>
      </c>
      <c r="AW344" s="13" t="s">
        <v>35</v>
      </c>
      <c r="AX344" s="13" t="s">
        <v>73</v>
      </c>
      <c r="AY344" s="234" t="s">
        <v>142</v>
      </c>
    </row>
    <row r="345" s="13" customFormat="1">
      <c r="A345" s="13"/>
      <c r="B345" s="224"/>
      <c r="C345" s="225"/>
      <c r="D345" s="226" t="s">
        <v>153</v>
      </c>
      <c r="E345" s="227" t="s">
        <v>19</v>
      </c>
      <c r="F345" s="228" t="s">
        <v>437</v>
      </c>
      <c r="G345" s="225"/>
      <c r="H345" s="227" t="s">
        <v>19</v>
      </c>
      <c r="I345" s="229"/>
      <c r="J345" s="225"/>
      <c r="K345" s="225"/>
      <c r="L345" s="230"/>
      <c r="M345" s="231"/>
      <c r="N345" s="232"/>
      <c r="O345" s="232"/>
      <c r="P345" s="232"/>
      <c r="Q345" s="232"/>
      <c r="R345" s="232"/>
      <c r="S345" s="232"/>
      <c r="T345" s="233"/>
      <c r="U345" s="13"/>
      <c r="V345" s="13"/>
      <c r="W345" s="13"/>
      <c r="X345" s="13"/>
      <c r="Y345" s="13"/>
      <c r="Z345" s="13"/>
      <c r="AA345" s="13"/>
      <c r="AB345" s="13"/>
      <c r="AC345" s="13"/>
      <c r="AD345" s="13"/>
      <c r="AE345" s="13"/>
      <c r="AT345" s="234" t="s">
        <v>153</v>
      </c>
      <c r="AU345" s="234" t="s">
        <v>83</v>
      </c>
      <c r="AV345" s="13" t="s">
        <v>81</v>
      </c>
      <c r="AW345" s="13" t="s">
        <v>35</v>
      </c>
      <c r="AX345" s="13" t="s">
        <v>73</v>
      </c>
      <c r="AY345" s="234" t="s">
        <v>142</v>
      </c>
    </row>
    <row r="346" s="13" customFormat="1">
      <c r="A346" s="13"/>
      <c r="B346" s="224"/>
      <c r="C346" s="225"/>
      <c r="D346" s="226" t="s">
        <v>153</v>
      </c>
      <c r="E346" s="227" t="s">
        <v>19</v>
      </c>
      <c r="F346" s="228" t="s">
        <v>203</v>
      </c>
      <c r="G346" s="225"/>
      <c r="H346" s="227" t="s">
        <v>19</v>
      </c>
      <c r="I346" s="229"/>
      <c r="J346" s="225"/>
      <c r="K346" s="225"/>
      <c r="L346" s="230"/>
      <c r="M346" s="231"/>
      <c r="N346" s="232"/>
      <c r="O346" s="232"/>
      <c r="P346" s="232"/>
      <c r="Q346" s="232"/>
      <c r="R346" s="232"/>
      <c r="S346" s="232"/>
      <c r="T346" s="233"/>
      <c r="U346" s="13"/>
      <c r="V346" s="13"/>
      <c r="W346" s="13"/>
      <c r="X346" s="13"/>
      <c r="Y346" s="13"/>
      <c r="Z346" s="13"/>
      <c r="AA346" s="13"/>
      <c r="AB346" s="13"/>
      <c r="AC346" s="13"/>
      <c r="AD346" s="13"/>
      <c r="AE346" s="13"/>
      <c r="AT346" s="234" t="s">
        <v>153</v>
      </c>
      <c r="AU346" s="234" t="s">
        <v>83</v>
      </c>
      <c r="AV346" s="13" t="s">
        <v>81</v>
      </c>
      <c r="AW346" s="13" t="s">
        <v>35</v>
      </c>
      <c r="AX346" s="13" t="s">
        <v>73</v>
      </c>
      <c r="AY346" s="234" t="s">
        <v>142</v>
      </c>
    </row>
    <row r="347" s="14" customFormat="1">
      <c r="A347" s="14"/>
      <c r="B347" s="235"/>
      <c r="C347" s="236"/>
      <c r="D347" s="226" t="s">
        <v>153</v>
      </c>
      <c r="E347" s="237" t="s">
        <v>19</v>
      </c>
      <c r="F347" s="238" t="s">
        <v>438</v>
      </c>
      <c r="G347" s="236"/>
      <c r="H347" s="239">
        <v>1810</v>
      </c>
      <c r="I347" s="240"/>
      <c r="J347" s="236"/>
      <c r="K347" s="236"/>
      <c r="L347" s="241"/>
      <c r="M347" s="242"/>
      <c r="N347" s="243"/>
      <c r="O347" s="243"/>
      <c r="P347" s="243"/>
      <c r="Q347" s="243"/>
      <c r="R347" s="243"/>
      <c r="S347" s="243"/>
      <c r="T347" s="244"/>
      <c r="U347" s="14"/>
      <c r="V347" s="14"/>
      <c r="W347" s="14"/>
      <c r="X347" s="14"/>
      <c r="Y347" s="14"/>
      <c r="Z347" s="14"/>
      <c r="AA347" s="14"/>
      <c r="AB347" s="14"/>
      <c r="AC347" s="14"/>
      <c r="AD347" s="14"/>
      <c r="AE347" s="14"/>
      <c r="AT347" s="245" t="s">
        <v>153</v>
      </c>
      <c r="AU347" s="245" t="s">
        <v>83</v>
      </c>
      <c r="AV347" s="14" t="s">
        <v>83</v>
      </c>
      <c r="AW347" s="14" t="s">
        <v>35</v>
      </c>
      <c r="AX347" s="14" t="s">
        <v>73</v>
      </c>
      <c r="AY347" s="245" t="s">
        <v>142</v>
      </c>
    </row>
    <row r="348" s="13" customFormat="1">
      <c r="A348" s="13"/>
      <c r="B348" s="224"/>
      <c r="C348" s="225"/>
      <c r="D348" s="226" t="s">
        <v>153</v>
      </c>
      <c r="E348" s="227" t="s">
        <v>19</v>
      </c>
      <c r="F348" s="228" t="s">
        <v>283</v>
      </c>
      <c r="G348" s="225"/>
      <c r="H348" s="227" t="s">
        <v>19</v>
      </c>
      <c r="I348" s="229"/>
      <c r="J348" s="225"/>
      <c r="K348" s="225"/>
      <c r="L348" s="230"/>
      <c r="M348" s="231"/>
      <c r="N348" s="232"/>
      <c r="O348" s="232"/>
      <c r="P348" s="232"/>
      <c r="Q348" s="232"/>
      <c r="R348" s="232"/>
      <c r="S348" s="232"/>
      <c r="T348" s="233"/>
      <c r="U348" s="13"/>
      <c r="V348" s="13"/>
      <c r="W348" s="13"/>
      <c r="X348" s="13"/>
      <c r="Y348" s="13"/>
      <c r="Z348" s="13"/>
      <c r="AA348" s="13"/>
      <c r="AB348" s="13"/>
      <c r="AC348" s="13"/>
      <c r="AD348" s="13"/>
      <c r="AE348" s="13"/>
      <c r="AT348" s="234" t="s">
        <v>153</v>
      </c>
      <c r="AU348" s="234" t="s">
        <v>83</v>
      </c>
      <c r="AV348" s="13" t="s">
        <v>81</v>
      </c>
      <c r="AW348" s="13" t="s">
        <v>35</v>
      </c>
      <c r="AX348" s="13" t="s">
        <v>73</v>
      </c>
      <c r="AY348" s="234" t="s">
        <v>142</v>
      </c>
    </row>
    <row r="349" s="13" customFormat="1">
      <c r="A349" s="13"/>
      <c r="B349" s="224"/>
      <c r="C349" s="225"/>
      <c r="D349" s="226" t="s">
        <v>153</v>
      </c>
      <c r="E349" s="227" t="s">
        <v>19</v>
      </c>
      <c r="F349" s="228" t="s">
        <v>284</v>
      </c>
      <c r="G349" s="225"/>
      <c r="H349" s="227" t="s">
        <v>19</v>
      </c>
      <c r="I349" s="229"/>
      <c r="J349" s="225"/>
      <c r="K349" s="225"/>
      <c r="L349" s="230"/>
      <c r="M349" s="231"/>
      <c r="N349" s="232"/>
      <c r="O349" s="232"/>
      <c r="P349" s="232"/>
      <c r="Q349" s="232"/>
      <c r="R349" s="232"/>
      <c r="S349" s="232"/>
      <c r="T349" s="233"/>
      <c r="U349" s="13"/>
      <c r="V349" s="13"/>
      <c r="W349" s="13"/>
      <c r="X349" s="13"/>
      <c r="Y349" s="13"/>
      <c r="Z349" s="13"/>
      <c r="AA349" s="13"/>
      <c r="AB349" s="13"/>
      <c r="AC349" s="13"/>
      <c r="AD349" s="13"/>
      <c r="AE349" s="13"/>
      <c r="AT349" s="234" t="s">
        <v>153</v>
      </c>
      <c r="AU349" s="234" t="s">
        <v>83</v>
      </c>
      <c r="AV349" s="13" t="s">
        <v>81</v>
      </c>
      <c r="AW349" s="13" t="s">
        <v>35</v>
      </c>
      <c r="AX349" s="13" t="s">
        <v>73</v>
      </c>
      <c r="AY349" s="234" t="s">
        <v>142</v>
      </c>
    </row>
    <row r="350" s="14" customFormat="1">
      <c r="A350" s="14"/>
      <c r="B350" s="235"/>
      <c r="C350" s="236"/>
      <c r="D350" s="226" t="s">
        <v>153</v>
      </c>
      <c r="E350" s="237" t="s">
        <v>19</v>
      </c>
      <c r="F350" s="238" t="s">
        <v>285</v>
      </c>
      <c r="G350" s="236"/>
      <c r="H350" s="239">
        <v>115</v>
      </c>
      <c r="I350" s="240"/>
      <c r="J350" s="236"/>
      <c r="K350" s="236"/>
      <c r="L350" s="241"/>
      <c r="M350" s="242"/>
      <c r="N350" s="243"/>
      <c r="O350" s="243"/>
      <c r="P350" s="243"/>
      <c r="Q350" s="243"/>
      <c r="R350" s="243"/>
      <c r="S350" s="243"/>
      <c r="T350" s="244"/>
      <c r="U350" s="14"/>
      <c r="V350" s="14"/>
      <c r="W350" s="14"/>
      <c r="X350" s="14"/>
      <c r="Y350" s="14"/>
      <c r="Z350" s="14"/>
      <c r="AA350" s="14"/>
      <c r="AB350" s="14"/>
      <c r="AC350" s="14"/>
      <c r="AD350" s="14"/>
      <c r="AE350" s="14"/>
      <c r="AT350" s="245" t="s">
        <v>153</v>
      </c>
      <c r="AU350" s="245" t="s">
        <v>83</v>
      </c>
      <c r="AV350" s="14" t="s">
        <v>83</v>
      </c>
      <c r="AW350" s="14" t="s">
        <v>35</v>
      </c>
      <c r="AX350" s="14" t="s">
        <v>73</v>
      </c>
      <c r="AY350" s="245" t="s">
        <v>142</v>
      </c>
    </row>
    <row r="351" s="13" customFormat="1">
      <c r="A351" s="13"/>
      <c r="B351" s="224"/>
      <c r="C351" s="225"/>
      <c r="D351" s="226" t="s">
        <v>153</v>
      </c>
      <c r="E351" s="227" t="s">
        <v>19</v>
      </c>
      <c r="F351" s="228" t="s">
        <v>439</v>
      </c>
      <c r="G351" s="225"/>
      <c r="H351" s="227" t="s">
        <v>19</v>
      </c>
      <c r="I351" s="229"/>
      <c r="J351" s="225"/>
      <c r="K351" s="225"/>
      <c r="L351" s="230"/>
      <c r="M351" s="231"/>
      <c r="N351" s="232"/>
      <c r="O351" s="232"/>
      <c r="P351" s="232"/>
      <c r="Q351" s="232"/>
      <c r="R351" s="232"/>
      <c r="S351" s="232"/>
      <c r="T351" s="233"/>
      <c r="U351" s="13"/>
      <c r="V351" s="13"/>
      <c r="W351" s="13"/>
      <c r="X351" s="13"/>
      <c r="Y351" s="13"/>
      <c r="Z351" s="13"/>
      <c r="AA351" s="13"/>
      <c r="AB351" s="13"/>
      <c r="AC351" s="13"/>
      <c r="AD351" s="13"/>
      <c r="AE351" s="13"/>
      <c r="AT351" s="234" t="s">
        <v>153</v>
      </c>
      <c r="AU351" s="234" t="s">
        <v>83</v>
      </c>
      <c r="AV351" s="13" t="s">
        <v>81</v>
      </c>
      <c r="AW351" s="13" t="s">
        <v>35</v>
      </c>
      <c r="AX351" s="13" t="s">
        <v>73</v>
      </c>
      <c r="AY351" s="234" t="s">
        <v>142</v>
      </c>
    </row>
    <row r="352" s="13" customFormat="1">
      <c r="A352" s="13"/>
      <c r="B352" s="224"/>
      <c r="C352" s="225"/>
      <c r="D352" s="226" t="s">
        <v>153</v>
      </c>
      <c r="E352" s="227" t="s">
        <v>19</v>
      </c>
      <c r="F352" s="228" t="s">
        <v>203</v>
      </c>
      <c r="G352" s="225"/>
      <c r="H352" s="227" t="s">
        <v>19</v>
      </c>
      <c r="I352" s="229"/>
      <c r="J352" s="225"/>
      <c r="K352" s="225"/>
      <c r="L352" s="230"/>
      <c r="M352" s="231"/>
      <c r="N352" s="232"/>
      <c r="O352" s="232"/>
      <c r="P352" s="232"/>
      <c r="Q352" s="232"/>
      <c r="R352" s="232"/>
      <c r="S352" s="232"/>
      <c r="T352" s="233"/>
      <c r="U352" s="13"/>
      <c r="V352" s="13"/>
      <c r="W352" s="13"/>
      <c r="X352" s="13"/>
      <c r="Y352" s="13"/>
      <c r="Z352" s="13"/>
      <c r="AA352" s="13"/>
      <c r="AB352" s="13"/>
      <c r="AC352" s="13"/>
      <c r="AD352" s="13"/>
      <c r="AE352" s="13"/>
      <c r="AT352" s="234" t="s">
        <v>153</v>
      </c>
      <c r="AU352" s="234" t="s">
        <v>83</v>
      </c>
      <c r="AV352" s="13" t="s">
        <v>81</v>
      </c>
      <c r="AW352" s="13" t="s">
        <v>35</v>
      </c>
      <c r="AX352" s="13" t="s">
        <v>73</v>
      </c>
      <c r="AY352" s="234" t="s">
        <v>142</v>
      </c>
    </row>
    <row r="353" s="14" customFormat="1">
      <c r="A353" s="14"/>
      <c r="B353" s="235"/>
      <c r="C353" s="236"/>
      <c r="D353" s="226" t="s">
        <v>153</v>
      </c>
      <c r="E353" s="237" t="s">
        <v>19</v>
      </c>
      <c r="F353" s="238" t="s">
        <v>440</v>
      </c>
      <c r="G353" s="236"/>
      <c r="H353" s="239">
        <v>1715</v>
      </c>
      <c r="I353" s="240"/>
      <c r="J353" s="236"/>
      <c r="K353" s="236"/>
      <c r="L353" s="241"/>
      <c r="M353" s="242"/>
      <c r="N353" s="243"/>
      <c r="O353" s="243"/>
      <c r="P353" s="243"/>
      <c r="Q353" s="243"/>
      <c r="R353" s="243"/>
      <c r="S353" s="243"/>
      <c r="T353" s="244"/>
      <c r="U353" s="14"/>
      <c r="V353" s="14"/>
      <c r="W353" s="14"/>
      <c r="X353" s="14"/>
      <c r="Y353" s="14"/>
      <c r="Z353" s="14"/>
      <c r="AA353" s="14"/>
      <c r="AB353" s="14"/>
      <c r="AC353" s="14"/>
      <c r="AD353" s="14"/>
      <c r="AE353" s="14"/>
      <c r="AT353" s="245" t="s">
        <v>153</v>
      </c>
      <c r="AU353" s="245" t="s">
        <v>83</v>
      </c>
      <c r="AV353" s="14" t="s">
        <v>83</v>
      </c>
      <c r="AW353" s="14" t="s">
        <v>35</v>
      </c>
      <c r="AX353" s="14" t="s">
        <v>73</v>
      </c>
      <c r="AY353" s="245" t="s">
        <v>142</v>
      </c>
    </row>
    <row r="354" s="13" customFormat="1">
      <c r="A354" s="13"/>
      <c r="B354" s="224"/>
      <c r="C354" s="225"/>
      <c r="D354" s="226" t="s">
        <v>153</v>
      </c>
      <c r="E354" s="227" t="s">
        <v>19</v>
      </c>
      <c r="F354" s="228" t="s">
        <v>283</v>
      </c>
      <c r="G354" s="225"/>
      <c r="H354" s="227" t="s">
        <v>19</v>
      </c>
      <c r="I354" s="229"/>
      <c r="J354" s="225"/>
      <c r="K354" s="225"/>
      <c r="L354" s="230"/>
      <c r="M354" s="231"/>
      <c r="N354" s="232"/>
      <c r="O354" s="232"/>
      <c r="P354" s="232"/>
      <c r="Q354" s="232"/>
      <c r="R354" s="232"/>
      <c r="S354" s="232"/>
      <c r="T354" s="233"/>
      <c r="U354" s="13"/>
      <c r="V354" s="13"/>
      <c r="W354" s="13"/>
      <c r="X354" s="13"/>
      <c r="Y354" s="13"/>
      <c r="Z354" s="13"/>
      <c r="AA354" s="13"/>
      <c r="AB354" s="13"/>
      <c r="AC354" s="13"/>
      <c r="AD354" s="13"/>
      <c r="AE354" s="13"/>
      <c r="AT354" s="234" t="s">
        <v>153</v>
      </c>
      <c r="AU354" s="234" t="s">
        <v>83</v>
      </c>
      <c r="AV354" s="13" t="s">
        <v>81</v>
      </c>
      <c r="AW354" s="13" t="s">
        <v>35</v>
      </c>
      <c r="AX354" s="13" t="s">
        <v>73</v>
      </c>
      <c r="AY354" s="234" t="s">
        <v>142</v>
      </c>
    </row>
    <row r="355" s="13" customFormat="1">
      <c r="A355" s="13"/>
      <c r="B355" s="224"/>
      <c r="C355" s="225"/>
      <c r="D355" s="226" t="s">
        <v>153</v>
      </c>
      <c r="E355" s="227" t="s">
        <v>19</v>
      </c>
      <c r="F355" s="228" t="s">
        <v>284</v>
      </c>
      <c r="G355" s="225"/>
      <c r="H355" s="227" t="s">
        <v>19</v>
      </c>
      <c r="I355" s="229"/>
      <c r="J355" s="225"/>
      <c r="K355" s="225"/>
      <c r="L355" s="230"/>
      <c r="M355" s="231"/>
      <c r="N355" s="232"/>
      <c r="O355" s="232"/>
      <c r="P355" s="232"/>
      <c r="Q355" s="232"/>
      <c r="R355" s="232"/>
      <c r="S355" s="232"/>
      <c r="T355" s="233"/>
      <c r="U355" s="13"/>
      <c r="V355" s="13"/>
      <c r="W355" s="13"/>
      <c r="X355" s="13"/>
      <c r="Y355" s="13"/>
      <c r="Z355" s="13"/>
      <c r="AA355" s="13"/>
      <c r="AB355" s="13"/>
      <c r="AC355" s="13"/>
      <c r="AD355" s="13"/>
      <c r="AE355" s="13"/>
      <c r="AT355" s="234" t="s">
        <v>153</v>
      </c>
      <c r="AU355" s="234" t="s">
        <v>83</v>
      </c>
      <c r="AV355" s="13" t="s">
        <v>81</v>
      </c>
      <c r="AW355" s="13" t="s">
        <v>35</v>
      </c>
      <c r="AX355" s="13" t="s">
        <v>73</v>
      </c>
      <c r="AY355" s="234" t="s">
        <v>142</v>
      </c>
    </row>
    <row r="356" s="14" customFormat="1">
      <c r="A356" s="14"/>
      <c r="B356" s="235"/>
      <c r="C356" s="236"/>
      <c r="D356" s="226" t="s">
        <v>153</v>
      </c>
      <c r="E356" s="237" t="s">
        <v>19</v>
      </c>
      <c r="F356" s="238" t="s">
        <v>285</v>
      </c>
      <c r="G356" s="236"/>
      <c r="H356" s="239">
        <v>115</v>
      </c>
      <c r="I356" s="240"/>
      <c r="J356" s="236"/>
      <c r="K356" s="236"/>
      <c r="L356" s="241"/>
      <c r="M356" s="242"/>
      <c r="N356" s="243"/>
      <c r="O356" s="243"/>
      <c r="P356" s="243"/>
      <c r="Q356" s="243"/>
      <c r="R356" s="243"/>
      <c r="S356" s="243"/>
      <c r="T356" s="244"/>
      <c r="U356" s="14"/>
      <c r="V356" s="14"/>
      <c r="W356" s="14"/>
      <c r="X356" s="14"/>
      <c r="Y356" s="14"/>
      <c r="Z356" s="14"/>
      <c r="AA356" s="14"/>
      <c r="AB356" s="14"/>
      <c r="AC356" s="14"/>
      <c r="AD356" s="14"/>
      <c r="AE356" s="14"/>
      <c r="AT356" s="245" t="s">
        <v>153</v>
      </c>
      <c r="AU356" s="245" t="s">
        <v>83</v>
      </c>
      <c r="AV356" s="14" t="s">
        <v>83</v>
      </c>
      <c r="AW356" s="14" t="s">
        <v>35</v>
      </c>
      <c r="AX356" s="14" t="s">
        <v>73</v>
      </c>
      <c r="AY356" s="245" t="s">
        <v>142</v>
      </c>
    </row>
    <row r="357" s="15" customFormat="1">
      <c r="A357" s="15"/>
      <c r="B357" s="246"/>
      <c r="C357" s="247"/>
      <c r="D357" s="226" t="s">
        <v>153</v>
      </c>
      <c r="E357" s="248" t="s">
        <v>19</v>
      </c>
      <c r="F357" s="249" t="s">
        <v>160</v>
      </c>
      <c r="G357" s="247"/>
      <c r="H357" s="250">
        <v>3755</v>
      </c>
      <c r="I357" s="251"/>
      <c r="J357" s="247"/>
      <c r="K357" s="247"/>
      <c r="L357" s="252"/>
      <c r="M357" s="253"/>
      <c r="N357" s="254"/>
      <c r="O357" s="254"/>
      <c r="P357" s="254"/>
      <c r="Q357" s="254"/>
      <c r="R357" s="254"/>
      <c r="S357" s="254"/>
      <c r="T357" s="255"/>
      <c r="U357" s="15"/>
      <c r="V357" s="15"/>
      <c r="W357" s="15"/>
      <c r="X357" s="15"/>
      <c r="Y357" s="15"/>
      <c r="Z357" s="15"/>
      <c r="AA357" s="15"/>
      <c r="AB357" s="15"/>
      <c r="AC357" s="15"/>
      <c r="AD357" s="15"/>
      <c r="AE357" s="15"/>
      <c r="AT357" s="256" t="s">
        <v>153</v>
      </c>
      <c r="AU357" s="256" t="s">
        <v>83</v>
      </c>
      <c r="AV357" s="15" t="s">
        <v>149</v>
      </c>
      <c r="AW357" s="15" t="s">
        <v>35</v>
      </c>
      <c r="AX357" s="15" t="s">
        <v>81</v>
      </c>
      <c r="AY357" s="256" t="s">
        <v>142</v>
      </c>
    </row>
    <row r="358" s="2" customFormat="1" ht="21.75" customHeight="1">
      <c r="A358" s="40"/>
      <c r="B358" s="41"/>
      <c r="C358" s="206" t="s">
        <v>441</v>
      </c>
      <c r="D358" s="206" t="s">
        <v>144</v>
      </c>
      <c r="E358" s="207" t="s">
        <v>442</v>
      </c>
      <c r="F358" s="208" t="s">
        <v>443</v>
      </c>
      <c r="G358" s="209" t="s">
        <v>147</v>
      </c>
      <c r="H358" s="210">
        <v>100</v>
      </c>
      <c r="I358" s="211"/>
      <c r="J358" s="212">
        <f>ROUND(I358*H358,2)</f>
        <v>0</v>
      </c>
      <c r="K358" s="208" t="s">
        <v>148</v>
      </c>
      <c r="L358" s="46"/>
      <c r="M358" s="213" t="s">
        <v>19</v>
      </c>
      <c r="N358" s="214" t="s">
        <v>44</v>
      </c>
      <c r="O358" s="86"/>
      <c r="P358" s="215">
        <f>O358*H358</f>
        <v>0</v>
      </c>
      <c r="Q358" s="215">
        <v>0.68999999999999995</v>
      </c>
      <c r="R358" s="215">
        <f>Q358*H358</f>
        <v>69</v>
      </c>
      <c r="S358" s="215">
        <v>0</v>
      </c>
      <c r="T358" s="216">
        <f>S358*H358</f>
        <v>0</v>
      </c>
      <c r="U358" s="40"/>
      <c r="V358" s="40"/>
      <c r="W358" s="40"/>
      <c r="X358" s="40"/>
      <c r="Y358" s="40"/>
      <c r="Z358" s="40"/>
      <c r="AA358" s="40"/>
      <c r="AB358" s="40"/>
      <c r="AC358" s="40"/>
      <c r="AD358" s="40"/>
      <c r="AE358" s="40"/>
      <c r="AR358" s="217" t="s">
        <v>149</v>
      </c>
      <c r="AT358" s="217" t="s">
        <v>144</v>
      </c>
      <c r="AU358" s="217" t="s">
        <v>83</v>
      </c>
      <c r="AY358" s="19" t="s">
        <v>142</v>
      </c>
      <c r="BE358" s="218">
        <f>IF(N358="základní",J358,0)</f>
        <v>0</v>
      </c>
      <c r="BF358" s="218">
        <f>IF(N358="snížená",J358,0)</f>
        <v>0</v>
      </c>
      <c r="BG358" s="218">
        <f>IF(N358="zákl. přenesená",J358,0)</f>
        <v>0</v>
      </c>
      <c r="BH358" s="218">
        <f>IF(N358="sníž. přenesená",J358,0)</f>
        <v>0</v>
      </c>
      <c r="BI358" s="218">
        <f>IF(N358="nulová",J358,0)</f>
        <v>0</v>
      </c>
      <c r="BJ358" s="19" t="s">
        <v>81</v>
      </c>
      <c r="BK358" s="218">
        <f>ROUND(I358*H358,2)</f>
        <v>0</v>
      </c>
      <c r="BL358" s="19" t="s">
        <v>149</v>
      </c>
      <c r="BM358" s="217" t="s">
        <v>444</v>
      </c>
    </row>
    <row r="359" s="2" customFormat="1">
      <c r="A359" s="40"/>
      <c r="B359" s="41"/>
      <c r="C359" s="42"/>
      <c r="D359" s="219" t="s">
        <v>151</v>
      </c>
      <c r="E359" s="42"/>
      <c r="F359" s="220" t="s">
        <v>445</v>
      </c>
      <c r="G359" s="42"/>
      <c r="H359" s="42"/>
      <c r="I359" s="221"/>
      <c r="J359" s="42"/>
      <c r="K359" s="42"/>
      <c r="L359" s="46"/>
      <c r="M359" s="222"/>
      <c r="N359" s="223"/>
      <c r="O359" s="86"/>
      <c r="P359" s="86"/>
      <c r="Q359" s="86"/>
      <c r="R359" s="86"/>
      <c r="S359" s="86"/>
      <c r="T359" s="87"/>
      <c r="U359" s="40"/>
      <c r="V359" s="40"/>
      <c r="W359" s="40"/>
      <c r="X359" s="40"/>
      <c r="Y359" s="40"/>
      <c r="Z359" s="40"/>
      <c r="AA359" s="40"/>
      <c r="AB359" s="40"/>
      <c r="AC359" s="40"/>
      <c r="AD359" s="40"/>
      <c r="AE359" s="40"/>
      <c r="AT359" s="19" t="s">
        <v>151</v>
      </c>
      <c r="AU359" s="19" t="s">
        <v>83</v>
      </c>
    </row>
    <row r="360" s="13" customFormat="1">
      <c r="A360" s="13"/>
      <c r="B360" s="224"/>
      <c r="C360" s="225"/>
      <c r="D360" s="226" t="s">
        <v>153</v>
      </c>
      <c r="E360" s="227" t="s">
        <v>19</v>
      </c>
      <c r="F360" s="228" t="s">
        <v>281</v>
      </c>
      <c r="G360" s="225"/>
      <c r="H360" s="227" t="s">
        <v>19</v>
      </c>
      <c r="I360" s="229"/>
      <c r="J360" s="225"/>
      <c r="K360" s="225"/>
      <c r="L360" s="230"/>
      <c r="M360" s="231"/>
      <c r="N360" s="232"/>
      <c r="O360" s="232"/>
      <c r="P360" s="232"/>
      <c r="Q360" s="232"/>
      <c r="R360" s="232"/>
      <c r="S360" s="232"/>
      <c r="T360" s="233"/>
      <c r="U360" s="13"/>
      <c r="V360" s="13"/>
      <c r="W360" s="13"/>
      <c r="X360" s="13"/>
      <c r="Y360" s="13"/>
      <c r="Z360" s="13"/>
      <c r="AA360" s="13"/>
      <c r="AB360" s="13"/>
      <c r="AC360" s="13"/>
      <c r="AD360" s="13"/>
      <c r="AE360" s="13"/>
      <c r="AT360" s="234" t="s">
        <v>153</v>
      </c>
      <c r="AU360" s="234" t="s">
        <v>83</v>
      </c>
      <c r="AV360" s="13" t="s">
        <v>81</v>
      </c>
      <c r="AW360" s="13" t="s">
        <v>35</v>
      </c>
      <c r="AX360" s="13" t="s">
        <v>73</v>
      </c>
      <c r="AY360" s="234" t="s">
        <v>142</v>
      </c>
    </row>
    <row r="361" s="13" customFormat="1">
      <c r="A361" s="13"/>
      <c r="B361" s="224"/>
      <c r="C361" s="225"/>
      <c r="D361" s="226" t="s">
        <v>153</v>
      </c>
      <c r="E361" s="227" t="s">
        <v>19</v>
      </c>
      <c r="F361" s="228" t="s">
        <v>446</v>
      </c>
      <c r="G361" s="225"/>
      <c r="H361" s="227" t="s">
        <v>19</v>
      </c>
      <c r="I361" s="229"/>
      <c r="J361" s="225"/>
      <c r="K361" s="225"/>
      <c r="L361" s="230"/>
      <c r="M361" s="231"/>
      <c r="N361" s="232"/>
      <c r="O361" s="232"/>
      <c r="P361" s="232"/>
      <c r="Q361" s="232"/>
      <c r="R361" s="232"/>
      <c r="S361" s="232"/>
      <c r="T361" s="233"/>
      <c r="U361" s="13"/>
      <c r="V361" s="13"/>
      <c r="W361" s="13"/>
      <c r="X361" s="13"/>
      <c r="Y361" s="13"/>
      <c r="Z361" s="13"/>
      <c r="AA361" s="13"/>
      <c r="AB361" s="13"/>
      <c r="AC361" s="13"/>
      <c r="AD361" s="13"/>
      <c r="AE361" s="13"/>
      <c r="AT361" s="234" t="s">
        <v>153</v>
      </c>
      <c r="AU361" s="234" t="s">
        <v>83</v>
      </c>
      <c r="AV361" s="13" t="s">
        <v>81</v>
      </c>
      <c r="AW361" s="13" t="s">
        <v>35</v>
      </c>
      <c r="AX361" s="13" t="s">
        <v>73</v>
      </c>
      <c r="AY361" s="234" t="s">
        <v>142</v>
      </c>
    </row>
    <row r="362" s="13" customFormat="1">
      <c r="A362" s="13"/>
      <c r="B362" s="224"/>
      <c r="C362" s="225"/>
      <c r="D362" s="226" t="s">
        <v>153</v>
      </c>
      <c r="E362" s="227" t="s">
        <v>19</v>
      </c>
      <c r="F362" s="228" t="s">
        <v>437</v>
      </c>
      <c r="G362" s="225"/>
      <c r="H362" s="227" t="s">
        <v>19</v>
      </c>
      <c r="I362" s="229"/>
      <c r="J362" s="225"/>
      <c r="K362" s="225"/>
      <c r="L362" s="230"/>
      <c r="M362" s="231"/>
      <c r="N362" s="232"/>
      <c r="O362" s="232"/>
      <c r="P362" s="232"/>
      <c r="Q362" s="232"/>
      <c r="R362" s="232"/>
      <c r="S362" s="232"/>
      <c r="T362" s="233"/>
      <c r="U362" s="13"/>
      <c r="V362" s="13"/>
      <c r="W362" s="13"/>
      <c r="X362" s="13"/>
      <c r="Y362" s="13"/>
      <c r="Z362" s="13"/>
      <c r="AA362" s="13"/>
      <c r="AB362" s="13"/>
      <c r="AC362" s="13"/>
      <c r="AD362" s="13"/>
      <c r="AE362" s="13"/>
      <c r="AT362" s="234" t="s">
        <v>153</v>
      </c>
      <c r="AU362" s="234" t="s">
        <v>83</v>
      </c>
      <c r="AV362" s="13" t="s">
        <v>81</v>
      </c>
      <c r="AW362" s="13" t="s">
        <v>35</v>
      </c>
      <c r="AX362" s="13" t="s">
        <v>73</v>
      </c>
      <c r="AY362" s="234" t="s">
        <v>142</v>
      </c>
    </row>
    <row r="363" s="13" customFormat="1">
      <c r="A363" s="13"/>
      <c r="B363" s="224"/>
      <c r="C363" s="225"/>
      <c r="D363" s="226" t="s">
        <v>153</v>
      </c>
      <c r="E363" s="227" t="s">
        <v>19</v>
      </c>
      <c r="F363" s="228" t="s">
        <v>203</v>
      </c>
      <c r="G363" s="225"/>
      <c r="H363" s="227" t="s">
        <v>19</v>
      </c>
      <c r="I363" s="229"/>
      <c r="J363" s="225"/>
      <c r="K363" s="225"/>
      <c r="L363" s="230"/>
      <c r="M363" s="231"/>
      <c r="N363" s="232"/>
      <c r="O363" s="232"/>
      <c r="P363" s="232"/>
      <c r="Q363" s="232"/>
      <c r="R363" s="232"/>
      <c r="S363" s="232"/>
      <c r="T363" s="233"/>
      <c r="U363" s="13"/>
      <c r="V363" s="13"/>
      <c r="W363" s="13"/>
      <c r="X363" s="13"/>
      <c r="Y363" s="13"/>
      <c r="Z363" s="13"/>
      <c r="AA363" s="13"/>
      <c r="AB363" s="13"/>
      <c r="AC363" s="13"/>
      <c r="AD363" s="13"/>
      <c r="AE363" s="13"/>
      <c r="AT363" s="234" t="s">
        <v>153</v>
      </c>
      <c r="AU363" s="234" t="s">
        <v>83</v>
      </c>
      <c r="AV363" s="13" t="s">
        <v>81</v>
      </c>
      <c r="AW363" s="13" t="s">
        <v>35</v>
      </c>
      <c r="AX363" s="13" t="s">
        <v>73</v>
      </c>
      <c r="AY363" s="234" t="s">
        <v>142</v>
      </c>
    </row>
    <row r="364" s="14" customFormat="1">
      <c r="A364" s="14"/>
      <c r="B364" s="235"/>
      <c r="C364" s="236"/>
      <c r="D364" s="226" t="s">
        <v>153</v>
      </c>
      <c r="E364" s="237" t="s">
        <v>19</v>
      </c>
      <c r="F364" s="238" t="s">
        <v>447</v>
      </c>
      <c r="G364" s="236"/>
      <c r="H364" s="239">
        <v>100</v>
      </c>
      <c r="I364" s="240"/>
      <c r="J364" s="236"/>
      <c r="K364" s="236"/>
      <c r="L364" s="241"/>
      <c r="M364" s="242"/>
      <c r="N364" s="243"/>
      <c r="O364" s="243"/>
      <c r="P364" s="243"/>
      <c r="Q364" s="243"/>
      <c r="R364" s="243"/>
      <c r="S364" s="243"/>
      <c r="T364" s="244"/>
      <c r="U364" s="14"/>
      <c r="V364" s="14"/>
      <c r="W364" s="14"/>
      <c r="X364" s="14"/>
      <c r="Y364" s="14"/>
      <c r="Z364" s="14"/>
      <c r="AA364" s="14"/>
      <c r="AB364" s="14"/>
      <c r="AC364" s="14"/>
      <c r="AD364" s="14"/>
      <c r="AE364" s="14"/>
      <c r="AT364" s="245" t="s">
        <v>153</v>
      </c>
      <c r="AU364" s="245" t="s">
        <v>83</v>
      </c>
      <c r="AV364" s="14" t="s">
        <v>83</v>
      </c>
      <c r="AW364" s="14" t="s">
        <v>35</v>
      </c>
      <c r="AX364" s="14" t="s">
        <v>81</v>
      </c>
      <c r="AY364" s="245" t="s">
        <v>142</v>
      </c>
    </row>
    <row r="365" s="2" customFormat="1" ht="24.15" customHeight="1">
      <c r="A365" s="40"/>
      <c r="B365" s="41"/>
      <c r="C365" s="206" t="s">
        <v>448</v>
      </c>
      <c r="D365" s="206" t="s">
        <v>144</v>
      </c>
      <c r="E365" s="207" t="s">
        <v>449</v>
      </c>
      <c r="F365" s="208" t="s">
        <v>450</v>
      </c>
      <c r="G365" s="209" t="s">
        <v>147</v>
      </c>
      <c r="H365" s="210">
        <v>1395</v>
      </c>
      <c r="I365" s="211"/>
      <c r="J365" s="212">
        <f>ROUND(I365*H365,2)</f>
        <v>0</v>
      </c>
      <c r="K365" s="208" t="s">
        <v>148</v>
      </c>
      <c r="L365" s="46"/>
      <c r="M365" s="213" t="s">
        <v>19</v>
      </c>
      <c r="N365" s="214" t="s">
        <v>44</v>
      </c>
      <c r="O365" s="86"/>
      <c r="P365" s="215">
        <f>O365*H365</f>
        <v>0</v>
      </c>
      <c r="Q365" s="215">
        <v>0.21099999999999999</v>
      </c>
      <c r="R365" s="215">
        <f>Q365*H365</f>
        <v>294.34499999999997</v>
      </c>
      <c r="S365" s="215">
        <v>0</v>
      </c>
      <c r="T365" s="216">
        <f>S365*H365</f>
        <v>0</v>
      </c>
      <c r="U365" s="40"/>
      <c r="V365" s="40"/>
      <c r="W365" s="40"/>
      <c r="X365" s="40"/>
      <c r="Y365" s="40"/>
      <c r="Z365" s="40"/>
      <c r="AA365" s="40"/>
      <c r="AB365" s="40"/>
      <c r="AC365" s="40"/>
      <c r="AD365" s="40"/>
      <c r="AE365" s="40"/>
      <c r="AR365" s="217" t="s">
        <v>149</v>
      </c>
      <c r="AT365" s="217" t="s">
        <v>144</v>
      </c>
      <c r="AU365" s="217" t="s">
        <v>83</v>
      </c>
      <c r="AY365" s="19" t="s">
        <v>142</v>
      </c>
      <c r="BE365" s="218">
        <f>IF(N365="základní",J365,0)</f>
        <v>0</v>
      </c>
      <c r="BF365" s="218">
        <f>IF(N365="snížená",J365,0)</f>
        <v>0</v>
      </c>
      <c r="BG365" s="218">
        <f>IF(N365="zákl. přenesená",J365,0)</f>
        <v>0</v>
      </c>
      <c r="BH365" s="218">
        <f>IF(N365="sníž. přenesená",J365,0)</f>
        <v>0</v>
      </c>
      <c r="BI365" s="218">
        <f>IF(N365="nulová",J365,0)</f>
        <v>0</v>
      </c>
      <c r="BJ365" s="19" t="s">
        <v>81</v>
      </c>
      <c r="BK365" s="218">
        <f>ROUND(I365*H365,2)</f>
        <v>0</v>
      </c>
      <c r="BL365" s="19" t="s">
        <v>149</v>
      </c>
      <c r="BM365" s="217" t="s">
        <v>451</v>
      </c>
    </row>
    <row r="366" s="2" customFormat="1">
      <c r="A366" s="40"/>
      <c r="B366" s="41"/>
      <c r="C366" s="42"/>
      <c r="D366" s="219" t="s">
        <v>151</v>
      </c>
      <c r="E366" s="42"/>
      <c r="F366" s="220" t="s">
        <v>452</v>
      </c>
      <c r="G366" s="42"/>
      <c r="H366" s="42"/>
      <c r="I366" s="221"/>
      <c r="J366" s="42"/>
      <c r="K366" s="42"/>
      <c r="L366" s="46"/>
      <c r="M366" s="222"/>
      <c r="N366" s="223"/>
      <c r="O366" s="86"/>
      <c r="P366" s="86"/>
      <c r="Q366" s="86"/>
      <c r="R366" s="86"/>
      <c r="S366" s="86"/>
      <c r="T366" s="87"/>
      <c r="U366" s="40"/>
      <c r="V366" s="40"/>
      <c r="W366" s="40"/>
      <c r="X366" s="40"/>
      <c r="Y366" s="40"/>
      <c r="Z366" s="40"/>
      <c r="AA366" s="40"/>
      <c r="AB366" s="40"/>
      <c r="AC366" s="40"/>
      <c r="AD366" s="40"/>
      <c r="AE366" s="40"/>
      <c r="AT366" s="19" t="s">
        <v>151</v>
      </c>
      <c r="AU366" s="19" t="s">
        <v>83</v>
      </c>
    </row>
    <row r="367" s="13" customFormat="1">
      <c r="A367" s="13"/>
      <c r="B367" s="224"/>
      <c r="C367" s="225"/>
      <c r="D367" s="226" t="s">
        <v>153</v>
      </c>
      <c r="E367" s="227" t="s">
        <v>19</v>
      </c>
      <c r="F367" s="228" t="s">
        <v>281</v>
      </c>
      <c r="G367" s="225"/>
      <c r="H367" s="227" t="s">
        <v>19</v>
      </c>
      <c r="I367" s="229"/>
      <c r="J367" s="225"/>
      <c r="K367" s="225"/>
      <c r="L367" s="230"/>
      <c r="M367" s="231"/>
      <c r="N367" s="232"/>
      <c r="O367" s="232"/>
      <c r="P367" s="232"/>
      <c r="Q367" s="232"/>
      <c r="R367" s="232"/>
      <c r="S367" s="232"/>
      <c r="T367" s="233"/>
      <c r="U367" s="13"/>
      <c r="V367" s="13"/>
      <c r="W367" s="13"/>
      <c r="X367" s="13"/>
      <c r="Y367" s="13"/>
      <c r="Z367" s="13"/>
      <c r="AA367" s="13"/>
      <c r="AB367" s="13"/>
      <c r="AC367" s="13"/>
      <c r="AD367" s="13"/>
      <c r="AE367" s="13"/>
      <c r="AT367" s="234" t="s">
        <v>153</v>
      </c>
      <c r="AU367" s="234" t="s">
        <v>83</v>
      </c>
      <c r="AV367" s="13" t="s">
        <v>81</v>
      </c>
      <c r="AW367" s="13" t="s">
        <v>35</v>
      </c>
      <c r="AX367" s="13" t="s">
        <v>73</v>
      </c>
      <c r="AY367" s="234" t="s">
        <v>142</v>
      </c>
    </row>
    <row r="368" s="13" customFormat="1">
      <c r="A368" s="13"/>
      <c r="B368" s="224"/>
      <c r="C368" s="225"/>
      <c r="D368" s="226" t="s">
        <v>153</v>
      </c>
      <c r="E368" s="227" t="s">
        <v>19</v>
      </c>
      <c r="F368" s="228" t="s">
        <v>203</v>
      </c>
      <c r="G368" s="225"/>
      <c r="H368" s="227" t="s">
        <v>19</v>
      </c>
      <c r="I368" s="229"/>
      <c r="J368" s="225"/>
      <c r="K368" s="225"/>
      <c r="L368" s="230"/>
      <c r="M368" s="231"/>
      <c r="N368" s="232"/>
      <c r="O368" s="232"/>
      <c r="P368" s="232"/>
      <c r="Q368" s="232"/>
      <c r="R368" s="232"/>
      <c r="S368" s="232"/>
      <c r="T368" s="233"/>
      <c r="U368" s="13"/>
      <c r="V368" s="13"/>
      <c r="W368" s="13"/>
      <c r="X368" s="13"/>
      <c r="Y368" s="13"/>
      <c r="Z368" s="13"/>
      <c r="AA368" s="13"/>
      <c r="AB368" s="13"/>
      <c r="AC368" s="13"/>
      <c r="AD368" s="13"/>
      <c r="AE368" s="13"/>
      <c r="AT368" s="234" t="s">
        <v>153</v>
      </c>
      <c r="AU368" s="234" t="s">
        <v>83</v>
      </c>
      <c r="AV368" s="13" t="s">
        <v>81</v>
      </c>
      <c r="AW368" s="13" t="s">
        <v>35</v>
      </c>
      <c r="AX368" s="13" t="s">
        <v>73</v>
      </c>
      <c r="AY368" s="234" t="s">
        <v>142</v>
      </c>
    </row>
    <row r="369" s="14" customFormat="1">
      <c r="A369" s="14"/>
      <c r="B369" s="235"/>
      <c r="C369" s="236"/>
      <c r="D369" s="226" t="s">
        <v>153</v>
      </c>
      <c r="E369" s="237" t="s">
        <v>19</v>
      </c>
      <c r="F369" s="238" t="s">
        <v>453</v>
      </c>
      <c r="G369" s="236"/>
      <c r="H369" s="239">
        <v>1280</v>
      </c>
      <c r="I369" s="240"/>
      <c r="J369" s="236"/>
      <c r="K369" s="236"/>
      <c r="L369" s="241"/>
      <c r="M369" s="242"/>
      <c r="N369" s="243"/>
      <c r="O369" s="243"/>
      <c r="P369" s="243"/>
      <c r="Q369" s="243"/>
      <c r="R369" s="243"/>
      <c r="S369" s="243"/>
      <c r="T369" s="244"/>
      <c r="U369" s="14"/>
      <c r="V369" s="14"/>
      <c r="W369" s="14"/>
      <c r="X369" s="14"/>
      <c r="Y369" s="14"/>
      <c r="Z369" s="14"/>
      <c r="AA369" s="14"/>
      <c r="AB369" s="14"/>
      <c r="AC369" s="14"/>
      <c r="AD369" s="14"/>
      <c r="AE369" s="14"/>
      <c r="AT369" s="245" t="s">
        <v>153</v>
      </c>
      <c r="AU369" s="245" t="s">
        <v>83</v>
      </c>
      <c r="AV369" s="14" t="s">
        <v>83</v>
      </c>
      <c r="AW369" s="14" t="s">
        <v>35</v>
      </c>
      <c r="AX369" s="14" t="s">
        <v>73</v>
      </c>
      <c r="AY369" s="245" t="s">
        <v>142</v>
      </c>
    </row>
    <row r="370" s="13" customFormat="1">
      <c r="A370" s="13"/>
      <c r="B370" s="224"/>
      <c r="C370" s="225"/>
      <c r="D370" s="226" t="s">
        <v>153</v>
      </c>
      <c r="E370" s="227" t="s">
        <v>19</v>
      </c>
      <c r="F370" s="228" t="s">
        <v>283</v>
      </c>
      <c r="G370" s="225"/>
      <c r="H370" s="227" t="s">
        <v>19</v>
      </c>
      <c r="I370" s="229"/>
      <c r="J370" s="225"/>
      <c r="K370" s="225"/>
      <c r="L370" s="230"/>
      <c r="M370" s="231"/>
      <c r="N370" s="232"/>
      <c r="O370" s="232"/>
      <c r="P370" s="232"/>
      <c r="Q370" s="232"/>
      <c r="R370" s="232"/>
      <c r="S370" s="232"/>
      <c r="T370" s="233"/>
      <c r="U370" s="13"/>
      <c r="V370" s="13"/>
      <c r="W370" s="13"/>
      <c r="X370" s="13"/>
      <c r="Y370" s="13"/>
      <c r="Z370" s="13"/>
      <c r="AA370" s="13"/>
      <c r="AB370" s="13"/>
      <c r="AC370" s="13"/>
      <c r="AD370" s="13"/>
      <c r="AE370" s="13"/>
      <c r="AT370" s="234" t="s">
        <v>153</v>
      </c>
      <c r="AU370" s="234" t="s">
        <v>83</v>
      </c>
      <c r="AV370" s="13" t="s">
        <v>81</v>
      </c>
      <c r="AW370" s="13" t="s">
        <v>35</v>
      </c>
      <c r="AX370" s="13" t="s">
        <v>73</v>
      </c>
      <c r="AY370" s="234" t="s">
        <v>142</v>
      </c>
    </row>
    <row r="371" s="13" customFormat="1">
      <c r="A371" s="13"/>
      <c r="B371" s="224"/>
      <c r="C371" s="225"/>
      <c r="D371" s="226" t="s">
        <v>153</v>
      </c>
      <c r="E371" s="227" t="s">
        <v>19</v>
      </c>
      <c r="F371" s="228" t="s">
        <v>284</v>
      </c>
      <c r="G371" s="225"/>
      <c r="H371" s="227" t="s">
        <v>19</v>
      </c>
      <c r="I371" s="229"/>
      <c r="J371" s="225"/>
      <c r="K371" s="225"/>
      <c r="L371" s="230"/>
      <c r="M371" s="231"/>
      <c r="N371" s="232"/>
      <c r="O371" s="232"/>
      <c r="P371" s="232"/>
      <c r="Q371" s="232"/>
      <c r="R371" s="232"/>
      <c r="S371" s="232"/>
      <c r="T371" s="233"/>
      <c r="U371" s="13"/>
      <c r="V371" s="13"/>
      <c r="W371" s="13"/>
      <c r="X371" s="13"/>
      <c r="Y371" s="13"/>
      <c r="Z371" s="13"/>
      <c r="AA371" s="13"/>
      <c r="AB371" s="13"/>
      <c r="AC371" s="13"/>
      <c r="AD371" s="13"/>
      <c r="AE371" s="13"/>
      <c r="AT371" s="234" t="s">
        <v>153</v>
      </c>
      <c r="AU371" s="234" t="s">
        <v>83</v>
      </c>
      <c r="AV371" s="13" t="s">
        <v>81</v>
      </c>
      <c r="AW371" s="13" t="s">
        <v>35</v>
      </c>
      <c r="AX371" s="13" t="s">
        <v>73</v>
      </c>
      <c r="AY371" s="234" t="s">
        <v>142</v>
      </c>
    </row>
    <row r="372" s="14" customFormat="1">
      <c r="A372" s="14"/>
      <c r="B372" s="235"/>
      <c r="C372" s="236"/>
      <c r="D372" s="226" t="s">
        <v>153</v>
      </c>
      <c r="E372" s="237" t="s">
        <v>19</v>
      </c>
      <c r="F372" s="238" t="s">
        <v>285</v>
      </c>
      <c r="G372" s="236"/>
      <c r="H372" s="239">
        <v>115</v>
      </c>
      <c r="I372" s="240"/>
      <c r="J372" s="236"/>
      <c r="K372" s="236"/>
      <c r="L372" s="241"/>
      <c r="M372" s="242"/>
      <c r="N372" s="243"/>
      <c r="O372" s="243"/>
      <c r="P372" s="243"/>
      <c r="Q372" s="243"/>
      <c r="R372" s="243"/>
      <c r="S372" s="243"/>
      <c r="T372" s="244"/>
      <c r="U372" s="14"/>
      <c r="V372" s="14"/>
      <c r="W372" s="14"/>
      <c r="X372" s="14"/>
      <c r="Y372" s="14"/>
      <c r="Z372" s="14"/>
      <c r="AA372" s="14"/>
      <c r="AB372" s="14"/>
      <c r="AC372" s="14"/>
      <c r="AD372" s="14"/>
      <c r="AE372" s="14"/>
      <c r="AT372" s="245" t="s">
        <v>153</v>
      </c>
      <c r="AU372" s="245" t="s">
        <v>83</v>
      </c>
      <c r="AV372" s="14" t="s">
        <v>83</v>
      </c>
      <c r="AW372" s="14" t="s">
        <v>35</v>
      </c>
      <c r="AX372" s="14" t="s">
        <v>73</v>
      </c>
      <c r="AY372" s="245" t="s">
        <v>142</v>
      </c>
    </row>
    <row r="373" s="15" customFormat="1">
      <c r="A373" s="15"/>
      <c r="B373" s="246"/>
      <c r="C373" s="247"/>
      <c r="D373" s="226" t="s">
        <v>153</v>
      </c>
      <c r="E373" s="248" t="s">
        <v>19</v>
      </c>
      <c r="F373" s="249" t="s">
        <v>160</v>
      </c>
      <c r="G373" s="247"/>
      <c r="H373" s="250">
        <v>1395</v>
      </c>
      <c r="I373" s="251"/>
      <c r="J373" s="247"/>
      <c r="K373" s="247"/>
      <c r="L373" s="252"/>
      <c r="M373" s="253"/>
      <c r="N373" s="254"/>
      <c r="O373" s="254"/>
      <c r="P373" s="254"/>
      <c r="Q373" s="254"/>
      <c r="R373" s="254"/>
      <c r="S373" s="254"/>
      <c r="T373" s="255"/>
      <c r="U373" s="15"/>
      <c r="V373" s="15"/>
      <c r="W373" s="15"/>
      <c r="X373" s="15"/>
      <c r="Y373" s="15"/>
      <c r="Z373" s="15"/>
      <c r="AA373" s="15"/>
      <c r="AB373" s="15"/>
      <c r="AC373" s="15"/>
      <c r="AD373" s="15"/>
      <c r="AE373" s="15"/>
      <c r="AT373" s="256" t="s">
        <v>153</v>
      </c>
      <c r="AU373" s="256" t="s">
        <v>83</v>
      </c>
      <c r="AV373" s="15" t="s">
        <v>149</v>
      </c>
      <c r="AW373" s="15" t="s">
        <v>35</v>
      </c>
      <c r="AX373" s="15" t="s">
        <v>81</v>
      </c>
      <c r="AY373" s="256" t="s">
        <v>142</v>
      </c>
    </row>
    <row r="374" s="2" customFormat="1" ht="24.15" customHeight="1">
      <c r="A374" s="40"/>
      <c r="B374" s="41"/>
      <c r="C374" s="206" t="s">
        <v>454</v>
      </c>
      <c r="D374" s="206" t="s">
        <v>144</v>
      </c>
      <c r="E374" s="207" t="s">
        <v>455</v>
      </c>
      <c r="F374" s="208" t="s">
        <v>456</v>
      </c>
      <c r="G374" s="209" t="s">
        <v>147</v>
      </c>
      <c r="H374" s="210">
        <v>380.37</v>
      </c>
      <c r="I374" s="211"/>
      <c r="J374" s="212">
        <f>ROUND(I374*H374,2)</f>
        <v>0</v>
      </c>
      <c r="K374" s="208" t="s">
        <v>148</v>
      </c>
      <c r="L374" s="46"/>
      <c r="M374" s="213" t="s">
        <v>19</v>
      </c>
      <c r="N374" s="214" t="s">
        <v>44</v>
      </c>
      <c r="O374" s="86"/>
      <c r="P374" s="215">
        <f>O374*H374</f>
        <v>0</v>
      </c>
      <c r="Q374" s="215">
        <v>0.26000000000000001</v>
      </c>
      <c r="R374" s="215">
        <f>Q374*H374</f>
        <v>98.896200000000007</v>
      </c>
      <c r="S374" s="215">
        <v>0</v>
      </c>
      <c r="T374" s="216">
        <f>S374*H374</f>
        <v>0</v>
      </c>
      <c r="U374" s="40"/>
      <c r="V374" s="40"/>
      <c r="W374" s="40"/>
      <c r="X374" s="40"/>
      <c r="Y374" s="40"/>
      <c r="Z374" s="40"/>
      <c r="AA374" s="40"/>
      <c r="AB374" s="40"/>
      <c r="AC374" s="40"/>
      <c r="AD374" s="40"/>
      <c r="AE374" s="40"/>
      <c r="AR374" s="217" t="s">
        <v>149</v>
      </c>
      <c r="AT374" s="217" t="s">
        <v>144</v>
      </c>
      <c r="AU374" s="217" t="s">
        <v>83</v>
      </c>
      <c r="AY374" s="19" t="s">
        <v>142</v>
      </c>
      <c r="BE374" s="218">
        <f>IF(N374="základní",J374,0)</f>
        <v>0</v>
      </c>
      <c r="BF374" s="218">
        <f>IF(N374="snížená",J374,0)</f>
        <v>0</v>
      </c>
      <c r="BG374" s="218">
        <f>IF(N374="zákl. přenesená",J374,0)</f>
        <v>0</v>
      </c>
      <c r="BH374" s="218">
        <f>IF(N374="sníž. přenesená",J374,0)</f>
        <v>0</v>
      </c>
      <c r="BI374" s="218">
        <f>IF(N374="nulová",J374,0)</f>
        <v>0</v>
      </c>
      <c r="BJ374" s="19" t="s">
        <v>81</v>
      </c>
      <c r="BK374" s="218">
        <f>ROUND(I374*H374,2)</f>
        <v>0</v>
      </c>
      <c r="BL374" s="19" t="s">
        <v>149</v>
      </c>
      <c r="BM374" s="217" t="s">
        <v>457</v>
      </c>
    </row>
    <row r="375" s="2" customFormat="1">
      <c r="A375" s="40"/>
      <c r="B375" s="41"/>
      <c r="C375" s="42"/>
      <c r="D375" s="219" t="s">
        <v>151</v>
      </c>
      <c r="E375" s="42"/>
      <c r="F375" s="220" t="s">
        <v>458</v>
      </c>
      <c r="G375" s="42"/>
      <c r="H375" s="42"/>
      <c r="I375" s="221"/>
      <c r="J375" s="42"/>
      <c r="K375" s="42"/>
      <c r="L375" s="46"/>
      <c r="M375" s="222"/>
      <c r="N375" s="223"/>
      <c r="O375" s="86"/>
      <c r="P375" s="86"/>
      <c r="Q375" s="86"/>
      <c r="R375" s="86"/>
      <c r="S375" s="86"/>
      <c r="T375" s="87"/>
      <c r="U375" s="40"/>
      <c r="V375" s="40"/>
      <c r="W375" s="40"/>
      <c r="X375" s="40"/>
      <c r="Y375" s="40"/>
      <c r="Z375" s="40"/>
      <c r="AA375" s="40"/>
      <c r="AB375" s="40"/>
      <c r="AC375" s="40"/>
      <c r="AD375" s="40"/>
      <c r="AE375" s="40"/>
      <c r="AT375" s="19" t="s">
        <v>151</v>
      </c>
      <c r="AU375" s="19" t="s">
        <v>83</v>
      </c>
    </row>
    <row r="376" s="13" customFormat="1">
      <c r="A376" s="13"/>
      <c r="B376" s="224"/>
      <c r="C376" s="225"/>
      <c r="D376" s="226" t="s">
        <v>153</v>
      </c>
      <c r="E376" s="227" t="s">
        <v>19</v>
      </c>
      <c r="F376" s="228" t="s">
        <v>281</v>
      </c>
      <c r="G376" s="225"/>
      <c r="H376" s="227" t="s">
        <v>19</v>
      </c>
      <c r="I376" s="229"/>
      <c r="J376" s="225"/>
      <c r="K376" s="225"/>
      <c r="L376" s="230"/>
      <c r="M376" s="231"/>
      <c r="N376" s="232"/>
      <c r="O376" s="232"/>
      <c r="P376" s="232"/>
      <c r="Q376" s="232"/>
      <c r="R376" s="232"/>
      <c r="S376" s="232"/>
      <c r="T376" s="233"/>
      <c r="U376" s="13"/>
      <c r="V376" s="13"/>
      <c r="W376" s="13"/>
      <c r="X376" s="13"/>
      <c r="Y376" s="13"/>
      <c r="Z376" s="13"/>
      <c r="AA376" s="13"/>
      <c r="AB376" s="13"/>
      <c r="AC376" s="13"/>
      <c r="AD376" s="13"/>
      <c r="AE376" s="13"/>
      <c r="AT376" s="234" t="s">
        <v>153</v>
      </c>
      <c r="AU376" s="234" t="s">
        <v>83</v>
      </c>
      <c r="AV376" s="13" t="s">
        <v>81</v>
      </c>
      <c r="AW376" s="13" t="s">
        <v>35</v>
      </c>
      <c r="AX376" s="13" t="s">
        <v>73</v>
      </c>
      <c r="AY376" s="234" t="s">
        <v>142</v>
      </c>
    </row>
    <row r="377" s="14" customFormat="1">
      <c r="A377" s="14"/>
      <c r="B377" s="235"/>
      <c r="C377" s="236"/>
      <c r="D377" s="226" t="s">
        <v>153</v>
      </c>
      <c r="E377" s="237" t="s">
        <v>19</v>
      </c>
      <c r="F377" s="238" t="s">
        <v>459</v>
      </c>
      <c r="G377" s="236"/>
      <c r="H377" s="239">
        <v>380.37</v>
      </c>
      <c r="I377" s="240"/>
      <c r="J377" s="236"/>
      <c r="K377" s="236"/>
      <c r="L377" s="241"/>
      <c r="M377" s="242"/>
      <c r="N377" s="243"/>
      <c r="O377" s="243"/>
      <c r="P377" s="243"/>
      <c r="Q377" s="243"/>
      <c r="R377" s="243"/>
      <c r="S377" s="243"/>
      <c r="T377" s="244"/>
      <c r="U377" s="14"/>
      <c r="V377" s="14"/>
      <c r="W377" s="14"/>
      <c r="X377" s="14"/>
      <c r="Y377" s="14"/>
      <c r="Z377" s="14"/>
      <c r="AA377" s="14"/>
      <c r="AB377" s="14"/>
      <c r="AC377" s="14"/>
      <c r="AD377" s="14"/>
      <c r="AE377" s="14"/>
      <c r="AT377" s="245" t="s">
        <v>153</v>
      </c>
      <c r="AU377" s="245" t="s">
        <v>83</v>
      </c>
      <c r="AV377" s="14" t="s">
        <v>83</v>
      </c>
      <c r="AW377" s="14" t="s">
        <v>35</v>
      </c>
      <c r="AX377" s="14" t="s">
        <v>81</v>
      </c>
      <c r="AY377" s="245" t="s">
        <v>142</v>
      </c>
    </row>
    <row r="378" s="2" customFormat="1" ht="16.5" customHeight="1">
      <c r="A378" s="40"/>
      <c r="B378" s="41"/>
      <c r="C378" s="206" t="s">
        <v>460</v>
      </c>
      <c r="D378" s="206" t="s">
        <v>144</v>
      </c>
      <c r="E378" s="207" t="s">
        <v>461</v>
      </c>
      <c r="F378" s="208" t="s">
        <v>462</v>
      </c>
      <c r="G378" s="209" t="s">
        <v>147</v>
      </c>
      <c r="H378" s="210">
        <v>3550</v>
      </c>
      <c r="I378" s="211"/>
      <c r="J378" s="212">
        <f>ROUND(I378*H378,2)</f>
        <v>0</v>
      </c>
      <c r="K378" s="208" t="s">
        <v>148</v>
      </c>
      <c r="L378" s="46"/>
      <c r="M378" s="213" t="s">
        <v>19</v>
      </c>
      <c r="N378" s="214" t="s">
        <v>44</v>
      </c>
      <c r="O378" s="86"/>
      <c r="P378" s="215">
        <f>O378*H378</f>
        <v>0</v>
      </c>
      <c r="Q378" s="215">
        <v>0.0075300000000000002</v>
      </c>
      <c r="R378" s="215">
        <f>Q378*H378</f>
        <v>26.7315</v>
      </c>
      <c r="S378" s="215">
        <v>0</v>
      </c>
      <c r="T378" s="216">
        <f>S378*H378</f>
        <v>0</v>
      </c>
      <c r="U378" s="40"/>
      <c r="V378" s="40"/>
      <c r="W378" s="40"/>
      <c r="X378" s="40"/>
      <c r="Y378" s="40"/>
      <c r="Z378" s="40"/>
      <c r="AA378" s="40"/>
      <c r="AB378" s="40"/>
      <c r="AC378" s="40"/>
      <c r="AD378" s="40"/>
      <c r="AE378" s="40"/>
      <c r="AR378" s="217" t="s">
        <v>149</v>
      </c>
      <c r="AT378" s="217" t="s">
        <v>144</v>
      </c>
      <c r="AU378" s="217" t="s">
        <v>83</v>
      </c>
      <c r="AY378" s="19" t="s">
        <v>142</v>
      </c>
      <c r="BE378" s="218">
        <f>IF(N378="základní",J378,0)</f>
        <v>0</v>
      </c>
      <c r="BF378" s="218">
        <f>IF(N378="snížená",J378,0)</f>
        <v>0</v>
      </c>
      <c r="BG378" s="218">
        <f>IF(N378="zákl. přenesená",J378,0)</f>
        <v>0</v>
      </c>
      <c r="BH378" s="218">
        <f>IF(N378="sníž. přenesená",J378,0)</f>
        <v>0</v>
      </c>
      <c r="BI378" s="218">
        <f>IF(N378="nulová",J378,0)</f>
        <v>0</v>
      </c>
      <c r="BJ378" s="19" t="s">
        <v>81</v>
      </c>
      <c r="BK378" s="218">
        <f>ROUND(I378*H378,2)</f>
        <v>0</v>
      </c>
      <c r="BL378" s="19" t="s">
        <v>149</v>
      </c>
      <c r="BM378" s="217" t="s">
        <v>463</v>
      </c>
    </row>
    <row r="379" s="2" customFormat="1">
      <c r="A379" s="40"/>
      <c r="B379" s="41"/>
      <c r="C379" s="42"/>
      <c r="D379" s="219" t="s">
        <v>151</v>
      </c>
      <c r="E379" s="42"/>
      <c r="F379" s="220" t="s">
        <v>464</v>
      </c>
      <c r="G379" s="42"/>
      <c r="H379" s="42"/>
      <c r="I379" s="221"/>
      <c r="J379" s="42"/>
      <c r="K379" s="42"/>
      <c r="L379" s="46"/>
      <c r="M379" s="222"/>
      <c r="N379" s="223"/>
      <c r="O379" s="86"/>
      <c r="P379" s="86"/>
      <c r="Q379" s="86"/>
      <c r="R379" s="86"/>
      <c r="S379" s="86"/>
      <c r="T379" s="87"/>
      <c r="U379" s="40"/>
      <c r="V379" s="40"/>
      <c r="W379" s="40"/>
      <c r="X379" s="40"/>
      <c r="Y379" s="40"/>
      <c r="Z379" s="40"/>
      <c r="AA379" s="40"/>
      <c r="AB379" s="40"/>
      <c r="AC379" s="40"/>
      <c r="AD379" s="40"/>
      <c r="AE379" s="40"/>
      <c r="AT379" s="19" t="s">
        <v>151</v>
      </c>
      <c r="AU379" s="19" t="s">
        <v>83</v>
      </c>
    </row>
    <row r="380" s="13" customFormat="1">
      <c r="A380" s="13"/>
      <c r="B380" s="224"/>
      <c r="C380" s="225"/>
      <c r="D380" s="226" t="s">
        <v>153</v>
      </c>
      <c r="E380" s="227" t="s">
        <v>19</v>
      </c>
      <c r="F380" s="228" t="s">
        <v>281</v>
      </c>
      <c r="G380" s="225"/>
      <c r="H380" s="227" t="s">
        <v>19</v>
      </c>
      <c r="I380" s="229"/>
      <c r="J380" s="225"/>
      <c r="K380" s="225"/>
      <c r="L380" s="230"/>
      <c r="M380" s="231"/>
      <c r="N380" s="232"/>
      <c r="O380" s="232"/>
      <c r="P380" s="232"/>
      <c r="Q380" s="232"/>
      <c r="R380" s="232"/>
      <c r="S380" s="232"/>
      <c r="T380" s="233"/>
      <c r="U380" s="13"/>
      <c r="V380" s="13"/>
      <c r="W380" s="13"/>
      <c r="X380" s="13"/>
      <c r="Y380" s="13"/>
      <c r="Z380" s="13"/>
      <c r="AA380" s="13"/>
      <c r="AB380" s="13"/>
      <c r="AC380" s="13"/>
      <c r="AD380" s="13"/>
      <c r="AE380" s="13"/>
      <c r="AT380" s="234" t="s">
        <v>153</v>
      </c>
      <c r="AU380" s="234" t="s">
        <v>83</v>
      </c>
      <c r="AV380" s="13" t="s">
        <v>81</v>
      </c>
      <c r="AW380" s="13" t="s">
        <v>35</v>
      </c>
      <c r="AX380" s="13" t="s">
        <v>73</v>
      </c>
      <c r="AY380" s="234" t="s">
        <v>142</v>
      </c>
    </row>
    <row r="381" s="13" customFormat="1">
      <c r="A381" s="13"/>
      <c r="B381" s="224"/>
      <c r="C381" s="225"/>
      <c r="D381" s="226" t="s">
        <v>153</v>
      </c>
      <c r="E381" s="227" t="s">
        <v>19</v>
      </c>
      <c r="F381" s="228" t="s">
        <v>465</v>
      </c>
      <c r="G381" s="225"/>
      <c r="H381" s="227" t="s">
        <v>19</v>
      </c>
      <c r="I381" s="229"/>
      <c r="J381" s="225"/>
      <c r="K381" s="225"/>
      <c r="L381" s="230"/>
      <c r="M381" s="231"/>
      <c r="N381" s="232"/>
      <c r="O381" s="232"/>
      <c r="P381" s="232"/>
      <c r="Q381" s="232"/>
      <c r="R381" s="232"/>
      <c r="S381" s="232"/>
      <c r="T381" s="233"/>
      <c r="U381" s="13"/>
      <c r="V381" s="13"/>
      <c r="W381" s="13"/>
      <c r="X381" s="13"/>
      <c r="Y381" s="13"/>
      <c r="Z381" s="13"/>
      <c r="AA381" s="13"/>
      <c r="AB381" s="13"/>
      <c r="AC381" s="13"/>
      <c r="AD381" s="13"/>
      <c r="AE381" s="13"/>
      <c r="AT381" s="234" t="s">
        <v>153</v>
      </c>
      <c r="AU381" s="234" t="s">
        <v>83</v>
      </c>
      <c r="AV381" s="13" t="s">
        <v>81</v>
      </c>
      <c r="AW381" s="13" t="s">
        <v>35</v>
      </c>
      <c r="AX381" s="13" t="s">
        <v>73</v>
      </c>
      <c r="AY381" s="234" t="s">
        <v>142</v>
      </c>
    </row>
    <row r="382" s="13" customFormat="1">
      <c r="A382" s="13"/>
      <c r="B382" s="224"/>
      <c r="C382" s="225"/>
      <c r="D382" s="226" t="s">
        <v>153</v>
      </c>
      <c r="E382" s="227" t="s">
        <v>19</v>
      </c>
      <c r="F382" s="228" t="s">
        <v>203</v>
      </c>
      <c r="G382" s="225"/>
      <c r="H382" s="227" t="s">
        <v>19</v>
      </c>
      <c r="I382" s="229"/>
      <c r="J382" s="225"/>
      <c r="K382" s="225"/>
      <c r="L382" s="230"/>
      <c r="M382" s="231"/>
      <c r="N382" s="232"/>
      <c r="O382" s="232"/>
      <c r="P382" s="232"/>
      <c r="Q382" s="232"/>
      <c r="R382" s="232"/>
      <c r="S382" s="232"/>
      <c r="T382" s="233"/>
      <c r="U382" s="13"/>
      <c r="V382" s="13"/>
      <c r="W382" s="13"/>
      <c r="X382" s="13"/>
      <c r="Y382" s="13"/>
      <c r="Z382" s="13"/>
      <c r="AA382" s="13"/>
      <c r="AB382" s="13"/>
      <c r="AC382" s="13"/>
      <c r="AD382" s="13"/>
      <c r="AE382" s="13"/>
      <c r="AT382" s="234" t="s">
        <v>153</v>
      </c>
      <c r="AU382" s="234" t="s">
        <v>83</v>
      </c>
      <c r="AV382" s="13" t="s">
        <v>81</v>
      </c>
      <c r="AW382" s="13" t="s">
        <v>35</v>
      </c>
      <c r="AX382" s="13" t="s">
        <v>73</v>
      </c>
      <c r="AY382" s="234" t="s">
        <v>142</v>
      </c>
    </row>
    <row r="383" s="14" customFormat="1">
      <c r="A383" s="14"/>
      <c r="B383" s="235"/>
      <c r="C383" s="236"/>
      <c r="D383" s="226" t="s">
        <v>153</v>
      </c>
      <c r="E383" s="237" t="s">
        <v>19</v>
      </c>
      <c r="F383" s="238" t="s">
        <v>466</v>
      </c>
      <c r="G383" s="236"/>
      <c r="H383" s="239">
        <v>3320</v>
      </c>
      <c r="I383" s="240"/>
      <c r="J383" s="236"/>
      <c r="K383" s="236"/>
      <c r="L383" s="241"/>
      <c r="M383" s="242"/>
      <c r="N383" s="243"/>
      <c r="O383" s="243"/>
      <c r="P383" s="243"/>
      <c r="Q383" s="243"/>
      <c r="R383" s="243"/>
      <c r="S383" s="243"/>
      <c r="T383" s="244"/>
      <c r="U383" s="14"/>
      <c r="V383" s="14"/>
      <c r="W383" s="14"/>
      <c r="X383" s="14"/>
      <c r="Y383" s="14"/>
      <c r="Z383" s="14"/>
      <c r="AA383" s="14"/>
      <c r="AB383" s="14"/>
      <c r="AC383" s="14"/>
      <c r="AD383" s="14"/>
      <c r="AE383" s="14"/>
      <c r="AT383" s="245" t="s">
        <v>153</v>
      </c>
      <c r="AU383" s="245" t="s">
        <v>83</v>
      </c>
      <c r="AV383" s="14" t="s">
        <v>83</v>
      </c>
      <c r="AW383" s="14" t="s">
        <v>35</v>
      </c>
      <c r="AX383" s="14" t="s">
        <v>73</v>
      </c>
      <c r="AY383" s="245" t="s">
        <v>142</v>
      </c>
    </row>
    <row r="384" s="13" customFormat="1">
      <c r="A384" s="13"/>
      <c r="B384" s="224"/>
      <c r="C384" s="225"/>
      <c r="D384" s="226" t="s">
        <v>153</v>
      </c>
      <c r="E384" s="227" t="s">
        <v>19</v>
      </c>
      <c r="F384" s="228" t="s">
        <v>283</v>
      </c>
      <c r="G384" s="225"/>
      <c r="H384" s="227" t="s">
        <v>19</v>
      </c>
      <c r="I384" s="229"/>
      <c r="J384" s="225"/>
      <c r="K384" s="225"/>
      <c r="L384" s="230"/>
      <c r="M384" s="231"/>
      <c r="N384" s="232"/>
      <c r="O384" s="232"/>
      <c r="P384" s="232"/>
      <c r="Q384" s="232"/>
      <c r="R384" s="232"/>
      <c r="S384" s="232"/>
      <c r="T384" s="233"/>
      <c r="U384" s="13"/>
      <c r="V384" s="13"/>
      <c r="W384" s="13"/>
      <c r="X384" s="13"/>
      <c r="Y384" s="13"/>
      <c r="Z384" s="13"/>
      <c r="AA384" s="13"/>
      <c r="AB384" s="13"/>
      <c r="AC384" s="13"/>
      <c r="AD384" s="13"/>
      <c r="AE384" s="13"/>
      <c r="AT384" s="234" t="s">
        <v>153</v>
      </c>
      <c r="AU384" s="234" t="s">
        <v>83</v>
      </c>
      <c r="AV384" s="13" t="s">
        <v>81</v>
      </c>
      <c r="AW384" s="13" t="s">
        <v>35</v>
      </c>
      <c r="AX384" s="13" t="s">
        <v>73</v>
      </c>
      <c r="AY384" s="234" t="s">
        <v>142</v>
      </c>
    </row>
    <row r="385" s="13" customFormat="1">
      <c r="A385" s="13"/>
      <c r="B385" s="224"/>
      <c r="C385" s="225"/>
      <c r="D385" s="226" t="s">
        <v>153</v>
      </c>
      <c r="E385" s="227" t="s">
        <v>19</v>
      </c>
      <c r="F385" s="228" t="s">
        <v>284</v>
      </c>
      <c r="G385" s="225"/>
      <c r="H385" s="227" t="s">
        <v>19</v>
      </c>
      <c r="I385" s="229"/>
      <c r="J385" s="225"/>
      <c r="K385" s="225"/>
      <c r="L385" s="230"/>
      <c r="M385" s="231"/>
      <c r="N385" s="232"/>
      <c r="O385" s="232"/>
      <c r="P385" s="232"/>
      <c r="Q385" s="232"/>
      <c r="R385" s="232"/>
      <c r="S385" s="232"/>
      <c r="T385" s="233"/>
      <c r="U385" s="13"/>
      <c r="V385" s="13"/>
      <c r="W385" s="13"/>
      <c r="X385" s="13"/>
      <c r="Y385" s="13"/>
      <c r="Z385" s="13"/>
      <c r="AA385" s="13"/>
      <c r="AB385" s="13"/>
      <c r="AC385" s="13"/>
      <c r="AD385" s="13"/>
      <c r="AE385" s="13"/>
      <c r="AT385" s="234" t="s">
        <v>153</v>
      </c>
      <c r="AU385" s="234" t="s">
        <v>83</v>
      </c>
      <c r="AV385" s="13" t="s">
        <v>81</v>
      </c>
      <c r="AW385" s="13" t="s">
        <v>35</v>
      </c>
      <c r="AX385" s="13" t="s">
        <v>73</v>
      </c>
      <c r="AY385" s="234" t="s">
        <v>142</v>
      </c>
    </row>
    <row r="386" s="14" customFormat="1">
      <c r="A386" s="14"/>
      <c r="B386" s="235"/>
      <c r="C386" s="236"/>
      <c r="D386" s="226" t="s">
        <v>153</v>
      </c>
      <c r="E386" s="237" t="s">
        <v>19</v>
      </c>
      <c r="F386" s="238" t="s">
        <v>467</v>
      </c>
      <c r="G386" s="236"/>
      <c r="H386" s="239">
        <v>230</v>
      </c>
      <c r="I386" s="240"/>
      <c r="J386" s="236"/>
      <c r="K386" s="236"/>
      <c r="L386" s="241"/>
      <c r="M386" s="242"/>
      <c r="N386" s="243"/>
      <c r="O386" s="243"/>
      <c r="P386" s="243"/>
      <c r="Q386" s="243"/>
      <c r="R386" s="243"/>
      <c r="S386" s="243"/>
      <c r="T386" s="244"/>
      <c r="U386" s="14"/>
      <c r="V386" s="14"/>
      <c r="W386" s="14"/>
      <c r="X386" s="14"/>
      <c r="Y386" s="14"/>
      <c r="Z386" s="14"/>
      <c r="AA386" s="14"/>
      <c r="AB386" s="14"/>
      <c r="AC386" s="14"/>
      <c r="AD386" s="14"/>
      <c r="AE386" s="14"/>
      <c r="AT386" s="245" t="s">
        <v>153</v>
      </c>
      <c r="AU386" s="245" t="s">
        <v>83</v>
      </c>
      <c r="AV386" s="14" t="s">
        <v>83</v>
      </c>
      <c r="AW386" s="14" t="s">
        <v>35</v>
      </c>
      <c r="AX386" s="14" t="s">
        <v>73</v>
      </c>
      <c r="AY386" s="245" t="s">
        <v>142</v>
      </c>
    </row>
    <row r="387" s="15" customFormat="1">
      <c r="A387" s="15"/>
      <c r="B387" s="246"/>
      <c r="C387" s="247"/>
      <c r="D387" s="226" t="s">
        <v>153</v>
      </c>
      <c r="E387" s="248" t="s">
        <v>19</v>
      </c>
      <c r="F387" s="249" t="s">
        <v>160</v>
      </c>
      <c r="G387" s="247"/>
      <c r="H387" s="250">
        <v>3550</v>
      </c>
      <c r="I387" s="251"/>
      <c r="J387" s="247"/>
      <c r="K387" s="247"/>
      <c r="L387" s="252"/>
      <c r="M387" s="253"/>
      <c r="N387" s="254"/>
      <c r="O387" s="254"/>
      <c r="P387" s="254"/>
      <c r="Q387" s="254"/>
      <c r="R387" s="254"/>
      <c r="S387" s="254"/>
      <c r="T387" s="255"/>
      <c r="U387" s="15"/>
      <c r="V387" s="15"/>
      <c r="W387" s="15"/>
      <c r="X387" s="15"/>
      <c r="Y387" s="15"/>
      <c r="Z387" s="15"/>
      <c r="AA387" s="15"/>
      <c r="AB387" s="15"/>
      <c r="AC387" s="15"/>
      <c r="AD387" s="15"/>
      <c r="AE387" s="15"/>
      <c r="AT387" s="256" t="s">
        <v>153</v>
      </c>
      <c r="AU387" s="256" t="s">
        <v>83</v>
      </c>
      <c r="AV387" s="15" t="s">
        <v>149</v>
      </c>
      <c r="AW387" s="15" t="s">
        <v>35</v>
      </c>
      <c r="AX387" s="15" t="s">
        <v>81</v>
      </c>
      <c r="AY387" s="256" t="s">
        <v>142</v>
      </c>
    </row>
    <row r="388" s="2" customFormat="1" ht="16.5" customHeight="1">
      <c r="A388" s="40"/>
      <c r="B388" s="41"/>
      <c r="C388" s="206" t="s">
        <v>468</v>
      </c>
      <c r="D388" s="206" t="s">
        <v>144</v>
      </c>
      <c r="E388" s="207" t="s">
        <v>469</v>
      </c>
      <c r="F388" s="208" t="s">
        <v>470</v>
      </c>
      <c r="G388" s="209" t="s">
        <v>147</v>
      </c>
      <c r="H388" s="210">
        <v>1365</v>
      </c>
      <c r="I388" s="211"/>
      <c r="J388" s="212">
        <f>ROUND(I388*H388,2)</f>
        <v>0</v>
      </c>
      <c r="K388" s="208" t="s">
        <v>148</v>
      </c>
      <c r="L388" s="46"/>
      <c r="M388" s="213" t="s">
        <v>19</v>
      </c>
      <c r="N388" s="214" t="s">
        <v>44</v>
      </c>
      <c r="O388" s="86"/>
      <c r="P388" s="215">
        <f>O388*H388</f>
        <v>0</v>
      </c>
      <c r="Q388" s="215">
        <v>0.00071000000000000002</v>
      </c>
      <c r="R388" s="215">
        <f>Q388*H388</f>
        <v>0.96915000000000007</v>
      </c>
      <c r="S388" s="215">
        <v>0</v>
      </c>
      <c r="T388" s="216">
        <f>S388*H388</f>
        <v>0</v>
      </c>
      <c r="U388" s="40"/>
      <c r="V388" s="40"/>
      <c r="W388" s="40"/>
      <c r="X388" s="40"/>
      <c r="Y388" s="40"/>
      <c r="Z388" s="40"/>
      <c r="AA388" s="40"/>
      <c r="AB388" s="40"/>
      <c r="AC388" s="40"/>
      <c r="AD388" s="40"/>
      <c r="AE388" s="40"/>
      <c r="AR388" s="217" t="s">
        <v>149</v>
      </c>
      <c r="AT388" s="217" t="s">
        <v>144</v>
      </c>
      <c r="AU388" s="217" t="s">
        <v>83</v>
      </c>
      <c r="AY388" s="19" t="s">
        <v>142</v>
      </c>
      <c r="BE388" s="218">
        <f>IF(N388="základní",J388,0)</f>
        <v>0</v>
      </c>
      <c r="BF388" s="218">
        <f>IF(N388="snížená",J388,0)</f>
        <v>0</v>
      </c>
      <c r="BG388" s="218">
        <f>IF(N388="zákl. přenesená",J388,0)</f>
        <v>0</v>
      </c>
      <c r="BH388" s="218">
        <f>IF(N388="sníž. přenesená",J388,0)</f>
        <v>0</v>
      </c>
      <c r="BI388" s="218">
        <f>IF(N388="nulová",J388,0)</f>
        <v>0</v>
      </c>
      <c r="BJ388" s="19" t="s">
        <v>81</v>
      </c>
      <c r="BK388" s="218">
        <f>ROUND(I388*H388,2)</f>
        <v>0</v>
      </c>
      <c r="BL388" s="19" t="s">
        <v>149</v>
      </c>
      <c r="BM388" s="217" t="s">
        <v>471</v>
      </c>
    </row>
    <row r="389" s="2" customFormat="1">
      <c r="A389" s="40"/>
      <c r="B389" s="41"/>
      <c r="C389" s="42"/>
      <c r="D389" s="219" t="s">
        <v>151</v>
      </c>
      <c r="E389" s="42"/>
      <c r="F389" s="220" t="s">
        <v>472</v>
      </c>
      <c r="G389" s="42"/>
      <c r="H389" s="42"/>
      <c r="I389" s="221"/>
      <c r="J389" s="42"/>
      <c r="K389" s="42"/>
      <c r="L389" s="46"/>
      <c r="M389" s="222"/>
      <c r="N389" s="223"/>
      <c r="O389" s="86"/>
      <c r="P389" s="86"/>
      <c r="Q389" s="86"/>
      <c r="R389" s="86"/>
      <c r="S389" s="86"/>
      <c r="T389" s="87"/>
      <c r="U389" s="40"/>
      <c r="V389" s="40"/>
      <c r="W389" s="40"/>
      <c r="X389" s="40"/>
      <c r="Y389" s="40"/>
      <c r="Z389" s="40"/>
      <c r="AA389" s="40"/>
      <c r="AB389" s="40"/>
      <c r="AC389" s="40"/>
      <c r="AD389" s="40"/>
      <c r="AE389" s="40"/>
      <c r="AT389" s="19" t="s">
        <v>151</v>
      </c>
      <c r="AU389" s="19" t="s">
        <v>83</v>
      </c>
    </row>
    <row r="390" s="13" customFormat="1">
      <c r="A390" s="13"/>
      <c r="B390" s="224"/>
      <c r="C390" s="225"/>
      <c r="D390" s="226" t="s">
        <v>153</v>
      </c>
      <c r="E390" s="227" t="s">
        <v>19</v>
      </c>
      <c r="F390" s="228" t="s">
        <v>281</v>
      </c>
      <c r="G390" s="225"/>
      <c r="H390" s="227" t="s">
        <v>19</v>
      </c>
      <c r="I390" s="229"/>
      <c r="J390" s="225"/>
      <c r="K390" s="225"/>
      <c r="L390" s="230"/>
      <c r="M390" s="231"/>
      <c r="N390" s="232"/>
      <c r="O390" s="232"/>
      <c r="P390" s="232"/>
      <c r="Q390" s="232"/>
      <c r="R390" s="232"/>
      <c r="S390" s="232"/>
      <c r="T390" s="233"/>
      <c r="U390" s="13"/>
      <c r="V390" s="13"/>
      <c r="W390" s="13"/>
      <c r="X390" s="13"/>
      <c r="Y390" s="13"/>
      <c r="Z390" s="13"/>
      <c r="AA390" s="13"/>
      <c r="AB390" s="13"/>
      <c r="AC390" s="13"/>
      <c r="AD390" s="13"/>
      <c r="AE390" s="13"/>
      <c r="AT390" s="234" t="s">
        <v>153</v>
      </c>
      <c r="AU390" s="234" t="s">
        <v>83</v>
      </c>
      <c r="AV390" s="13" t="s">
        <v>81</v>
      </c>
      <c r="AW390" s="13" t="s">
        <v>35</v>
      </c>
      <c r="AX390" s="13" t="s">
        <v>73</v>
      </c>
      <c r="AY390" s="234" t="s">
        <v>142</v>
      </c>
    </row>
    <row r="391" s="13" customFormat="1">
      <c r="A391" s="13"/>
      <c r="B391" s="224"/>
      <c r="C391" s="225"/>
      <c r="D391" s="226" t="s">
        <v>153</v>
      </c>
      <c r="E391" s="227" t="s">
        <v>19</v>
      </c>
      <c r="F391" s="228" t="s">
        <v>203</v>
      </c>
      <c r="G391" s="225"/>
      <c r="H391" s="227" t="s">
        <v>19</v>
      </c>
      <c r="I391" s="229"/>
      <c r="J391" s="225"/>
      <c r="K391" s="225"/>
      <c r="L391" s="230"/>
      <c r="M391" s="231"/>
      <c r="N391" s="232"/>
      <c r="O391" s="232"/>
      <c r="P391" s="232"/>
      <c r="Q391" s="232"/>
      <c r="R391" s="232"/>
      <c r="S391" s="232"/>
      <c r="T391" s="233"/>
      <c r="U391" s="13"/>
      <c r="V391" s="13"/>
      <c r="W391" s="13"/>
      <c r="X391" s="13"/>
      <c r="Y391" s="13"/>
      <c r="Z391" s="13"/>
      <c r="AA391" s="13"/>
      <c r="AB391" s="13"/>
      <c r="AC391" s="13"/>
      <c r="AD391" s="13"/>
      <c r="AE391" s="13"/>
      <c r="AT391" s="234" t="s">
        <v>153</v>
      </c>
      <c r="AU391" s="234" t="s">
        <v>83</v>
      </c>
      <c r="AV391" s="13" t="s">
        <v>81</v>
      </c>
      <c r="AW391" s="13" t="s">
        <v>35</v>
      </c>
      <c r="AX391" s="13" t="s">
        <v>73</v>
      </c>
      <c r="AY391" s="234" t="s">
        <v>142</v>
      </c>
    </row>
    <row r="392" s="14" customFormat="1">
      <c r="A392" s="14"/>
      <c r="B392" s="235"/>
      <c r="C392" s="236"/>
      <c r="D392" s="226" t="s">
        <v>153</v>
      </c>
      <c r="E392" s="237" t="s">
        <v>19</v>
      </c>
      <c r="F392" s="238" t="s">
        <v>473</v>
      </c>
      <c r="G392" s="236"/>
      <c r="H392" s="239">
        <v>1250</v>
      </c>
      <c r="I392" s="240"/>
      <c r="J392" s="236"/>
      <c r="K392" s="236"/>
      <c r="L392" s="241"/>
      <c r="M392" s="242"/>
      <c r="N392" s="243"/>
      <c r="O392" s="243"/>
      <c r="P392" s="243"/>
      <c r="Q392" s="243"/>
      <c r="R392" s="243"/>
      <c r="S392" s="243"/>
      <c r="T392" s="244"/>
      <c r="U392" s="14"/>
      <c r="V392" s="14"/>
      <c r="W392" s="14"/>
      <c r="X392" s="14"/>
      <c r="Y392" s="14"/>
      <c r="Z392" s="14"/>
      <c r="AA392" s="14"/>
      <c r="AB392" s="14"/>
      <c r="AC392" s="14"/>
      <c r="AD392" s="14"/>
      <c r="AE392" s="14"/>
      <c r="AT392" s="245" t="s">
        <v>153</v>
      </c>
      <c r="AU392" s="245" t="s">
        <v>83</v>
      </c>
      <c r="AV392" s="14" t="s">
        <v>83</v>
      </c>
      <c r="AW392" s="14" t="s">
        <v>35</v>
      </c>
      <c r="AX392" s="14" t="s">
        <v>73</v>
      </c>
      <c r="AY392" s="245" t="s">
        <v>142</v>
      </c>
    </row>
    <row r="393" s="13" customFormat="1">
      <c r="A393" s="13"/>
      <c r="B393" s="224"/>
      <c r="C393" s="225"/>
      <c r="D393" s="226" t="s">
        <v>153</v>
      </c>
      <c r="E393" s="227" t="s">
        <v>19</v>
      </c>
      <c r="F393" s="228" t="s">
        <v>283</v>
      </c>
      <c r="G393" s="225"/>
      <c r="H393" s="227" t="s">
        <v>19</v>
      </c>
      <c r="I393" s="229"/>
      <c r="J393" s="225"/>
      <c r="K393" s="225"/>
      <c r="L393" s="230"/>
      <c r="M393" s="231"/>
      <c r="N393" s="232"/>
      <c r="O393" s="232"/>
      <c r="P393" s="232"/>
      <c r="Q393" s="232"/>
      <c r="R393" s="232"/>
      <c r="S393" s="232"/>
      <c r="T393" s="233"/>
      <c r="U393" s="13"/>
      <c r="V393" s="13"/>
      <c r="W393" s="13"/>
      <c r="X393" s="13"/>
      <c r="Y393" s="13"/>
      <c r="Z393" s="13"/>
      <c r="AA393" s="13"/>
      <c r="AB393" s="13"/>
      <c r="AC393" s="13"/>
      <c r="AD393" s="13"/>
      <c r="AE393" s="13"/>
      <c r="AT393" s="234" t="s">
        <v>153</v>
      </c>
      <c r="AU393" s="234" t="s">
        <v>83</v>
      </c>
      <c r="AV393" s="13" t="s">
        <v>81</v>
      </c>
      <c r="AW393" s="13" t="s">
        <v>35</v>
      </c>
      <c r="AX393" s="13" t="s">
        <v>73</v>
      </c>
      <c r="AY393" s="234" t="s">
        <v>142</v>
      </c>
    </row>
    <row r="394" s="13" customFormat="1">
      <c r="A394" s="13"/>
      <c r="B394" s="224"/>
      <c r="C394" s="225"/>
      <c r="D394" s="226" t="s">
        <v>153</v>
      </c>
      <c r="E394" s="227" t="s">
        <v>19</v>
      </c>
      <c r="F394" s="228" t="s">
        <v>284</v>
      </c>
      <c r="G394" s="225"/>
      <c r="H394" s="227" t="s">
        <v>19</v>
      </c>
      <c r="I394" s="229"/>
      <c r="J394" s="225"/>
      <c r="K394" s="225"/>
      <c r="L394" s="230"/>
      <c r="M394" s="231"/>
      <c r="N394" s="232"/>
      <c r="O394" s="232"/>
      <c r="P394" s="232"/>
      <c r="Q394" s="232"/>
      <c r="R394" s="232"/>
      <c r="S394" s="232"/>
      <c r="T394" s="233"/>
      <c r="U394" s="13"/>
      <c r="V394" s="13"/>
      <c r="W394" s="13"/>
      <c r="X394" s="13"/>
      <c r="Y394" s="13"/>
      <c r="Z394" s="13"/>
      <c r="AA394" s="13"/>
      <c r="AB394" s="13"/>
      <c r="AC394" s="13"/>
      <c r="AD394" s="13"/>
      <c r="AE394" s="13"/>
      <c r="AT394" s="234" t="s">
        <v>153</v>
      </c>
      <c r="AU394" s="234" t="s">
        <v>83</v>
      </c>
      <c r="AV394" s="13" t="s">
        <v>81</v>
      </c>
      <c r="AW394" s="13" t="s">
        <v>35</v>
      </c>
      <c r="AX394" s="13" t="s">
        <v>73</v>
      </c>
      <c r="AY394" s="234" t="s">
        <v>142</v>
      </c>
    </row>
    <row r="395" s="14" customFormat="1">
      <c r="A395" s="14"/>
      <c r="B395" s="235"/>
      <c r="C395" s="236"/>
      <c r="D395" s="226" t="s">
        <v>153</v>
      </c>
      <c r="E395" s="237" t="s">
        <v>19</v>
      </c>
      <c r="F395" s="238" t="s">
        <v>285</v>
      </c>
      <c r="G395" s="236"/>
      <c r="H395" s="239">
        <v>115</v>
      </c>
      <c r="I395" s="240"/>
      <c r="J395" s="236"/>
      <c r="K395" s="236"/>
      <c r="L395" s="241"/>
      <c r="M395" s="242"/>
      <c r="N395" s="243"/>
      <c r="O395" s="243"/>
      <c r="P395" s="243"/>
      <c r="Q395" s="243"/>
      <c r="R395" s="243"/>
      <c r="S395" s="243"/>
      <c r="T395" s="244"/>
      <c r="U395" s="14"/>
      <c r="V395" s="14"/>
      <c r="W395" s="14"/>
      <c r="X395" s="14"/>
      <c r="Y395" s="14"/>
      <c r="Z395" s="14"/>
      <c r="AA395" s="14"/>
      <c r="AB395" s="14"/>
      <c r="AC395" s="14"/>
      <c r="AD395" s="14"/>
      <c r="AE395" s="14"/>
      <c r="AT395" s="245" t="s">
        <v>153</v>
      </c>
      <c r="AU395" s="245" t="s">
        <v>83</v>
      </c>
      <c r="AV395" s="14" t="s">
        <v>83</v>
      </c>
      <c r="AW395" s="14" t="s">
        <v>35</v>
      </c>
      <c r="AX395" s="14" t="s">
        <v>73</v>
      </c>
      <c r="AY395" s="245" t="s">
        <v>142</v>
      </c>
    </row>
    <row r="396" s="15" customFormat="1">
      <c r="A396" s="15"/>
      <c r="B396" s="246"/>
      <c r="C396" s="247"/>
      <c r="D396" s="226" t="s">
        <v>153</v>
      </c>
      <c r="E396" s="248" t="s">
        <v>19</v>
      </c>
      <c r="F396" s="249" t="s">
        <v>160</v>
      </c>
      <c r="G396" s="247"/>
      <c r="H396" s="250">
        <v>1365</v>
      </c>
      <c r="I396" s="251"/>
      <c r="J396" s="247"/>
      <c r="K396" s="247"/>
      <c r="L396" s="252"/>
      <c r="M396" s="253"/>
      <c r="N396" s="254"/>
      <c r="O396" s="254"/>
      <c r="P396" s="254"/>
      <c r="Q396" s="254"/>
      <c r="R396" s="254"/>
      <c r="S396" s="254"/>
      <c r="T396" s="255"/>
      <c r="U396" s="15"/>
      <c r="V396" s="15"/>
      <c r="W396" s="15"/>
      <c r="X396" s="15"/>
      <c r="Y396" s="15"/>
      <c r="Z396" s="15"/>
      <c r="AA396" s="15"/>
      <c r="AB396" s="15"/>
      <c r="AC396" s="15"/>
      <c r="AD396" s="15"/>
      <c r="AE396" s="15"/>
      <c r="AT396" s="256" t="s">
        <v>153</v>
      </c>
      <c r="AU396" s="256" t="s">
        <v>83</v>
      </c>
      <c r="AV396" s="15" t="s">
        <v>149</v>
      </c>
      <c r="AW396" s="15" t="s">
        <v>35</v>
      </c>
      <c r="AX396" s="15" t="s">
        <v>81</v>
      </c>
      <c r="AY396" s="256" t="s">
        <v>142</v>
      </c>
    </row>
    <row r="397" s="2" customFormat="1" ht="24.15" customHeight="1">
      <c r="A397" s="40"/>
      <c r="B397" s="41"/>
      <c r="C397" s="206" t="s">
        <v>474</v>
      </c>
      <c r="D397" s="206" t="s">
        <v>144</v>
      </c>
      <c r="E397" s="207" t="s">
        <v>475</v>
      </c>
      <c r="F397" s="208" t="s">
        <v>476</v>
      </c>
      <c r="G397" s="209" t="s">
        <v>147</v>
      </c>
      <c r="H397" s="210">
        <v>1345</v>
      </c>
      <c r="I397" s="211"/>
      <c r="J397" s="212">
        <f>ROUND(I397*H397,2)</f>
        <v>0</v>
      </c>
      <c r="K397" s="208" t="s">
        <v>148</v>
      </c>
      <c r="L397" s="46"/>
      <c r="M397" s="213" t="s">
        <v>19</v>
      </c>
      <c r="N397" s="214" t="s">
        <v>44</v>
      </c>
      <c r="O397" s="86"/>
      <c r="P397" s="215">
        <f>O397*H397</f>
        <v>0</v>
      </c>
      <c r="Q397" s="215">
        <v>0.10373</v>
      </c>
      <c r="R397" s="215">
        <f>Q397*H397</f>
        <v>139.51685000000001</v>
      </c>
      <c r="S397" s="215">
        <v>0</v>
      </c>
      <c r="T397" s="216">
        <f>S397*H397</f>
        <v>0</v>
      </c>
      <c r="U397" s="40"/>
      <c r="V397" s="40"/>
      <c r="W397" s="40"/>
      <c r="X397" s="40"/>
      <c r="Y397" s="40"/>
      <c r="Z397" s="40"/>
      <c r="AA397" s="40"/>
      <c r="AB397" s="40"/>
      <c r="AC397" s="40"/>
      <c r="AD397" s="40"/>
      <c r="AE397" s="40"/>
      <c r="AR397" s="217" t="s">
        <v>149</v>
      </c>
      <c r="AT397" s="217" t="s">
        <v>144</v>
      </c>
      <c r="AU397" s="217" t="s">
        <v>83</v>
      </c>
      <c r="AY397" s="19" t="s">
        <v>142</v>
      </c>
      <c r="BE397" s="218">
        <f>IF(N397="základní",J397,0)</f>
        <v>0</v>
      </c>
      <c r="BF397" s="218">
        <f>IF(N397="snížená",J397,0)</f>
        <v>0</v>
      </c>
      <c r="BG397" s="218">
        <f>IF(N397="zákl. přenesená",J397,0)</f>
        <v>0</v>
      </c>
      <c r="BH397" s="218">
        <f>IF(N397="sníž. přenesená",J397,0)</f>
        <v>0</v>
      </c>
      <c r="BI397" s="218">
        <f>IF(N397="nulová",J397,0)</f>
        <v>0</v>
      </c>
      <c r="BJ397" s="19" t="s">
        <v>81</v>
      </c>
      <c r="BK397" s="218">
        <f>ROUND(I397*H397,2)</f>
        <v>0</v>
      </c>
      <c r="BL397" s="19" t="s">
        <v>149</v>
      </c>
      <c r="BM397" s="217" t="s">
        <v>477</v>
      </c>
    </row>
    <row r="398" s="2" customFormat="1">
      <c r="A398" s="40"/>
      <c r="B398" s="41"/>
      <c r="C398" s="42"/>
      <c r="D398" s="219" t="s">
        <v>151</v>
      </c>
      <c r="E398" s="42"/>
      <c r="F398" s="220" t="s">
        <v>478</v>
      </c>
      <c r="G398" s="42"/>
      <c r="H398" s="42"/>
      <c r="I398" s="221"/>
      <c r="J398" s="42"/>
      <c r="K398" s="42"/>
      <c r="L398" s="46"/>
      <c r="M398" s="222"/>
      <c r="N398" s="223"/>
      <c r="O398" s="86"/>
      <c r="P398" s="86"/>
      <c r="Q398" s="86"/>
      <c r="R398" s="86"/>
      <c r="S398" s="86"/>
      <c r="T398" s="87"/>
      <c r="U398" s="40"/>
      <c r="V398" s="40"/>
      <c r="W398" s="40"/>
      <c r="X398" s="40"/>
      <c r="Y398" s="40"/>
      <c r="Z398" s="40"/>
      <c r="AA398" s="40"/>
      <c r="AB398" s="40"/>
      <c r="AC398" s="40"/>
      <c r="AD398" s="40"/>
      <c r="AE398" s="40"/>
      <c r="AT398" s="19" t="s">
        <v>151</v>
      </c>
      <c r="AU398" s="19" t="s">
        <v>83</v>
      </c>
    </row>
    <row r="399" s="13" customFormat="1">
      <c r="A399" s="13"/>
      <c r="B399" s="224"/>
      <c r="C399" s="225"/>
      <c r="D399" s="226" t="s">
        <v>153</v>
      </c>
      <c r="E399" s="227" t="s">
        <v>19</v>
      </c>
      <c r="F399" s="228" t="s">
        <v>281</v>
      </c>
      <c r="G399" s="225"/>
      <c r="H399" s="227" t="s">
        <v>19</v>
      </c>
      <c r="I399" s="229"/>
      <c r="J399" s="225"/>
      <c r="K399" s="225"/>
      <c r="L399" s="230"/>
      <c r="M399" s="231"/>
      <c r="N399" s="232"/>
      <c r="O399" s="232"/>
      <c r="P399" s="232"/>
      <c r="Q399" s="232"/>
      <c r="R399" s="232"/>
      <c r="S399" s="232"/>
      <c r="T399" s="233"/>
      <c r="U399" s="13"/>
      <c r="V399" s="13"/>
      <c r="W399" s="13"/>
      <c r="X399" s="13"/>
      <c r="Y399" s="13"/>
      <c r="Z399" s="13"/>
      <c r="AA399" s="13"/>
      <c r="AB399" s="13"/>
      <c r="AC399" s="13"/>
      <c r="AD399" s="13"/>
      <c r="AE399" s="13"/>
      <c r="AT399" s="234" t="s">
        <v>153</v>
      </c>
      <c r="AU399" s="234" t="s">
        <v>83</v>
      </c>
      <c r="AV399" s="13" t="s">
        <v>81</v>
      </c>
      <c r="AW399" s="13" t="s">
        <v>35</v>
      </c>
      <c r="AX399" s="13" t="s">
        <v>73</v>
      </c>
      <c r="AY399" s="234" t="s">
        <v>142</v>
      </c>
    </row>
    <row r="400" s="13" customFormat="1">
      <c r="A400" s="13"/>
      <c r="B400" s="224"/>
      <c r="C400" s="225"/>
      <c r="D400" s="226" t="s">
        <v>153</v>
      </c>
      <c r="E400" s="227" t="s">
        <v>19</v>
      </c>
      <c r="F400" s="228" t="s">
        <v>203</v>
      </c>
      <c r="G400" s="225"/>
      <c r="H400" s="227" t="s">
        <v>19</v>
      </c>
      <c r="I400" s="229"/>
      <c r="J400" s="225"/>
      <c r="K400" s="225"/>
      <c r="L400" s="230"/>
      <c r="M400" s="231"/>
      <c r="N400" s="232"/>
      <c r="O400" s="232"/>
      <c r="P400" s="232"/>
      <c r="Q400" s="232"/>
      <c r="R400" s="232"/>
      <c r="S400" s="232"/>
      <c r="T400" s="233"/>
      <c r="U400" s="13"/>
      <c r="V400" s="13"/>
      <c r="W400" s="13"/>
      <c r="X400" s="13"/>
      <c r="Y400" s="13"/>
      <c r="Z400" s="13"/>
      <c r="AA400" s="13"/>
      <c r="AB400" s="13"/>
      <c r="AC400" s="13"/>
      <c r="AD400" s="13"/>
      <c r="AE400" s="13"/>
      <c r="AT400" s="234" t="s">
        <v>153</v>
      </c>
      <c r="AU400" s="234" t="s">
        <v>83</v>
      </c>
      <c r="AV400" s="13" t="s">
        <v>81</v>
      </c>
      <c r="AW400" s="13" t="s">
        <v>35</v>
      </c>
      <c r="AX400" s="13" t="s">
        <v>73</v>
      </c>
      <c r="AY400" s="234" t="s">
        <v>142</v>
      </c>
    </row>
    <row r="401" s="14" customFormat="1">
      <c r="A401" s="14"/>
      <c r="B401" s="235"/>
      <c r="C401" s="236"/>
      <c r="D401" s="226" t="s">
        <v>153</v>
      </c>
      <c r="E401" s="237" t="s">
        <v>19</v>
      </c>
      <c r="F401" s="238" t="s">
        <v>479</v>
      </c>
      <c r="G401" s="236"/>
      <c r="H401" s="239">
        <v>1230</v>
      </c>
      <c r="I401" s="240"/>
      <c r="J401" s="236"/>
      <c r="K401" s="236"/>
      <c r="L401" s="241"/>
      <c r="M401" s="242"/>
      <c r="N401" s="243"/>
      <c r="O401" s="243"/>
      <c r="P401" s="243"/>
      <c r="Q401" s="243"/>
      <c r="R401" s="243"/>
      <c r="S401" s="243"/>
      <c r="T401" s="244"/>
      <c r="U401" s="14"/>
      <c r="V401" s="14"/>
      <c r="W401" s="14"/>
      <c r="X401" s="14"/>
      <c r="Y401" s="14"/>
      <c r="Z401" s="14"/>
      <c r="AA401" s="14"/>
      <c r="AB401" s="14"/>
      <c r="AC401" s="14"/>
      <c r="AD401" s="14"/>
      <c r="AE401" s="14"/>
      <c r="AT401" s="245" t="s">
        <v>153</v>
      </c>
      <c r="AU401" s="245" t="s">
        <v>83</v>
      </c>
      <c r="AV401" s="14" t="s">
        <v>83</v>
      </c>
      <c r="AW401" s="14" t="s">
        <v>35</v>
      </c>
      <c r="AX401" s="14" t="s">
        <v>73</v>
      </c>
      <c r="AY401" s="245" t="s">
        <v>142</v>
      </c>
    </row>
    <row r="402" s="13" customFormat="1">
      <c r="A402" s="13"/>
      <c r="B402" s="224"/>
      <c r="C402" s="225"/>
      <c r="D402" s="226" t="s">
        <v>153</v>
      </c>
      <c r="E402" s="227" t="s">
        <v>19</v>
      </c>
      <c r="F402" s="228" t="s">
        <v>283</v>
      </c>
      <c r="G402" s="225"/>
      <c r="H402" s="227" t="s">
        <v>19</v>
      </c>
      <c r="I402" s="229"/>
      <c r="J402" s="225"/>
      <c r="K402" s="225"/>
      <c r="L402" s="230"/>
      <c r="M402" s="231"/>
      <c r="N402" s="232"/>
      <c r="O402" s="232"/>
      <c r="P402" s="232"/>
      <c r="Q402" s="232"/>
      <c r="R402" s="232"/>
      <c r="S402" s="232"/>
      <c r="T402" s="233"/>
      <c r="U402" s="13"/>
      <c r="V402" s="13"/>
      <c r="W402" s="13"/>
      <c r="X402" s="13"/>
      <c r="Y402" s="13"/>
      <c r="Z402" s="13"/>
      <c r="AA402" s="13"/>
      <c r="AB402" s="13"/>
      <c r="AC402" s="13"/>
      <c r="AD402" s="13"/>
      <c r="AE402" s="13"/>
      <c r="AT402" s="234" t="s">
        <v>153</v>
      </c>
      <c r="AU402" s="234" t="s">
        <v>83</v>
      </c>
      <c r="AV402" s="13" t="s">
        <v>81</v>
      </c>
      <c r="AW402" s="13" t="s">
        <v>35</v>
      </c>
      <c r="AX402" s="13" t="s">
        <v>73</v>
      </c>
      <c r="AY402" s="234" t="s">
        <v>142</v>
      </c>
    </row>
    <row r="403" s="13" customFormat="1">
      <c r="A403" s="13"/>
      <c r="B403" s="224"/>
      <c r="C403" s="225"/>
      <c r="D403" s="226" t="s">
        <v>153</v>
      </c>
      <c r="E403" s="227" t="s">
        <v>19</v>
      </c>
      <c r="F403" s="228" t="s">
        <v>284</v>
      </c>
      <c r="G403" s="225"/>
      <c r="H403" s="227" t="s">
        <v>19</v>
      </c>
      <c r="I403" s="229"/>
      <c r="J403" s="225"/>
      <c r="K403" s="225"/>
      <c r="L403" s="230"/>
      <c r="M403" s="231"/>
      <c r="N403" s="232"/>
      <c r="O403" s="232"/>
      <c r="P403" s="232"/>
      <c r="Q403" s="232"/>
      <c r="R403" s="232"/>
      <c r="S403" s="232"/>
      <c r="T403" s="233"/>
      <c r="U403" s="13"/>
      <c r="V403" s="13"/>
      <c r="W403" s="13"/>
      <c r="X403" s="13"/>
      <c r="Y403" s="13"/>
      <c r="Z403" s="13"/>
      <c r="AA403" s="13"/>
      <c r="AB403" s="13"/>
      <c r="AC403" s="13"/>
      <c r="AD403" s="13"/>
      <c r="AE403" s="13"/>
      <c r="AT403" s="234" t="s">
        <v>153</v>
      </c>
      <c r="AU403" s="234" t="s">
        <v>83</v>
      </c>
      <c r="AV403" s="13" t="s">
        <v>81</v>
      </c>
      <c r="AW403" s="13" t="s">
        <v>35</v>
      </c>
      <c r="AX403" s="13" t="s">
        <v>73</v>
      </c>
      <c r="AY403" s="234" t="s">
        <v>142</v>
      </c>
    </row>
    <row r="404" s="14" customFormat="1">
      <c r="A404" s="14"/>
      <c r="B404" s="235"/>
      <c r="C404" s="236"/>
      <c r="D404" s="226" t="s">
        <v>153</v>
      </c>
      <c r="E404" s="237" t="s">
        <v>19</v>
      </c>
      <c r="F404" s="238" t="s">
        <v>285</v>
      </c>
      <c r="G404" s="236"/>
      <c r="H404" s="239">
        <v>115</v>
      </c>
      <c r="I404" s="240"/>
      <c r="J404" s="236"/>
      <c r="K404" s="236"/>
      <c r="L404" s="241"/>
      <c r="M404" s="242"/>
      <c r="N404" s="243"/>
      <c r="O404" s="243"/>
      <c r="P404" s="243"/>
      <c r="Q404" s="243"/>
      <c r="R404" s="243"/>
      <c r="S404" s="243"/>
      <c r="T404" s="244"/>
      <c r="U404" s="14"/>
      <c r="V404" s="14"/>
      <c r="W404" s="14"/>
      <c r="X404" s="14"/>
      <c r="Y404" s="14"/>
      <c r="Z404" s="14"/>
      <c r="AA404" s="14"/>
      <c r="AB404" s="14"/>
      <c r="AC404" s="14"/>
      <c r="AD404" s="14"/>
      <c r="AE404" s="14"/>
      <c r="AT404" s="245" t="s">
        <v>153</v>
      </c>
      <c r="AU404" s="245" t="s">
        <v>83</v>
      </c>
      <c r="AV404" s="14" t="s">
        <v>83</v>
      </c>
      <c r="AW404" s="14" t="s">
        <v>35</v>
      </c>
      <c r="AX404" s="14" t="s">
        <v>73</v>
      </c>
      <c r="AY404" s="245" t="s">
        <v>142</v>
      </c>
    </row>
    <row r="405" s="15" customFormat="1">
      <c r="A405" s="15"/>
      <c r="B405" s="246"/>
      <c r="C405" s="247"/>
      <c r="D405" s="226" t="s">
        <v>153</v>
      </c>
      <c r="E405" s="248" t="s">
        <v>19</v>
      </c>
      <c r="F405" s="249" t="s">
        <v>160</v>
      </c>
      <c r="G405" s="247"/>
      <c r="H405" s="250">
        <v>1345</v>
      </c>
      <c r="I405" s="251"/>
      <c r="J405" s="247"/>
      <c r="K405" s="247"/>
      <c r="L405" s="252"/>
      <c r="M405" s="253"/>
      <c r="N405" s="254"/>
      <c r="O405" s="254"/>
      <c r="P405" s="254"/>
      <c r="Q405" s="254"/>
      <c r="R405" s="254"/>
      <c r="S405" s="254"/>
      <c r="T405" s="255"/>
      <c r="U405" s="15"/>
      <c r="V405" s="15"/>
      <c r="W405" s="15"/>
      <c r="X405" s="15"/>
      <c r="Y405" s="15"/>
      <c r="Z405" s="15"/>
      <c r="AA405" s="15"/>
      <c r="AB405" s="15"/>
      <c r="AC405" s="15"/>
      <c r="AD405" s="15"/>
      <c r="AE405" s="15"/>
      <c r="AT405" s="256" t="s">
        <v>153</v>
      </c>
      <c r="AU405" s="256" t="s">
        <v>83</v>
      </c>
      <c r="AV405" s="15" t="s">
        <v>149</v>
      </c>
      <c r="AW405" s="15" t="s">
        <v>35</v>
      </c>
      <c r="AX405" s="15" t="s">
        <v>81</v>
      </c>
      <c r="AY405" s="256" t="s">
        <v>142</v>
      </c>
    </row>
    <row r="406" s="2" customFormat="1" ht="16.5" customHeight="1">
      <c r="A406" s="40"/>
      <c r="B406" s="41"/>
      <c r="C406" s="206" t="s">
        <v>480</v>
      </c>
      <c r="D406" s="206" t="s">
        <v>144</v>
      </c>
      <c r="E406" s="207" t="s">
        <v>481</v>
      </c>
      <c r="F406" s="208" t="s">
        <v>482</v>
      </c>
      <c r="G406" s="209" t="s">
        <v>372</v>
      </c>
      <c r="H406" s="210">
        <v>12</v>
      </c>
      <c r="I406" s="211"/>
      <c r="J406" s="212">
        <f>ROUND(I406*H406,2)</f>
        <v>0</v>
      </c>
      <c r="K406" s="208" t="s">
        <v>148</v>
      </c>
      <c r="L406" s="46"/>
      <c r="M406" s="213" t="s">
        <v>19</v>
      </c>
      <c r="N406" s="214" t="s">
        <v>44</v>
      </c>
      <c r="O406" s="86"/>
      <c r="P406" s="215">
        <f>O406*H406</f>
        <v>0</v>
      </c>
      <c r="Q406" s="215">
        <v>0.0035999999999999999</v>
      </c>
      <c r="R406" s="215">
        <f>Q406*H406</f>
        <v>0.043200000000000002</v>
      </c>
      <c r="S406" s="215">
        <v>0</v>
      </c>
      <c r="T406" s="216">
        <f>S406*H406</f>
        <v>0</v>
      </c>
      <c r="U406" s="40"/>
      <c r="V406" s="40"/>
      <c r="W406" s="40"/>
      <c r="X406" s="40"/>
      <c r="Y406" s="40"/>
      <c r="Z406" s="40"/>
      <c r="AA406" s="40"/>
      <c r="AB406" s="40"/>
      <c r="AC406" s="40"/>
      <c r="AD406" s="40"/>
      <c r="AE406" s="40"/>
      <c r="AR406" s="217" t="s">
        <v>149</v>
      </c>
      <c r="AT406" s="217" t="s">
        <v>144</v>
      </c>
      <c r="AU406" s="217" t="s">
        <v>83</v>
      </c>
      <c r="AY406" s="19" t="s">
        <v>142</v>
      </c>
      <c r="BE406" s="218">
        <f>IF(N406="základní",J406,0)</f>
        <v>0</v>
      </c>
      <c r="BF406" s="218">
        <f>IF(N406="snížená",J406,0)</f>
        <v>0</v>
      </c>
      <c r="BG406" s="218">
        <f>IF(N406="zákl. přenesená",J406,0)</f>
        <v>0</v>
      </c>
      <c r="BH406" s="218">
        <f>IF(N406="sníž. přenesená",J406,0)</f>
        <v>0</v>
      </c>
      <c r="BI406" s="218">
        <f>IF(N406="nulová",J406,0)</f>
        <v>0</v>
      </c>
      <c r="BJ406" s="19" t="s">
        <v>81</v>
      </c>
      <c r="BK406" s="218">
        <f>ROUND(I406*H406,2)</f>
        <v>0</v>
      </c>
      <c r="BL406" s="19" t="s">
        <v>149</v>
      </c>
      <c r="BM406" s="217" t="s">
        <v>483</v>
      </c>
    </row>
    <row r="407" s="2" customFormat="1">
      <c r="A407" s="40"/>
      <c r="B407" s="41"/>
      <c r="C407" s="42"/>
      <c r="D407" s="219" t="s">
        <v>151</v>
      </c>
      <c r="E407" s="42"/>
      <c r="F407" s="220" t="s">
        <v>484</v>
      </c>
      <c r="G407" s="42"/>
      <c r="H407" s="42"/>
      <c r="I407" s="221"/>
      <c r="J407" s="42"/>
      <c r="K407" s="42"/>
      <c r="L407" s="46"/>
      <c r="M407" s="222"/>
      <c r="N407" s="223"/>
      <c r="O407" s="86"/>
      <c r="P407" s="86"/>
      <c r="Q407" s="86"/>
      <c r="R407" s="86"/>
      <c r="S407" s="86"/>
      <c r="T407" s="87"/>
      <c r="U407" s="40"/>
      <c r="V407" s="40"/>
      <c r="W407" s="40"/>
      <c r="X407" s="40"/>
      <c r="Y407" s="40"/>
      <c r="Z407" s="40"/>
      <c r="AA407" s="40"/>
      <c r="AB407" s="40"/>
      <c r="AC407" s="40"/>
      <c r="AD407" s="40"/>
      <c r="AE407" s="40"/>
      <c r="AT407" s="19" t="s">
        <v>151</v>
      </c>
      <c r="AU407" s="19" t="s">
        <v>83</v>
      </c>
    </row>
    <row r="408" s="13" customFormat="1">
      <c r="A408" s="13"/>
      <c r="B408" s="224"/>
      <c r="C408" s="225"/>
      <c r="D408" s="226" t="s">
        <v>153</v>
      </c>
      <c r="E408" s="227" t="s">
        <v>19</v>
      </c>
      <c r="F408" s="228" t="s">
        <v>154</v>
      </c>
      <c r="G408" s="225"/>
      <c r="H408" s="227" t="s">
        <v>19</v>
      </c>
      <c r="I408" s="229"/>
      <c r="J408" s="225"/>
      <c r="K408" s="225"/>
      <c r="L408" s="230"/>
      <c r="M408" s="231"/>
      <c r="N408" s="232"/>
      <c r="O408" s="232"/>
      <c r="P408" s="232"/>
      <c r="Q408" s="232"/>
      <c r="R408" s="232"/>
      <c r="S408" s="232"/>
      <c r="T408" s="233"/>
      <c r="U408" s="13"/>
      <c r="V408" s="13"/>
      <c r="W408" s="13"/>
      <c r="X408" s="13"/>
      <c r="Y408" s="13"/>
      <c r="Z408" s="13"/>
      <c r="AA408" s="13"/>
      <c r="AB408" s="13"/>
      <c r="AC408" s="13"/>
      <c r="AD408" s="13"/>
      <c r="AE408" s="13"/>
      <c r="AT408" s="234" t="s">
        <v>153</v>
      </c>
      <c r="AU408" s="234" t="s">
        <v>83</v>
      </c>
      <c r="AV408" s="13" t="s">
        <v>81</v>
      </c>
      <c r="AW408" s="13" t="s">
        <v>35</v>
      </c>
      <c r="AX408" s="13" t="s">
        <v>73</v>
      </c>
      <c r="AY408" s="234" t="s">
        <v>142</v>
      </c>
    </row>
    <row r="409" s="13" customFormat="1">
      <c r="A409" s="13"/>
      <c r="B409" s="224"/>
      <c r="C409" s="225"/>
      <c r="D409" s="226" t="s">
        <v>153</v>
      </c>
      <c r="E409" s="227" t="s">
        <v>19</v>
      </c>
      <c r="F409" s="228" t="s">
        <v>485</v>
      </c>
      <c r="G409" s="225"/>
      <c r="H409" s="227" t="s">
        <v>19</v>
      </c>
      <c r="I409" s="229"/>
      <c r="J409" s="225"/>
      <c r="K409" s="225"/>
      <c r="L409" s="230"/>
      <c r="M409" s="231"/>
      <c r="N409" s="232"/>
      <c r="O409" s="232"/>
      <c r="P409" s="232"/>
      <c r="Q409" s="232"/>
      <c r="R409" s="232"/>
      <c r="S409" s="232"/>
      <c r="T409" s="233"/>
      <c r="U409" s="13"/>
      <c r="V409" s="13"/>
      <c r="W409" s="13"/>
      <c r="X409" s="13"/>
      <c r="Y409" s="13"/>
      <c r="Z409" s="13"/>
      <c r="AA409" s="13"/>
      <c r="AB409" s="13"/>
      <c r="AC409" s="13"/>
      <c r="AD409" s="13"/>
      <c r="AE409" s="13"/>
      <c r="AT409" s="234" t="s">
        <v>153</v>
      </c>
      <c r="AU409" s="234" t="s">
        <v>83</v>
      </c>
      <c r="AV409" s="13" t="s">
        <v>81</v>
      </c>
      <c r="AW409" s="13" t="s">
        <v>35</v>
      </c>
      <c r="AX409" s="13" t="s">
        <v>73</v>
      </c>
      <c r="AY409" s="234" t="s">
        <v>142</v>
      </c>
    </row>
    <row r="410" s="14" customFormat="1">
      <c r="A410" s="14"/>
      <c r="B410" s="235"/>
      <c r="C410" s="236"/>
      <c r="D410" s="226" t="s">
        <v>153</v>
      </c>
      <c r="E410" s="237" t="s">
        <v>19</v>
      </c>
      <c r="F410" s="238" t="s">
        <v>486</v>
      </c>
      <c r="G410" s="236"/>
      <c r="H410" s="239">
        <v>12</v>
      </c>
      <c r="I410" s="240"/>
      <c r="J410" s="236"/>
      <c r="K410" s="236"/>
      <c r="L410" s="241"/>
      <c r="M410" s="242"/>
      <c r="N410" s="243"/>
      <c r="O410" s="243"/>
      <c r="P410" s="243"/>
      <c r="Q410" s="243"/>
      <c r="R410" s="243"/>
      <c r="S410" s="243"/>
      <c r="T410" s="244"/>
      <c r="U410" s="14"/>
      <c r="V410" s="14"/>
      <c r="W410" s="14"/>
      <c r="X410" s="14"/>
      <c r="Y410" s="14"/>
      <c r="Z410" s="14"/>
      <c r="AA410" s="14"/>
      <c r="AB410" s="14"/>
      <c r="AC410" s="14"/>
      <c r="AD410" s="14"/>
      <c r="AE410" s="14"/>
      <c r="AT410" s="245" t="s">
        <v>153</v>
      </c>
      <c r="AU410" s="245" t="s">
        <v>83</v>
      </c>
      <c r="AV410" s="14" t="s">
        <v>83</v>
      </c>
      <c r="AW410" s="14" t="s">
        <v>35</v>
      </c>
      <c r="AX410" s="14" t="s">
        <v>81</v>
      </c>
      <c r="AY410" s="245" t="s">
        <v>142</v>
      </c>
    </row>
    <row r="411" s="12" customFormat="1" ht="22.8" customHeight="1">
      <c r="A411" s="12"/>
      <c r="B411" s="190"/>
      <c r="C411" s="191"/>
      <c r="D411" s="192" t="s">
        <v>72</v>
      </c>
      <c r="E411" s="204" t="s">
        <v>209</v>
      </c>
      <c r="F411" s="204" t="s">
        <v>487</v>
      </c>
      <c r="G411" s="191"/>
      <c r="H411" s="191"/>
      <c r="I411" s="194"/>
      <c r="J411" s="205">
        <f>BK411</f>
        <v>0</v>
      </c>
      <c r="K411" s="191"/>
      <c r="L411" s="196"/>
      <c r="M411" s="197"/>
      <c r="N411" s="198"/>
      <c r="O411" s="198"/>
      <c r="P411" s="199">
        <f>SUM(P412:P417)</f>
        <v>0</v>
      </c>
      <c r="Q411" s="198"/>
      <c r="R411" s="199">
        <f>SUM(R412:R417)</f>
        <v>12.01032</v>
      </c>
      <c r="S411" s="198"/>
      <c r="T411" s="200">
        <f>SUM(T412:T417)</f>
        <v>0</v>
      </c>
      <c r="U411" s="12"/>
      <c r="V411" s="12"/>
      <c r="W411" s="12"/>
      <c r="X411" s="12"/>
      <c r="Y411" s="12"/>
      <c r="Z411" s="12"/>
      <c r="AA411" s="12"/>
      <c r="AB411" s="12"/>
      <c r="AC411" s="12"/>
      <c r="AD411" s="12"/>
      <c r="AE411" s="12"/>
      <c r="AR411" s="201" t="s">
        <v>81</v>
      </c>
      <c r="AT411" s="202" t="s">
        <v>72</v>
      </c>
      <c r="AU411" s="202" t="s">
        <v>81</v>
      </c>
      <c r="AY411" s="201" t="s">
        <v>142</v>
      </c>
      <c r="BK411" s="203">
        <f>SUM(BK412:BK417)</f>
        <v>0</v>
      </c>
    </row>
    <row r="412" s="2" customFormat="1" ht="16.5" customHeight="1">
      <c r="A412" s="40"/>
      <c r="B412" s="41"/>
      <c r="C412" s="206" t="s">
        <v>488</v>
      </c>
      <c r="D412" s="206" t="s">
        <v>144</v>
      </c>
      <c r="E412" s="207" t="s">
        <v>489</v>
      </c>
      <c r="F412" s="208" t="s">
        <v>490</v>
      </c>
      <c r="G412" s="209" t="s">
        <v>372</v>
      </c>
      <c r="H412" s="210">
        <v>84</v>
      </c>
      <c r="I412" s="211"/>
      <c r="J412" s="212">
        <f>ROUND(I412*H412,2)</f>
        <v>0</v>
      </c>
      <c r="K412" s="208" t="s">
        <v>148</v>
      </c>
      <c r="L412" s="46"/>
      <c r="M412" s="213" t="s">
        <v>19</v>
      </c>
      <c r="N412" s="214" t="s">
        <v>44</v>
      </c>
      <c r="O412" s="86"/>
      <c r="P412" s="215">
        <f>O412*H412</f>
        <v>0</v>
      </c>
      <c r="Q412" s="215">
        <v>0.14298</v>
      </c>
      <c r="R412" s="215">
        <f>Q412*H412</f>
        <v>12.01032</v>
      </c>
      <c r="S412" s="215">
        <v>0</v>
      </c>
      <c r="T412" s="216">
        <f>S412*H412</f>
        <v>0</v>
      </c>
      <c r="U412" s="40"/>
      <c r="V412" s="40"/>
      <c r="W412" s="40"/>
      <c r="X412" s="40"/>
      <c r="Y412" s="40"/>
      <c r="Z412" s="40"/>
      <c r="AA412" s="40"/>
      <c r="AB412" s="40"/>
      <c r="AC412" s="40"/>
      <c r="AD412" s="40"/>
      <c r="AE412" s="40"/>
      <c r="AR412" s="217" t="s">
        <v>149</v>
      </c>
      <c r="AT412" s="217" t="s">
        <v>144</v>
      </c>
      <c r="AU412" s="217" t="s">
        <v>83</v>
      </c>
      <c r="AY412" s="19" t="s">
        <v>142</v>
      </c>
      <c r="BE412" s="218">
        <f>IF(N412="základní",J412,0)</f>
        <v>0</v>
      </c>
      <c r="BF412" s="218">
        <f>IF(N412="snížená",J412,0)</f>
        <v>0</v>
      </c>
      <c r="BG412" s="218">
        <f>IF(N412="zákl. přenesená",J412,0)</f>
        <v>0</v>
      </c>
      <c r="BH412" s="218">
        <f>IF(N412="sníž. přenesená",J412,0)</f>
        <v>0</v>
      </c>
      <c r="BI412" s="218">
        <f>IF(N412="nulová",J412,0)</f>
        <v>0</v>
      </c>
      <c r="BJ412" s="19" t="s">
        <v>81</v>
      </c>
      <c r="BK412" s="218">
        <f>ROUND(I412*H412,2)</f>
        <v>0</v>
      </c>
      <c r="BL412" s="19" t="s">
        <v>149</v>
      </c>
      <c r="BM412" s="217" t="s">
        <v>491</v>
      </c>
    </row>
    <row r="413" s="2" customFormat="1">
      <c r="A413" s="40"/>
      <c r="B413" s="41"/>
      <c r="C413" s="42"/>
      <c r="D413" s="219" t="s">
        <v>151</v>
      </c>
      <c r="E413" s="42"/>
      <c r="F413" s="220" t="s">
        <v>492</v>
      </c>
      <c r="G413" s="42"/>
      <c r="H413" s="42"/>
      <c r="I413" s="221"/>
      <c r="J413" s="42"/>
      <c r="K413" s="42"/>
      <c r="L413" s="46"/>
      <c r="M413" s="222"/>
      <c r="N413" s="223"/>
      <c r="O413" s="86"/>
      <c r="P413" s="86"/>
      <c r="Q413" s="86"/>
      <c r="R413" s="86"/>
      <c r="S413" s="86"/>
      <c r="T413" s="87"/>
      <c r="U413" s="40"/>
      <c r="V413" s="40"/>
      <c r="W413" s="40"/>
      <c r="X413" s="40"/>
      <c r="Y413" s="40"/>
      <c r="Z413" s="40"/>
      <c r="AA413" s="40"/>
      <c r="AB413" s="40"/>
      <c r="AC413" s="40"/>
      <c r="AD413" s="40"/>
      <c r="AE413" s="40"/>
      <c r="AT413" s="19" t="s">
        <v>151</v>
      </c>
      <c r="AU413" s="19" t="s">
        <v>83</v>
      </c>
    </row>
    <row r="414" s="13" customFormat="1">
      <c r="A414" s="13"/>
      <c r="B414" s="224"/>
      <c r="C414" s="225"/>
      <c r="D414" s="226" t="s">
        <v>153</v>
      </c>
      <c r="E414" s="227" t="s">
        <v>19</v>
      </c>
      <c r="F414" s="228" t="s">
        <v>154</v>
      </c>
      <c r="G414" s="225"/>
      <c r="H414" s="227" t="s">
        <v>19</v>
      </c>
      <c r="I414" s="229"/>
      <c r="J414" s="225"/>
      <c r="K414" s="225"/>
      <c r="L414" s="230"/>
      <c r="M414" s="231"/>
      <c r="N414" s="232"/>
      <c r="O414" s="232"/>
      <c r="P414" s="232"/>
      <c r="Q414" s="232"/>
      <c r="R414" s="232"/>
      <c r="S414" s="232"/>
      <c r="T414" s="233"/>
      <c r="U414" s="13"/>
      <c r="V414" s="13"/>
      <c r="W414" s="13"/>
      <c r="X414" s="13"/>
      <c r="Y414" s="13"/>
      <c r="Z414" s="13"/>
      <c r="AA414" s="13"/>
      <c r="AB414" s="13"/>
      <c r="AC414" s="13"/>
      <c r="AD414" s="13"/>
      <c r="AE414" s="13"/>
      <c r="AT414" s="234" t="s">
        <v>153</v>
      </c>
      <c r="AU414" s="234" t="s">
        <v>83</v>
      </c>
      <c r="AV414" s="13" t="s">
        <v>81</v>
      </c>
      <c r="AW414" s="13" t="s">
        <v>35</v>
      </c>
      <c r="AX414" s="13" t="s">
        <v>73</v>
      </c>
      <c r="AY414" s="234" t="s">
        <v>142</v>
      </c>
    </row>
    <row r="415" s="13" customFormat="1">
      <c r="A415" s="13"/>
      <c r="B415" s="224"/>
      <c r="C415" s="225"/>
      <c r="D415" s="226" t="s">
        <v>153</v>
      </c>
      <c r="E415" s="227" t="s">
        <v>19</v>
      </c>
      <c r="F415" s="228" t="s">
        <v>493</v>
      </c>
      <c r="G415" s="225"/>
      <c r="H415" s="227" t="s">
        <v>19</v>
      </c>
      <c r="I415" s="229"/>
      <c r="J415" s="225"/>
      <c r="K415" s="225"/>
      <c r="L415" s="230"/>
      <c r="M415" s="231"/>
      <c r="N415" s="232"/>
      <c r="O415" s="232"/>
      <c r="P415" s="232"/>
      <c r="Q415" s="232"/>
      <c r="R415" s="232"/>
      <c r="S415" s="232"/>
      <c r="T415" s="233"/>
      <c r="U415" s="13"/>
      <c r="V415" s="13"/>
      <c r="W415" s="13"/>
      <c r="X415" s="13"/>
      <c r="Y415" s="13"/>
      <c r="Z415" s="13"/>
      <c r="AA415" s="13"/>
      <c r="AB415" s="13"/>
      <c r="AC415" s="13"/>
      <c r="AD415" s="13"/>
      <c r="AE415" s="13"/>
      <c r="AT415" s="234" t="s">
        <v>153</v>
      </c>
      <c r="AU415" s="234" t="s">
        <v>83</v>
      </c>
      <c r="AV415" s="13" t="s">
        <v>81</v>
      </c>
      <c r="AW415" s="13" t="s">
        <v>35</v>
      </c>
      <c r="AX415" s="13" t="s">
        <v>73</v>
      </c>
      <c r="AY415" s="234" t="s">
        <v>142</v>
      </c>
    </row>
    <row r="416" s="13" customFormat="1">
      <c r="A416" s="13"/>
      <c r="B416" s="224"/>
      <c r="C416" s="225"/>
      <c r="D416" s="226" t="s">
        <v>153</v>
      </c>
      <c r="E416" s="227" t="s">
        <v>19</v>
      </c>
      <c r="F416" s="228" t="s">
        <v>494</v>
      </c>
      <c r="G416" s="225"/>
      <c r="H416" s="227" t="s">
        <v>19</v>
      </c>
      <c r="I416" s="229"/>
      <c r="J416" s="225"/>
      <c r="K416" s="225"/>
      <c r="L416" s="230"/>
      <c r="M416" s="231"/>
      <c r="N416" s="232"/>
      <c r="O416" s="232"/>
      <c r="P416" s="232"/>
      <c r="Q416" s="232"/>
      <c r="R416" s="232"/>
      <c r="S416" s="232"/>
      <c r="T416" s="233"/>
      <c r="U416" s="13"/>
      <c r="V416" s="13"/>
      <c r="W416" s="13"/>
      <c r="X416" s="13"/>
      <c r="Y416" s="13"/>
      <c r="Z416" s="13"/>
      <c r="AA416" s="13"/>
      <c r="AB416" s="13"/>
      <c r="AC416" s="13"/>
      <c r="AD416" s="13"/>
      <c r="AE416" s="13"/>
      <c r="AT416" s="234" t="s">
        <v>153</v>
      </c>
      <c r="AU416" s="234" t="s">
        <v>83</v>
      </c>
      <c r="AV416" s="13" t="s">
        <v>81</v>
      </c>
      <c r="AW416" s="13" t="s">
        <v>35</v>
      </c>
      <c r="AX416" s="13" t="s">
        <v>73</v>
      </c>
      <c r="AY416" s="234" t="s">
        <v>142</v>
      </c>
    </row>
    <row r="417" s="14" customFormat="1">
      <c r="A417" s="14"/>
      <c r="B417" s="235"/>
      <c r="C417" s="236"/>
      <c r="D417" s="226" t="s">
        <v>153</v>
      </c>
      <c r="E417" s="237" t="s">
        <v>19</v>
      </c>
      <c r="F417" s="238" t="s">
        <v>495</v>
      </c>
      <c r="G417" s="236"/>
      <c r="H417" s="239">
        <v>84</v>
      </c>
      <c r="I417" s="240"/>
      <c r="J417" s="236"/>
      <c r="K417" s="236"/>
      <c r="L417" s="241"/>
      <c r="M417" s="242"/>
      <c r="N417" s="243"/>
      <c r="O417" s="243"/>
      <c r="P417" s="243"/>
      <c r="Q417" s="243"/>
      <c r="R417" s="243"/>
      <c r="S417" s="243"/>
      <c r="T417" s="244"/>
      <c r="U417" s="14"/>
      <c r="V417" s="14"/>
      <c r="W417" s="14"/>
      <c r="X417" s="14"/>
      <c r="Y417" s="14"/>
      <c r="Z417" s="14"/>
      <c r="AA417" s="14"/>
      <c r="AB417" s="14"/>
      <c r="AC417" s="14"/>
      <c r="AD417" s="14"/>
      <c r="AE417" s="14"/>
      <c r="AT417" s="245" t="s">
        <v>153</v>
      </c>
      <c r="AU417" s="245" t="s">
        <v>83</v>
      </c>
      <c r="AV417" s="14" t="s">
        <v>83</v>
      </c>
      <c r="AW417" s="14" t="s">
        <v>35</v>
      </c>
      <c r="AX417" s="14" t="s">
        <v>81</v>
      </c>
      <c r="AY417" s="245" t="s">
        <v>142</v>
      </c>
    </row>
    <row r="418" s="12" customFormat="1" ht="22.8" customHeight="1">
      <c r="A418" s="12"/>
      <c r="B418" s="190"/>
      <c r="C418" s="191"/>
      <c r="D418" s="192" t="s">
        <v>72</v>
      </c>
      <c r="E418" s="204" t="s">
        <v>221</v>
      </c>
      <c r="F418" s="204" t="s">
        <v>496</v>
      </c>
      <c r="G418" s="191"/>
      <c r="H418" s="191"/>
      <c r="I418" s="194"/>
      <c r="J418" s="205">
        <f>BK418</f>
        <v>0</v>
      </c>
      <c r="K418" s="191"/>
      <c r="L418" s="196"/>
      <c r="M418" s="197"/>
      <c r="N418" s="198"/>
      <c r="O418" s="198"/>
      <c r="P418" s="199">
        <f>SUM(P419:P487)</f>
        <v>0</v>
      </c>
      <c r="Q418" s="198"/>
      <c r="R418" s="199">
        <f>SUM(R419:R487)</f>
        <v>52.668329999999997</v>
      </c>
      <c r="S418" s="198"/>
      <c r="T418" s="200">
        <f>SUM(T419:T487)</f>
        <v>0</v>
      </c>
      <c r="U418" s="12"/>
      <c r="V418" s="12"/>
      <c r="W418" s="12"/>
      <c r="X418" s="12"/>
      <c r="Y418" s="12"/>
      <c r="Z418" s="12"/>
      <c r="AA418" s="12"/>
      <c r="AB418" s="12"/>
      <c r="AC418" s="12"/>
      <c r="AD418" s="12"/>
      <c r="AE418" s="12"/>
      <c r="AR418" s="201" t="s">
        <v>81</v>
      </c>
      <c r="AT418" s="202" t="s">
        <v>72</v>
      </c>
      <c r="AU418" s="202" t="s">
        <v>81</v>
      </c>
      <c r="AY418" s="201" t="s">
        <v>142</v>
      </c>
      <c r="BK418" s="203">
        <f>SUM(BK419:BK487)</f>
        <v>0</v>
      </c>
    </row>
    <row r="419" s="2" customFormat="1" ht="21.75" customHeight="1">
      <c r="A419" s="40"/>
      <c r="B419" s="41"/>
      <c r="C419" s="206" t="s">
        <v>497</v>
      </c>
      <c r="D419" s="206" t="s">
        <v>144</v>
      </c>
      <c r="E419" s="207" t="s">
        <v>498</v>
      </c>
      <c r="F419" s="208" t="s">
        <v>499</v>
      </c>
      <c r="G419" s="209" t="s">
        <v>399</v>
      </c>
      <c r="H419" s="210">
        <v>2</v>
      </c>
      <c r="I419" s="211"/>
      <c r="J419" s="212">
        <f>ROUND(I419*H419,2)</f>
        <v>0</v>
      </c>
      <c r="K419" s="208" t="s">
        <v>148</v>
      </c>
      <c r="L419" s="46"/>
      <c r="M419" s="213" t="s">
        <v>19</v>
      </c>
      <c r="N419" s="214" t="s">
        <v>44</v>
      </c>
      <c r="O419" s="86"/>
      <c r="P419" s="215">
        <f>O419*H419</f>
        <v>0</v>
      </c>
      <c r="Q419" s="215">
        <v>0</v>
      </c>
      <c r="R419" s="215">
        <f>Q419*H419</f>
        <v>0</v>
      </c>
      <c r="S419" s="215">
        <v>0</v>
      </c>
      <c r="T419" s="216">
        <f>S419*H419</f>
        <v>0</v>
      </c>
      <c r="U419" s="40"/>
      <c r="V419" s="40"/>
      <c r="W419" s="40"/>
      <c r="X419" s="40"/>
      <c r="Y419" s="40"/>
      <c r="Z419" s="40"/>
      <c r="AA419" s="40"/>
      <c r="AB419" s="40"/>
      <c r="AC419" s="40"/>
      <c r="AD419" s="40"/>
      <c r="AE419" s="40"/>
      <c r="AR419" s="217" t="s">
        <v>149</v>
      </c>
      <c r="AT419" s="217" t="s">
        <v>144</v>
      </c>
      <c r="AU419" s="217" t="s">
        <v>83</v>
      </c>
      <c r="AY419" s="19" t="s">
        <v>142</v>
      </c>
      <c r="BE419" s="218">
        <f>IF(N419="základní",J419,0)</f>
        <v>0</v>
      </c>
      <c r="BF419" s="218">
        <f>IF(N419="snížená",J419,0)</f>
        <v>0</v>
      </c>
      <c r="BG419" s="218">
        <f>IF(N419="zákl. přenesená",J419,0)</f>
        <v>0</v>
      </c>
      <c r="BH419" s="218">
        <f>IF(N419="sníž. přenesená",J419,0)</f>
        <v>0</v>
      </c>
      <c r="BI419" s="218">
        <f>IF(N419="nulová",J419,0)</f>
        <v>0</v>
      </c>
      <c r="BJ419" s="19" t="s">
        <v>81</v>
      </c>
      <c r="BK419" s="218">
        <f>ROUND(I419*H419,2)</f>
        <v>0</v>
      </c>
      <c r="BL419" s="19" t="s">
        <v>149</v>
      </c>
      <c r="BM419" s="217" t="s">
        <v>500</v>
      </c>
    </row>
    <row r="420" s="2" customFormat="1">
      <c r="A420" s="40"/>
      <c r="B420" s="41"/>
      <c r="C420" s="42"/>
      <c r="D420" s="219" t="s">
        <v>151</v>
      </c>
      <c r="E420" s="42"/>
      <c r="F420" s="220" t="s">
        <v>501</v>
      </c>
      <c r="G420" s="42"/>
      <c r="H420" s="42"/>
      <c r="I420" s="221"/>
      <c r="J420" s="42"/>
      <c r="K420" s="42"/>
      <c r="L420" s="46"/>
      <c r="M420" s="222"/>
      <c r="N420" s="223"/>
      <c r="O420" s="86"/>
      <c r="P420" s="86"/>
      <c r="Q420" s="86"/>
      <c r="R420" s="86"/>
      <c r="S420" s="86"/>
      <c r="T420" s="87"/>
      <c r="U420" s="40"/>
      <c r="V420" s="40"/>
      <c r="W420" s="40"/>
      <c r="X420" s="40"/>
      <c r="Y420" s="40"/>
      <c r="Z420" s="40"/>
      <c r="AA420" s="40"/>
      <c r="AB420" s="40"/>
      <c r="AC420" s="40"/>
      <c r="AD420" s="40"/>
      <c r="AE420" s="40"/>
      <c r="AT420" s="19" t="s">
        <v>151</v>
      </c>
      <c r="AU420" s="19" t="s">
        <v>83</v>
      </c>
    </row>
    <row r="421" s="13" customFormat="1">
      <c r="A421" s="13"/>
      <c r="B421" s="224"/>
      <c r="C421" s="225"/>
      <c r="D421" s="226" t="s">
        <v>153</v>
      </c>
      <c r="E421" s="227" t="s">
        <v>19</v>
      </c>
      <c r="F421" s="228" t="s">
        <v>502</v>
      </c>
      <c r="G421" s="225"/>
      <c r="H421" s="227" t="s">
        <v>19</v>
      </c>
      <c r="I421" s="229"/>
      <c r="J421" s="225"/>
      <c r="K421" s="225"/>
      <c r="L421" s="230"/>
      <c r="M421" s="231"/>
      <c r="N421" s="232"/>
      <c r="O421" s="232"/>
      <c r="P421" s="232"/>
      <c r="Q421" s="232"/>
      <c r="R421" s="232"/>
      <c r="S421" s="232"/>
      <c r="T421" s="233"/>
      <c r="U421" s="13"/>
      <c r="V421" s="13"/>
      <c r="W421" s="13"/>
      <c r="X421" s="13"/>
      <c r="Y421" s="13"/>
      <c r="Z421" s="13"/>
      <c r="AA421" s="13"/>
      <c r="AB421" s="13"/>
      <c r="AC421" s="13"/>
      <c r="AD421" s="13"/>
      <c r="AE421" s="13"/>
      <c r="AT421" s="234" t="s">
        <v>153</v>
      </c>
      <c r="AU421" s="234" t="s">
        <v>83</v>
      </c>
      <c r="AV421" s="13" t="s">
        <v>81</v>
      </c>
      <c r="AW421" s="13" t="s">
        <v>35</v>
      </c>
      <c r="AX421" s="13" t="s">
        <v>73</v>
      </c>
      <c r="AY421" s="234" t="s">
        <v>142</v>
      </c>
    </row>
    <row r="422" s="13" customFormat="1">
      <c r="A422" s="13"/>
      <c r="B422" s="224"/>
      <c r="C422" s="225"/>
      <c r="D422" s="226" t="s">
        <v>153</v>
      </c>
      <c r="E422" s="227" t="s">
        <v>19</v>
      </c>
      <c r="F422" s="228" t="s">
        <v>503</v>
      </c>
      <c r="G422" s="225"/>
      <c r="H422" s="227" t="s">
        <v>19</v>
      </c>
      <c r="I422" s="229"/>
      <c r="J422" s="225"/>
      <c r="K422" s="225"/>
      <c r="L422" s="230"/>
      <c r="M422" s="231"/>
      <c r="N422" s="232"/>
      <c r="O422" s="232"/>
      <c r="P422" s="232"/>
      <c r="Q422" s="232"/>
      <c r="R422" s="232"/>
      <c r="S422" s="232"/>
      <c r="T422" s="233"/>
      <c r="U422" s="13"/>
      <c r="V422" s="13"/>
      <c r="W422" s="13"/>
      <c r="X422" s="13"/>
      <c r="Y422" s="13"/>
      <c r="Z422" s="13"/>
      <c r="AA422" s="13"/>
      <c r="AB422" s="13"/>
      <c r="AC422" s="13"/>
      <c r="AD422" s="13"/>
      <c r="AE422" s="13"/>
      <c r="AT422" s="234" t="s">
        <v>153</v>
      </c>
      <c r="AU422" s="234" t="s">
        <v>83</v>
      </c>
      <c r="AV422" s="13" t="s">
        <v>81</v>
      </c>
      <c r="AW422" s="13" t="s">
        <v>35</v>
      </c>
      <c r="AX422" s="13" t="s">
        <v>73</v>
      </c>
      <c r="AY422" s="234" t="s">
        <v>142</v>
      </c>
    </row>
    <row r="423" s="13" customFormat="1">
      <c r="A423" s="13"/>
      <c r="B423" s="224"/>
      <c r="C423" s="225"/>
      <c r="D423" s="226" t="s">
        <v>153</v>
      </c>
      <c r="E423" s="227" t="s">
        <v>19</v>
      </c>
      <c r="F423" s="228" t="s">
        <v>504</v>
      </c>
      <c r="G423" s="225"/>
      <c r="H423" s="227" t="s">
        <v>19</v>
      </c>
      <c r="I423" s="229"/>
      <c r="J423" s="225"/>
      <c r="K423" s="225"/>
      <c r="L423" s="230"/>
      <c r="M423" s="231"/>
      <c r="N423" s="232"/>
      <c r="O423" s="232"/>
      <c r="P423" s="232"/>
      <c r="Q423" s="232"/>
      <c r="R423" s="232"/>
      <c r="S423" s="232"/>
      <c r="T423" s="233"/>
      <c r="U423" s="13"/>
      <c r="V423" s="13"/>
      <c r="W423" s="13"/>
      <c r="X423" s="13"/>
      <c r="Y423" s="13"/>
      <c r="Z423" s="13"/>
      <c r="AA423" s="13"/>
      <c r="AB423" s="13"/>
      <c r="AC423" s="13"/>
      <c r="AD423" s="13"/>
      <c r="AE423" s="13"/>
      <c r="AT423" s="234" t="s">
        <v>153</v>
      </c>
      <c r="AU423" s="234" t="s">
        <v>83</v>
      </c>
      <c r="AV423" s="13" t="s">
        <v>81</v>
      </c>
      <c r="AW423" s="13" t="s">
        <v>35</v>
      </c>
      <c r="AX423" s="13" t="s">
        <v>73</v>
      </c>
      <c r="AY423" s="234" t="s">
        <v>142</v>
      </c>
    </row>
    <row r="424" s="14" customFormat="1">
      <c r="A424" s="14"/>
      <c r="B424" s="235"/>
      <c r="C424" s="236"/>
      <c r="D424" s="226" t="s">
        <v>153</v>
      </c>
      <c r="E424" s="237" t="s">
        <v>19</v>
      </c>
      <c r="F424" s="238" t="s">
        <v>83</v>
      </c>
      <c r="G424" s="236"/>
      <c r="H424" s="239">
        <v>2</v>
      </c>
      <c r="I424" s="240"/>
      <c r="J424" s="236"/>
      <c r="K424" s="236"/>
      <c r="L424" s="241"/>
      <c r="M424" s="242"/>
      <c r="N424" s="243"/>
      <c r="O424" s="243"/>
      <c r="P424" s="243"/>
      <c r="Q424" s="243"/>
      <c r="R424" s="243"/>
      <c r="S424" s="243"/>
      <c r="T424" s="244"/>
      <c r="U424" s="14"/>
      <c r="V424" s="14"/>
      <c r="W424" s="14"/>
      <c r="X424" s="14"/>
      <c r="Y424" s="14"/>
      <c r="Z424" s="14"/>
      <c r="AA424" s="14"/>
      <c r="AB424" s="14"/>
      <c r="AC424" s="14"/>
      <c r="AD424" s="14"/>
      <c r="AE424" s="14"/>
      <c r="AT424" s="245" t="s">
        <v>153</v>
      </c>
      <c r="AU424" s="245" t="s">
        <v>83</v>
      </c>
      <c r="AV424" s="14" t="s">
        <v>83</v>
      </c>
      <c r="AW424" s="14" t="s">
        <v>35</v>
      </c>
      <c r="AX424" s="14" t="s">
        <v>73</v>
      </c>
      <c r="AY424" s="245" t="s">
        <v>142</v>
      </c>
    </row>
    <row r="425" s="15" customFormat="1">
      <c r="A425" s="15"/>
      <c r="B425" s="246"/>
      <c r="C425" s="247"/>
      <c r="D425" s="226" t="s">
        <v>153</v>
      </c>
      <c r="E425" s="248" t="s">
        <v>19</v>
      </c>
      <c r="F425" s="249" t="s">
        <v>160</v>
      </c>
      <c r="G425" s="247"/>
      <c r="H425" s="250">
        <v>2</v>
      </c>
      <c r="I425" s="251"/>
      <c r="J425" s="247"/>
      <c r="K425" s="247"/>
      <c r="L425" s="252"/>
      <c r="M425" s="253"/>
      <c r="N425" s="254"/>
      <c r="O425" s="254"/>
      <c r="P425" s="254"/>
      <c r="Q425" s="254"/>
      <c r="R425" s="254"/>
      <c r="S425" s="254"/>
      <c r="T425" s="255"/>
      <c r="U425" s="15"/>
      <c r="V425" s="15"/>
      <c r="W425" s="15"/>
      <c r="X425" s="15"/>
      <c r="Y425" s="15"/>
      <c r="Z425" s="15"/>
      <c r="AA425" s="15"/>
      <c r="AB425" s="15"/>
      <c r="AC425" s="15"/>
      <c r="AD425" s="15"/>
      <c r="AE425" s="15"/>
      <c r="AT425" s="256" t="s">
        <v>153</v>
      </c>
      <c r="AU425" s="256" t="s">
        <v>83</v>
      </c>
      <c r="AV425" s="15" t="s">
        <v>149</v>
      </c>
      <c r="AW425" s="15" t="s">
        <v>35</v>
      </c>
      <c r="AX425" s="15" t="s">
        <v>81</v>
      </c>
      <c r="AY425" s="256" t="s">
        <v>142</v>
      </c>
    </row>
    <row r="426" s="2" customFormat="1" ht="16.5" customHeight="1">
      <c r="A426" s="40"/>
      <c r="B426" s="41"/>
      <c r="C426" s="257" t="s">
        <v>505</v>
      </c>
      <c r="D426" s="257" t="s">
        <v>250</v>
      </c>
      <c r="E426" s="258" t="s">
        <v>506</v>
      </c>
      <c r="F426" s="259" t="s">
        <v>507</v>
      </c>
      <c r="G426" s="260" t="s">
        <v>399</v>
      </c>
      <c r="H426" s="261">
        <v>2</v>
      </c>
      <c r="I426" s="262"/>
      <c r="J426" s="263">
        <f>ROUND(I426*H426,2)</f>
        <v>0</v>
      </c>
      <c r="K426" s="259" t="s">
        <v>148</v>
      </c>
      <c r="L426" s="264"/>
      <c r="M426" s="265" t="s">
        <v>19</v>
      </c>
      <c r="N426" s="266" t="s">
        <v>44</v>
      </c>
      <c r="O426" s="86"/>
      <c r="P426" s="215">
        <f>O426*H426</f>
        <v>0</v>
      </c>
      <c r="Q426" s="215">
        <v>0.0020999999999999999</v>
      </c>
      <c r="R426" s="215">
        <f>Q426*H426</f>
        <v>0.0041999999999999997</v>
      </c>
      <c r="S426" s="215">
        <v>0</v>
      </c>
      <c r="T426" s="216">
        <f>S426*H426</f>
        <v>0</v>
      </c>
      <c r="U426" s="40"/>
      <c r="V426" s="40"/>
      <c r="W426" s="40"/>
      <c r="X426" s="40"/>
      <c r="Y426" s="40"/>
      <c r="Z426" s="40"/>
      <c r="AA426" s="40"/>
      <c r="AB426" s="40"/>
      <c r="AC426" s="40"/>
      <c r="AD426" s="40"/>
      <c r="AE426" s="40"/>
      <c r="AR426" s="217" t="s">
        <v>209</v>
      </c>
      <c r="AT426" s="217" t="s">
        <v>250</v>
      </c>
      <c r="AU426" s="217" t="s">
        <v>83</v>
      </c>
      <c r="AY426" s="19" t="s">
        <v>142</v>
      </c>
      <c r="BE426" s="218">
        <f>IF(N426="základní",J426,0)</f>
        <v>0</v>
      </c>
      <c r="BF426" s="218">
        <f>IF(N426="snížená",J426,0)</f>
        <v>0</v>
      </c>
      <c r="BG426" s="218">
        <f>IF(N426="zákl. přenesená",J426,0)</f>
        <v>0</v>
      </c>
      <c r="BH426" s="218">
        <f>IF(N426="sníž. přenesená",J426,0)</f>
        <v>0</v>
      </c>
      <c r="BI426" s="218">
        <f>IF(N426="nulová",J426,0)</f>
        <v>0</v>
      </c>
      <c r="BJ426" s="19" t="s">
        <v>81</v>
      </c>
      <c r="BK426" s="218">
        <f>ROUND(I426*H426,2)</f>
        <v>0</v>
      </c>
      <c r="BL426" s="19" t="s">
        <v>149</v>
      </c>
      <c r="BM426" s="217" t="s">
        <v>508</v>
      </c>
    </row>
    <row r="427" s="13" customFormat="1">
      <c r="A427" s="13"/>
      <c r="B427" s="224"/>
      <c r="C427" s="225"/>
      <c r="D427" s="226" t="s">
        <v>153</v>
      </c>
      <c r="E427" s="227" t="s">
        <v>19</v>
      </c>
      <c r="F427" s="228" t="s">
        <v>502</v>
      </c>
      <c r="G427" s="225"/>
      <c r="H427" s="227" t="s">
        <v>19</v>
      </c>
      <c r="I427" s="229"/>
      <c r="J427" s="225"/>
      <c r="K427" s="225"/>
      <c r="L427" s="230"/>
      <c r="M427" s="231"/>
      <c r="N427" s="232"/>
      <c r="O427" s="232"/>
      <c r="P427" s="232"/>
      <c r="Q427" s="232"/>
      <c r="R427" s="232"/>
      <c r="S427" s="232"/>
      <c r="T427" s="233"/>
      <c r="U427" s="13"/>
      <c r="V427" s="13"/>
      <c r="W427" s="13"/>
      <c r="X427" s="13"/>
      <c r="Y427" s="13"/>
      <c r="Z427" s="13"/>
      <c r="AA427" s="13"/>
      <c r="AB427" s="13"/>
      <c r="AC427" s="13"/>
      <c r="AD427" s="13"/>
      <c r="AE427" s="13"/>
      <c r="AT427" s="234" t="s">
        <v>153</v>
      </c>
      <c r="AU427" s="234" t="s">
        <v>83</v>
      </c>
      <c r="AV427" s="13" t="s">
        <v>81</v>
      </c>
      <c r="AW427" s="13" t="s">
        <v>35</v>
      </c>
      <c r="AX427" s="13" t="s">
        <v>73</v>
      </c>
      <c r="AY427" s="234" t="s">
        <v>142</v>
      </c>
    </row>
    <row r="428" s="13" customFormat="1">
      <c r="A428" s="13"/>
      <c r="B428" s="224"/>
      <c r="C428" s="225"/>
      <c r="D428" s="226" t="s">
        <v>153</v>
      </c>
      <c r="E428" s="227" t="s">
        <v>19</v>
      </c>
      <c r="F428" s="228" t="s">
        <v>509</v>
      </c>
      <c r="G428" s="225"/>
      <c r="H428" s="227" t="s">
        <v>19</v>
      </c>
      <c r="I428" s="229"/>
      <c r="J428" s="225"/>
      <c r="K428" s="225"/>
      <c r="L428" s="230"/>
      <c r="M428" s="231"/>
      <c r="N428" s="232"/>
      <c r="O428" s="232"/>
      <c r="P428" s="232"/>
      <c r="Q428" s="232"/>
      <c r="R428" s="232"/>
      <c r="S428" s="232"/>
      <c r="T428" s="233"/>
      <c r="U428" s="13"/>
      <c r="V428" s="13"/>
      <c r="W428" s="13"/>
      <c r="X428" s="13"/>
      <c r="Y428" s="13"/>
      <c r="Z428" s="13"/>
      <c r="AA428" s="13"/>
      <c r="AB428" s="13"/>
      <c r="AC428" s="13"/>
      <c r="AD428" s="13"/>
      <c r="AE428" s="13"/>
      <c r="AT428" s="234" t="s">
        <v>153</v>
      </c>
      <c r="AU428" s="234" t="s">
        <v>83</v>
      </c>
      <c r="AV428" s="13" t="s">
        <v>81</v>
      </c>
      <c r="AW428" s="13" t="s">
        <v>35</v>
      </c>
      <c r="AX428" s="13" t="s">
        <v>73</v>
      </c>
      <c r="AY428" s="234" t="s">
        <v>142</v>
      </c>
    </row>
    <row r="429" s="13" customFormat="1">
      <c r="A429" s="13"/>
      <c r="B429" s="224"/>
      <c r="C429" s="225"/>
      <c r="D429" s="226" t="s">
        <v>153</v>
      </c>
      <c r="E429" s="227" t="s">
        <v>19</v>
      </c>
      <c r="F429" s="228" t="s">
        <v>504</v>
      </c>
      <c r="G429" s="225"/>
      <c r="H429" s="227" t="s">
        <v>19</v>
      </c>
      <c r="I429" s="229"/>
      <c r="J429" s="225"/>
      <c r="K429" s="225"/>
      <c r="L429" s="230"/>
      <c r="M429" s="231"/>
      <c r="N429" s="232"/>
      <c r="O429" s="232"/>
      <c r="P429" s="232"/>
      <c r="Q429" s="232"/>
      <c r="R429" s="232"/>
      <c r="S429" s="232"/>
      <c r="T429" s="233"/>
      <c r="U429" s="13"/>
      <c r="V429" s="13"/>
      <c r="W429" s="13"/>
      <c r="X429" s="13"/>
      <c r="Y429" s="13"/>
      <c r="Z429" s="13"/>
      <c r="AA429" s="13"/>
      <c r="AB429" s="13"/>
      <c r="AC429" s="13"/>
      <c r="AD429" s="13"/>
      <c r="AE429" s="13"/>
      <c r="AT429" s="234" t="s">
        <v>153</v>
      </c>
      <c r="AU429" s="234" t="s">
        <v>83</v>
      </c>
      <c r="AV429" s="13" t="s">
        <v>81</v>
      </c>
      <c r="AW429" s="13" t="s">
        <v>35</v>
      </c>
      <c r="AX429" s="13" t="s">
        <v>73</v>
      </c>
      <c r="AY429" s="234" t="s">
        <v>142</v>
      </c>
    </row>
    <row r="430" s="14" customFormat="1">
      <c r="A430" s="14"/>
      <c r="B430" s="235"/>
      <c r="C430" s="236"/>
      <c r="D430" s="226" t="s">
        <v>153</v>
      </c>
      <c r="E430" s="237" t="s">
        <v>19</v>
      </c>
      <c r="F430" s="238" t="s">
        <v>83</v>
      </c>
      <c r="G430" s="236"/>
      <c r="H430" s="239">
        <v>2</v>
      </c>
      <c r="I430" s="240"/>
      <c r="J430" s="236"/>
      <c r="K430" s="236"/>
      <c r="L430" s="241"/>
      <c r="M430" s="242"/>
      <c r="N430" s="243"/>
      <c r="O430" s="243"/>
      <c r="P430" s="243"/>
      <c r="Q430" s="243"/>
      <c r="R430" s="243"/>
      <c r="S430" s="243"/>
      <c r="T430" s="244"/>
      <c r="U430" s="14"/>
      <c r="V430" s="14"/>
      <c r="W430" s="14"/>
      <c r="X430" s="14"/>
      <c r="Y430" s="14"/>
      <c r="Z430" s="14"/>
      <c r="AA430" s="14"/>
      <c r="AB430" s="14"/>
      <c r="AC430" s="14"/>
      <c r="AD430" s="14"/>
      <c r="AE430" s="14"/>
      <c r="AT430" s="245" t="s">
        <v>153</v>
      </c>
      <c r="AU430" s="245" t="s">
        <v>83</v>
      </c>
      <c r="AV430" s="14" t="s">
        <v>83</v>
      </c>
      <c r="AW430" s="14" t="s">
        <v>35</v>
      </c>
      <c r="AX430" s="14" t="s">
        <v>73</v>
      </c>
      <c r="AY430" s="245" t="s">
        <v>142</v>
      </c>
    </row>
    <row r="431" s="15" customFormat="1">
      <c r="A431" s="15"/>
      <c r="B431" s="246"/>
      <c r="C431" s="247"/>
      <c r="D431" s="226" t="s">
        <v>153</v>
      </c>
      <c r="E431" s="248" t="s">
        <v>19</v>
      </c>
      <c r="F431" s="249" t="s">
        <v>160</v>
      </c>
      <c r="G431" s="247"/>
      <c r="H431" s="250">
        <v>2</v>
      </c>
      <c r="I431" s="251"/>
      <c r="J431" s="247"/>
      <c r="K431" s="247"/>
      <c r="L431" s="252"/>
      <c r="M431" s="253"/>
      <c r="N431" s="254"/>
      <c r="O431" s="254"/>
      <c r="P431" s="254"/>
      <c r="Q431" s="254"/>
      <c r="R431" s="254"/>
      <c r="S431" s="254"/>
      <c r="T431" s="255"/>
      <c r="U431" s="15"/>
      <c r="V431" s="15"/>
      <c r="W431" s="15"/>
      <c r="X431" s="15"/>
      <c r="Y431" s="15"/>
      <c r="Z431" s="15"/>
      <c r="AA431" s="15"/>
      <c r="AB431" s="15"/>
      <c r="AC431" s="15"/>
      <c r="AD431" s="15"/>
      <c r="AE431" s="15"/>
      <c r="AT431" s="256" t="s">
        <v>153</v>
      </c>
      <c r="AU431" s="256" t="s">
        <v>83</v>
      </c>
      <c r="AV431" s="15" t="s">
        <v>149</v>
      </c>
      <c r="AW431" s="15" t="s">
        <v>35</v>
      </c>
      <c r="AX431" s="15" t="s">
        <v>81</v>
      </c>
      <c r="AY431" s="256" t="s">
        <v>142</v>
      </c>
    </row>
    <row r="432" s="2" customFormat="1" ht="24.15" customHeight="1">
      <c r="A432" s="40"/>
      <c r="B432" s="41"/>
      <c r="C432" s="206" t="s">
        <v>510</v>
      </c>
      <c r="D432" s="206" t="s">
        <v>144</v>
      </c>
      <c r="E432" s="207" t="s">
        <v>511</v>
      </c>
      <c r="F432" s="208" t="s">
        <v>512</v>
      </c>
      <c r="G432" s="209" t="s">
        <v>372</v>
      </c>
      <c r="H432" s="210">
        <v>70</v>
      </c>
      <c r="I432" s="211"/>
      <c r="J432" s="212">
        <f>ROUND(I432*H432,2)</f>
        <v>0</v>
      </c>
      <c r="K432" s="208" t="s">
        <v>148</v>
      </c>
      <c r="L432" s="46"/>
      <c r="M432" s="213" t="s">
        <v>19</v>
      </c>
      <c r="N432" s="214" t="s">
        <v>44</v>
      </c>
      <c r="O432" s="86"/>
      <c r="P432" s="215">
        <f>O432*H432</f>
        <v>0</v>
      </c>
      <c r="Q432" s="215">
        <v>0.16850000000000001</v>
      </c>
      <c r="R432" s="215">
        <f>Q432*H432</f>
        <v>11.795</v>
      </c>
      <c r="S432" s="215">
        <v>0</v>
      </c>
      <c r="T432" s="216">
        <f>S432*H432</f>
        <v>0</v>
      </c>
      <c r="U432" s="40"/>
      <c r="V432" s="40"/>
      <c r="W432" s="40"/>
      <c r="X432" s="40"/>
      <c r="Y432" s="40"/>
      <c r="Z432" s="40"/>
      <c r="AA432" s="40"/>
      <c r="AB432" s="40"/>
      <c r="AC432" s="40"/>
      <c r="AD432" s="40"/>
      <c r="AE432" s="40"/>
      <c r="AR432" s="217" t="s">
        <v>149</v>
      </c>
      <c r="AT432" s="217" t="s">
        <v>144</v>
      </c>
      <c r="AU432" s="217" t="s">
        <v>83</v>
      </c>
      <c r="AY432" s="19" t="s">
        <v>142</v>
      </c>
      <c r="BE432" s="218">
        <f>IF(N432="základní",J432,0)</f>
        <v>0</v>
      </c>
      <c r="BF432" s="218">
        <f>IF(N432="snížená",J432,0)</f>
        <v>0</v>
      </c>
      <c r="BG432" s="218">
        <f>IF(N432="zákl. přenesená",J432,0)</f>
        <v>0</v>
      </c>
      <c r="BH432" s="218">
        <f>IF(N432="sníž. přenesená",J432,0)</f>
        <v>0</v>
      </c>
      <c r="BI432" s="218">
        <f>IF(N432="nulová",J432,0)</f>
        <v>0</v>
      </c>
      <c r="BJ432" s="19" t="s">
        <v>81</v>
      </c>
      <c r="BK432" s="218">
        <f>ROUND(I432*H432,2)</f>
        <v>0</v>
      </c>
      <c r="BL432" s="19" t="s">
        <v>149</v>
      </c>
      <c r="BM432" s="217" t="s">
        <v>513</v>
      </c>
    </row>
    <row r="433" s="2" customFormat="1">
      <c r="A433" s="40"/>
      <c r="B433" s="41"/>
      <c r="C433" s="42"/>
      <c r="D433" s="219" t="s">
        <v>151</v>
      </c>
      <c r="E433" s="42"/>
      <c r="F433" s="220" t="s">
        <v>514</v>
      </c>
      <c r="G433" s="42"/>
      <c r="H433" s="42"/>
      <c r="I433" s="221"/>
      <c r="J433" s="42"/>
      <c r="K433" s="42"/>
      <c r="L433" s="46"/>
      <c r="M433" s="222"/>
      <c r="N433" s="223"/>
      <c r="O433" s="86"/>
      <c r="P433" s="86"/>
      <c r="Q433" s="86"/>
      <c r="R433" s="86"/>
      <c r="S433" s="86"/>
      <c r="T433" s="87"/>
      <c r="U433" s="40"/>
      <c r="V433" s="40"/>
      <c r="W433" s="40"/>
      <c r="X433" s="40"/>
      <c r="Y433" s="40"/>
      <c r="Z433" s="40"/>
      <c r="AA433" s="40"/>
      <c r="AB433" s="40"/>
      <c r="AC433" s="40"/>
      <c r="AD433" s="40"/>
      <c r="AE433" s="40"/>
      <c r="AT433" s="19" t="s">
        <v>151</v>
      </c>
      <c r="AU433" s="19" t="s">
        <v>83</v>
      </c>
    </row>
    <row r="434" s="13" customFormat="1">
      <c r="A434" s="13"/>
      <c r="B434" s="224"/>
      <c r="C434" s="225"/>
      <c r="D434" s="226" t="s">
        <v>153</v>
      </c>
      <c r="E434" s="227" t="s">
        <v>19</v>
      </c>
      <c r="F434" s="228" t="s">
        <v>281</v>
      </c>
      <c r="G434" s="225"/>
      <c r="H434" s="227" t="s">
        <v>19</v>
      </c>
      <c r="I434" s="229"/>
      <c r="J434" s="225"/>
      <c r="K434" s="225"/>
      <c r="L434" s="230"/>
      <c r="M434" s="231"/>
      <c r="N434" s="232"/>
      <c r="O434" s="232"/>
      <c r="P434" s="232"/>
      <c r="Q434" s="232"/>
      <c r="R434" s="232"/>
      <c r="S434" s="232"/>
      <c r="T434" s="233"/>
      <c r="U434" s="13"/>
      <c r="V434" s="13"/>
      <c r="W434" s="13"/>
      <c r="X434" s="13"/>
      <c r="Y434" s="13"/>
      <c r="Z434" s="13"/>
      <c r="AA434" s="13"/>
      <c r="AB434" s="13"/>
      <c r="AC434" s="13"/>
      <c r="AD434" s="13"/>
      <c r="AE434" s="13"/>
      <c r="AT434" s="234" t="s">
        <v>153</v>
      </c>
      <c r="AU434" s="234" t="s">
        <v>83</v>
      </c>
      <c r="AV434" s="13" t="s">
        <v>81</v>
      </c>
      <c r="AW434" s="13" t="s">
        <v>35</v>
      </c>
      <c r="AX434" s="13" t="s">
        <v>73</v>
      </c>
      <c r="AY434" s="234" t="s">
        <v>142</v>
      </c>
    </row>
    <row r="435" s="13" customFormat="1">
      <c r="A435" s="13"/>
      <c r="B435" s="224"/>
      <c r="C435" s="225"/>
      <c r="D435" s="226" t="s">
        <v>153</v>
      </c>
      <c r="E435" s="227" t="s">
        <v>19</v>
      </c>
      <c r="F435" s="228" t="s">
        <v>515</v>
      </c>
      <c r="G435" s="225"/>
      <c r="H435" s="227" t="s">
        <v>19</v>
      </c>
      <c r="I435" s="229"/>
      <c r="J435" s="225"/>
      <c r="K435" s="225"/>
      <c r="L435" s="230"/>
      <c r="M435" s="231"/>
      <c r="N435" s="232"/>
      <c r="O435" s="232"/>
      <c r="P435" s="232"/>
      <c r="Q435" s="232"/>
      <c r="R435" s="232"/>
      <c r="S435" s="232"/>
      <c r="T435" s="233"/>
      <c r="U435" s="13"/>
      <c r="V435" s="13"/>
      <c r="W435" s="13"/>
      <c r="X435" s="13"/>
      <c r="Y435" s="13"/>
      <c r="Z435" s="13"/>
      <c r="AA435" s="13"/>
      <c r="AB435" s="13"/>
      <c r="AC435" s="13"/>
      <c r="AD435" s="13"/>
      <c r="AE435" s="13"/>
      <c r="AT435" s="234" t="s">
        <v>153</v>
      </c>
      <c r="AU435" s="234" t="s">
        <v>83</v>
      </c>
      <c r="AV435" s="13" t="s">
        <v>81</v>
      </c>
      <c r="AW435" s="13" t="s">
        <v>35</v>
      </c>
      <c r="AX435" s="13" t="s">
        <v>73</v>
      </c>
      <c r="AY435" s="234" t="s">
        <v>142</v>
      </c>
    </row>
    <row r="436" s="13" customFormat="1">
      <c r="A436" s="13"/>
      <c r="B436" s="224"/>
      <c r="C436" s="225"/>
      <c r="D436" s="226" t="s">
        <v>153</v>
      </c>
      <c r="E436" s="227" t="s">
        <v>19</v>
      </c>
      <c r="F436" s="228" t="s">
        <v>494</v>
      </c>
      <c r="G436" s="225"/>
      <c r="H436" s="227" t="s">
        <v>19</v>
      </c>
      <c r="I436" s="229"/>
      <c r="J436" s="225"/>
      <c r="K436" s="225"/>
      <c r="L436" s="230"/>
      <c r="M436" s="231"/>
      <c r="N436" s="232"/>
      <c r="O436" s="232"/>
      <c r="P436" s="232"/>
      <c r="Q436" s="232"/>
      <c r="R436" s="232"/>
      <c r="S436" s="232"/>
      <c r="T436" s="233"/>
      <c r="U436" s="13"/>
      <c r="V436" s="13"/>
      <c r="W436" s="13"/>
      <c r="X436" s="13"/>
      <c r="Y436" s="13"/>
      <c r="Z436" s="13"/>
      <c r="AA436" s="13"/>
      <c r="AB436" s="13"/>
      <c r="AC436" s="13"/>
      <c r="AD436" s="13"/>
      <c r="AE436" s="13"/>
      <c r="AT436" s="234" t="s">
        <v>153</v>
      </c>
      <c r="AU436" s="234" t="s">
        <v>83</v>
      </c>
      <c r="AV436" s="13" t="s">
        <v>81</v>
      </c>
      <c r="AW436" s="13" t="s">
        <v>35</v>
      </c>
      <c r="AX436" s="13" t="s">
        <v>73</v>
      </c>
      <c r="AY436" s="234" t="s">
        <v>142</v>
      </c>
    </row>
    <row r="437" s="14" customFormat="1">
      <c r="A437" s="14"/>
      <c r="B437" s="235"/>
      <c r="C437" s="236"/>
      <c r="D437" s="226" t="s">
        <v>153</v>
      </c>
      <c r="E437" s="237" t="s">
        <v>19</v>
      </c>
      <c r="F437" s="238" t="s">
        <v>516</v>
      </c>
      <c r="G437" s="236"/>
      <c r="H437" s="239">
        <v>70</v>
      </c>
      <c r="I437" s="240"/>
      <c r="J437" s="236"/>
      <c r="K437" s="236"/>
      <c r="L437" s="241"/>
      <c r="M437" s="242"/>
      <c r="N437" s="243"/>
      <c r="O437" s="243"/>
      <c r="P437" s="243"/>
      <c r="Q437" s="243"/>
      <c r="R437" s="243"/>
      <c r="S437" s="243"/>
      <c r="T437" s="244"/>
      <c r="U437" s="14"/>
      <c r="V437" s="14"/>
      <c r="W437" s="14"/>
      <c r="X437" s="14"/>
      <c r="Y437" s="14"/>
      <c r="Z437" s="14"/>
      <c r="AA437" s="14"/>
      <c r="AB437" s="14"/>
      <c r="AC437" s="14"/>
      <c r="AD437" s="14"/>
      <c r="AE437" s="14"/>
      <c r="AT437" s="245" t="s">
        <v>153</v>
      </c>
      <c r="AU437" s="245" t="s">
        <v>83</v>
      </c>
      <c r="AV437" s="14" t="s">
        <v>83</v>
      </c>
      <c r="AW437" s="14" t="s">
        <v>35</v>
      </c>
      <c r="AX437" s="14" t="s">
        <v>81</v>
      </c>
      <c r="AY437" s="245" t="s">
        <v>142</v>
      </c>
    </row>
    <row r="438" s="2" customFormat="1" ht="16.5" customHeight="1">
      <c r="A438" s="40"/>
      <c r="B438" s="41"/>
      <c r="C438" s="257" t="s">
        <v>517</v>
      </c>
      <c r="D438" s="257" t="s">
        <v>250</v>
      </c>
      <c r="E438" s="258" t="s">
        <v>518</v>
      </c>
      <c r="F438" s="259" t="s">
        <v>519</v>
      </c>
      <c r="G438" s="260" t="s">
        <v>372</v>
      </c>
      <c r="H438" s="261">
        <v>70</v>
      </c>
      <c r="I438" s="262"/>
      <c r="J438" s="263">
        <f>ROUND(I438*H438,2)</f>
        <v>0</v>
      </c>
      <c r="K438" s="259" t="s">
        <v>148</v>
      </c>
      <c r="L438" s="264"/>
      <c r="M438" s="265" t="s">
        <v>19</v>
      </c>
      <c r="N438" s="266" t="s">
        <v>44</v>
      </c>
      <c r="O438" s="86"/>
      <c r="P438" s="215">
        <f>O438*H438</f>
        <v>0</v>
      </c>
      <c r="Q438" s="215">
        <v>0.10199999999999999</v>
      </c>
      <c r="R438" s="215">
        <f>Q438*H438</f>
        <v>7.1399999999999997</v>
      </c>
      <c r="S438" s="215">
        <v>0</v>
      </c>
      <c r="T438" s="216">
        <f>S438*H438</f>
        <v>0</v>
      </c>
      <c r="U438" s="40"/>
      <c r="V438" s="40"/>
      <c r="W438" s="40"/>
      <c r="X438" s="40"/>
      <c r="Y438" s="40"/>
      <c r="Z438" s="40"/>
      <c r="AA438" s="40"/>
      <c r="AB438" s="40"/>
      <c r="AC438" s="40"/>
      <c r="AD438" s="40"/>
      <c r="AE438" s="40"/>
      <c r="AR438" s="217" t="s">
        <v>209</v>
      </c>
      <c r="AT438" s="217" t="s">
        <v>250</v>
      </c>
      <c r="AU438" s="217" t="s">
        <v>83</v>
      </c>
      <c r="AY438" s="19" t="s">
        <v>142</v>
      </c>
      <c r="BE438" s="218">
        <f>IF(N438="základní",J438,0)</f>
        <v>0</v>
      </c>
      <c r="BF438" s="218">
        <f>IF(N438="snížená",J438,0)</f>
        <v>0</v>
      </c>
      <c r="BG438" s="218">
        <f>IF(N438="zákl. přenesená",J438,0)</f>
        <v>0</v>
      </c>
      <c r="BH438" s="218">
        <f>IF(N438="sníž. přenesená",J438,0)</f>
        <v>0</v>
      </c>
      <c r="BI438" s="218">
        <f>IF(N438="nulová",J438,0)</f>
        <v>0</v>
      </c>
      <c r="BJ438" s="19" t="s">
        <v>81</v>
      </c>
      <c r="BK438" s="218">
        <f>ROUND(I438*H438,2)</f>
        <v>0</v>
      </c>
      <c r="BL438" s="19" t="s">
        <v>149</v>
      </c>
      <c r="BM438" s="217" t="s">
        <v>520</v>
      </c>
    </row>
    <row r="439" s="13" customFormat="1">
      <c r="A439" s="13"/>
      <c r="B439" s="224"/>
      <c r="C439" s="225"/>
      <c r="D439" s="226" t="s">
        <v>153</v>
      </c>
      <c r="E439" s="227" t="s">
        <v>19</v>
      </c>
      <c r="F439" s="228" t="s">
        <v>281</v>
      </c>
      <c r="G439" s="225"/>
      <c r="H439" s="227" t="s">
        <v>19</v>
      </c>
      <c r="I439" s="229"/>
      <c r="J439" s="225"/>
      <c r="K439" s="225"/>
      <c r="L439" s="230"/>
      <c r="M439" s="231"/>
      <c r="N439" s="232"/>
      <c r="O439" s="232"/>
      <c r="P439" s="232"/>
      <c r="Q439" s="232"/>
      <c r="R439" s="232"/>
      <c r="S439" s="232"/>
      <c r="T439" s="233"/>
      <c r="U439" s="13"/>
      <c r="V439" s="13"/>
      <c r="W439" s="13"/>
      <c r="X439" s="13"/>
      <c r="Y439" s="13"/>
      <c r="Z439" s="13"/>
      <c r="AA439" s="13"/>
      <c r="AB439" s="13"/>
      <c r="AC439" s="13"/>
      <c r="AD439" s="13"/>
      <c r="AE439" s="13"/>
      <c r="AT439" s="234" t="s">
        <v>153</v>
      </c>
      <c r="AU439" s="234" t="s">
        <v>83</v>
      </c>
      <c r="AV439" s="13" t="s">
        <v>81</v>
      </c>
      <c r="AW439" s="13" t="s">
        <v>35</v>
      </c>
      <c r="AX439" s="13" t="s">
        <v>73</v>
      </c>
      <c r="AY439" s="234" t="s">
        <v>142</v>
      </c>
    </row>
    <row r="440" s="13" customFormat="1">
      <c r="A440" s="13"/>
      <c r="B440" s="224"/>
      <c r="C440" s="225"/>
      <c r="D440" s="226" t="s">
        <v>153</v>
      </c>
      <c r="E440" s="227" t="s">
        <v>19</v>
      </c>
      <c r="F440" s="228" t="s">
        <v>521</v>
      </c>
      <c r="G440" s="225"/>
      <c r="H440" s="227" t="s">
        <v>19</v>
      </c>
      <c r="I440" s="229"/>
      <c r="J440" s="225"/>
      <c r="K440" s="225"/>
      <c r="L440" s="230"/>
      <c r="M440" s="231"/>
      <c r="N440" s="232"/>
      <c r="O440" s="232"/>
      <c r="P440" s="232"/>
      <c r="Q440" s="232"/>
      <c r="R440" s="232"/>
      <c r="S440" s="232"/>
      <c r="T440" s="233"/>
      <c r="U440" s="13"/>
      <c r="V440" s="13"/>
      <c r="W440" s="13"/>
      <c r="X440" s="13"/>
      <c r="Y440" s="13"/>
      <c r="Z440" s="13"/>
      <c r="AA440" s="13"/>
      <c r="AB440" s="13"/>
      <c r="AC440" s="13"/>
      <c r="AD440" s="13"/>
      <c r="AE440" s="13"/>
      <c r="AT440" s="234" t="s">
        <v>153</v>
      </c>
      <c r="AU440" s="234" t="s">
        <v>83</v>
      </c>
      <c r="AV440" s="13" t="s">
        <v>81</v>
      </c>
      <c r="AW440" s="13" t="s">
        <v>35</v>
      </c>
      <c r="AX440" s="13" t="s">
        <v>73</v>
      </c>
      <c r="AY440" s="234" t="s">
        <v>142</v>
      </c>
    </row>
    <row r="441" s="13" customFormat="1">
      <c r="A441" s="13"/>
      <c r="B441" s="224"/>
      <c r="C441" s="225"/>
      <c r="D441" s="226" t="s">
        <v>153</v>
      </c>
      <c r="E441" s="227" t="s">
        <v>19</v>
      </c>
      <c r="F441" s="228" t="s">
        <v>494</v>
      </c>
      <c r="G441" s="225"/>
      <c r="H441" s="227" t="s">
        <v>19</v>
      </c>
      <c r="I441" s="229"/>
      <c r="J441" s="225"/>
      <c r="K441" s="225"/>
      <c r="L441" s="230"/>
      <c r="M441" s="231"/>
      <c r="N441" s="232"/>
      <c r="O441" s="232"/>
      <c r="P441" s="232"/>
      <c r="Q441" s="232"/>
      <c r="R441" s="232"/>
      <c r="S441" s="232"/>
      <c r="T441" s="233"/>
      <c r="U441" s="13"/>
      <c r="V441" s="13"/>
      <c r="W441" s="13"/>
      <c r="X441" s="13"/>
      <c r="Y441" s="13"/>
      <c r="Z441" s="13"/>
      <c r="AA441" s="13"/>
      <c r="AB441" s="13"/>
      <c r="AC441" s="13"/>
      <c r="AD441" s="13"/>
      <c r="AE441" s="13"/>
      <c r="AT441" s="234" t="s">
        <v>153</v>
      </c>
      <c r="AU441" s="234" t="s">
        <v>83</v>
      </c>
      <c r="AV441" s="13" t="s">
        <v>81</v>
      </c>
      <c r="AW441" s="13" t="s">
        <v>35</v>
      </c>
      <c r="AX441" s="13" t="s">
        <v>73</v>
      </c>
      <c r="AY441" s="234" t="s">
        <v>142</v>
      </c>
    </row>
    <row r="442" s="14" customFormat="1">
      <c r="A442" s="14"/>
      <c r="B442" s="235"/>
      <c r="C442" s="236"/>
      <c r="D442" s="226" t="s">
        <v>153</v>
      </c>
      <c r="E442" s="237" t="s">
        <v>19</v>
      </c>
      <c r="F442" s="238" t="s">
        <v>516</v>
      </c>
      <c r="G442" s="236"/>
      <c r="H442" s="239">
        <v>70</v>
      </c>
      <c r="I442" s="240"/>
      <c r="J442" s="236"/>
      <c r="K442" s="236"/>
      <c r="L442" s="241"/>
      <c r="M442" s="242"/>
      <c r="N442" s="243"/>
      <c r="O442" s="243"/>
      <c r="P442" s="243"/>
      <c r="Q442" s="243"/>
      <c r="R442" s="243"/>
      <c r="S442" s="243"/>
      <c r="T442" s="244"/>
      <c r="U442" s="14"/>
      <c r="V442" s="14"/>
      <c r="W442" s="14"/>
      <c r="X442" s="14"/>
      <c r="Y442" s="14"/>
      <c r="Z442" s="14"/>
      <c r="AA442" s="14"/>
      <c r="AB442" s="14"/>
      <c r="AC442" s="14"/>
      <c r="AD442" s="14"/>
      <c r="AE442" s="14"/>
      <c r="AT442" s="245" t="s">
        <v>153</v>
      </c>
      <c r="AU442" s="245" t="s">
        <v>83</v>
      </c>
      <c r="AV442" s="14" t="s">
        <v>83</v>
      </c>
      <c r="AW442" s="14" t="s">
        <v>35</v>
      </c>
      <c r="AX442" s="14" t="s">
        <v>81</v>
      </c>
      <c r="AY442" s="245" t="s">
        <v>142</v>
      </c>
    </row>
    <row r="443" s="2" customFormat="1" ht="16.5" customHeight="1">
      <c r="A443" s="40"/>
      <c r="B443" s="41"/>
      <c r="C443" s="206" t="s">
        <v>522</v>
      </c>
      <c r="D443" s="206" t="s">
        <v>144</v>
      </c>
      <c r="E443" s="207" t="s">
        <v>523</v>
      </c>
      <c r="F443" s="208" t="s">
        <v>524</v>
      </c>
      <c r="G443" s="209" t="s">
        <v>191</v>
      </c>
      <c r="H443" s="210">
        <v>3.5</v>
      </c>
      <c r="I443" s="211"/>
      <c r="J443" s="212">
        <f>ROUND(I443*H443,2)</f>
        <v>0</v>
      </c>
      <c r="K443" s="208" t="s">
        <v>148</v>
      </c>
      <c r="L443" s="46"/>
      <c r="M443" s="213" t="s">
        <v>19</v>
      </c>
      <c r="N443" s="214" t="s">
        <v>44</v>
      </c>
      <c r="O443" s="86"/>
      <c r="P443" s="215">
        <f>O443*H443</f>
        <v>0</v>
      </c>
      <c r="Q443" s="215">
        <v>2.6033200000000001</v>
      </c>
      <c r="R443" s="215">
        <f>Q443*H443</f>
        <v>9.1116200000000003</v>
      </c>
      <c r="S443" s="215">
        <v>0</v>
      </c>
      <c r="T443" s="216">
        <f>S443*H443</f>
        <v>0</v>
      </c>
      <c r="U443" s="40"/>
      <c r="V443" s="40"/>
      <c r="W443" s="40"/>
      <c r="X443" s="40"/>
      <c r="Y443" s="40"/>
      <c r="Z443" s="40"/>
      <c r="AA443" s="40"/>
      <c r="AB443" s="40"/>
      <c r="AC443" s="40"/>
      <c r="AD443" s="40"/>
      <c r="AE443" s="40"/>
      <c r="AR443" s="217" t="s">
        <v>149</v>
      </c>
      <c r="AT443" s="217" t="s">
        <v>144</v>
      </c>
      <c r="AU443" s="217" t="s">
        <v>83</v>
      </c>
      <c r="AY443" s="19" t="s">
        <v>142</v>
      </c>
      <c r="BE443" s="218">
        <f>IF(N443="základní",J443,0)</f>
        <v>0</v>
      </c>
      <c r="BF443" s="218">
        <f>IF(N443="snížená",J443,0)</f>
        <v>0</v>
      </c>
      <c r="BG443" s="218">
        <f>IF(N443="zákl. přenesená",J443,0)</f>
        <v>0</v>
      </c>
      <c r="BH443" s="218">
        <f>IF(N443="sníž. přenesená",J443,0)</f>
        <v>0</v>
      </c>
      <c r="BI443" s="218">
        <f>IF(N443="nulová",J443,0)</f>
        <v>0</v>
      </c>
      <c r="BJ443" s="19" t="s">
        <v>81</v>
      </c>
      <c r="BK443" s="218">
        <f>ROUND(I443*H443,2)</f>
        <v>0</v>
      </c>
      <c r="BL443" s="19" t="s">
        <v>149</v>
      </c>
      <c r="BM443" s="217" t="s">
        <v>525</v>
      </c>
    </row>
    <row r="444" s="2" customFormat="1">
      <c r="A444" s="40"/>
      <c r="B444" s="41"/>
      <c r="C444" s="42"/>
      <c r="D444" s="219" t="s">
        <v>151</v>
      </c>
      <c r="E444" s="42"/>
      <c r="F444" s="220" t="s">
        <v>526</v>
      </c>
      <c r="G444" s="42"/>
      <c r="H444" s="42"/>
      <c r="I444" s="221"/>
      <c r="J444" s="42"/>
      <c r="K444" s="42"/>
      <c r="L444" s="46"/>
      <c r="M444" s="222"/>
      <c r="N444" s="223"/>
      <c r="O444" s="86"/>
      <c r="P444" s="86"/>
      <c r="Q444" s="86"/>
      <c r="R444" s="86"/>
      <c r="S444" s="86"/>
      <c r="T444" s="87"/>
      <c r="U444" s="40"/>
      <c r="V444" s="40"/>
      <c r="W444" s="40"/>
      <c r="X444" s="40"/>
      <c r="Y444" s="40"/>
      <c r="Z444" s="40"/>
      <c r="AA444" s="40"/>
      <c r="AB444" s="40"/>
      <c r="AC444" s="40"/>
      <c r="AD444" s="40"/>
      <c r="AE444" s="40"/>
      <c r="AT444" s="19" t="s">
        <v>151</v>
      </c>
      <c r="AU444" s="19" t="s">
        <v>83</v>
      </c>
    </row>
    <row r="445" s="13" customFormat="1">
      <c r="A445" s="13"/>
      <c r="B445" s="224"/>
      <c r="C445" s="225"/>
      <c r="D445" s="226" t="s">
        <v>153</v>
      </c>
      <c r="E445" s="227" t="s">
        <v>19</v>
      </c>
      <c r="F445" s="228" t="s">
        <v>281</v>
      </c>
      <c r="G445" s="225"/>
      <c r="H445" s="227" t="s">
        <v>19</v>
      </c>
      <c r="I445" s="229"/>
      <c r="J445" s="225"/>
      <c r="K445" s="225"/>
      <c r="L445" s="230"/>
      <c r="M445" s="231"/>
      <c r="N445" s="232"/>
      <c r="O445" s="232"/>
      <c r="P445" s="232"/>
      <c r="Q445" s="232"/>
      <c r="R445" s="232"/>
      <c r="S445" s="232"/>
      <c r="T445" s="233"/>
      <c r="U445" s="13"/>
      <c r="V445" s="13"/>
      <c r="W445" s="13"/>
      <c r="X445" s="13"/>
      <c r="Y445" s="13"/>
      <c r="Z445" s="13"/>
      <c r="AA445" s="13"/>
      <c r="AB445" s="13"/>
      <c r="AC445" s="13"/>
      <c r="AD445" s="13"/>
      <c r="AE445" s="13"/>
      <c r="AT445" s="234" t="s">
        <v>153</v>
      </c>
      <c r="AU445" s="234" t="s">
        <v>83</v>
      </c>
      <c r="AV445" s="13" t="s">
        <v>81</v>
      </c>
      <c r="AW445" s="13" t="s">
        <v>35</v>
      </c>
      <c r="AX445" s="13" t="s">
        <v>73</v>
      </c>
      <c r="AY445" s="234" t="s">
        <v>142</v>
      </c>
    </row>
    <row r="446" s="13" customFormat="1">
      <c r="A446" s="13"/>
      <c r="B446" s="224"/>
      <c r="C446" s="225"/>
      <c r="D446" s="226" t="s">
        <v>153</v>
      </c>
      <c r="E446" s="227" t="s">
        <v>19</v>
      </c>
      <c r="F446" s="228" t="s">
        <v>494</v>
      </c>
      <c r="G446" s="225"/>
      <c r="H446" s="227" t="s">
        <v>19</v>
      </c>
      <c r="I446" s="229"/>
      <c r="J446" s="225"/>
      <c r="K446" s="225"/>
      <c r="L446" s="230"/>
      <c r="M446" s="231"/>
      <c r="N446" s="232"/>
      <c r="O446" s="232"/>
      <c r="P446" s="232"/>
      <c r="Q446" s="232"/>
      <c r="R446" s="232"/>
      <c r="S446" s="232"/>
      <c r="T446" s="233"/>
      <c r="U446" s="13"/>
      <c r="V446" s="13"/>
      <c r="W446" s="13"/>
      <c r="X446" s="13"/>
      <c r="Y446" s="13"/>
      <c r="Z446" s="13"/>
      <c r="AA446" s="13"/>
      <c r="AB446" s="13"/>
      <c r="AC446" s="13"/>
      <c r="AD446" s="13"/>
      <c r="AE446" s="13"/>
      <c r="AT446" s="234" t="s">
        <v>153</v>
      </c>
      <c r="AU446" s="234" t="s">
        <v>83</v>
      </c>
      <c r="AV446" s="13" t="s">
        <v>81</v>
      </c>
      <c r="AW446" s="13" t="s">
        <v>35</v>
      </c>
      <c r="AX446" s="13" t="s">
        <v>73</v>
      </c>
      <c r="AY446" s="234" t="s">
        <v>142</v>
      </c>
    </row>
    <row r="447" s="14" customFormat="1">
      <c r="A447" s="14"/>
      <c r="B447" s="235"/>
      <c r="C447" s="236"/>
      <c r="D447" s="226" t="s">
        <v>153</v>
      </c>
      <c r="E447" s="237" t="s">
        <v>19</v>
      </c>
      <c r="F447" s="238" t="s">
        <v>527</v>
      </c>
      <c r="G447" s="236"/>
      <c r="H447" s="239">
        <v>3.5</v>
      </c>
      <c r="I447" s="240"/>
      <c r="J447" s="236"/>
      <c r="K447" s="236"/>
      <c r="L447" s="241"/>
      <c r="M447" s="242"/>
      <c r="N447" s="243"/>
      <c r="O447" s="243"/>
      <c r="P447" s="243"/>
      <c r="Q447" s="243"/>
      <c r="R447" s="243"/>
      <c r="S447" s="243"/>
      <c r="T447" s="244"/>
      <c r="U447" s="14"/>
      <c r="V447" s="14"/>
      <c r="W447" s="14"/>
      <c r="X447" s="14"/>
      <c r="Y447" s="14"/>
      <c r="Z447" s="14"/>
      <c r="AA447" s="14"/>
      <c r="AB447" s="14"/>
      <c r="AC447" s="14"/>
      <c r="AD447" s="14"/>
      <c r="AE447" s="14"/>
      <c r="AT447" s="245" t="s">
        <v>153</v>
      </c>
      <c r="AU447" s="245" t="s">
        <v>83</v>
      </c>
      <c r="AV447" s="14" t="s">
        <v>83</v>
      </c>
      <c r="AW447" s="14" t="s">
        <v>35</v>
      </c>
      <c r="AX447" s="14" t="s">
        <v>81</v>
      </c>
      <c r="AY447" s="245" t="s">
        <v>142</v>
      </c>
    </row>
    <row r="448" s="2" customFormat="1" ht="16.5" customHeight="1">
      <c r="A448" s="40"/>
      <c r="B448" s="41"/>
      <c r="C448" s="206" t="s">
        <v>528</v>
      </c>
      <c r="D448" s="206" t="s">
        <v>144</v>
      </c>
      <c r="E448" s="207" t="s">
        <v>529</v>
      </c>
      <c r="F448" s="208" t="s">
        <v>530</v>
      </c>
      <c r="G448" s="209" t="s">
        <v>399</v>
      </c>
      <c r="H448" s="210">
        <v>28</v>
      </c>
      <c r="I448" s="211"/>
      <c r="J448" s="212">
        <f>ROUND(I448*H448,2)</f>
        <v>0</v>
      </c>
      <c r="K448" s="208" t="s">
        <v>148</v>
      </c>
      <c r="L448" s="46"/>
      <c r="M448" s="213" t="s">
        <v>19</v>
      </c>
      <c r="N448" s="214" t="s">
        <v>44</v>
      </c>
      <c r="O448" s="86"/>
      <c r="P448" s="215">
        <f>O448*H448</f>
        <v>0</v>
      </c>
      <c r="Q448" s="215">
        <v>0.37164000000000003</v>
      </c>
      <c r="R448" s="215">
        <f>Q448*H448</f>
        <v>10.40592</v>
      </c>
      <c r="S448" s="215">
        <v>0</v>
      </c>
      <c r="T448" s="216">
        <f>S448*H448</f>
        <v>0</v>
      </c>
      <c r="U448" s="40"/>
      <c r="V448" s="40"/>
      <c r="W448" s="40"/>
      <c r="X448" s="40"/>
      <c r="Y448" s="40"/>
      <c r="Z448" s="40"/>
      <c r="AA448" s="40"/>
      <c r="AB448" s="40"/>
      <c r="AC448" s="40"/>
      <c r="AD448" s="40"/>
      <c r="AE448" s="40"/>
      <c r="AR448" s="217" t="s">
        <v>149</v>
      </c>
      <c r="AT448" s="217" t="s">
        <v>144</v>
      </c>
      <c r="AU448" s="217" t="s">
        <v>83</v>
      </c>
      <c r="AY448" s="19" t="s">
        <v>142</v>
      </c>
      <c r="BE448" s="218">
        <f>IF(N448="základní",J448,0)</f>
        <v>0</v>
      </c>
      <c r="BF448" s="218">
        <f>IF(N448="snížená",J448,0)</f>
        <v>0</v>
      </c>
      <c r="BG448" s="218">
        <f>IF(N448="zákl. přenesená",J448,0)</f>
        <v>0</v>
      </c>
      <c r="BH448" s="218">
        <f>IF(N448="sníž. přenesená",J448,0)</f>
        <v>0</v>
      </c>
      <c r="BI448" s="218">
        <f>IF(N448="nulová",J448,0)</f>
        <v>0</v>
      </c>
      <c r="BJ448" s="19" t="s">
        <v>81</v>
      </c>
      <c r="BK448" s="218">
        <f>ROUND(I448*H448,2)</f>
        <v>0</v>
      </c>
      <c r="BL448" s="19" t="s">
        <v>149</v>
      </c>
      <c r="BM448" s="217" t="s">
        <v>531</v>
      </c>
    </row>
    <row r="449" s="2" customFormat="1">
      <c r="A449" s="40"/>
      <c r="B449" s="41"/>
      <c r="C449" s="42"/>
      <c r="D449" s="219" t="s">
        <v>151</v>
      </c>
      <c r="E449" s="42"/>
      <c r="F449" s="220" t="s">
        <v>532</v>
      </c>
      <c r="G449" s="42"/>
      <c r="H449" s="42"/>
      <c r="I449" s="221"/>
      <c r="J449" s="42"/>
      <c r="K449" s="42"/>
      <c r="L449" s="46"/>
      <c r="M449" s="222"/>
      <c r="N449" s="223"/>
      <c r="O449" s="86"/>
      <c r="P449" s="86"/>
      <c r="Q449" s="86"/>
      <c r="R449" s="86"/>
      <c r="S449" s="86"/>
      <c r="T449" s="87"/>
      <c r="U449" s="40"/>
      <c r="V449" s="40"/>
      <c r="W449" s="40"/>
      <c r="X449" s="40"/>
      <c r="Y449" s="40"/>
      <c r="Z449" s="40"/>
      <c r="AA449" s="40"/>
      <c r="AB449" s="40"/>
      <c r="AC449" s="40"/>
      <c r="AD449" s="40"/>
      <c r="AE449" s="40"/>
      <c r="AT449" s="19" t="s">
        <v>151</v>
      </c>
      <c r="AU449" s="19" t="s">
        <v>83</v>
      </c>
    </row>
    <row r="450" s="13" customFormat="1">
      <c r="A450" s="13"/>
      <c r="B450" s="224"/>
      <c r="C450" s="225"/>
      <c r="D450" s="226" t="s">
        <v>153</v>
      </c>
      <c r="E450" s="227" t="s">
        <v>19</v>
      </c>
      <c r="F450" s="228" t="s">
        <v>281</v>
      </c>
      <c r="G450" s="225"/>
      <c r="H450" s="227" t="s">
        <v>19</v>
      </c>
      <c r="I450" s="229"/>
      <c r="J450" s="225"/>
      <c r="K450" s="225"/>
      <c r="L450" s="230"/>
      <c r="M450" s="231"/>
      <c r="N450" s="232"/>
      <c r="O450" s="232"/>
      <c r="P450" s="232"/>
      <c r="Q450" s="232"/>
      <c r="R450" s="232"/>
      <c r="S450" s="232"/>
      <c r="T450" s="233"/>
      <c r="U450" s="13"/>
      <c r="V450" s="13"/>
      <c r="W450" s="13"/>
      <c r="X450" s="13"/>
      <c r="Y450" s="13"/>
      <c r="Z450" s="13"/>
      <c r="AA450" s="13"/>
      <c r="AB450" s="13"/>
      <c r="AC450" s="13"/>
      <c r="AD450" s="13"/>
      <c r="AE450" s="13"/>
      <c r="AT450" s="234" t="s">
        <v>153</v>
      </c>
      <c r="AU450" s="234" t="s">
        <v>83</v>
      </c>
      <c r="AV450" s="13" t="s">
        <v>81</v>
      </c>
      <c r="AW450" s="13" t="s">
        <v>35</v>
      </c>
      <c r="AX450" s="13" t="s">
        <v>73</v>
      </c>
      <c r="AY450" s="234" t="s">
        <v>142</v>
      </c>
    </row>
    <row r="451" s="13" customFormat="1">
      <c r="A451" s="13"/>
      <c r="B451" s="224"/>
      <c r="C451" s="225"/>
      <c r="D451" s="226" t="s">
        <v>153</v>
      </c>
      <c r="E451" s="227" t="s">
        <v>19</v>
      </c>
      <c r="F451" s="228" t="s">
        <v>533</v>
      </c>
      <c r="G451" s="225"/>
      <c r="H451" s="227" t="s">
        <v>19</v>
      </c>
      <c r="I451" s="229"/>
      <c r="J451" s="225"/>
      <c r="K451" s="225"/>
      <c r="L451" s="230"/>
      <c r="M451" s="231"/>
      <c r="N451" s="232"/>
      <c r="O451" s="232"/>
      <c r="P451" s="232"/>
      <c r="Q451" s="232"/>
      <c r="R451" s="232"/>
      <c r="S451" s="232"/>
      <c r="T451" s="233"/>
      <c r="U451" s="13"/>
      <c r="V451" s="13"/>
      <c r="W451" s="13"/>
      <c r="X451" s="13"/>
      <c r="Y451" s="13"/>
      <c r="Z451" s="13"/>
      <c r="AA451" s="13"/>
      <c r="AB451" s="13"/>
      <c r="AC451" s="13"/>
      <c r="AD451" s="13"/>
      <c r="AE451" s="13"/>
      <c r="AT451" s="234" t="s">
        <v>153</v>
      </c>
      <c r="AU451" s="234" t="s">
        <v>83</v>
      </c>
      <c r="AV451" s="13" t="s">
        <v>81</v>
      </c>
      <c r="AW451" s="13" t="s">
        <v>35</v>
      </c>
      <c r="AX451" s="13" t="s">
        <v>73</v>
      </c>
      <c r="AY451" s="234" t="s">
        <v>142</v>
      </c>
    </row>
    <row r="452" s="13" customFormat="1">
      <c r="A452" s="13"/>
      <c r="B452" s="224"/>
      <c r="C452" s="225"/>
      <c r="D452" s="226" t="s">
        <v>153</v>
      </c>
      <c r="E452" s="227" t="s">
        <v>19</v>
      </c>
      <c r="F452" s="228" t="s">
        <v>534</v>
      </c>
      <c r="G452" s="225"/>
      <c r="H452" s="227" t="s">
        <v>19</v>
      </c>
      <c r="I452" s="229"/>
      <c r="J452" s="225"/>
      <c r="K452" s="225"/>
      <c r="L452" s="230"/>
      <c r="M452" s="231"/>
      <c r="N452" s="232"/>
      <c r="O452" s="232"/>
      <c r="P452" s="232"/>
      <c r="Q452" s="232"/>
      <c r="R452" s="232"/>
      <c r="S452" s="232"/>
      <c r="T452" s="233"/>
      <c r="U452" s="13"/>
      <c r="V452" s="13"/>
      <c r="W452" s="13"/>
      <c r="X452" s="13"/>
      <c r="Y452" s="13"/>
      <c r="Z452" s="13"/>
      <c r="AA452" s="13"/>
      <c r="AB452" s="13"/>
      <c r="AC452" s="13"/>
      <c r="AD452" s="13"/>
      <c r="AE452" s="13"/>
      <c r="AT452" s="234" t="s">
        <v>153</v>
      </c>
      <c r="AU452" s="234" t="s">
        <v>83</v>
      </c>
      <c r="AV452" s="13" t="s">
        <v>81</v>
      </c>
      <c r="AW452" s="13" t="s">
        <v>35</v>
      </c>
      <c r="AX452" s="13" t="s">
        <v>73</v>
      </c>
      <c r="AY452" s="234" t="s">
        <v>142</v>
      </c>
    </row>
    <row r="453" s="14" customFormat="1">
      <c r="A453" s="14"/>
      <c r="B453" s="235"/>
      <c r="C453" s="236"/>
      <c r="D453" s="226" t="s">
        <v>153</v>
      </c>
      <c r="E453" s="237" t="s">
        <v>19</v>
      </c>
      <c r="F453" s="238" t="s">
        <v>535</v>
      </c>
      <c r="G453" s="236"/>
      <c r="H453" s="239">
        <v>28</v>
      </c>
      <c r="I453" s="240"/>
      <c r="J453" s="236"/>
      <c r="K453" s="236"/>
      <c r="L453" s="241"/>
      <c r="M453" s="242"/>
      <c r="N453" s="243"/>
      <c r="O453" s="243"/>
      <c r="P453" s="243"/>
      <c r="Q453" s="243"/>
      <c r="R453" s="243"/>
      <c r="S453" s="243"/>
      <c r="T453" s="244"/>
      <c r="U453" s="14"/>
      <c r="V453" s="14"/>
      <c r="W453" s="14"/>
      <c r="X453" s="14"/>
      <c r="Y453" s="14"/>
      <c r="Z453" s="14"/>
      <c r="AA453" s="14"/>
      <c r="AB453" s="14"/>
      <c r="AC453" s="14"/>
      <c r="AD453" s="14"/>
      <c r="AE453" s="14"/>
      <c r="AT453" s="245" t="s">
        <v>153</v>
      </c>
      <c r="AU453" s="245" t="s">
        <v>83</v>
      </c>
      <c r="AV453" s="14" t="s">
        <v>83</v>
      </c>
      <c r="AW453" s="14" t="s">
        <v>35</v>
      </c>
      <c r="AX453" s="14" t="s">
        <v>81</v>
      </c>
      <c r="AY453" s="245" t="s">
        <v>142</v>
      </c>
    </row>
    <row r="454" s="2" customFormat="1" ht="16.5" customHeight="1">
      <c r="A454" s="40"/>
      <c r="B454" s="41"/>
      <c r="C454" s="257" t="s">
        <v>536</v>
      </c>
      <c r="D454" s="257" t="s">
        <v>250</v>
      </c>
      <c r="E454" s="258" t="s">
        <v>537</v>
      </c>
      <c r="F454" s="259" t="s">
        <v>538</v>
      </c>
      <c r="G454" s="260" t="s">
        <v>399</v>
      </c>
      <c r="H454" s="261">
        <v>28</v>
      </c>
      <c r="I454" s="262"/>
      <c r="J454" s="263">
        <f>ROUND(I454*H454,2)</f>
        <v>0</v>
      </c>
      <c r="K454" s="259" t="s">
        <v>19</v>
      </c>
      <c r="L454" s="264"/>
      <c r="M454" s="265" t="s">
        <v>19</v>
      </c>
      <c r="N454" s="266" t="s">
        <v>44</v>
      </c>
      <c r="O454" s="86"/>
      <c r="P454" s="215">
        <f>O454*H454</f>
        <v>0</v>
      </c>
      <c r="Q454" s="215">
        <v>0.001</v>
      </c>
      <c r="R454" s="215">
        <f>Q454*H454</f>
        <v>0.028000000000000001</v>
      </c>
      <c r="S454" s="215">
        <v>0</v>
      </c>
      <c r="T454" s="216">
        <f>S454*H454</f>
        <v>0</v>
      </c>
      <c r="U454" s="40"/>
      <c r="V454" s="40"/>
      <c r="W454" s="40"/>
      <c r="X454" s="40"/>
      <c r="Y454" s="40"/>
      <c r="Z454" s="40"/>
      <c r="AA454" s="40"/>
      <c r="AB454" s="40"/>
      <c r="AC454" s="40"/>
      <c r="AD454" s="40"/>
      <c r="AE454" s="40"/>
      <c r="AR454" s="217" t="s">
        <v>209</v>
      </c>
      <c r="AT454" s="217" t="s">
        <v>250</v>
      </c>
      <c r="AU454" s="217" t="s">
        <v>83</v>
      </c>
      <c r="AY454" s="19" t="s">
        <v>142</v>
      </c>
      <c r="BE454" s="218">
        <f>IF(N454="základní",J454,0)</f>
        <v>0</v>
      </c>
      <c r="BF454" s="218">
        <f>IF(N454="snížená",J454,0)</f>
        <v>0</v>
      </c>
      <c r="BG454" s="218">
        <f>IF(N454="zákl. přenesená",J454,0)</f>
        <v>0</v>
      </c>
      <c r="BH454" s="218">
        <f>IF(N454="sníž. přenesená",J454,0)</f>
        <v>0</v>
      </c>
      <c r="BI454" s="218">
        <f>IF(N454="nulová",J454,0)</f>
        <v>0</v>
      </c>
      <c r="BJ454" s="19" t="s">
        <v>81</v>
      </c>
      <c r="BK454" s="218">
        <f>ROUND(I454*H454,2)</f>
        <v>0</v>
      </c>
      <c r="BL454" s="19" t="s">
        <v>149</v>
      </c>
      <c r="BM454" s="217" t="s">
        <v>539</v>
      </c>
    </row>
    <row r="455" s="13" customFormat="1">
      <c r="A455" s="13"/>
      <c r="B455" s="224"/>
      <c r="C455" s="225"/>
      <c r="D455" s="226" t="s">
        <v>153</v>
      </c>
      <c r="E455" s="227" t="s">
        <v>19</v>
      </c>
      <c r="F455" s="228" t="s">
        <v>281</v>
      </c>
      <c r="G455" s="225"/>
      <c r="H455" s="227" t="s">
        <v>19</v>
      </c>
      <c r="I455" s="229"/>
      <c r="J455" s="225"/>
      <c r="K455" s="225"/>
      <c r="L455" s="230"/>
      <c r="M455" s="231"/>
      <c r="N455" s="232"/>
      <c r="O455" s="232"/>
      <c r="P455" s="232"/>
      <c r="Q455" s="232"/>
      <c r="R455" s="232"/>
      <c r="S455" s="232"/>
      <c r="T455" s="233"/>
      <c r="U455" s="13"/>
      <c r="V455" s="13"/>
      <c r="W455" s="13"/>
      <c r="X455" s="13"/>
      <c r="Y455" s="13"/>
      <c r="Z455" s="13"/>
      <c r="AA455" s="13"/>
      <c r="AB455" s="13"/>
      <c r="AC455" s="13"/>
      <c r="AD455" s="13"/>
      <c r="AE455" s="13"/>
      <c r="AT455" s="234" t="s">
        <v>153</v>
      </c>
      <c r="AU455" s="234" t="s">
        <v>83</v>
      </c>
      <c r="AV455" s="13" t="s">
        <v>81</v>
      </c>
      <c r="AW455" s="13" t="s">
        <v>35</v>
      </c>
      <c r="AX455" s="13" t="s">
        <v>73</v>
      </c>
      <c r="AY455" s="234" t="s">
        <v>142</v>
      </c>
    </row>
    <row r="456" s="13" customFormat="1">
      <c r="A456" s="13"/>
      <c r="B456" s="224"/>
      <c r="C456" s="225"/>
      <c r="D456" s="226" t="s">
        <v>153</v>
      </c>
      <c r="E456" s="227" t="s">
        <v>19</v>
      </c>
      <c r="F456" s="228" t="s">
        <v>540</v>
      </c>
      <c r="G456" s="225"/>
      <c r="H456" s="227" t="s">
        <v>19</v>
      </c>
      <c r="I456" s="229"/>
      <c r="J456" s="225"/>
      <c r="K456" s="225"/>
      <c r="L456" s="230"/>
      <c r="M456" s="231"/>
      <c r="N456" s="232"/>
      <c r="O456" s="232"/>
      <c r="P456" s="232"/>
      <c r="Q456" s="232"/>
      <c r="R456" s="232"/>
      <c r="S456" s="232"/>
      <c r="T456" s="233"/>
      <c r="U456" s="13"/>
      <c r="V456" s="13"/>
      <c r="W456" s="13"/>
      <c r="X456" s="13"/>
      <c r="Y456" s="13"/>
      <c r="Z456" s="13"/>
      <c r="AA456" s="13"/>
      <c r="AB456" s="13"/>
      <c r="AC456" s="13"/>
      <c r="AD456" s="13"/>
      <c r="AE456" s="13"/>
      <c r="AT456" s="234" t="s">
        <v>153</v>
      </c>
      <c r="AU456" s="234" t="s">
        <v>83</v>
      </c>
      <c r="AV456" s="13" t="s">
        <v>81</v>
      </c>
      <c r="AW456" s="13" t="s">
        <v>35</v>
      </c>
      <c r="AX456" s="13" t="s">
        <v>73</v>
      </c>
      <c r="AY456" s="234" t="s">
        <v>142</v>
      </c>
    </row>
    <row r="457" s="13" customFormat="1">
      <c r="A457" s="13"/>
      <c r="B457" s="224"/>
      <c r="C457" s="225"/>
      <c r="D457" s="226" t="s">
        <v>153</v>
      </c>
      <c r="E457" s="227" t="s">
        <v>19</v>
      </c>
      <c r="F457" s="228" t="s">
        <v>541</v>
      </c>
      <c r="G457" s="225"/>
      <c r="H457" s="227" t="s">
        <v>19</v>
      </c>
      <c r="I457" s="229"/>
      <c r="J457" s="225"/>
      <c r="K457" s="225"/>
      <c r="L457" s="230"/>
      <c r="M457" s="231"/>
      <c r="N457" s="232"/>
      <c r="O457" s="232"/>
      <c r="P457" s="232"/>
      <c r="Q457" s="232"/>
      <c r="R457" s="232"/>
      <c r="S457" s="232"/>
      <c r="T457" s="233"/>
      <c r="U457" s="13"/>
      <c r="V457" s="13"/>
      <c r="W457" s="13"/>
      <c r="X457" s="13"/>
      <c r="Y457" s="13"/>
      <c r="Z457" s="13"/>
      <c r="AA457" s="13"/>
      <c r="AB457" s="13"/>
      <c r="AC457" s="13"/>
      <c r="AD457" s="13"/>
      <c r="AE457" s="13"/>
      <c r="AT457" s="234" t="s">
        <v>153</v>
      </c>
      <c r="AU457" s="234" t="s">
        <v>83</v>
      </c>
      <c r="AV457" s="13" t="s">
        <v>81</v>
      </c>
      <c r="AW457" s="13" t="s">
        <v>35</v>
      </c>
      <c r="AX457" s="13" t="s">
        <v>73</v>
      </c>
      <c r="AY457" s="234" t="s">
        <v>142</v>
      </c>
    </row>
    <row r="458" s="14" customFormat="1">
      <c r="A458" s="14"/>
      <c r="B458" s="235"/>
      <c r="C458" s="236"/>
      <c r="D458" s="226" t="s">
        <v>153</v>
      </c>
      <c r="E458" s="237" t="s">
        <v>19</v>
      </c>
      <c r="F458" s="238" t="s">
        <v>535</v>
      </c>
      <c r="G458" s="236"/>
      <c r="H458" s="239">
        <v>28</v>
      </c>
      <c r="I458" s="240"/>
      <c r="J458" s="236"/>
      <c r="K458" s="236"/>
      <c r="L458" s="241"/>
      <c r="M458" s="242"/>
      <c r="N458" s="243"/>
      <c r="O458" s="243"/>
      <c r="P458" s="243"/>
      <c r="Q458" s="243"/>
      <c r="R458" s="243"/>
      <c r="S458" s="243"/>
      <c r="T458" s="244"/>
      <c r="U458" s="14"/>
      <c r="V458" s="14"/>
      <c r="W458" s="14"/>
      <c r="X458" s="14"/>
      <c r="Y458" s="14"/>
      <c r="Z458" s="14"/>
      <c r="AA458" s="14"/>
      <c r="AB458" s="14"/>
      <c r="AC458" s="14"/>
      <c r="AD458" s="14"/>
      <c r="AE458" s="14"/>
      <c r="AT458" s="245" t="s">
        <v>153</v>
      </c>
      <c r="AU458" s="245" t="s">
        <v>83</v>
      </c>
      <c r="AV458" s="14" t="s">
        <v>83</v>
      </c>
      <c r="AW458" s="14" t="s">
        <v>35</v>
      </c>
      <c r="AX458" s="14" t="s">
        <v>81</v>
      </c>
      <c r="AY458" s="245" t="s">
        <v>142</v>
      </c>
    </row>
    <row r="459" s="2" customFormat="1" ht="16.5" customHeight="1">
      <c r="A459" s="40"/>
      <c r="B459" s="41"/>
      <c r="C459" s="257" t="s">
        <v>542</v>
      </c>
      <c r="D459" s="257" t="s">
        <v>250</v>
      </c>
      <c r="E459" s="258" t="s">
        <v>543</v>
      </c>
      <c r="F459" s="259" t="s">
        <v>544</v>
      </c>
      <c r="G459" s="260" t="s">
        <v>399</v>
      </c>
      <c r="H459" s="261">
        <v>560</v>
      </c>
      <c r="I459" s="262"/>
      <c r="J459" s="263">
        <f>ROUND(I459*H459,2)</f>
        <v>0</v>
      </c>
      <c r="K459" s="259" t="s">
        <v>19</v>
      </c>
      <c r="L459" s="264"/>
      <c r="M459" s="265" t="s">
        <v>19</v>
      </c>
      <c r="N459" s="266" t="s">
        <v>44</v>
      </c>
      <c r="O459" s="86"/>
      <c r="P459" s="215">
        <f>O459*H459</f>
        <v>0</v>
      </c>
      <c r="Q459" s="215">
        <v>0.0035000000000000001</v>
      </c>
      <c r="R459" s="215">
        <f>Q459*H459</f>
        <v>1.96</v>
      </c>
      <c r="S459" s="215">
        <v>0</v>
      </c>
      <c r="T459" s="216">
        <f>S459*H459</f>
        <v>0</v>
      </c>
      <c r="U459" s="40"/>
      <c r="V459" s="40"/>
      <c r="W459" s="40"/>
      <c r="X459" s="40"/>
      <c r="Y459" s="40"/>
      <c r="Z459" s="40"/>
      <c r="AA459" s="40"/>
      <c r="AB459" s="40"/>
      <c r="AC459" s="40"/>
      <c r="AD459" s="40"/>
      <c r="AE459" s="40"/>
      <c r="AR459" s="217" t="s">
        <v>209</v>
      </c>
      <c r="AT459" s="217" t="s">
        <v>250</v>
      </c>
      <c r="AU459" s="217" t="s">
        <v>83</v>
      </c>
      <c r="AY459" s="19" t="s">
        <v>142</v>
      </c>
      <c r="BE459" s="218">
        <f>IF(N459="základní",J459,0)</f>
        <v>0</v>
      </c>
      <c r="BF459" s="218">
        <f>IF(N459="snížená",J459,0)</f>
        <v>0</v>
      </c>
      <c r="BG459" s="218">
        <f>IF(N459="zákl. přenesená",J459,0)</f>
        <v>0</v>
      </c>
      <c r="BH459" s="218">
        <f>IF(N459="sníž. přenesená",J459,0)</f>
        <v>0</v>
      </c>
      <c r="BI459" s="218">
        <f>IF(N459="nulová",J459,0)</f>
        <v>0</v>
      </c>
      <c r="BJ459" s="19" t="s">
        <v>81</v>
      </c>
      <c r="BK459" s="218">
        <f>ROUND(I459*H459,2)</f>
        <v>0</v>
      </c>
      <c r="BL459" s="19" t="s">
        <v>149</v>
      </c>
      <c r="BM459" s="217" t="s">
        <v>545</v>
      </c>
    </row>
    <row r="460" s="13" customFormat="1">
      <c r="A460" s="13"/>
      <c r="B460" s="224"/>
      <c r="C460" s="225"/>
      <c r="D460" s="226" t="s">
        <v>153</v>
      </c>
      <c r="E460" s="227" t="s">
        <v>19</v>
      </c>
      <c r="F460" s="228" t="s">
        <v>546</v>
      </c>
      <c r="G460" s="225"/>
      <c r="H460" s="227" t="s">
        <v>19</v>
      </c>
      <c r="I460" s="229"/>
      <c r="J460" s="225"/>
      <c r="K460" s="225"/>
      <c r="L460" s="230"/>
      <c r="M460" s="231"/>
      <c r="N460" s="232"/>
      <c r="O460" s="232"/>
      <c r="P460" s="232"/>
      <c r="Q460" s="232"/>
      <c r="R460" s="232"/>
      <c r="S460" s="232"/>
      <c r="T460" s="233"/>
      <c r="U460" s="13"/>
      <c r="V460" s="13"/>
      <c r="W460" s="13"/>
      <c r="X460" s="13"/>
      <c r="Y460" s="13"/>
      <c r="Z460" s="13"/>
      <c r="AA460" s="13"/>
      <c r="AB460" s="13"/>
      <c r="AC460" s="13"/>
      <c r="AD460" s="13"/>
      <c r="AE460" s="13"/>
      <c r="AT460" s="234" t="s">
        <v>153</v>
      </c>
      <c r="AU460" s="234" t="s">
        <v>83</v>
      </c>
      <c r="AV460" s="13" t="s">
        <v>81</v>
      </c>
      <c r="AW460" s="13" t="s">
        <v>35</v>
      </c>
      <c r="AX460" s="13" t="s">
        <v>73</v>
      </c>
      <c r="AY460" s="234" t="s">
        <v>142</v>
      </c>
    </row>
    <row r="461" s="13" customFormat="1">
      <c r="A461" s="13"/>
      <c r="B461" s="224"/>
      <c r="C461" s="225"/>
      <c r="D461" s="226" t="s">
        <v>153</v>
      </c>
      <c r="E461" s="227" t="s">
        <v>19</v>
      </c>
      <c r="F461" s="228" t="s">
        <v>534</v>
      </c>
      <c r="G461" s="225"/>
      <c r="H461" s="227" t="s">
        <v>19</v>
      </c>
      <c r="I461" s="229"/>
      <c r="J461" s="225"/>
      <c r="K461" s="225"/>
      <c r="L461" s="230"/>
      <c r="M461" s="231"/>
      <c r="N461" s="232"/>
      <c r="O461" s="232"/>
      <c r="P461" s="232"/>
      <c r="Q461" s="232"/>
      <c r="R461" s="232"/>
      <c r="S461" s="232"/>
      <c r="T461" s="233"/>
      <c r="U461" s="13"/>
      <c r="V461" s="13"/>
      <c r="W461" s="13"/>
      <c r="X461" s="13"/>
      <c r="Y461" s="13"/>
      <c r="Z461" s="13"/>
      <c r="AA461" s="13"/>
      <c r="AB461" s="13"/>
      <c r="AC461" s="13"/>
      <c r="AD461" s="13"/>
      <c r="AE461" s="13"/>
      <c r="AT461" s="234" t="s">
        <v>153</v>
      </c>
      <c r="AU461" s="234" t="s">
        <v>83</v>
      </c>
      <c r="AV461" s="13" t="s">
        <v>81</v>
      </c>
      <c r="AW461" s="13" t="s">
        <v>35</v>
      </c>
      <c r="AX461" s="13" t="s">
        <v>73</v>
      </c>
      <c r="AY461" s="234" t="s">
        <v>142</v>
      </c>
    </row>
    <row r="462" s="14" customFormat="1">
      <c r="A462" s="14"/>
      <c r="B462" s="235"/>
      <c r="C462" s="236"/>
      <c r="D462" s="226" t="s">
        <v>153</v>
      </c>
      <c r="E462" s="237" t="s">
        <v>19</v>
      </c>
      <c r="F462" s="238" t="s">
        <v>547</v>
      </c>
      <c r="G462" s="236"/>
      <c r="H462" s="239">
        <v>560</v>
      </c>
      <c r="I462" s="240"/>
      <c r="J462" s="236"/>
      <c r="K462" s="236"/>
      <c r="L462" s="241"/>
      <c r="M462" s="242"/>
      <c r="N462" s="243"/>
      <c r="O462" s="243"/>
      <c r="P462" s="243"/>
      <c r="Q462" s="243"/>
      <c r="R462" s="243"/>
      <c r="S462" s="243"/>
      <c r="T462" s="244"/>
      <c r="U462" s="14"/>
      <c r="V462" s="14"/>
      <c r="W462" s="14"/>
      <c r="X462" s="14"/>
      <c r="Y462" s="14"/>
      <c r="Z462" s="14"/>
      <c r="AA462" s="14"/>
      <c r="AB462" s="14"/>
      <c r="AC462" s="14"/>
      <c r="AD462" s="14"/>
      <c r="AE462" s="14"/>
      <c r="AT462" s="245" t="s">
        <v>153</v>
      </c>
      <c r="AU462" s="245" t="s">
        <v>83</v>
      </c>
      <c r="AV462" s="14" t="s">
        <v>83</v>
      </c>
      <c r="AW462" s="14" t="s">
        <v>35</v>
      </c>
      <c r="AX462" s="14" t="s">
        <v>81</v>
      </c>
      <c r="AY462" s="245" t="s">
        <v>142</v>
      </c>
    </row>
    <row r="463" s="2" customFormat="1" ht="16.5" customHeight="1">
      <c r="A463" s="40"/>
      <c r="B463" s="41"/>
      <c r="C463" s="257" t="s">
        <v>548</v>
      </c>
      <c r="D463" s="257" t="s">
        <v>250</v>
      </c>
      <c r="E463" s="258" t="s">
        <v>549</v>
      </c>
      <c r="F463" s="259" t="s">
        <v>550</v>
      </c>
      <c r="G463" s="260" t="s">
        <v>399</v>
      </c>
      <c r="H463" s="261">
        <v>560</v>
      </c>
      <c r="I463" s="262"/>
      <c r="J463" s="263">
        <f>ROUND(I463*H463,2)</f>
        <v>0</v>
      </c>
      <c r="K463" s="259" t="s">
        <v>19</v>
      </c>
      <c r="L463" s="264"/>
      <c r="M463" s="265" t="s">
        <v>19</v>
      </c>
      <c r="N463" s="266" t="s">
        <v>44</v>
      </c>
      <c r="O463" s="86"/>
      <c r="P463" s="215">
        <f>O463*H463</f>
        <v>0</v>
      </c>
      <c r="Q463" s="215">
        <v>0.0035000000000000001</v>
      </c>
      <c r="R463" s="215">
        <f>Q463*H463</f>
        <v>1.96</v>
      </c>
      <c r="S463" s="215">
        <v>0</v>
      </c>
      <c r="T463" s="216">
        <f>S463*H463</f>
        <v>0</v>
      </c>
      <c r="U463" s="40"/>
      <c r="V463" s="40"/>
      <c r="W463" s="40"/>
      <c r="X463" s="40"/>
      <c r="Y463" s="40"/>
      <c r="Z463" s="40"/>
      <c r="AA463" s="40"/>
      <c r="AB463" s="40"/>
      <c r="AC463" s="40"/>
      <c r="AD463" s="40"/>
      <c r="AE463" s="40"/>
      <c r="AR463" s="217" t="s">
        <v>209</v>
      </c>
      <c r="AT463" s="217" t="s">
        <v>250</v>
      </c>
      <c r="AU463" s="217" t="s">
        <v>83</v>
      </c>
      <c r="AY463" s="19" t="s">
        <v>142</v>
      </c>
      <c r="BE463" s="218">
        <f>IF(N463="základní",J463,0)</f>
        <v>0</v>
      </c>
      <c r="BF463" s="218">
        <f>IF(N463="snížená",J463,0)</f>
        <v>0</v>
      </c>
      <c r="BG463" s="218">
        <f>IF(N463="zákl. přenesená",J463,0)</f>
        <v>0</v>
      </c>
      <c r="BH463" s="218">
        <f>IF(N463="sníž. přenesená",J463,0)</f>
        <v>0</v>
      </c>
      <c r="BI463" s="218">
        <f>IF(N463="nulová",J463,0)</f>
        <v>0</v>
      </c>
      <c r="BJ463" s="19" t="s">
        <v>81</v>
      </c>
      <c r="BK463" s="218">
        <f>ROUND(I463*H463,2)</f>
        <v>0</v>
      </c>
      <c r="BL463" s="19" t="s">
        <v>149</v>
      </c>
      <c r="BM463" s="217" t="s">
        <v>551</v>
      </c>
    </row>
    <row r="464" s="13" customFormat="1">
      <c r="A464" s="13"/>
      <c r="B464" s="224"/>
      <c r="C464" s="225"/>
      <c r="D464" s="226" t="s">
        <v>153</v>
      </c>
      <c r="E464" s="227" t="s">
        <v>19</v>
      </c>
      <c r="F464" s="228" t="s">
        <v>546</v>
      </c>
      <c r="G464" s="225"/>
      <c r="H464" s="227" t="s">
        <v>19</v>
      </c>
      <c r="I464" s="229"/>
      <c r="J464" s="225"/>
      <c r="K464" s="225"/>
      <c r="L464" s="230"/>
      <c r="M464" s="231"/>
      <c r="N464" s="232"/>
      <c r="O464" s="232"/>
      <c r="P464" s="232"/>
      <c r="Q464" s="232"/>
      <c r="R464" s="232"/>
      <c r="S464" s="232"/>
      <c r="T464" s="233"/>
      <c r="U464" s="13"/>
      <c r="V464" s="13"/>
      <c r="W464" s="13"/>
      <c r="X464" s="13"/>
      <c r="Y464" s="13"/>
      <c r="Z464" s="13"/>
      <c r="AA464" s="13"/>
      <c r="AB464" s="13"/>
      <c r="AC464" s="13"/>
      <c r="AD464" s="13"/>
      <c r="AE464" s="13"/>
      <c r="AT464" s="234" t="s">
        <v>153</v>
      </c>
      <c r="AU464" s="234" t="s">
        <v>83</v>
      </c>
      <c r="AV464" s="13" t="s">
        <v>81</v>
      </c>
      <c r="AW464" s="13" t="s">
        <v>35</v>
      </c>
      <c r="AX464" s="13" t="s">
        <v>73</v>
      </c>
      <c r="AY464" s="234" t="s">
        <v>142</v>
      </c>
    </row>
    <row r="465" s="13" customFormat="1">
      <c r="A465" s="13"/>
      <c r="B465" s="224"/>
      <c r="C465" s="225"/>
      <c r="D465" s="226" t="s">
        <v>153</v>
      </c>
      <c r="E465" s="227" t="s">
        <v>19</v>
      </c>
      <c r="F465" s="228" t="s">
        <v>534</v>
      </c>
      <c r="G465" s="225"/>
      <c r="H465" s="227" t="s">
        <v>19</v>
      </c>
      <c r="I465" s="229"/>
      <c r="J465" s="225"/>
      <c r="K465" s="225"/>
      <c r="L465" s="230"/>
      <c r="M465" s="231"/>
      <c r="N465" s="232"/>
      <c r="O465" s="232"/>
      <c r="P465" s="232"/>
      <c r="Q465" s="232"/>
      <c r="R465" s="232"/>
      <c r="S465" s="232"/>
      <c r="T465" s="233"/>
      <c r="U465" s="13"/>
      <c r="V465" s="13"/>
      <c r="W465" s="13"/>
      <c r="X465" s="13"/>
      <c r="Y465" s="13"/>
      <c r="Z465" s="13"/>
      <c r="AA465" s="13"/>
      <c r="AB465" s="13"/>
      <c r="AC465" s="13"/>
      <c r="AD465" s="13"/>
      <c r="AE465" s="13"/>
      <c r="AT465" s="234" t="s">
        <v>153</v>
      </c>
      <c r="AU465" s="234" t="s">
        <v>83</v>
      </c>
      <c r="AV465" s="13" t="s">
        <v>81</v>
      </c>
      <c r="AW465" s="13" t="s">
        <v>35</v>
      </c>
      <c r="AX465" s="13" t="s">
        <v>73</v>
      </c>
      <c r="AY465" s="234" t="s">
        <v>142</v>
      </c>
    </row>
    <row r="466" s="14" customFormat="1">
      <c r="A466" s="14"/>
      <c r="B466" s="235"/>
      <c r="C466" s="236"/>
      <c r="D466" s="226" t="s">
        <v>153</v>
      </c>
      <c r="E466" s="237" t="s">
        <v>19</v>
      </c>
      <c r="F466" s="238" t="s">
        <v>547</v>
      </c>
      <c r="G466" s="236"/>
      <c r="H466" s="239">
        <v>560</v>
      </c>
      <c r="I466" s="240"/>
      <c r="J466" s="236"/>
      <c r="K466" s="236"/>
      <c r="L466" s="241"/>
      <c r="M466" s="242"/>
      <c r="N466" s="243"/>
      <c r="O466" s="243"/>
      <c r="P466" s="243"/>
      <c r="Q466" s="243"/>
      <c r="R466" s="243"/>
      <c r="S466" s="243"/>
      <c r="T466" s="244"/>
      <c r="U466" s="14"/>
      <c r="V466" s="14"/>
      <c r="W466" s="14"/>
      <c r="X466" s="14"/>
      <c r="Y466" s="14"/>
      <c r="Z466" s="14"/>
      <c r="AA466" s="14"/>
      <c r="AB466" s="14"/>
      <c r="AC466" s="14"/>
      <c r="AD466" s="14"/>
      <c r="AE466" s="14"/>
      <c r="AT466" s="245" t="s">
        <v>153</v>
      </c>
      <c r="AU466" s="245" t="s">
        <v>83</v>
      </c>
      <c r="AV466" s="14" t="s">
        <v>83</v>
      </c>
      <c r="AW466" s="14" t="s">
        <v>35</v>
      </c>
      <c r="AX466" s="14" t="s">
        <v>81</v>
      </c>
      <c r="AY466" s="245" t="s">
        <v>142</v>
      </c>
    </row>
    <row r="467" s="2" customFormat="1" ht="16.5" customHeight="1">
      <c r="A467" s="40"/>
      <c r="B467" s="41"/>
      <c r="C467" s="257" t="s">
        <v>552</v>
      </c>
      <c r="D467" s="257" t="s">
        <v>250</v>
      </c>
      <c r="E467" s="258" t="s">
        <v>553</v>
      </c>
      <c r="F467" s="259" t="s">
        <v>554</v>
      </c>
      <c r="G467" s="260" t="s">
        <v>399</v>
      </c>
      <c r="H467" s="261">
        <v>140</v>
      </c>
      <c r="I467" s="262"/>
      <c r="J467" s="263">
        <f>ROUND(I467*H467,2)</f>
        <v>0</v>
      </c>
      <c r="K467" s="259" t="s">
        <v>19</v>
      </c>
      <c r="L467" s="264"/>
      <c r="M467" s="265" t="s">
        <v>19</v>
      </c>
      <c r="N467" s="266" t="s">
        <v>44</v>
      </c>
      <c r="O467" s="86"/>
      <c r="P467" s="215">
        <f>O467*H467</f>
        <v>0</v>
      </c>
      <c r="Q467" s="215">
        <v>0.031</v>
      </c>
      <c r="R467" s="215">
        <f>Q467*H467</f>
        <v>4.3399999999999999</v>
      </c>
      <c r="S467" s="215">
        <v>0</v>
      </c>
      <c r="T467" s="216">
        <f>S467*H467</f>
        <v>0</v>
      </c>
      <c r="U467" s="40"/>
      <c r="V467" s="40"/>
      <c r="W467" s="40"/>
      <c r="X467" s="40"/>
      <c r="Y467" s="40"/>
      <c r="Z467" s="40"/>
      <c r="AA467" s="40"/>
      <c r="AB467" s="40"/>
      <c r="AC467" s="40"/>
      <c r="AD467" s="40"/>
      <c r="AE467" s="40"/>
      <c r="AR467" s="217" t="s">
        <v>209</v>
      </c>
      <c r="AT467" s="217" t="s">
        <v>250</v>
      </c>
      <c r="AU467" s="217" t="s">
        <v>83</v>
      </c>
      <c r="AY467" s="19" t="s">
        <v>142</v>
      </c>
      <c r="BE467" s="218">
        <f>IF(N467="základní",J467,0)</f>
        <v>0</v>
      </c>
      <c r="BF467" s="218">
        <f>IF(N467="snížená",J467,0)</f>
        <v>0</v>
      </c>
      <c r="BG467" s="218">
        <f>IF(N467="zákl. přenesená",J467,0)</f>
        <v>0</v>
      </c>
      <c r="BH467" s="218">
        <f>IF(N467="sníž. přenesená",J467,0)</f>
        <v>0</v>
      </c>
      <c r="BI467" s="218">
        <f>IF(N467="nulová",J467,0)</f>
        <v>0</v>
      </c>
      <c r="BJ467" s="19" t="s">
        <v>81</v>
      </c>
      <c r="BK467" s="218">
        <f>ROUND(I467*H467,2)</f>
        <v>0</v>
      </c>
      <c r="BL467" s="19" t="s">
        <v>149</v>
      </c>
      <c r="BM467" s="217" t="s">
        <v>555</v>
      </c>
    </row>
    <row r="468" s="13" customFormat="1">
      <c r="A468" s="13"/>
      <c r="B468" s="224"/>
      <c r="C468" s="225"/>
      <c r="D468" s="226" t="s">
        <v>153</v>
      </c>
      <c r="E468" s="227" t="s">
        <v>19</v>
      </c>
      <c r="F468" s="228" t="s">
        <v>546</v>
      </c>
      <c r="G468" s="225"/>
      <c r="H468" s="227" t="s">
        <v>19</v>
      </c>
      <c r="I468" s="229"/>
      <c r="J468" s="225"/>
      <c r="K468" s="225"/>
      <c r="L468" s="230"/>
      <c r="M468" s="231"/>
      <c r="N468" s="232"/>
      <c r="O468" s="232"/>
      <c r="P468" s="232"/>
      <c r="Q468" s="232"/>
      <c r="R468" s="232"/>
      <c r="S468" s="232"/>
      <c r="T468" s="233"/>
      <c r="U468" s="13"/>
      <c r="V468" s="13"/>
      <c r="W468" s="13"/>
      <c r="X468" s="13"/>
      <c r="Y468" s="13"/>
      <c r="Z468" s="13"/>
      <c r="AA468" s="13"/>
      <c r="AB468" s="13"/>
      <c r="AC468" s="13"/>
      <c r="AD468" s="13"/>
      <c r="AE468" s="13"/>
      <c r="AT468" s="234" t="s">
        <v>153</v>
      </c>
      <c r="AU468" s="234" t="s">
        <v>83</v>
      </c>
      <c r="AV468" s="13" t="s">
        <v>81</v>
      </c>
      <c r="AW468" s="13" t="s">
        <v>35</v>
      </c>
      <c r="AX468" s="13" t="s">
        <v>73</v>
      </c>
      <c r="AY468" s="234" t="s">
        <v>142</v>
      </c>
    </row>
    <row r="469" s="13" customFormat="1">
      <c r="A469" s="13"/>
      <c r="B469" s="224"/>
      <c r="C469" s="225"/>
      <c r="D469" s="226" t="s">
        <v>153</v>
      </c>
      <c r="E469" s="227" t="s">
        <v>19</v>
      </c>
      <c r="F469" s="228" t="s">
        <v>556</v>
      </c>
      <c r="G469" s="225"/>
      <c r="H469" s="227" t="s">
        <v>19</v>
      </c>
      <c r="I469" s="229"/>
      <c r="J469" s="225"/>
      <c r="K469" s="225"/>
      <c r="L469" s="230"/>
      <c r="M469" s="231"/>
      <c r="N469" s="232"/>
      <c r="O469" s="232"/>
      <c r="P469" s="232"/>
      <c r="Q469" s="232"/>
      <c r="R469" s="232"/>
      <c r="S469" s="232"/>
      <c r="T469" s="233"/>
      <c r="U469" s="13"/>
      <c r="V469" s="13"/>
      <c r="W469" s="13"/>
      <c r="X469" s="13"/>
      <c r="Y469" s="13"/>
      <c r="Z469" s="13"/>
      <c r="AA469" s="13"/>
      <c r="AB469" s="13"/>
      <c r="AC469" s="13"/>
      <c r="AD469" s="13"/>
      <c r="AE469" s="13"/>
      <c r="AT469" s="234" t="s">
        <v>153</v>
      </c>
      <c r="AU469" s="234" t="s">
        <v>83</v>
      </c>
      <c r="AV469" s="13" t="s">
        <v>81</v>
      </c>
      <c r="AW469" s="13" t="s">
        <v>35</v>
      </c>
      <c r="AX469" s="13" t="s">
        <v>73</v>
      </c>
      <c r="AY469" s="234" t="s">
        <v>142</v>
      </c>
    </row>
    <row r="470" s="14" customFormat="1">
      <c r="A470" s="14"/>
      <c r="B470" s="235"/>
      <c r="C470" s="236"/>
      <c r="D470" s="226" t="s">
        <v>153</v>
      </c>
      <c r="E470" s="237" t="s">
        <v>19</v>
      </c>
      <c r="F470" s="238" t="s">
        <v>557</v>
      </c>
      <c r="G470" s="236"/>
      <c r="H470" s="239">
        <v>140</v>
      </c>
      <c r="I470" s="240"/>
      <c r="J470" s="236"/>
      <c r="K470" s="236"/>
      <c r="L470" s="241"/>
      <c r="M470" s="242"/>
      <c r="N470" s="243"/>
      <c r="O470" s="243"/>
      <c r="P470" s="243"/>
      <c r="Q470" s="243"/>
      <c r="R470" s="243"/>
      <c r="S470" s="243"/>
      <c r="T470" s="244"/>
      <c r="U470" s="14"/>
      <c r="V470" s="14"/>
      <c r="W470" s="14"/>
      <c r="X470" s="14"/>
      <c r="Y470" s="14"/>
      <c r="Z470" s="14"/>
      <c r="AA470" s="14"/>
      <c r="AB470" s="14"/>
      <c r="AC470" s="14"/>
      <c r="AD470" s="14"/>
      <c r="AE470" s="14"/>
      <c r="AT470" s="245" t="s">
        <v>153</v>
      </c>
      <c r="AU470" s="245" t="s">
        <v>83</v>
      </c>
      <c r="AV470" s="14" t="s">
        <v>83</v>
      </c>
      <c r="AW470" s="14" t="s">
        <v>35</v>
      </c>
      <c r="AX470" s="14" t="s">
        <v>81</v>
      </c>
      <c r="AY470" s="245" t="s">
        <v>142</v>
      </c>
    </row>
    <row r="471" s="2" customFormat="1" ht="16.5" customHeight="1">
      <c r="A471" s="40"/>
      <c r="B471" s="41"/>
      <c r="C471" s="206" t="s">
        <v>558</v>
      </c>
      <c r="D471" s="206" t="s">
        <v>144</v>
      </c>
      <c r="E471" s="207" t="s">
        <v>559</v>
      </c>
      <c r="F471" s="208" t="s">
        <v>560</v>
      </c>
      <c r="G471" s="209" t="s">
        <v>147</v>
      </c>
      <c r="H471" s="210">
        <v>225</v>
      </c>
      <c r="I471" s="211"/>
      <c r="J471" s="212">
        <f>ROUND(I471*H471,2)</f>
        <v>0</v>
      </c>
      <c r="K471" s="208" t="s">
        <v>148</v>
      </c>
      <c r="L471" s="46"/>
      <c r="M471" s="213" t="s">
        <v>19</v>
      </c>
      <c r="N471" s="214" t="s">
        <v>44</v>
      </c>
      <c r="O471" s="86"/>
      <c r="P471" s="215">
        <f>O471*H471</f>
        <v>0</v>
      </c>
      <c r="Q471" s="215">
        <v>0.00036000000000000002</v>
      </c>
      <c r="R471" s="215">
        <f>Q471*H471</f>
        <v>0.081000000000000003</v>
      </c>
      <c r="S471" s="215">
        <v>0</v>
      </c>
      <c r="T471" s="216">
        <f>S471*H471</f>
        <v>0</v>
      </c>
      <c r="U471" s="40"/>
      <c r="V471" s="40"/>
      <c r="W471" s="40"/>
      <c r="X471" s="40"/>
      <c r="Y471" s="40"/>
      <c r="Z471" s="40"/>
      <c r="AA471" s="40"/>
      <c r="AB471" s="40"/>
      <c r="AC471" s="40"/>
      <c r="AD471" s="40"/>
      <c r="AE471" s="40"/>
      <c r="AR471" s="217" t="s">
        <v>149</v>
      </c>
      <c r="AT471" s="217" t="s">
        <v>144</v>
      </c>
      <c r="AU471" s="217" t="s">
        <v>83</v>
      </c>
      <c r="AY471" s="19" t="s">
        <v>142</v>
      </c>
      <c r="BE471" s="218">
        <f>IF(N471="základní",J471,0)</f>
        <v>0</v>
      </c>
      <c r="BF471" s="218">
        <f>IF(N471="snížená",J471,0)</f>
        <v>0</v>
      </c>
      <c r="BG471" s="218">
        <f>IF(N471="zákl. přenesená",J471,0)</f>
        <v>0</v>
      </c>
      <c r="BH471" s="218">
        <f>IF(N471="sníž. přenesená",J471,0)</f>
        <v>0</v>
      </c>
      <c r="BI471" s="218">
        <f>IF(N471="nulová",J471,0)</f>
        <v>0</v>
      </c>
      <c r="BJ471" s="19" t="s">
        <v>81</v>
      </c>
      <c r="BK471" s="218">
        <f>ROUND(I471*H471,2)</f>
        <v>0</v>
      </c>
      <c r="BL471" s="19" t="s">
        <v>149</v>
      </c>
      <c r="BM471" s="217" t="s">
        <v>561</v>
      </c>
    </row>
    <row r="472" s="2" customFormat="1">
      <c r="A472" s="40"/>
      <c r="B472" s="41"/>
      <c r="C472" s="42"/>
      <c r="D472" s="219" t="s">
        <v>151</v>
      </c>
      <c r="E472" s="42"/>
      <c r="F472" s="220" t="s">
        <v>562</v>
      </c>
      <c r="G472" s="42"/>
      <c r="H472" s="42"/>
      <c r="I472" s="221"/>
      <c r="J472" s="42"/>
      <c r="K472" s="42"/>
      <c r="L472" s="46"/>
      <c r="M472" s="222"/>
      <c r="N472" s="223"/>
      <c r="O472" s="86"/>
      <c r="P472" s="86"/>
      <c r="Q472" s="86"/>
      <c r="R472" s="86"/>
      <c r="S472" s="86"/>
      <c r="T472" s="87"/>
      <c r="U472" s="40"/>
      <c r="V472" s="40"/>
      <c r="W472" s="40"/>
      <c r="X472" s="40"/>
      <c r="Y472" s="40"/>
      <c r="Z472" s="40"/>
      <c r="AA472" s="40"/>
      <c r="AB472" s="40"/>
      <c r="AC472" s="40"/>
      <c r="AD472" s="40"/>
      <c r="AE472" s="40"/>
      <c r="AT472" s="19" t="s">
        <v>151</v>
      </c>
      <c r="AU472" s="19" t="s">
        <v>83</v>
      </c>
    </row>
    <row r="473" s="13" customFormat="1">
      <c r="A473" s="13"/>
      <c r="B473" s="224"/>
      <c r="C473" s="225"/>
      <c r="D473" s="226" t="s">
        <v>153</v>
      </c>
      <c r="E473" s="227" t="s">
        <v>19</v>
      </c>
      <c r="F473" s="228" t="s">
        <v>194</v>
      </c>
      <c r="G473" s="225"/>
      <c r="H473" s="227" t="s">
        <v>19</v>
      </c>
      <c r="I473" s="229"/>
      <c r="J473" s="225"/>
      <c r="K473" s="225"/>
      <c r="L473" s="230"/>
      <c r="M473" s="231"/>
      <c r="N473" s="232"/>
      <c r="O473" s="232"/>
      <c r="P473" s="232"/>
      <c r="Q473" s="232"/>
      <c r="R473" s="232"/>
      <c r="S473" s="232"/>
      <c r="T473" s="233"/>
      <c r="U473" s="13"/>
      <c r="V473" s="13"/>
      <c r="W473" s="13"/>
      <c r="X473" s="13"/>
      <c r="Y473" s="13"/>
      <c r="Z473" s="13"/>
      <c r="AA473" s="13"/>
      <c r="AB473" s="13"/>
      <c r="AC473" s="13"/>
      <c r="AD473" s="13"/>
      <c r="AE473" s="13"/>
      <c r="AT473" s="234" t="s">
        <v>153</v>
      </c>
      <c r="AU473" s="234" t="s">
        <v>83</v>
      </c>
      <c r="AV473" s="13" t="s">
        <v>81</v>
      </c>
      <c r="AW473" s="13" t="s">
        <v>35</v>
      </c>
      <c r="AX473" s="13" t="s">
        <v>73</v>
      </c>
      <c r="AY473" s="234" t="s">
        <v>142</v>
      </c>
    </row>
    <row r="474" s="13" customFormat="1">
      <c r="A474" s="13"/>
      <c r="B474" s="224"/>
      <c r="C474" s="225"/>
      <c r="D474" s="226" t="s">
        <v>153</v>
      </c>
      <c r="E474" s="227" t="s">
        <v>19</v>
      </c>
      <c r="F474" s="228" t="s">
        <v>195</v>
      </c>
      <c r="G474" s="225"/>
      <c r="H474" s="227" t="s">
        <v>19</v>
      </c>
      <c r="I474" s="229"/>
      <c r="J474" s="225"/>
      <c r="K474" s="225"/>
      <c r="L474" s="230"/>
      <c r="M474" s="231"/>
      <c r="N474" s="232"/>
      <c r="O474" s="232"/>
      <c r="P474" s="232"/>
      <c r="Q474" s="232"/>
      <c r="R474" s="232"/>
      <c r="S474" s="232"/>
      <c r="T474" s="233"/>
      <c r="U474" s="13"/>
      <c r="V474" s="13"/>
      <c r="W474" s="13"/>
      <c r="X474" s="13"/>
      <c r="Y474" s="13"/>
      <c r="Z474" s="13"/>
      <c r="AA474" s="13"/>
      <c r="AB474" s="13"/>
      <c r="AC474" s="13"/>
      <c r="AD474" s="13"/>
      <c r="AE474" s="13"/>
      <c r="AT474" s="234" t="s">
        <v>153</v>
      </c>
      <c r="AU474" s="234" t="s">
        <v>83</v>
      </c>
      <c r="AV474" s="13" t="s">
        <v>81</v>
      </c>
      <c r="AW474" s="13" t="s">
        <v>35</v>
      </c>
      <c r="AX474" s="13" t="s">
        <v>73</v>
      </c>
      <c r="AY474" s="234" t="s">
        <v>142</v>
      </c>
    </row>
    <row r="475" s="14" customFormat="1">
      <c r="A475" s="14"/>
      <c r="B475" s="235"/>
      <c r="C475" s="236"/>
      <c r="D475" s="226" t="s">
        <v>153</v>
      </c>
      <c r="E475" s="237" t="s">
        <v>19</v>
      </c>
      <c r="F475" s="238" t="s">
        <v>563</v>
      </c>
      <c r="G475" s="236"/>
      <c r="H475" s="239">
        <v>225</v>
      </c>
      <c r="I475" s="240"/>
      <c r="J475" s="236"/>
      <c r="K475" s="236"/>
      <c r="L475" s="241"/>
      <c r="M475" s="242"/>
      <c r="N475" s="243"/>
      <c r="O475" s="243"/>
      <c r="P475" s="243"/>
      <c r="Q475" s="243"/>
      <c r="R475" s="243"/>
      <c r="S475" s="243"/>
      <c r="T475" s="244"/>
      <c r="U475" s="14"/>
      <c r="V475" s="14"/>
      <c r="W475" s="14"/>
      <c r="X475" s="14"/>
      <c r="Y475" s="14"/>
      <c r="Z475" s="14"/>
      <c r="AA475" s="14"/>
      <c r="AB475" s="14"/>
      <c r="AC475" s="14"/>
      <c r="AD475" s="14"/>
      <c r="AE475" s="14"/>
      <c r="AT475" s="245" t="s">
        <v>153</v>
      </c>
      <c r="AU475" s="245" t="s">
        <v>83</v>
      </c>
      <c r="AV475" s="14" t="s">
        <v>83</v>
      </c>
      <c r="AW475" s="14" t="s">
        <v>35</v>
      </c>
      <c r="AX475" s="14" t="s">
        <v>81</v>
      </c>
      <c r="AY475" s="245" t="s">
        <v>142</v>
      </c>
    </row>
    <row r="476" s="2" customFormat="1" ht="16.5" customHeight="1">
      <c r="A476" s="40"/>
      <c r="B476" s="41"/>
      <c r="C476" s="206" t="s">
        <v>564</v>
      </c>
      <c r="D476" s="206" t="s">
        <v>144</v>
      </c>
      <c r="E476" s="207" t="s">
        <v>565</v>
      </c>
      <c r="F476" s="208" t="s">
        <v>566</v>
      </c>
      <c r="G476" s="209" t="s">
        <v>372</v>
      </c>
      <c r="H476" s="210">
        <v>12</v>
      </c>
      <c r="I476" s="211"/>
      <c r="J476" s="212">
        <f>ROUND(I476*H476,2)</f>
        <v>0</v>
      </c>
      <c r="K476" s="208" t="s">
        <v>148</v>
      </c>
      <c r="L476" s="46"/>
      <c r="M476" s="213" t="s">
        <v>19</v>
      </c>
      <c r="N476" s="214" t="s">
        <v>44</v>
      </c>
      <c r="O476" s="86"/>
      <c r="P476" s="215">
        <f>O476*H476</f>
        <v>0</v>
      </c>
      <c r="Q476" s="215">
        <v>0</v>
      </c>
      <c r="R476" s="215">
        <f>Q476*H476</f>
        <v>0</v>
      </c>
      <c r="S476" s="215">
        <v>0</v>
      </c>
      <c r="T476" s="216">
        <f>S476*H476</f>
        <v>0</v>
      </c>
      <c r="U476" s="40"/>
      <c r="V476" s="40"/>
      <c r="W476" s="40"/>
      <c r="X476" s="40"/>
      <c r="Y476" s="40"/>
      <c r="Z476" s="40"/>
      <c r="AA476" s="40"/>
      <c r="AB476" s="40"/>
      <c r="AC476" s="40"/>
      <c r="AD476" s="40"/>
      <c r="AE476" s="40"/>
      <c r="AR476" s="217" t="s">
        <v>149</v>
      </c>
      <c r="AT476" s="217" t="s">
        <v>144</v>
      </c>
      <c r="AU476" s="217" t="s">
        <v>83</v>
      </c>
      <c r="AY476" s="19" t="s">
        <v>142</v>
      </c>
      <c r="BE476" s="218">
        <f>IF(N476="základní",J476,0)</f>
        <v>0</v>
      </c>
      <c r="BF476" s="218">
        <f>IF(N476="snížená",J476,0)</f>
        <v>0</v>
      </c>
      <c r="BG476" s="218">
        <f>IF(N476="zákl. přenesená",J476,0)</f>
        <v>0</v>
      </c>
      <c r="BH476" s="218">
        <f>IF(N476="sníž. přenesená",J476,0)</f>
        <v>0</v>
      </c>
      <c r="BI476" s="218">
        <f>IF(N476="nulová",J476,0)</f>
        <v>0</v>
      </c>
      <c r="BJ476" s="19" t="s">
        <v>81</v>
      </c>
      <c r="BK476" s="218">
        <f>ROUND(I476*H476,2)</f>
        <v>0</v>
      </c>
      <c r="BL476" s="19" t="s">
        <v>149</v>
      </c>
      <c r="BM476" s="217" t="s">
        <v>567</v>
      </c>
    </row>
    <row r="477" s="2" customFormat="1">
      <c r="A477" s="40"/>
      <c r="B477" s="41"/>
      <c r="C477" s="42"/>
      <c r="D477" s="219" t="s">
        <v>151</v>
      </c>
      <c r="E477" s="42"/>
      <c r="F477" s="220" t="s">
        <v>568</v>
      </c>
      <c r="G477" s="42"/>
      <c r="H477" s="42"/>
      <c r="I477" s="221"/>
      <c r="J477" s="42"/>
      <c r="K477" s="42"/>
      <c r="L477" s="46"/>
      <c r="M477" s="222"/>
      <c r="N477" s="223"/>
      <c r="O477" s="86"/>
      <c r="P477" s="86"/>
      <c r="Q477" s="86"/>
      <c r="R477" s="86"/>
      <c r="S477" s="86"/>
      <c r="T477" s="87"/>
      <c r="U477" s="40"/>
      <c r="V477" s="40"/>
      <c r="W477" s="40"/>
      <c r="X477" s="40"/>
      <c r="Y477" s="40"/>
      <c r="Z477" s="40"/>
      <c r="AA477" s="40"/>
      <c r="AB477" s="40"/>
      <c r="AC477" s="40"/>
      <c r="AD477" s="40"/>
      <c r="AE477" s="40"/>
      <c r="AT477" s="19" t="s">
        <v>151</v>
      </c>
      <c r="AU477" s="19" t="s">
        <v>83</v>
      </c>
    </row>
    <row r="478" s="13" customFormat="1">
      <c r="A478" s="13"/>
      <c r="B478" s="224"/>
      <c r="C478" s="225"/>
      <c r="D478" s="226" t="s">
        <v>153</v>
      </c>
      <c r="E478" s="227" t="s">
        <v>19</v>
      </c>
      <c r="F478" s="228" t="s">
        <v>154</v>
      </c>
      <c r="G478" s="225"/>
      <c r="H478" s="227" t="s">
        <v>19</v>
      </c>
      <c r="I478" s="229"/>
      <c r="J478" s="225"/>
      <c r="K478" s="225"/>
      <c r="L478" s="230"/>
      <c r="M478" s="231"/>
      <c r="N478" s="232"/>
      <c r="O478" s="232"/>
      <c r="P478" s="232"/>
      <c r="Q478" s="232"/>
      <c r="R478" s="232"/>
      <c r="S478" s="232"/>
      <c r="T478" s="233"/>
      <c r="U478" s="13"/>
      <c r="V478" s="13"/>
      <c r="W478" s="13"/>
      <c r="X478" s="13"/>
      <c r="Y478" s="13"/>
      <c r="Z478" s="13"/>
      <c r="AA478" s="13"/>
      <c r="AB478" s="13"/>
      <c r="AC478" s="13"/>
      <c r="AD478" s="13"/>
      <c r="AE478" s="13"/>
      <c r="AT478" s="234" t="s">
        <v>153</v>
      </c>
      <c r="AU478" s="234" t="s">
        <v>83</v>
      </c>
      <c r="AV478" s="13" t="s">
        <v>81</v>
      </c>
      <c r="AW478" s="13" t="s">
        <v>35</v>
      </c>
      <c r="AX478" s="13" t="s">
        <v>73</v>
      </c>
      <c r="AY478" s="234" t="s">
        <v>142</v>
      </c>
    </row>
    <row r="479" s="13" customFormat="1">
      <c r="A479" s="13"/>
      <c r="B479" s="224"/>
      <c r="C479" s="225"/>
      <c r="D479" s="226" t="s">
        <v>153</v>
      </c>
      <c r="E479" s="227" t="s">
        <v>19</v>
      </c>
      <c r="F479" s="228" t="s">
        <v>485</v>
      </c>
      <c r="G479" s="225"/>
      <c r="H479" s="227" t="s">
        <v>19</v>
      </c>
      <c r="I479" s="229"/>
      <c r="J479" s="225"/>
      <c r="K479" s="225"/>
      <c r="L479" s="230"/>
      <c r="M479" s="231"/>
      <c r="N479" s="232"/>
      <c r="O479" s="232"/>
      <c r="P479" s="232"/>
      <c r="Q479" s="232"/>
      <c r="R479" s="232"/>
      <c r="S479" s="232"/>
      <c r="T479" s="233"/>
      <c r="U479" s="13"/>
      <c r="V479" s="13"/>
      <c r="W479" s="13"/>
      <c r="X479" s="13"/>
      <c r="Y479" s="13"/>
      <c r="Z479" s="13"/>
      <c r="AA479" s="13"/>
      <c r="AB479" s="13"/>
      <c r="AC479" s="13"/>
      <c r="AD479" s="13"/>
      <c r="AE479" s="13"/>
      <c r="AT479" s="234" t="s">
        <v>153</v>
      </c>
      <c r="AU479" s="234" t="s">
        <v>83</v>
      </c>
      <c r="AV479" s="13" t="s">
        <v>81</v>
      </c>
      <c r="AW479" s="13" t="s">
        <v>35</v>
      </c>
      <c r="AX479" s="13" t="s">
        <v>73</v>
      </c>
      <c r="AY479" s="234" t="s">
        <v>142</v>
      </c>
    </row>
    <row r="480" s="14" customFormat="1">
      <c r="A480" s="14"/>
      <c r="B480" s="235"/>
      <c r="C480" s="236"/>
      <c r="D480" s="226" t="s">
        <v>153</v>
      </c>
      <c r="E480" s="237" t="s">
        <v>19</v>
      </c>
      <c r="F480" s="238" t="s">
        <v>486</v>
      </c>
      <c r="G480" s="236"/>
      <c r="H480" s="239">
        <v>12</v>
      </c>
      <c r="I480" s="240"/>
      <c r="J480" s="236"/>
      <c r="K480" s="236"/>
      <c r="L480" s="241"/>
      <c r="M480" s="242"/>
      <c r="N480" s="243"/>
      <c r="O480" s="243"/>
      <c r="P480" s="243"/>
      <c r="Q480" s="243"/>
      <c r="R480" s="243"/>
      <c r="S480" s="243"/>
      <c r="T480" s="244"/>
      <c r="U480" s="14"/>
      <c r="V480" s="14"/>
      <c r="W480" s="14"/>
      <c r="X480" s="14"/>
      <c r="Y480" s="14"/>
      <c r="Z480" s="14"/>
      <c r="AA480" s="14"/>
      <c r="AB480" s="14"/>
      <c r="AC480" s="14"/>
      <c r="AD480" s="14"/>
      <c r="AE480" s="14"/>
      <c r="AT480" s="245" t="s">
        <v>153</v>
      </c>
      <c r="AU480" s="245" t="s">
        <v>83</v>
      </c>
      <c r="AV480" s="14" t="s">
        <v>83</v>
      </c>
      <c r="AW480" s="14" t="s">
        <v>35</v>
      </c>
      <c r="AX480" s="14" t="s">
        <v>81</v>
      </c>
      <c r="AY480" s="245" t="s">
        <v>142</v>
      </c>
    </row>
    <row r="481" s="2" customFormat="1" ht="16.5" customHeight="1">
      <c r="A481" s="40"/>
      <c r="B481" s="41"/>
      <c r="C481" s="206" t="s">
        <v>569</v>
      </c>
      <c r="D481" s="206" t="s">
        <v>144</v>
      </c>
      <c r="E481" s="207" t="s">
        <v>549</v>
      </c>
      <c r="F481" s="208" t="s">
        <v>570</v>
      </c>
      <c r="G481" s="209" t="s">
        <v>372</v>
      </c>
      <c r="H481" s="210">
        <v>316.5</v>
      </c>
      <c r="I481" s="211"/>
      <c r="J481" s="212">
        <f>ROUND(I481*H481,2)</f>
        <v>0</v>
      </c>
      <c r="K481" s="208" t="s">
        <v>19</v>
      </c>
      <c r="L481" s="46"/>
      <c r="M481" s="213" t="s">
        <v>19</v>
      </c>
      <c r="N481" s="214" t="s">
        <v>44</v>
      </c>
      <c r="O481" s="86"/>
      <c r="P481" s="215">
        <f>O481*H481</f>
        <v>0</v>
      </c>
      <c r="Q481" s="215">
        <v>0.018460000000000001</v>
      </c>
      <c r="R481" s="215">
        <f>Q481*H481</f>
        <v>5.8425900000000004</v>
      </c>
      <c r="S481" s="215">
        <v>0</v>
      </c>
      <c r="T481" s="216">
        <f>S481*H481</f>
        <v>0</v>
      </c>
      <c r="U481" s="40"/>
      <c r="V481" s="40"/>
      <c r="W481" s="40"/>
      <c r="X481" s="40"/>
      <c r="Y481" s="40"/>
      <c r="Z481" s="40"/>
      <c r="AA481" s="40"/>
      <c r="AB481" s="40"/>
      <c r="AC481" s="40"/>
      <c r="AD481" s="40"/>
      <c r="AE481" s="40"/>
      <c r="AR481" s="217" t="s">
        <v>286</v>
      </c>
      <c r="AT481" s="217" t="s">
        <v>144</v>
      </c>
      <c r="AU481" s="217" t="s">
        <v>83</v>
      </c>
      <c r="AY481" s="19" t="s">
        <v>142</v>
      </c>
      <c r="BE481" s="218">
        <f>IF(N481="základní",J481,0)</f>
        <v>0</v>
      </c>
      <c r="BF481" s="218">
        <f>IF(N481="snížená",J481,0)</f>
        <v>0</v>
      </c>
      <c r="BG481" s="218">
        <f>IF(N481="zákl. přenesená",J481,0)</f>
        <v>0</v>
      </c>
      <c r="BH481" s="218">
        <f>IF(N481="sníž. přenesená",J481,0)</f>
        <v>0</v>
      </c>
      <c r="BI481" s="218">
        <f>IF(N481="nulová",J481,0)</f>
        <v>0</v>
      </c>
      <c r="BJ481" s="19" t="s">
        <v>81</v>
      </c>
      <c r="BK481" s="218">
        <f>ROUND(I481*H481,2)</f>
        <v>0</v>
      </c>
      <c r="BL481" s="19" t="s">
        <v>286</v>
      </c>
      <c r="BM481" s="217" t="s">
        <v>571</v>
      </c>
    </row>
    <row r="482" s="13" customFormat="1">
      <c r="A482" s="13"/>
      <c r="B482" s="224"/>
      <c r="C482" s="225"/>
      <c r="D482" s="226" t="s">
        <v>153</v>
      </c>
      <c r="E482" s="227" t="s">
        <v>19</v>
      </c>
      <c r="F482" s="228" t="s">
        <v>154</v>
      </c>
      <c r="G482" s="225"/>
      <c r="H482" s="227" t="s">
        <v>19</v>
      </c>
      <c r="I482" s="229"/>
      <c r="J482" s="225"/>
      <c r="K482" s="225"/>
      <c r="L482" s="230"/>
      <c r="M482" s="231"/>
      <c r="N482" s="232"/>
      <c r="O482" s="232"/>
      <c r="P482" s="232"/>
      <c r="Q482" s="232"/>
      <c r="R482" s="232"/>
      <c r="S482" s="232"/>
      <c r="T482" s="233"/>
      <c r="U482" s="13"/>
      <c r="V482" s="13"/>
      <c r="W482" s="13"/>
      <c r="X482" s="13"/>
      <c r="Y482" s="13"/>
      <c r="Z482" s="13"/>
      <c r="AA482" s="13"/>
      <c r="AB482" s="13"/>
      <c r="AC482" s="13"/>
      <c r="AD482" s="13"/>
      <c r="AE482" s="13"/>
      <c r="AT482" s="234" t="s">
        <v>153</v>
      </c>
      <c r="AU482" s="234" t="s">
        <v>83</v>
      </c>
      <c r="AV482" s="13" t="s">
        <v>81</v>
      </c>
      <c r="AW482" s="13" t="s">
        <v>35</v>
      </c>
      <c r="AX482" s="13" t="s">
        <v>73</v>
      </c>
      <c r="AY482" s="234" t="s">
        <v>142</v>
      </c>
    </row>
    <row r="483" s="13" customFormat="1">
      <c r="A483" s="13"/>
      <c r="B483" s="224"/>
      <c r="C483" s="225"/>
      <c r="D483" s="226" t="s">
        <v>153</v>
      </c>
      <c r="E483" s="227" t="s">
        <v>19</v>
      </c>
      <c r="F483" s="228" t="s">
        <v>572</v>
      </c>
      <c r="G483" s="225"/>
      <c r="H483" s="227" t="s">
        <v>19</v>
      </c>
      <c r="I483" s="229"/>
      <c r="J483" s="225"/>
      <c r="K483" s="225"/>
      <c r="L483" s="230"/>
      <c r="M483" s="231"/>
      <c r="N483" s="232"/>
      <c r="O483" s="232"/>
      <c r="P483" s="232"/>
      <c r="Q483" s="232"/>
      <c r="R483" s="232"/>
      <c r="S483" s="232"/>
      <c r="T483" s="233"/>
      <c r="U483" s="13"/>
      <c r="V483" s="13"/>
      <c r="W483" s="13"/>
      <c r="X483" s="13"/>
      <c r="Y483" s="13"/>
      <c r="Z483" s="13"/>
      <c r="AA483" s="13"/>
      <c r="AB483" s="13"/>
      <c r="AC483" s="13"/>
      <c r="AD483" s="13"/>
      <c r="AE483" s="13"/>
      <c r="AT483" s="234" t="s">
        <v>153</v>
      </c>
      <c r="AU483" s="234" t="s">
        <v>83</v>
      </c>
      <c r="AV483" s="13" t="s">
        <v>81</v>
      </c>
      <c r="AW483" s="13" t="s">
        <v>35</v>
      </c>
      <c r="AX483" s="13" t="s">
        <v>73</v>
      </c>
      <c r="AY483" s="234" t="s">
        <v>142</v>
      </c>
    </row>
    <row r="484" s="14" customFormat="1">
      <c r="A484" s="14"/>
      <c r="B484" s="235"/>
      <c r="C484" s="236"/>
      <c r="D484" s="226" t="s">
        <v>153</v>
      </c>
      <c r="E484" s="237" t="s">
        <v>19</v>
      </c>
      <c r="F484" s="238" t="s">
        <v>573</v>
      </c>
      <c r="G484" s="236"/>
      <c r="H484" s="239">
        <v>302.5</v>
      </c>
      <c r="I484" s="240"/>
      <c r="J484" s="236"/>
      <c r="K484" s="236"/>
      <c r="L484" s="241"/>
      <c r="M484" s="242"/>
      <c r="N484" s="243"/>
      <c r="O484" s="243"/>
      <c r="P484" s="243"/>
      <c r="Q484" s="243"/>
      <c r="R484" s="243"/>
      <c r="S484" s="243"/>
      <c r="T484" s="244"/>
      <c r="U484" s="14"/>
      <c r="V484" s="14"/>
      <c r="W484" s="14"/>
      <c r="X484" s="14"/>
      <c r="Y484" s="14"/>
      <c r="Z484" s="14"/>
      <c r="AA484" s="14"/>
      <c r="AB484" s="14"/>
      <c r="AC484" s="14"/>
      <c r="AD484" s="14"/>
      <c r="AE484" s="14"/>
      <c r="AT484" s="245" t="s">
        <v>153</v>
      </c>
      <c r="AU484" s="245" t="s">
        <v>83</v>
      </c>
      <c r="AV484" s="14" t="s">
        <v>83</v>
      </c>
      <c r="AW484" s="14" t="s">
        <v>35</v>
      </c>
      <c r="AX484" s="14" t="s">
        <v>73</v>
      </c>
      <c r="AY484" s="245" t="s">
        <v>142</v>
      </c>
    </row>
    <row r="485" s="13" customFormat="1">
      <c r="A485" s="13"/>
      <c r="B485" s="224"/>
      <c r="C485" s="225"/>
      <c r="D485" s="226" t="s">
        <v>153</v>
      </c>
      <c r="E485" s="227" t="s">
        <v>19</v>
      </c>
      <c r="F485" s="228" t="s">
        <v>574</v>
      </c>
      <c r="G485" s="225"/>
      <c r="H485" s="227" t="s">
        <v>19</v>
      </c>
      <c r="I485" s="229"/>
      <c r="J485" s="225"/>
      <c r="K485" s="225"/>
      <c r="L485" s="230"/>
      <c r="M485" s="231"/>
      <c r="N485" s="232"/>
      <c r="O485" s="232"/>
      <c r="P485" s="232"/>
      <c r="Q485" s="232"/>
      <c r="R485" s="232"/>
      <c r="S485" s="232"/>
      <c r="T485" s="233"/>
      <c r="U485" s="13"/>
      <c r="V485" s="13"/>
      <c r="W485" s="13"/>
      <c r="X485" s="13"/>
      <c r="Y485" s="13"/>
      <c r="Z485" s="13"/>
      <c r="AA485" s="13"/>
      <c r="AB485" s="13"/>
      <c r="AC485" s="13"/>
      <c r="AD485" s="13"/>
      <c r="AE485" s="13"/>
      <c r="AT485" s="234" t="s">
        <v>153</v>
      </c>
      <c r="AU485" s="234" t="s">
        <v>83</v>
      </c>
      <c r="AV485" s="13" t="s">
        <v>81</v>
      </c>
      <c r="AW485" s="13" t="s">
        <v>35</v>
      </c>
      <c r="AX485" s="13" t="s">
        <v>73</v>
      </c>
      <c r="AY485" s="234" t="s">
        <v>142</v>
      </c>
    </row>
    <row r="486" s="14" customFormat="1">
      <c r="A486" s="14"/>
      <c r="B486" s="235"/>
      <c r="C486" s="236"/>
      <c r="D486" s="226" t="s">
        <v>153</v>
      </c>
      <c r="E486" s="237" t="s">
        <v>19</v>
      </c>
      <c r="F486" s="238" t="s">
        <v>575</v>
      </c>
      <c r="G486" s="236"/>
      <c r="H486" s="239">
        <v>14</v>
      </c>
      <c r="I486" s="240"/>
      <c r="J486" s="236"/>
      <c r="K486" s="236"/>
      <c r="L486" s="241"/>
      <c r="M486" s="242"/>
      <c r="N486" s="243"/>
      <c r="O486" s="243"/>
      <c r="P486" s="243"/>
      <c r="Q486" s="243"/>
      <c r="R486" s="243"/>
      <c r="S486" s="243"/>
      <c r="T486" s="244"/>
      <c r="U486" s="14"/>
      <c r="V486" s="14"/>
      <c r="W486" s="14"/>
      <c r="X486" s="14"/>
      <c r="Y486" s="14"/>
      <c r="Z486" s="14"/>
      <c r="AA486" s="14"/>
      <c r="AB486" s="14"/>
      <c r="AC486" s="14"/>
      <c r="AD486" s="14"/>
      <c r="AE486" s="14"/>
      <c r="AT486" s="245" t="s">
        <v>153</v>
      </c>
      <c r="AU486" s="245" t="s">
        <v>83</v>
      </c>
      <c r="AV486" s="14" t="s">
        <v>83</v>
      </c>
      <c r="AW486" s="14" t="s">
        <v>35</v>
      </c>
      <c r="AX486" s="14" t="s">
        <v>73</v>
      </c>
      <c r="AY486" s="245" t="s">
        <v>142</v>
      </c>
    </row>
    <row r="487" s="15" customFormat="1">
      <c r="A487" s="15"/>
      <c r="B487" s="246"/>
      <c r="C487" s="247"/>
      <c r="D487" s="226" t="s">
        <v>153</v>
      </c>
      <c r="E487" s="248" t="s">
        <v>19</v>
      </c>
      <c r="F487" s="249" t="s">
        <v>160</v>
      </c>
      <c r="G487" s="247"/>
      <c r="H487" s="250">
        <v>316.5</v>
      </c>
      <c r="I487" s="251"/>
      <c r="J487" s="247"/>
      <c r="K487" s="247"/>
      <c r="L487" s="252"/>
      <c r="M487" s="253"/>
      <c r="N487" s="254"/>
      <c r="O487" s="254"/>
      <c r="P487" s="254"/>
      <c r="Q487" s="254"/>
      <c r="R487" s="254"/>
      <c r="S487" s="254"/>
      <c r="T487" s="255"/>
      <c r="U487" s="15"/>
      <c r="V487" s="15"/>
      <c r="W487" s="15"/>
      <c r="X487" s="15"/>
      <c r="Y487" s="15"/>
      <c r="Z487" s="15"/>
      <c r="AA487" s="15"/>
      <c r="AB487" s="15"/>
      <c r="AC487" s="15"/>
      <c r="AD487" s="15"/>
      <c r="AE487" s="15"/>
      <c r="AT487" s="256" t="s">
        <v>153</v>
      </c>
      <c r="AU487" s="256" t="s">
        <v>83</v>
      </c>
      <c r="AV487" s="15" t="s">
        <v>149</v>
      </c>
      <c r="AW487" s="15" t="s">
        <v>35</v>
      </c>
      <c r="AX487" s="15" t="s">
        <v>81</v>
      </c>
      <c r="AY487" s="256" t="s">
        <v>142</v>
      </c>
    </row>
    <row r="488" s="12" customFormat="1" ht="22.8" customHeight="1">
      <c r="A488" s="12"/>
      <c r="B488" s="190"/>
      <c r="C488" s="191"/>
      <c r="D488" s="192" t="s">
        <v>72</v>
      </c>
      <c r="E488" s="204" t="s">
        <v>576</v>
      </c>
      <c r="F488" s="204" t="s">
        <v>577</v>
      </c>
      <c r="G488" s="191"/>
      <c r="H488" s="191"/>
      <c r="I488" s="194"/>
      <c r="J488" s="205">
        <f>BK488</f>
        <v>0</v>
      </c>
      <c r="K488" s="191"/>
      <c r="L488" s="196"/>
      <c r="M488" s="197"/>
      <c r="N488" s="198"/>
      <c r="O488" s="198"/>
      <c r="P488" s="199">
        <f>SUM(P489:P507)</f>
        <v>0</v>
      </c>
      <c r="Q488" s="198"/>
      <c r="R488" s="199">
        <f>SUM(R489:R507)</f>
        <v>0</v>
      </c>
      <c r="S488" s="198"/>
      <c r="T488" s="200">
        <f>SUM(T489:T507)</f>
        <v>0</v>
      </c>
      <c r="U488" s="12"/>
      <c r="V488" s="12"/>
      <c r="W488" s="12"/>
      <c r="X488" s="12"/>
      <c r="Y488" s="12"/>
      <c r="Z488" s="12"/>
      <c r="AA488" s="12"/>
      <c r="AB488" s="12"/>
      <c r="AC488" s="12"/>
      <c r="AD488" s="12"/>
      <c r="AE488" s="12"/>
      <c r="AR488" s="201" t="s">
        <v>81</v>
      </c>
      <c r="AT488" s="202" t="s">
        <v>72</v>
      </c>
      <c r="AU488" s="202" t="s">
        <v>81</v>
      </c>
      <c r="AY488" s="201" t="s">
        <v>142</v>
      </c>
      <c r="BK488" s="203">
        <f>SUM(BK489:BK507)</f>
        <v>0</v>
      </c>
    </row>
    <row r="489" s="2" customFormat="1" ht="24.15" customHeight="1">
      <c r="A489" s="40"/>
      <c r="B489" s="41"/>
      <c r="C489" s="206" t="s">
        <v>578</v>
      </c>
      <c r="D489" s="206" t="s">
        <v>144</v>
      </c>
      <c r="E489" s="207" t="s">
        <v>579</v>
      </c>
      <c r="F489" s="208" t="s">
        <v>580</v>
      </c>
      <c r="G489" s="209" t="s">
        <v>253</v>
      </c>
      <c r="H489" s="210">
        <v>910.60000000000002</v>
      </c>
      <c r="I489" s="211"/>
      <c r="J489" s="212">
        <f>ROUND(I489*H489,2)</f>
        <v>0</v>
      </c>
      <c r="K489" s="208" t="s">
        <v>148</v>
      </c>
      <c r="L489" s="46"/>
      <c r="M489" s="213" t="s">
        <v>19</v>
      </c>
      <c r="N489" s="214" t="s">
        <v>44</v>
      </c>
      <c r="O489" s="86"/>
      <c r="P489" s="215">
        <f>O489*H489</f>
        <v>0</v>
      </c>
      <c r="Q489" s="215">
        <v>0</v>
      </c>
      <c r="R489" s="215">
        <f>Q489*H489</f>
        <v>0</v>
      </c>
      <c r="S489" s="215">
        <v>0</v>
      </c>
      <c r="T489" s="216">
        <f>S489*H489</f>
        <v>0</v>
      </c>
      <c r="U489" s="40"/>
      <c r="V489" s="40"/>
      <c r="W489" s="40"/>
      <c r="X489" s="40"/>
      <c r="Y489" s="40"/>
      <c r="Z489" s="40"/>
      <c r="AA489" s="40"/>
      <c r="AB489" s="40"/>
      <c r="AC489" s="40"/>
      <c r="AD489" s="40"/>
      <c r="AE489" s="40"/>
      <c r="AR489" s="217" t="s">
        <v>149</v>
      </c>
      <c r="AT489" s="217" t="s">
        <v>144</v>
      </c>
      <c r="AU489" s="217" t="s">
        <v>83</v>
      </c>
      <c r="AY489" s="19" t="s">
        <v>142</v>
      </c>
      <c r="BE489" s="218">
        <f>IF(N489="základní",J489,0)</f>
        <v>0</v>
      </c>
      <c r="BF489" s="218">
        <f>IF(N489="snížená",J489,0)</f>
        <v>0</v>
      </c>
      <c r="BG489" s="218">
        <f>IF(N489="zákl. přenesená",J489,0)</f>
        <v>0</v>
      </c>
      <c r="BH489" s="218">
        <f>IF(N489="sníž. přenesená",J489,0)</f>
        <v>0</v>
      </c>
      <c r="BI489" s="218">
        <f>IF(N489="nulová",J489,0)</f>
        <v>0</v>
      </c>
      <c r="BJ489" s="19" t="s">
        <v>81</v>
      </c>
      <c r="BK489" s="218">
        <f>ROUND(I489*H489,2)</f>
        <v>0</v>
      </c>
      <c r="BL489" s="19" t="s">
        <v>149</v>
      </c>
      <c r="BM489" s="217" t="s">
        <v>581</v>
      </c>
    </row>
    <row r="490" s="2" customFormat="1">
      <c r="A490" s="40"/>
      <c r="B490" s="41"/>
      <c r="C490" s="42"/>
      <c r="D490" s="219" t="s">
        <v>151</v>
      </c>
      <c r="E490" s="42"/>
      <c r="F490" s="220" t="s">
        <v>582</v>
      </c>
      <c r="G490" s="42"/>
      <c r="H490" s="42"/>
      <c r="I490" s="221"/>
      <c r="J490" s="42"/>
      <c r="K490" s="42"/>
      <c r="L490" s="46"/>
      <c r="M490" s="222"/>
      <c r="N490" s="223"/>
      <c r="O490" s="86"/>
      <c r="P490" s="86"/>
      <c r="Q490" s="86"/>
      <c r="R490" s="86"/>
      <c r="S490" s="86"/>
      <c r="T490" s="87"/>
      <c r="U490" s="40"/>
      <c r="V490" s="40"/>
      <c r="W490" s="40"/>
      <c r="X490" s="40"/>
      <c r="Y490" s="40"/>
      <c r="Z490" s="40"/>
      <c r="AA490" s="40"/>
      <c r="AB490" s="40"/>
      <c r="AC490" s="40"/>
      <c r="AD490" s="40"/>
      <c r="AE490" s="40"/>
      <c r="AT490" s="19" t="s">
        <v>151</v>
      </c>
      <c r="AU490" s="19" t="s">
        <v>83</v>
      </c>
    </row>
    <row r="491" s="13" customFormat="1">
      <c r="A491" s="13"/>
      <c r="B491" s="224"/>
      <c r="C491" s="225"/>
      <c r="D491" s="226" t="s">
        <v>153</v>
      </c>
      <c r="E491" s="227" t="s">
        <v>19</v>
      </c>
      <c r="F491" s="228" t="s">
        <v>154</v>
      </c>
      <c r="G491" s="225"/>
      <c r="H491" s="227" t="s">
        <v>19</v>
      </c>
      <c r="I491" s="229"/>
      <c r="J491" s="225"/>
      <c r="K491" s="225"/>
      <c r="L491" s="230"/>
      <c r="M491" s="231"/>
      <c r="N491" s="232"/>
      <c r="O491" s="232"/>
      <c r="P491" s="232"/>
      <c r="Q491" s="232"/>
      <c r="R491" s="232"/>
      <c r="S491" s="232"/>
      <c r="T491" s="233"/>
      <c r="U491" s="13"/>
      <c r="V491" s="13"/>
      <c r="W491" s="13"/>
      <c r="X491" s="13"/>
      <c r="Y491" s="13"/>
      <c r="Z491" s="13"/>
      <c r="AA491" s="13"/>
      <c r="AB491" s="13"/>
      <c r="AC491" s="13"/>
      <c r="AD491" s="13"/>
      <c r="AE491" s="13"/>
      <c r="AT491" s="234" t="s">
        <v>153</v>
      </c>
      <c r="AU491" s="234" t="s">
        <v>83</v>
      </c>
      <c r="AV491" s="13" t="s">
        <v>81</v>
      </c>
      <c r="AW491" s="13" t="s">
        <v>35</v>
      </c>
      <c r="AX491" s="13" t="s">
        <v>73</v>
      </c>
      <c r="AY491" s="234" t="s">
        <v>142</v>
      </c>
    </row>
    <row r="492" s="13" customFormat="1">
      <c r="A492" s="13"/>
      <c r="B492" s="224"/>
      <c r="C492" s="225"/>
      <c r="D492" s="226" t="s">
        <v>153</v>
      </c>
      <c r="E492" s="227" t="s">
        <v>19</v>
      </c>
      <c r="F492" s="228" t="s">
        <v>583</v>
      </c>
      <c r="G492" s="225"/>
      <c r="H492" s="227" t="s">
        <v>19</v>
      </c>
      <c r="I492" s="229"/>
      <c r="J492" s="225"/>
      <c r="K492" s="225"/>
      <c r="L492" s="230"/>
      <c r="M492" s="231"/>
      <c r="N492" s="232"/>
      <c r="O492" s="232"/>
      <c r="P492" s="232"/>
      <c r="Q492" s="232"/>
      <c r="R492" s="232"/>
      <c r="S492" s="232"/>
      <c r="T492" s="233"/>
      <c r="U492" s="13"/>
      <c r="V492" s="13"/>
      <c r="W492" s="13"/>
      <c r="X492" s="13"/>
      <c r="Y492" s="13"/>
      <c r="Z492" s="13"/>
      <c r="AA492" s="13"/>
      <c r="AB492" s="13"/>
      <c r="AC492" s="13"/>
      <c r="AD492" s="13"/>
      <c r="AE492" s="13"/>
      <c r="AT492" s="234" t="s">
        <v>153</v>
      </c>
      <c r="AU492" s="234" t="s">
        <v>83</v>
      </c>
      <c r="AV492" s="13" t="s">
        <v>81</v>
      </c>
      <c r="AW492" s="13" t="s">
        <v>35</v>
      </c>
      <c r="AX492" s="13" t="s">
        <v>73</v>
      </c>
      <c r="AY492" s="234" t="s">
        <v>142</v>
      </c>
    </row>
    <row r="493" s="13" customFormat="1">
      <c r="A493" s="13"/>
      <c r="B493" s="224"/>
      <c r="C493" s="225"/>
      <c r="D493" s="226" t="s">
        <v>153</v>
      </c>
      <c r="E493" s="227" t="s">
        <v>19</v>
      </c>
      <c r="F493" s="228" t="s">
        <v>584</v>
      </c>
      <c r="G493" s="225"/>
      <c r="H493" s="227" t="s">
        <v>19</v>
      </c>
      <c r="I493" s="229"/>
      <c r="J493" s="225"/>
      <c r="K493" s="225"/>
      <c r="L493" s="230"/>
      <c r="M493" s="231"/>
      <c r="N493" s="232"/>
      <c r="O493" s="232"/>
      <c r="P493" s="232"/>
      <c r="Q493" s="232"/>
      <c r="R493" s="232"/>
      <c r="S493" s="232"/>
      <c r="T493" s="233"/>
      <c r="U493" s="13"/>
      <c r="V493" s="13"/>
      <c r="W493" s="13"/>
      <c r="X493" s="13"/>
      <c r="Y493" s="13"/>
      <c r="Z493" s="13"/>
      <c r="AA493" s="13"/>
      <c r="AB493" s="13"/>
      <c r="AC493" s="13"/>
      <c r="AD493" s="13"/>
      <c r="AE493" s="13"/>
      <c r="AT493" s="234" t="s">
        <v>153</v>
      </c>
      <c r="AU493" s="234" t="s">
        <v>83</v>
      </c>
      <c r="AV493" s="13" t="s">
        <v>81</v>
      </c>
      <c r="AW493" s="13" t="s">
        <v>35</v>
      </c>
      <c r="AX493" s="13" t="s">
        <v>73</v>
      </c>
      <c r="AY493" s="234" t="s">
        <v>142</v>
      </c>
    </row>
    <row r="494" s="14" customFormat="1">
      <c r="A494" s="14"/>
      <c r="B494" s="235"/>
      <c r="C494" s="236"/>
      <c r="D494" s="226" t="s">
        <v>153</v>
      </c>
      <c r="E494" s="237" t="s">
        <v>19</v>
      </c>
      <c r="F494" s="238" t="s">
        <v>585</v>
      </c>
      <c r="G494" s="236"/>
      <c r="H494" s="239">
        <v>910.60000000000002</v>
      </c>
      <c r="I494" s="240"/>
      <c r="J494" s="236"/>
      <c r="K494" s="236"/>
      <c r="L494" s="241"/>
      <c r="M494" s="242"/>
      <c r="N494" s="243"/>
      <c r="O494" s="243"/>
      <c r="P494" s="243"/>
      <c r="Q494" s="243"/>
      <c r="R494" s="243"/>
      <c r="S494" s="243"/>
      <c r="T494" s="244"/>
      <c r="U494" s="14"/>
      <c r="V494" s="14"/>
      <c r="W494" s="14"/>
      <c r="X494" s="14"/>
      <c r="Y494" s="14"/>
      <c r="Z494" s="14"/>
      <c r="AA494" s="14"/>
      <c r="AB494" s="14"/>
      <c r="AC494" s="14"/>
      <c r="AD494" s="14"/>
      <c r="AE494" s="14"/>
      <c r="AT494" s="245" t="s">
        <v>153</v>
      </c>
      <c r="AU494" s="245" t="s">
        <v>83</v>
      </c>
      <c r="AV494" s="14" t="s">
        <v>83</v>
      </c>
      <c r="AW494" s="14" t="s">
        <v>35</v>
      </c>
      <c r="AX494" s="14" t="s">
        <v>81</v>
      </c>
      <c r="AY494" s="245" t="s">
        <v>142</v>
      </c>
    </row>
    <row r="495" s="2" customFormat="1" ht="24.15" customHeight="1">
      <c r="A495" s="40"/>
      <c r="B495" s="41"/>
      <c r="C495" s="206" t="s">
        <v>586</v>
      </c>
      <c r="D495" s="206" t="s">
        <v>144</v>
      </c>
      <c r="E495" s="207" t="s">
        <v>587</v>
      </c>
      <c r="F495" s="208" t="s">
        <v>588</v>
      </c>
      <c r="G495" s="209" t="s">
        <v>253</v>
      </c>
      <c r="H495" s="210">
        <v>361.10000000000002</v>
      </c>
      <c r="I495" s="211"/>
      <c r="J495" s="212">
        <f>ROUND(I495*H495,2)</f>
        <v>0</v>
      </c>
      <c r="K495" s="208" t="s">
        <v>148</v>
      </c>
      <c r="L495" s="46"/>
      <c r="M495" s="213" t="s">
        <v>19</v>
      </c>
      <c r="N495" s="214" t="s">
        <v>44</v>
      </c>
      <c r="O495" s="86"/>
      <c r="P495" s="215">
        <f>O495*H495</f>
        <v>0</v>
      </c>
      <c r="Q495" s="215">
        <v>0</v>
      </c>
      <c r="R495" s="215">
        <f>Q495*H495</f>
        <v>0</v>
      </c>
      <c r="S495" s="215">
        <v>0</v>
      </c>
      <c r="T495" s="216">
        <f>S495*H495</f>
        <v>0</v>
      </c>
      <c r="U495" s="40"/>
      <c r="V495" s="40"/>
      <c r="W495" s="40"/>
      <c r="X495" s="40"/>
      <c r="Y495" s="40"/>
      <c r="Z495" s="40"/>
      <c r="AA495" s="40"/>
      <c r="AB495" s="40"/>
      <c r="AC495" s="40"/>
      <c r="AD495" s="40"/>
      <c r="AE495" s="40"/>
      <c r="AR495" s="217" t="s">
        <v>149</v>
      </c>
      <c r="AT495" s="217" t="s">
        <v>144</v>
      </c>
      <c r="AU495" s="217" t="s">
        <v>83</v>
      </c>
      <c r="AY495" s="19" t="s">
        <v>142</v>
      </c>
      <c r="BE495" s="218">
        <f>IF(N495="základní",J495,0)</f>
        <v>0</v>
      </c>
      <c r="BF495" s="218">
        <f>IF(N495="snížená",J495,0)</f>
        <v>0</v>
      </c>
      <c r="BG495" s="218">
        <f>IF(N495="zákl. přenesená",J495,0)</f>
        <v>0</v>
      </c>
      <c r="BH495" s="218">
        <f>IF(N495="sníž. přenesená",J495,0)</f>
        <v>0</v>
      </c>
      <c r="BI495" s="218">
        <f>IF(N495="nulová",J495,0)</f>
        <v>0</v>
      </c>
      <c r="BJ495" s="19" t="s">
        <v>81</v>
      </c>
      <c r="BK495" s="218">
        <f>ROUND(I495*H495,2)</f>
        <v>0</v>
      </c>
      <c r="BL495" s="19" t="s">
        <v>149</v>
      </c>
      <c r="BM495" s="217" t="s">
        <v>589</v>
      </c>
    </row>
    <row r="496" s="2" customFormat="1">
      <c r="A496" s="40"/>
      <c r="B496" s="41"/>
      <c r="C496" s="42"/>
      <c r="D496" s="219" t="s">
        <v>151</v>
      </c>
      <c r="E496" s="42"/>
      <c r="F496" s="220" t="s">
        <v>590</v>
      </c>
      <c r="G496" s="42"/>
      <c r="H496" s="42"/>
      <c r="I496" s="221"/>
      <c r="J496" s="42"/>
      <c r="K496" s="42"/>
      <c r="L496" s="46"/>
      <c r="M496" s="222"/>
      <c r="N496" s="223"/>
      <c r="O496" s="86"/>
      <c r="P496" s="86"/>
      <c r="Q496" s="86"/>
      <c r="R496" s="86"/>
      <c r="S496" s="86"/>
      <c r="T496" s="87"/>
      <c r="U496" s="40"/>
      <c r="V496" s="40"/>
      <c r="W496" s="40"/>
      <c r="X496" s="40"/>
      <c r="Y496" s="40"/>
      <c r="Z496" s="40"/>
      <c r="AA496" s="40"/>
      <c r="AB496" s="40"/>
      <c r="AC496" s="40"/>
      <c r="AD496" s="40"/>
      <c r="AE496" s="40"/>
      <c r="AT496" s="19" t="s">
        <v>151</v>
      </c>
      <c r="AU496" s="19" t="s">
        <v>83</v>
      </c>
    </row>
    <row r="497" s="13" customFormat="1">
      <c r="A497" s="13"/>
      <c r="B497" s="224"/>
      <c r="C497" s="225"/>
      <c r="D497" s="226" t="s">
        <v>153</v>
      </c>
      <c r="E497" s="227" t="s">
        <v>19</v>
      </c>
      <c r="F497" s="228" t="s">
        <v>154</v>
      </c>
      <c r="G497" s="225"/>
      <c r="H497" s="227" t="s">
        <v>19</v>
      </c>
      <c r="I497" s="229"/>
      <c r="J497" s="225"/>
      <c r="K497" s="225"/>
      <c r="L497" s="230"/>
      <c r="M497" s="231"/>
      <c r="N497" s="232"/>
      <c r="O497" s="232"/>
      <c r="P497" s="232"/>
      <c r="Q497" s="232"/>
      <c r="R497" s="232"/>
      <c r="S497" s="232"/>
      <c r="T497" s="233"/>
      <c r="U497" s="13"/>
      <c r="V497" s="13"/>
      <c r="W497" s="13"/>
      <c r="X497" s="13"/>
      <c r="Y497" s="13"/>
      <c r="Z497" s="13"/>
      <c r="AA497" s="13"/>
      <c r="AB497" s="13"/>
      <c r="AC497" s="13"/>
      <c r="AD497" s="13"/>
      <c r="AE497" s="13"/>
      <c r="AT497" s="234" t="s">
        <v>153</v>
      </c>
      <c r="AU497" s="234" t="s">
        <v>83</v>
      </c>
      <c r="AV497" s="13" t="s">
        <v>81</v>
      </c>
      <c r="AW497" s="13" t="s">
        <v>35</v>
      </c>
      <c r="AX497" s="13" t="s">
        <v>73</v>
      </c>
      <c r="AY497" s="234" t="s">
        <v>142</v>
      </c>
    </row>
    <row r="498" s="13" customFormat="1">
      <c r="A498" s="13"/>
      <c r="B498" s="224"/>
      <c r="C498" s="225"/>
      <c r="D498" s="226" t="s">
        <v>153</v>
      </c>
      <c r="E498" s="227" t="s">
        <v>19</v>
      </c>
      <c r="F498" s="228" t="s">
        <v>591</v>
      </c>
      <c r="G498" s="225"/>
      <c r="H498" s="227" t="s">
        <v>19</v>
      </c>
      <c r="I498" s="229"/>
      <c r="J498" s="225"/>
      <c r="K498" s="225"/>
      <c r="L498" s="230"/>
      <c r="M498" s="231"/>
      <c r="N498" s="232"/>
      <c r="O498" s="232"/>
      <c r="P498" s="232"/>
      <c r="Q498" s="232"/>
      <c r="R498" s="232"/>
      <c r="S498" s="232"/>
      <c r="T498" s="233"/>
      <c r="U498" s="13"/>
      <c r="V498" s="13"/>
      <c r="W498" s="13"/>
      <c r="X498" s="13"/>
      <c r="Y498" s="13"/>
      <c r="Z498" s="13"/>
      <c r="AA498" s="13"/>
      <c r="AB498" s="13"/>
      <c r="AC498" s="13"/>
      <c r="AD498" s="13"/>
      <c r="AE498" s="13"/>
      <c r="AT498" s="234" t="s">
        <v>153</v>
      </c>
      <c r="AU498" s="234" t="s">
        <v>83</v>
      </c>
      <c r="AV498" s="13" t="s">
        <v>81</v>
      </c>
      <c r="AW498" s="13" t="s">
        <v>35</v>
      </c>
      <c r="AX498" s="13" t="s">
        <v>73</v>
      </c>
      <c r="AY498" s="234" t="s">
        <v>142</v>
      </c>
    </row>
    <row r="499" s="14" customFormat="1">
      <c r="A499" s="14"/>
      <c r="B499" s="235"/>
      <c r="C499" s="236"/>
      <c r="D499" s="226" t="s">
        <v>153</v>
      </c>
      <c r="E499" s="237" t="s">
        <v>19</v>
      </c>
      <c r="F499" s="238" t="s">
        <v>592</v>
      </c>
      <c r="G499" s="236"/>
      <c r="H499" s="239">
        <v>361.10000000000002</v>
      </c>
      <c r="I499" s="240"/>
      <c r="J499" s="236"/>
      <c r="K499" s="236"/>
      <c r="L499" s="241"/>
      <c r="M499" s="242"/>
      <c r="N499" s="243"/>
      <c r="O499" s="243"/>
      <c r="P499" s="243"/>
      <c r="Q499" s="243"/>
      <c r="R499" s="243"/>
      <c r="S499" s="243"/>
      <c r="T499" s="244"/>
      <c r="U499" s="14"/>
      <c r="V499" s="14"/>
      <c r="W499" s="14"/>
      <c r="X499" s="14"/>
      <c r="Y499" s="14"/>
      <c r="Z499" s="14"/>
      <c r="AA499" s="14"/>
      <c r="AB499" s="14"/>
      <c r="AC499" s="14"/>
      <c r="AD499" s="14"/>
      <c r="AE499" s="14"/>
      <c r="AT499" s="245" t="s">
        <v>153</v>
      </c>
      <c r="AU499" s="245" t="s">
        <v>83</v>
      </c>
      <c r="AV499" s="14" t="s">
        <v>83</v>
      </c>
      <c r="AW499" s="14" t="s">
        <v>35</v>
      </c>
      <c r="AX499" s="14" t="s">
        <v>81</v>
      </c>
      <c r="AY499" s="245" t="s">
        <v>142</v>
      </c>
    </row>
    <row r="500" s="2" customFormat="1" ht="24.15" customHeight="1">
      <c r="A500" s="40"/>
      <c r="B500" s="41"/>
      <c r="C500" s="206" t="s">
        <v>593</v>
      </c>
      <c r="D500" s="206" t="s">
        <v>144</v>
      </c>
      <c r="E500" s="207" t="s">
        <v>594</v>
      </c>
      <c r="F500" s="208" t="s">
        <v>595</v>
      </c>
      <c r="G500" s="209" t="s">
        <v>253</v>
      </c>
      <c r="H500" s="210">
        <v>1271.7000000000001</v>
      </c>
      <c r="I500" s="211"/>
      <c r="J500" s="212">
        <f>ROUND(I500*H500,2)</f>
        <v>0</v>
      </c>
      <c r="K500" s="208" t="s">
        <v>148</v>
      </c>
      <c r="L500" s="46"/>
      <c r="M500" s="213" t="s">
        <v>19</v>
      </c>
      <c r="N500" s="214" t="s">
        <v>44</v>
      </c>
      <c r="O500" s="86"/>
      <c r="P500" s="215">
        <f>O500*H500</f>
        <v>0</v>
      </c>
      <c r="Q500" s="215">
        <v>0</v>
      </c>
      <c r="R500" s="215">
        <f>Q500*H500</f>
        <v>0</v>
      </c>
      <c r="S500" s="215">
        <v>0</v>
      </c>
      <c r="T500" s="216">
        <f>S500*H500</f>
        <v>0</v>
      </c>
      <c r="U500" s="40"/>
      <c r="V500" s="40"/>
      <c r="W500" s="40"/>
      <c r="X500" s="40"/>
      <c r="Y500" s="40"/>
      <c r="Z500" s="40"/>
      <c r="AA500" s="40"/>
      <c r="AB500" s="40"/>
      <c r="AC500" s="40"/>
      <c r="AD500" s="40"/>
      <c r="AE500" s="40"/>
      <c r="AR500" s="217" t="s">
        <v>149</v>
      </c>
      <c r="AT500" s="217" t="s">
        <v>144</v>
      </c>
      <c r="AU500" s="217" t="s">
        <v>83</v>
      </c>
      <c r="AY500" s="19" t="s">
        <v>142</v>
      </c>
      <c r="BE500" s="218">
        <f>IF(N500="základní",J500,0)</f>
        <v>0</v>
      </c>
      <c r="BF500" s="218">
        <f>IF(N500="snížená",J500,0)</f>
        <v>0</v>
      </c>
      <c r="BG500" s="218">
        <f>IF(N500="zákl. přenesená",J500,0)</f>
        <v>0</v>
      </c>
      <c r="BH500" s="218">
        <f>IF(N500="sníž. přenesená",J500,0)</f>
        <v>0</v>
      </c>
      <c r="BI500" s="218">
        <f>IF(N500="nulová",J500,0)</f>
        <v>0</v>
      </c>
      <c r="BJ500" s="19" t="s">
        <v>81</v>
      </c>
      <c r="BK500" s="218">
        <f>ROUND(I500*H500,2)</f>
        <v>0</v>
      </c>
      <c r="BL500" s="19" t="s">
        <v>149</v>
      </c>
      <c r="BM500" s="217" t="s">
        <v>596</v>
      </c>
    </row>
    <row r="501" s="2" customFormat="1">
      <c r="A501" s="40"/>
      <c r="B501" s="41"/>
      <c r="C501" s="42"/>
      <c r="D501" s="219" t="s">
        <v>151</v>
      </c>
      <c r="E501" s="42"/>
      <c r="F501" s="220" t="s">
        <v>597</v>
      </c>
      <c r="G501" s="42"/>
      <c r="H501" s="42"/>
      <c r="I501" s="221"/>
      <c r="J501" s="42"/>
      <c r="K501" s="42"/>
      <c r="L501" s="46"/>
      <c r="M501" s="222"/>
      <c r="N501" s="223"/>
      <c r="O501" s="86"/>
      <c r="P501" s="86"/>
      <c r="Q501" s="86"/>
      <c r="R501" s="86"/>
      <c r="S501" s="86"/>
      <c r="T501" s="87"/>
      <c r="U501" s="40"/>
      <c r="V501" s="40"/>
      <c r="W501" s="40"/>
      <c r="X501" s="40"/>
      <c r="Y501" s="40"/>
      <c r="Z501" s="40"/>
      <c r="AA501" s="40"/>
      <c r="AB501" s="40"/>
      <c r="AC501" s="40"/>
      <c r="AD501" s="40"/>
      <c r="AE501" s="40"/>
      <c r="AT501" s="19" t="s">
        <v>151</v>
      </c>
      <c r="AU501" s="19" t="s">
        <v>83</v>
      </c>
    </row>
    <row r="502" s="2" customFormat="1" ht="24.15" customHeight="1">
      <c r="A502" s="40"/>
      <c r="B502" s="41"/>
      <c r="C502" s="206" t="s">
        <v>598</v>
      </c>
      <c r="D502" s="206" t="s">
        <v>144</v>
      </c>
      <c r="E502" s="207" t="s">
        <v>599</v>
      </c>
      <c r="F502" s="208" t="s">
        <v>600</v>
      </c>
      <c r="G502" s="209" t="s">
        <v>253</v>
      </c>
      <c r="H502" s="210">
        <v>51197.699999999997</v>
      </c>
      <c r="I502" s="211"/>
      <c r="J502" s="212">
        <f>ROUND(I502*H502,2)</f>
        <v>0</v>
      </c>
      <c r="K502" s="208" t="s">
        <v>148</v>
      </c>
      <c r="L502" s="46"/>
      <c r="M502" s="213" t="s">
        <v>19</v>
      </c>
      <c r="N502" s="214" t="s">
        <v>44</v>
      </c>
      <c r="O502" s="86"/>
      <c r="P502" s="215">
        <f>O502*H502</f>
        <v>0</v>
      </c>
      <c r="Q502" s="215">
        <v>0</v>
      </c>
      <c r="R502" s="215">
        <f>Q502*H502</f>
        <v>0</v>
      </c>
      <c r="S502" s="215">
        <v>0</v>
      </c>
      <c r="T502" s="216">
        <f>S502*H502</f>
        <v>0</v>
      </c>
      <c r="U502" s="40"/>
      <c r="V502" s="40"/>
      <c r="W502" s="40"/>
      <c r="X502" s="40"/>
      <c r="Y502" s="40"/>
      <c r="Z502" s="40"/>
      <c r="AA502" s="40"/>
      <c r="AB502" s="40"/>
      <c r="AC502" s="40"/>
      <c r="AD502" s="40"/>
      <c r="AE502" s="40"/>
      <c r="AR502" s="217" t="s">
        <v>149</v>
      </c>
      <c r="AT502" s="217" t="s">
        <v>144</v>
      </c>
      <c r="AU502" s="217" t="s">
        <v>83</v>
      </c>
      <c r="AY502" s="19" t="s">
        <v>142</v>
      </c>
      <c r="BE502" s="218">
        <f>IF(N502="základní",J502,0)</f>
        <v>0</v>
      </c>
      <c r="BF502" s="218">
        <f>IF(N502="snížená",J502,0)</f>
        <v>0</v>
      </c>
      <c r="BG502" s="218">
        <f>IF(N502="zákl. přenesená",J502,0)</f>
        <v>0</v>
      </c>
      <c r="BH502" s="218">
        <f>IF(N502="sníž. přenesená",J502,0)</f>
        <v>0</v>
      </c>
      <c r="BI502" s="218">
        <f>IF(N502="nulová",J502,0)</f>
        <v>0</v>
      </c>
      <c r="BJ502" s="19" t="s">
        <v>81</v>
      </c>
      <c r="BK502" s="218">
        <f>ROUND(I502*H502,2)</f>
        <v>0</v>
      </c>
      <c r="BL502" s="19" t="s">
        <v>149</v>
      </c>
      <c r="BM502" s="217" t="s">
        <v>601</v>
      </c>
    </row>
    <row r="503" s="2" customFormat="1">
      <c r="A503" s="40"/>
      <c r="B503" s="41"/>
      <c r="C503" s="42"/>
      <c r="D503" s="219" t="s">
        <v>151</v>
      </c>
      <c r="E503" s="42"/>
      <c r="F503" s="220" t="s">
        <v>602</v>
      </c>
      <c r="G503" s="42"/>
      <c r="H503" s="42"/>
      <c r="I503" s="221"/>
      <c r="J503" s="42"/>
      <c r="K503" s="42"/>
      <c r="L503" s="46"/>
      <c r="M503" s="222"/>
      <c r="N503" s="223"/>
      <c r="O503" s="86"/>
      <c r="P503" s="86"/>
      <c r="Q503" s="86"/>
      <c r="R503" s="86"/>
      <c r="S503" s="86"/>
      <c r="T503" s="87"/>
      <c r="U503" s="40"/>
      <c r="V503" s="40"/>
      <c r="W503" s="40"/>
      <c r="X503" s="40"/>
      <c r="Y503" s="40"/>
      <c r="Z503" s="40"/>
      <c r="AA503" s="40"/>
      <c r="AB503" s="40"/>
      <c r="AC503" s="40"/>
      <c r="AD503" s="40"/>
      <c r="AE503" s="40"/>
      <c r="AT503" s="19" t="s">
        <v>151</v>
      </c>
      <c r="AU503" s="19" t="s">
        <v>83</v>
      </c>
    </row>
    <row r="504" s="13" customFormat="1">
      <c r="A504" s="13"/>
      <c r="B504" s="224"/>
      <c r="C504" s="225"/>
      <c r="D504" s="226" t="s">
        <v>153</v>
      </c>
      <c r="E504" s="227" t="s">
        <v>19</v>
      </c>
      <c r="F504" s="228" t="s">
        <v>603</v>
      </c>
      <c r="G504" s="225"/>
      <c r="H504" s="227" t="s">
        <v>19</v>
      </c>
      <c r="I504" s="229"/>
      <c r="J504" s="225"/>
      <c r="K504" s="225"/>
      <c r="L504" s="230"/>
      <c r="M504" s="231"/>
      <c r="N504" s="232"/>
      <c r="O504" s="232"/>
      <c r="P504" s="232"/>
      <c r="Q504" s="232"/>
      <c r="R504" s="232"/>
      <c r="S504" s="232"/>
      <c r="T504" s="233"/>
      <c r="U504" s="13"/>
      <c r="V504" s="13"/>
      <c r="W504" s="13"/>
      <c r="X504" s="13"/>
      <c r="Y504" s="13"/>
      <c r="Z504" s="13"/>
      <c r="AA504" s="13"/>
      <c r="AB504" s="13"/>
      <c r="AC504" s="13"/>
      <c r="AD504" s="13"/>
      <c r="AE504" s="13"/>
      <c r="AT504" s="234" t="s">
        <v>153</v>
      </c>
      <c r="AU504" s="234" t="s">
        <v>83</v>
      </c>
      <c r="AV504" s="13" t="s">
        <v>81</v>
      </c>
      <c r="AW504" s="13" t="s">
        <v>35</v>
      </c>
      <c r="AX504" s="13" t="s">
        <v>73</v>
      </c>
      <c r="AY504" s="234" t="s">
        <v>142</v>
      </c>
    </row>
    <row r="505" s="14" customFormat="1">
      <c r="A505" s="14"/>
      <c r="B505" s="235"/>
      <c r="C505" s="236"/>
      <c r="D505" s="226" t="s">
        <v>153</v>
      </c>
      <c r="E505" s="237" t="s">
        <v>19</v>
      </c>
      <c r="F505" s="238" t="s">
        <v>604</v>
      </c>
      <c r="G505" s="236"/>
      <c r="H505" s="239">
        <v>11837.799999999999</v>
      </c>
      <c r="I505" s="240"/>
      <c r="J505" s="236"/>
      <c r="K505" s="236"/>
      <c r="L505" s="241"/>
      <c r="M505" s="242"/>
      <c r="N505" s="243"/>
      <c r="O505" s="243"/>
      <c r="P505" s="243"/>
      <c r="Q505" s="243"/>
      <c r="R505" s="243"/>
      <c r="S505" s="243"/>
      <c r="T505" s="244"/>
      <c r="U505" s="14"/>
      <c r="V505" s="14"/>
      <c r="W505" s="14"/>
      <c r="X505" s="14"/>
      <c r="Y505" s="14"/>
      <c r="Z505" s="14"/>
      <c r="AA505" s="14"/>
      <c r="AB505" s="14"/>
      <c r="AC505" s="14"/>
      <c r="AD505" s="14"/>
      <c r="AE505" s="14"/>
      <c r="AT505" s="245" t="s">
        <v>153</v>
      </c>
      <c r="AU505" s="245" t="s">
        <v>83</v>
      </c>
      <c r="AV505" s="14" t="s">
        <v>83</v>
      </c>
      <c r="AW505" s="14" t="s">
        <v>35</v>
      </c>
      <c r="AX505" s="14" t="s">
        <v>73</v>
      </c>
      <c r="AY505" s="245" t="s">
        <v>142</v>
      </c>
    </row>
    <row r="506" s="14" customFormat="1">
      <c r="A506" s="14"/>
      <c r="B506" s="235"/>
      <c r="C506" s="236"/>
      <c r="D506" s="226" t="s">
        <v>153</v>
      </c>
      <c r="E506" s="237" t="s">
        <v>19</v>
      </c>
      <c r="F506" s="238" t="s">
        <v>605</v>
      </c>
      <c r="G506" s="236"/>
      <c r="H506" s="239">
        <v>39359.900000000001</v>
      </c>
      <c r="I506" s="240"/>
      <c r="J506" s="236"/>
      <c r="K506" s="236"/>
      <c r="L506" s="241"/>
      <c r="M506" s="242"/>
      <c r="N506" s="243"/>
      <c r="O506" s="243"/>
      <c r="P506" s="243"/>
      <c r="Q506" s="243"/>
      <c r="R506" s="243"/>
      <c r="S506" s="243"/>
      <c r="T506" s="244"/>
      <c r="U506" s="14"/>
      <c r="V506" s="14"/>
      <c r="W506" s="14"/>
      <c r="X506" s="14"/>
      <c r="Y506" s="14"/>
      <c r="Z506" s="14"/>
      <c r="AA506" s="14"/>
      <c r="AB506" s="14"/>
      <c r="AC506" s="14"/>
      <c r="AD506" s="14"/>
      <c r="AE506" s="14"/>
      <c r="AT506" s="245" t="s">
        <v>153</v>
      </c>
      <c r="AU506" s="245" t="s">
        <v>83</v>
      </c>
      <c r="AV506" s="14" t="s">
        <v>83</v>
      </c>
      <c r="AW506" s="14" t="s">
        <v>35</v>
      </c>
      <c r="AX506" s="14" t="s">
        <v>73</v>
      </c>
      <c r="AY506" s="245" t="s">
        <v>142</v>
      </c>
    </row>
    <row r="507" s="15" customFormat="1">
      <c r="A507" s="15"/>
      <c r="B507" s="246"/>
      <c r="C507" s="247"/>
      <c r="D507" s="226" t="s">
        <v>153</v>
      </c>
      <c r="E507" s="248" t="s">
        <v>19</v>
      </c>
      <c r="F507" s="249" t="s">
        <v>160</v>
      </c>
      <c r="G507" s="247"/>
      <c r="H507" s="250">
        <v>51197.699999999997</v>
      </c>
      <c r="I507" s="251"/>
      <c r="J507" s="247"/>
      <c r="K507" s="247"/>
      <c r="L507" s="252"/>
      <c r="M507" s="253"/>
      <c r="N507" s="254"/>
      <c r="O507" s="254"/>
      <c r="P507" s="254"/>
      <c r="Q507" s="254"/>
      <c r="R507" s="254"/>
      <c r="S507" s="254"/>
      <c r="T507" s="255"/>
      <c r="U507" s="15"/>
      <c r="V507" s="15"/>
      <c r="W507" s="15"/>
      <c r="X507" s="15"/>
      <c r="Y507" s="15"/>
      <c r="Z507" s="15"/>
      <c r="AA507" s="15"/>
      <c r="AB507" s="15"/>
      <c r="AC507" s="15"/>
      <c r="AD507" s="15"/>
      <c r="AE507" s="15"/>
      <c r="AT507" s="256" t="s">
        <v>153</v>
      </c>
      <c r="AU507" s="256" t="s">
        <v>83</v>
      </c>
      <c r="AV507" s="15" t="s">
        <v>149</v>
      </c>
      <c r="AW507" s="15" t="s">
        <v>35</v>
      </c>
      <c r="AX507" s="15" t="s">
        <v>81</v>
      </c>
      <c r="AY507" s="256" t="s">
        <v>142</v>
      </c>
    </row>
    <row r="508" s="12" customFormat="1" ht="22.8" customHeight="1">
      <c r="A508" s="12"/>
      <c r="B508" s="190"/>
      <c r="C508" s="191"/>
      <c r="D508" s="192" t="s">
        <v>72</v>
      </c>
      <c r="E508" s="204" t="s">
        <v>606</v>
      </c>
      <c r="F508" s="204" t="s">
        <v>607</v>
      </c>
      <c r="G508" s="191"/>
      <c r="H508" s="191"/>
      <c r="I508" s="194"/>
      <c r="J508" s="205">
        <f>BK508</f>
        <v>0</v>
      </c>
      <c r="K508" s="191"/>
      <c r="L508" s="196"/>
      <c r="M508" s="197"/>
      <c r="N508" s="198"/>
      <c r="O508" s="198"/>
      <c r="P508" s="199">
        <f>SUM(P509:P512)</f>
        <v>0</v>
      </c>
      <c r="Q508" s="198"/>
      <c r="R508" s="199">
        <f>SUM(R509:R512)</f>
        <v>0</v>
      </c>
      <c r="S508" s="198"/>
      <c r="T508" s="200">
        <f>SUM(T509:T512)</f>
        <v>0</v>
      </c>
      <c r="U508" s="12"/>
      <c r="V508" s="12"/>
      <c r="W508" s="12"/>
      <c r="X508" s="12"/>
      <c r="Y508" s="12"/>
      <c r="Z508" s="12"/>
      <c r="AA508" s="12"/>
      <c r="AB508" s="12"/>
      <c r="AC508" s="12"/>
      <c r="AD508" s="12"/>
      <c r="AE508" s="12"/>
      <c r="AR508" s="201" t="s">
        <v>81</v>
      </c>
      <c r="AT508" s="202" t="s">
        <v>72</v>
      </c>
      <c r="AU508" s="202" t="s">
        <v>81</v>
      </c>
      <c r="AY508" s="201" t="s">
        <v>142</v>
      </c>
      <c r="BK508" s="203">
        <f>SUM(BK509:BK512)</f>
        <v>0</v>
      </c>
    </row>
    <row r="509" s="2" customFormat="1" ht="24.15" customHeight="1">
      <c r="A509" s="40"/>
      <c r="B509" s="41"/>
      <c r="C509" s="206" t="s">
        <v>608</v>
      </c>
      <c r="D509" s="206" t="s">
        <v>144</v>
      </c>
      <c r="E509" s="207" t="s">
        <v>609</v>
      </c>
      <c r="F509" s="208" t="s">
        <v>610</v>
      </c>
      <c r="G509" s="209" t="s">
        <v>253</v>
      </c>
      <c r="H509" s="210">
        <v>2505.1950000000002</v>
      </c>
      <c r="I509" s="211"/>
      <c r="J509" s="212">
        <f>ROUND(I509*H509,2)</f>
        <v>0</v>
      </c>
      <c r="K509" s="208" t="s">
        <v>148</v>
      </c>
      <c r="L509" s="46"/>
      <c r="M509" s="213" t="s">
        <v>19</v>
      </c>
      <c r="N509" s="214" t="s">
        <v>44</v>
      </c>
      <c r="O509" s="86"/>
      <c r="P509" s="215">
        <f>O509*H509</f>
        <v>0</v>
      </c>
      <c r="Q509" s="215">
        <v>0</v>
      </c>
      <c r="R509" s="215">
        <f>Q509*H509</f>
        <v>0</v>
      </c>
      <c r="S509" s="215">
        <v>0</v>
      </c>
      <c r="T509" s="216">
        <f>S509*H509</f>
        <v>0</v>
      </c>
      <c r="U509" s="40"/>
      <c r="V509" s="40"/>
      <c r="W509" s="40"/>
      <c r="X509" s="40"/>
      <c r="Y509" s="40"/>
      <c r="Z509" s="40"/>
      <c r="AA509" s="40"/>
      <c r="AB509" s="40"/>
      <c r="AC509" s="40"/>
      <c r="AD509" s="40"/>
      <c r="AE509" s="40"/>
      <c r="AR509" s="217" t="s">
        <v>149</v>
      </c>
      <c r="AT509" s="217" t="s">
        <v>144</v>
      </c>
      <c r="AU509" s="217" t="s">
        <v>83</v>
      </c>
      <c r="AY509" s="19" t="s">
        <v>142</v>
      </c>
      <c r="BE509" s="218">
        <f>IF(N509="základní",J509,0)</f>
        <v>0</v>
      </c>
      <c r="BF509" s="218">
        <f>IF(N509="snížená",J509,0)</f>
        <v>0</v>
      </c>
      <c r="BG509" s="218">
        <f>IF(N509="zákl. přenesená",J509,0)</f>
        <v>0</v>
      </c>
      <c r="BH509" s="218">
        <f>IF(N509="sníž. přenesená",J509,0)</f>
        <v>0</v>
      </c>
      <c r="BI509" s="218">
        <f>IF(N509="nulová",J509,0)</f>
        <v>0</v>
      </c>
      <c r="BJ509" s="19" t="s">
        <v>81</v>
      </c>
      <c r="BK509" s="218">
        <f>ROUND(I509*H509,2)</f>
        <v>0</v>
      </c>
      <c r="BL509" s="19" t="s">
        <v>149</v>
      </c>
      <c r="BM509" s="217" t="s">
        <v>611</v>
      </c>
    </row>
    <row r="510" s="2" customFormat="1">
      <c r="A510" s="40"/>
      <c r="B510" s="41"/>
      <c r="C510" s="42"/>
      <c r="D510" s="219" t="s">
        <v>151</v>
      </c>
      <c r="E510" s="42"/>
      <c r="F510" s="220" t="s">
        <v>612</v>
      </c>
      <c r="G510" s="42"/>
      <c r="H510" s="42"/>
      <c r="I510" s="221"/>
      <c r="J510" s="42"/>
      <c r="K510" s="42"/>
      <c r="L510" s="46"/>
      <c r="M510" s="222"/>
      <c r="N510" s="223"/>
      <c r="O510" s="86"/>
      <c r="P510" s="86"/>
      <c r="Q510" s="86"/>
      <c r="R510" s="86"/>
      <c r="S510" s="86"/>
      <c r="T510" s="87"/>
      <c r="U510" s="40"/>
      <c r="V510" s="40"/>
      <c r="W510" s="40"/>
      <c r="X510" s="40"/>
      <c r="Y510" s="40"/>
      <c r="Z510" s="40"/>
      <c r="AA510" s="40"/>
      <c r="AB510" s="40"/>
      <c r="AC510" s="40"/>
      <c r="AD510" s="40"/>
      <c r="AE510" s="40"/>
      <c r="AT510" s="19" t="s">
        <v>151</v>
      </c>
      <c r="AU510" s="19" t="s">
        <v>83</v>
      </c>
    </row>
    <row r="511" s="2" customFormat="1" ht="24.15" customHeight="1">
      <c r="A511" s="40"/>
      <c r="B511" s="41"/>
      <c r="C511" s="206" t="s">
        <v>613</v>
      </c>
      <c r="D511" s="206" t="s">
        <v>144</v>
      </c>
      <c r="E511" s="207" t="s">
        <v>614</v>
      </c>
      <c r="F511" s="208" t="s">
        <v>615</v>
      </c>
      <c r="G511" s="209" t="s">
        <v>253</v>
      </c>
      <c r="H511" s="210">
        <v>2505.1950000000002</v>
      </c>
      <c r="I511" s="211"/>
      <c r="J511" s="212">
        <f>ROUND(I511*H511,2)</f>
        <v>0</v>
      </c>
      <c r="K511" s="208" t="s">
        <v>148</v>
      </c>
      <c r="L511" s="46"/>
      <c r="M511" s="213" t="s">
        <v>19</v>
      </c>
      <c r="N511" s="214" t="s">
        <v>44</v>
      </c>
      <c r="O511" s="86"/>
      <c r="P511" s="215">
        <f>O511*H511</f>
        <v>0</v>
      </c>
      <c r="Q511" s="215">
        <v>0</v>
      </c>
      <c r="R511" s="215">
        <f>Q511*H511</f>
        <v>0</v>
      </c>
      <c r="S511" s="215">
        <v>0</v>
      </c>
      <c r="T511" s="216">
        <f>S511*H511</f>
        <v>0</v>
      </c>
      <c r="U511" s="40"/>
      <c r="V511" s="40"/>
      <c r="W511" s="40"/>
      <c r="X511" s="40"/>
      <c r="Y511" s="40"/>
      <c r="Z511" s="40"/>
      <c r="AA511" s="40"/>
      <c r="AB511" s="40"/>
      <c r="AC511" s="40"/>
      <c r="AD511" s="40"/>
      <c r="AE511" s="40"/>
      <c r="AR511" s="217" t="s">
        <v>149</v>
      </c>
      <c r="AT511" s="217" t="s">
        <v>144</v>
      </c>
      <c r="AU511" s="217" t="s">
        <v>83</v>
      </c>
      <c r="AY511" s="19" t="s">
        <v>142</v>
      </c>
      <c r="BE511" s="218">
        <f>IF(N511="základní",J511,0)</f>
        <v>0</v>
      </c>
      <c r="BF511" s="218">
        <f>IF(N511="snížená",J511,0)</f>
        <v>0</v>
      </c>
      <c r="BG511" s="218">
        <f>IF(N511="zákl. přenesená",J511,0)</f>
        <v>0</v>
      </c>
      <c r="BH511" s="218">
        <f>IF(N511="sníž. přenesená",J511,0)</f>
        <v>0</v>
      </c>
      <c r="BI511" s="218">
        <f>IF(N511="nulová",J511,0)</f>
        <v>0</v>
      </c>
      <c r="BJ511" s="19" t="s">
        <v>81</v>
      </c>
      <c r="BK511" s="218">
        <f>ROUND(I511*H511,2)</f>
        <v>0</v>
      </c>
      <c r="BL511" s="19" t="s">
        <v>149</v>
      </c>
      <c r="BM511" s="217" t="s">
        <v>616</v>
      </c>
    </row>
    <row r="512" s="2" customFormat="1">
      <c r="A512" s="40"/>
      <c r="B512" s="41"/>
      <c r="C512" s="42"/>
      <c r="D512" s="219" t="s">
        <v>151</v>
      </c>
      <c r="E512" s="42"/>
      <c r="F512" s="220" t="s">
        <v>617</v>
      </c>
      <c r="G512" s="42"/>
      <c r="H512" s="42"/>
      <c r="I512" s="221"/>
      <c r="J512" s="42"/>
      <c r="K512" s="42"/>
      <c r="L512" s="46"/>
      <c r="M512" s="222"/>
      <c r="N512" s="223"/>
      <c r="O512" s="86"/>
      <c r="P512" s="86"/>
      <c r="Q512" s="86"/>
      <c r="R512" s="86"/>
      <c r="S512" s="86"/>
      <c r="T512" s="87"/>
      <c r="U512" s="40"/>
      <c r="V512" s="40"/>
      <c r="W512" s="40"/>
      <c r="X512" s="40"/>
      <c r="Y512" s="40"/>
      <c r="Z512" s="40"/>
      <c r="AA512" s="40"/>
      <c r="AB512" s="40"/>
      <c r="AC512" s="40"/>
      <c r="AD512" s="40"/>
      <c r="AE512" s="40"/>
      <c r="AT512" s="19" t="s">
        <v>151</v>
      </c>
      <c r="AU512" s="19" t="s">
        <v>83</v>
      </c>
    </row>
    <row r="513" s="12" customFormat="1" ht="25.92" customHeight="1">
      <c r="A513" s="12"/>
      <c r="B513" s="190"/>
      <c r="C513" s="191"/>
      <c r="D513" s="192" t="s">
        <v>72</v>
      </c>
      <c r="E513" s="193" t="s">
        <v>250</v>
      </c>
      <c r="F513" s="193" t="s">
        <v>618</v>
      </c>
      <c r="G513" s="191"/>
      <c r="H513" s="191"/>
      <c r="I513" s="194"/>
      <c r="J513" s="195">
        <f>BK513</f>
        <v>0</v>
      </c>
      <c r="K513" s="191"/>
      <c r="L513" s="196"/>
      <c r="M513" s="197"/>
      <c r="N513" s="198"/>
      <c r="O513" s="198"/>
      <c r="P513" s="199">
        <f>P514</f>
        <v>0</v>
      </c>
      <c r="Q513" s="198"/>
      <c r="R513" s="199">
        <f>R514</f>
        <v>26.079599999999999</v>
      </c>
      <c r="S513" s="198"/>
      <c r="T513" s="200">
        <f>T514</f>
        <v>0</v>
      </c>
      <c r="U513" s="12"/>
      <c r="V513" s="12"/>
      <c r="W513" s="12"/>
      <c r="X513" s="12"/>
      <c r="Y513" s="12"/>
      <c r="Z513" s="12"/>
      <c r="AA513" s="12"/>
      <c r="AB513" s="12"/>
      <c r="AC513" s="12"/>
      <c r="AD513" s="12"/>
      <c r="AE513" s="12"/>
      <c r="AR513" s="201" t="s">
        <v>168</v>
      </c>
      <c r="AT513" s="202" t="s">
        <v>72</v>
      </c>
      <c r="AU513" s="202" t="s">
        <v>73</v>
      </c>
      <c r="AY513" s="201" t="s">
        <v>142</v>
      </c>
      <c r="BK513" s="203">
        <f>BK514</f>
        <v>0</v>
      </c>
    </row>
    <row r="514" s="12" customFormat="1" ht="22.8" customHeight="1">
      <c r="A514" s="12"/>
      <c r="B514" s="190"/>
      <c r="C514" s="191"/>
      <c r="D514" s="192" t="s">
        <v>72</v>
      </c>
      <c r="E514" s="204" t="s">
        <v>619</v>
      </c>
      <c r="F514" s="204" t="s">
        <v>620</v>
      </c>
      <c r="G514" s="191"/>
      <c r="H514" s="191"/>
      <c r="I514" s="194"/>
      <c r="J514" s="205">
        <f>BK514</f>
        <v>0</v>
      </c>
      <c r="K514" s="191"/>
      <c r="L514" s="196"/>
      <c r="M514" s="197"/>
      <c r="N514" s="198"/>
      <c r="O514" s="198"/>
      <c r="P514" s="199">
        <f>SUM(P515:P536)</f>
        <v>0</v>
      </c>
      <c r="Q514" s="198"/>
      <c r="R514" s="199">
        <f>SUM(R515:R536)</f>
        <v>26.079599999999999</v>
      </c>
      <c r="S514" s="198"/>
      <c r="T514" s="200">
        <f>SUM(T515:T536)</f>
        <v>0</v>
      </c>
      <c r="U514" s="12"/>
      <c r="V514" s="12"/>
      <c r="W514" s="12"/>
      <c r="X514" s="12"/>
      <c r="Y514" s="12"/>
      <c r="Z514" s="12"/>
      <c r="AA514" s="12"/>
      <c r="AB514" s="12"/>
      <c r="AC514" s="12"/>
      <c r="AD514" s="12"/>
      <c r="AE514" s="12"/>
      <c r="AR514" s="201" t="s">
        <v>168</v>
      </c>
      <c r="AT514" s="202" t="s">
        <v>72</v>
      </c>
      <c r="AU514" s="202" t="s">
        <v>81</v>
      </c>
      <c r="AY514" s="201" t="s">
        <v>142</v>
      </c>
      <c r="BK514" s="203">
        <f>SUM(BK515:BK536)</f>
        <v>0</v>
      </c>
    </row>
    <row r="515" s="2" customFormat="1" ht="24.15" customHeight="1">
      <c r="A515" s="40"/>
      <c r="B515" s="41"/>
      <c r="C515" s="206" t="s">
        <v>621</v>
      </c>
      <c r="D515" s="206" t="s">
        <v>144</v>
      </c>
      <c r="E515" s="207" t="s">
        <v>622</v>
      </c>
      <c r="F515" s="208" t="s">
        <v>623</v>
      </c>
      <c r="G515" s="209" t="s">
        <v>372</v>
      </c>
      <c r="H515" s="210">
        <v>316.5</v>
      </c>
      <c r="I515" s="211"/>
      <c r="J515" s="212">
        <f>ROUND(I515*H515,2)</f>
        <v>0</v>
      </c>
      <c r="K515" s="208" t="s">
        <v>148</v>
      </c>
      <c r="L515" s="46"/>
      <c r="M515" s="213" t="s">
        <v>19</v>
      </c>
      <c r="N515" s="214" t="s">
        <v>44</v>
      </c>
      <c r="O515" s="86"/>
      <c r="P515" s="215">
        <f>O515*H515</f>
        <v>0</v>
      </c>
      <c r="Q515" s="215">
        <v>0</v>
      </c>
      <c r="R515" s="215">
        <f>Q515*H515</f>
        <v>0</v>
      </c>
      <c r="S515" s="215">
        <v>0</v>
      </c>
      <c r="T515" s="216">
        <f>S515*H515</f>
        <v>0</v>
      </c>
      <c r="U515" s="40"/>
      <c r="V515" s="40"/>
      <c r="W515" s="40"/>
      <c r="X515" s="40"/>
      <c r="Y515" s="40"/>
      <c r="Z515" s="40"/>
      <c r="AA515" s="40"/>
      <c r="AB515" s="40"/>
      <c r="AC515" s="40"/>
      <c r="AD515" s="40"/>
      <c r="AE515" s="40"/>
      <c r="AR515" s="217" t="s">
        <v>608</v>
      </c>
      <c r="AT515" s="217" t="s">
        <v>144</v>
      </c>
      <c r="AU515" s="217" t="s">
        <v>83</v>
      </c>
      <c r="AY515" s="19" t="s">
        <v>142</v>
      </c>
      <c r="BE515" s="218">
        <f>IF(N515="základní",J515,0)</f>
        <v>0</v>
      </c>
      <c r="BF515" s="218">
        <f>IF(N515="snížená",J515,0)</f>
        <v>0</v>
      </c>
      <c r="BG515" s="218">
        <f>IF(N515="zákl. přenesená",J515,0)</f>
        <v>0</v>
      </c>
      <c r="BH515" s="218">
        <f>IF(N515="sníž. přenesená",J515,0)</f>
        <v>0</v>
      </c>
      <c r="BI515" s="218">
        <f>IF(N515="nulová",J515,0)</f>
        <v>0</v>
      </c>
      <c r="BJ515" s="19" t="s">
        <v>81</v>
      </c>
      <c r="BK515" s="218">
        <f>ROUND(I515*H515,2)</f>
        <v>0</v>
      </c>
      <c r="BL515" s="19" t="s">
        <v>608</v>
      </c>
      <c r="BM515" s="217" t="s">
        <v>624</v>
      </c>
    </row>
    <row r="516" s="2" customFormat="1">
      <c r="A516" s="40"/>
      <c r="B516" s="41"/>
      <c r="C516" s="42"/>
      <c r="D516" s="219" t="s">
        <v>151</v>
      </c>
      <c r="E516" s="42"/>
      <c r="F516" s="220" t="s">
        <v>625</v>
      </c>
      <c r="G516" s="42"/>
      <c r="H516" s="42"/>
      <c r="I516" s="221"/>
      <c r="J516" s="42"/>
      <c r="K516" s="42"/>
      <c r="L516" s="46"/>
      <c r="M516" s="222"/>
      <c r="N516" s="223"/>
      <c r="O516" s="86"/>
      <c r="P516" s="86"/>
      <c r="Q516" s="86"/>
      <c r="R516" s="86"/>
      <c r="S516" s="86"/>
      <c r="T516" s="87"/>
      <c r="U516" s="40"/>
      <c r="V516" s="40"/>
      <c r="W516" s="40"/>
      <c r="X516" s="40"/>
      <c r="Y516" s="40"/>
      <c r="Z516" s="40"/>
      <c r="AA516" s="40"/>
      <c r="AB516" s="40"/>
      <c r="AC516" s="40"/>
      <c r="AD516" s="40"/>
      <c r="AE516" s="40"/>
      <c r="AT516" s="19" t="s">
        <v>151</v>
      </c>
      <c r="AU516" s="19" t="s">
        <v>83</v>
      </c>
    </row>
    <row r="517" s="13" customFormat="1">
      <c r="A517" s="13"/>
      <c r="B517" s="224"/>
      <c r="C517" s="225"/>
      <c r="D517" s="226" t="s">
        <v>153</v>
      </c>
      <c r="E517" s="227" t="s">
        <v>19</v>
      </c>
      <c r="F517" s="228" t="s">
        <v>154</v>
      </c>
      <c r="G517" s="225"/>
      <c r="H517" s="227" t="s">
        <v>19</v>
      </c>
      <c r="I517" s="229"/>
      <c r="J517" s="225"/>
      <c r="K517" s="225"/>
      <c r="L517" s="230"/>
      <c r="M517" s="231"/>
      <c r="N517" s="232"/>
      <c r="O517" s="232"/>
      <c r="P517" s="232"/>
      <c r="Q517" s="232"/>
      <c r="R517" s="232"/>
      <c r="S517" s="232"/>
      <c r="T517" s="233"/>
      <c r="U517" s="13"/>
      <c r="V517" s="13"/>
      <c r="W517" s="13"/>
      <c r="X517" s="13"/>
      <c r="Y517" s="13"/>
      <c r="Z517" s="13"/>
      <c r="AA517" s="13"/>
      <c r="AB517" s="13"/>
      <c r="AC517" s="13"/>
      <c r="AD517" s="13"/>
      <c r="AE517" s="13"/>
      <c r="AT517" s="234" t="s">
        <v>153</v>
      </c>
      <c r="AU517" s="234" t="s">
        <v>83</v>
      </c>
      <c r="AV517" s="13" t="s">
        <v>81</v>
      </c>
      <c r="AW517" s="13" t="s">
        <v>35</v>
      </c>
      <c r="AX517" s="13" t="s">
        <v>73</v>
      </c>
      <c r="AY517" s="234" t="s">
        <v>142</v>
      </c>
    </row>
    <row r="518" s="13" customFormat="1">
      <c r="A518" s="13"/>
      <c r="B518" s="224"/>
      <c r="C518" s="225"/>
      <c r="D518" s="226" t="s">
        <v>153</v>
      </c>
      <c r="E518" s="227" t="s">
        <v>19</v>
      </c>
      <c r="F518" s="228" t="s">
        <v>626</v>
      </c>
      <c r="G518" s="225"/>
      <c r="H518" s="227" t="s">
        <v>19</v>
      </c>
      <c r="I518" s="229"/>
      <c r="J518" s="225"/>
      <c r="K518" s="225"/>
      <c r="L518" s="230"/>
      <c r="M518" s="231"/>
      <c r="N518" s="232"/>
      <c r="O518" s="232"/>
      <c r="P518" s="232"/>
      <c r="Q518" s="232"/>
      <c r="R518" s="232"/>
      <c r="S518" s="232"/>
      <c r="T518" s="233"/>
      <c r="U518" s="13"/>
      <c r="V518" s="13"/>
      <c r="W518" s="13"/>
      <c r="X518" s="13"/>
      <c r="Y518" s="13"/>
      <c r="Z518" s="13"/>
      <c r="AA518" s="13"/>
      <c r="AB518" s="13"/>
      <c r="AC518" s="13"/>
      <c r="AD518" s="13"/>
      <c r="AE518" s="13"/>
      <c r="AT518" s="234" t="s">
        <v>153</v>
      </c>
      <c r="AU518" s="234" t="s">
        <v>83</v>
      </c>
      <c r="AV518" s="13" t="s">
        <v>81</v>
      </c>
      <c r="AW518" s="13" t="s">
        <v>35</v>
      </c>
      <c r="AX518" s="13" t="s">
        <v>73</v>
      </c>
      <c r="AY518" s="234" t="s">
        <v>142</v>
      </c>
    </row>
    <row r="519" s="14" customFormat="1">
      <c r="A519" s="14"/>
      <c r="B519" s="235"/>
      <c r="C519" s="236"/>
      <c r="D519" s="226" t="s">
        <v>153</v>
      </c>
      <c r="E519" s="237" t="s">
        <v>19</v>
      </c>
      <c r="F519" s="238" t="s">
        <v>573</v>
      </c>
      <c r="G519" s="236"/>
      <c r="H519" s="239">
        <v>302.5</v>
      </c>
      <c r="I519" s="240"/>
      <c r="J519" s="236"/>
      <c r="K519" s="236"/>
      <c r="L519" s="241"/>
      <c r="M519" s="242"/>
      <c r="N519" s="243"/>
      <c r="O519" s="243"/>
      <c r="P519" s="243"/>
      <c r="Q519" s="243"/>
      <c r="R519" s="243"/>
      <c r="S519" s="243"/>
      <c r="T519" s="244"/>
      <c r="U519" s="14"/>
      <c r="V519" s="14"/>
      <c r="W519" s="14"/>
      <c r="X519" s="14"/>
      <c r="Y519" s="14"/>
      <c r="Z519" s="14"/>
      <c r="AA519" s="14"/>
      <c r="AB519" s="14"/>
      <c r="AC519" s="14"/>
      <c r="AD519" s="14"/>
      <c r="AE519" s="14"/>
      <c r="AT519" s="245" t="s">
        <v>153</v>
      </c>
      <c r="AU519" s="245" t="s">
        <v>83</v>
      </c>
      <c r="AV519" s="14" t="s">
        <v>83</v>
      </c>
      <c r="AW519" s="14" t="s">
        <v>35</v>
      </c>
      <c r="AX519" s="14" t="s">
        <v>73</v>
      </c>
      <c r="AY519" s="245" t="s">
        <v>142</v>
      </c>
    </row>
    <row r="520" s="13" customFormat="1">
      <c r="A520" s="13"/>
      <c r="B520" s="224"/>
      <c r="C520" s="225"/>
      <c r="D520" s="226" t="s">
        <v>153</v>
      </c>
      <c r="E520" s="227" t="s">
        <v>19</v>
      </c>
      <c r="F520" s="228" t="s">
        <v>574</v>
      </c>
      <c r="G520" s="225"/>
      <c r="H520" s="227" t="s">
        <v>19</v>
      </c>
      <c r="I520" s="229"/>
      <c r="J520" s="225"/>
      <c r="K520" s="225"/>
      <c r="L520" s="230"/>
      <c r="M520" s="231"/>
      <c r="N520" s="232"/>
      <c r="O520" s="232"/>
      <c r="P520" s="232"/>
      <c r="Q520" s="232"/>
      <c r="R520" s="232"/>
      <c r="S520" s="232"/>
      <c r="T520" s="233"/>
      <c r="U520" s="13"/>
      <c r="V520" s="13"/>
      <c r="W520" s="13"/>
      <c r="X520" s="13"/>
      <c r="Y520" s="13"/>
      <c r="Z520" s="13"/>
      <c r="AA520" s="13"/>
      <c r="AB520" s="13"/>
      <c r="AC520" s="13"/>
      <c r="AD520" s="13"/>
      <c r="AE520" s="13"/>
      <c r="AT520" s="234" t="s">
        <v>153</v>
      </c>
      <c r="AU520" s="234" t="s">
        <v>83</v>
      </c>
      <c r="AV520" s="13" t="s">
        <v>81</v>
      </c>
      <c r="AW520" s="13" t="s">
        <v>35</v>
      </c>
      <c r="AX520" s="13" t="s">
        <v>73</v>
      </c>
      <c r="AY520" s="234" t="s">
        <v>142</v>
      </c>
    </row>
    <row r="521" s="14" customFormat="1">
      <c r="A521" s="14"/>
      <c r="B521" s="235"/>
      <c r="C521" s="236"/>
      <c r="D521" s="226" t="s">
        <v>153</v>
      </c>
      <c r="E521" s="237" t="s">
        <v>19</v>
      </c>
      <c r="F521" s="238" t="s">
        <v>575</v>
      </c>
      <c r="G521" s="236"/>
      <c r="H521" s="239">
        <v>14</v>
      </c>
      <c r="I521" s="240"/>
      <c r="J521" s="236"/>
      <c r="K521" s="236"/>
      <c r="L521" s="241"/>
      <c r="M521" s="242"/>
      <c r="N521" s="243"/>
      <c r="O521" s="243"/>
      <c r="P521" s="243"/>
      <c r="Q521" s="243"/>
      <c r="R521" s="243"/>
      <c r="S521" s="243"/>
      <c r="T521" s="244"/>
      <c r="U521" s="14"/>
      <c r="V521" s="14"/>
      <c r="W521" s="14"/>
      <c r="X521" s="14"/>
      <c r="Y521" s="14"/>
      <c r="Z521" s="14"/>
      <c r="AA521" s="14"/>
      <c r="AB521" s="14"/>
      <c r="AC521" s="14"/>
      <c r="AD521" s="14"/>
      <c r="AE521" s="14"/>
      <c r="AT521" s="245" t="s">
        <v>153</v>
      </c>
      <c r="AU521" s="245" t="s">
        <v>83</v>
      </c>
      <c r="AV521" s="14" t="s">
        <v>83</v>
      </c>
      <c r="AW521" s="14" t="s">
        <v>35</v>
      </c>
      <c r="AX521" s="14" t="s">
        <v>73</v>
      </c>
      <c r="AY521" s="245" t="s">
        <v>142</v>
      </c>
    </row>
    <row r="522" s="15" customFormat="1">
      <c r="A522" s="15"/>
      <c r="B522" s="246"/>
      <c r="C522" s="247"/>
      <c r="D522" s="226" t="s">
        <v>153</v>
      </c>
      <c r="E522" s="248" t="s">
        <v>19</v>
      </c>
      <c r="F522" s="249" t="s">
        <v>160</v>
      </c>
      <c r="G522" s="247"/>
      <c r="H522" s="250">
        <v>316.5</v>
      </c>
      <c r="I522" s="251"/>
      <c r="J522" s="247"/>
      <c r="K522" s="247"/>
      <c r="L522" s="252"/>
      <c r="M522" s="253"/>
      <c r="N522" s="254"/>
      <c r="O522" s="254"/>
      <c r="P522" s="254"/>
      <c r="Q522" s="254"/>
      <c r="R522" s="254"/>
      <c r="S522" s="254"/>
      <c r="T522" s="255"/>
      <c r="U522" s="15"/>
      <c r="V522" s="15"/>
      <c r="W522" s="15"/>
      <c r="X522" s="15"/>
      <c r="Y522" s="15"/>
      <c r="Z522" s="15"/>
      <c r="AA522" s="15"/>
      <c r="AB522" s="15"/>
      <c r="AC522" s="15"/>
      <c r="AD522" s="15"/>
      <c r="AE522" s="15"/>
      <c r="AT522" s="256" t="s">
        <v>153</v>
      </c>
      <c r="AU522" s="256" t="s">
        <v>83</v>
      </c>
      <c r="AV522" s="15" t="s">
        <v>149</v>
      </c>
      <c r="AW522" s="15" t="s">
        <v>35</v>
      </c>
      <c r="AX522" s="15" t="s">
        <v>81</v>
      </c>
      <c r="AY522" s="256" t="s">
        <v>142</v>
      </c>
    </row>
    <row r="523" s="2" customFormat="1" ht="16.5" customHeight="1">
      <c r="A523" s="40"/>
      <c r="B523" s="41"/>
      <c r="C523" s="257" t="s">
        <v>627</v>
      </c>
      <c r="D523" s="257" t="s">
        <v>250</v>
      </c>
      <c r="E523" s="258" t="s">
        <v>628</v>
      </c>
      <c r="F523" s="259" t="s">
        <v>629</v>
      </c>
      <c r="G523" s="260" t="s">
        <v>372</v>
      </c>
      <c r="H523" s="261">
        <v>316.5</v>
      </c>
      <c r="I523" s="262"/>
      <c r="J523" s="263">
        <f>ROUND(I523*H523,2)</f>
        <v>0</v>
      </c>
      <c r="K523" s="259" t="s">
        <v>148</v>
      </c>
      <c r="L523" s="264"/>
      <c r="M523" s="265" t="s">
        <v>19</v>
      </c>
      <c r="N523" s="266" t="s">
        <v>44</v>
      </c>
      <c r="O523" s="86"/>
      <c r="P523" s="215">
        <f>O523*H523</f>
        <v>0</v>
      </c>
      <c r="Q523" s="215">
        <v>0.059999999999999998</v>
      </c>
      <c r="R523" s="215">
        <f>Q523*H523</f>
        <v>18.989999999999998</v>
      </c>
      <c r="S523" s="215">
        <v>0</v>
      </c>
      <c r="T523" s="216">
        <f>S523*H523</f>
        <v>0</v>
      </c>
      <c r="U523" s="40"/>
      <c r="V523" s="40"/>
      <c r="W523" s="40"/>
      <c r="X523" s="40"/>
      <c r="Y523" s="40"/>
      <c r="Z523" s="40"/>
      <c r="AA523" s="40"/>
      <c r="AB523" s="40"/>
      <c r="AC523" s="40"/>
      <c r="AD523" s="40"/>
      <c r="AE523" s="40"/>
      <c r="AR523" s="217" t="s">
        <v>209</v>
      </c>
      <c r="AT523" s="217" t="s">
        <v>250</v>
      </c>
      <c r="AU523" s="217" t="s">
        <v>83</v>
      </c>
      <c r="AY523" s="19" t="s">
        <v>142</v>
      </c>
      <c r="BE523" s="218">
        <f>IF(N523="základní",J523,0)</f>
        <v>0</v>
      </c>
      <c r="BF523" s="218">
        <f>IF(N523="snížená",J523,0)</f>
        <v>0</v>
      </c>
      <c r="BG523" s="218">
        <f>IF(N523="zákl. přenesená",J523,0)</f>
        <v>0</v>
      </c>
      <c r="BH523" s="218">
        <f>IF(N523="sníž. přenesená",J523,0)</f>
        <v>0</v>
      </c>
      <c r="BI523" s="218">
        <f>IF(N523="nulová",J523,0)</f>
        <v>0</v>
      </c>
      <c r="BJ523" s="19" t="s">
        <v>81</v>
      </c>
      <c r="BK523" s="218">
        <f>ROUND(I523*H523,2)</f>
        <v>0</v>
      </c>
      <c r="BL523" s="19" t="s">
        <v>149</v>
      </c>
      <c r="BM523" s="217" t="s">
        <v>630</v>
      </c>
    </row>
    <row r="524" s="13" customFormat="1">
      <c r="A524" s="13"/>
      <c r="B524" s="224"/>
      <c r="C524" s="225"/>
      <c r="D524" s="226" t="s">
        <v>153</v>
      </c>
      <c r="E524" s="227" t="s">
        <v>19</v>
      </c>
      <c r="F524" s="228" t="s">
        <v>154</v>
      </c>
      <c r="G524" s="225"/>
      <c r="H524" s="227" t="s">
        <v>19</v>
      </c>
      <c r="I524" s="229"/>
      <c r="J524" s="225"/>
      <c r="K524" s="225"/>
      <c r="L524" s="230"/>
      <c r="M524" s="231"/>
      <c r="N524" s="232"/>
      <c r="O524" s="232"/>
      <c r="P524" s="232"/>
      <c r="Q524" s="232"/>
      <c r="R524" s="232"/>
      <c r="S524" s="232"/>
      <c r="T524" s="233"/>
      <c r="U524" s="13"/>
      <c r="V524" s="13"/>
      <c r="W524" s="13"/>
      <c r="X524" s="13"/>
      <c r="Y524" s="13"/>
      <c r="Z524" s="13"/>
      <c r="AA524" s="13"/>
      <c r="AB524" s="13"/>
      <c r="AC524" s="13"/>
      <c r="AD524" s="13"/>
      <c r="AE524" s="13"/>
      <c r="AT524" s="234" t="s">
        <v>153</v>
      </c>
      <c r="AU524" s="234" t="s">
        <v>83</v>
      </c>
      <c r="AV524" s="13" t="s">
        <v>81</v>
      </c>
      <c r="AW524" s="13" t="s">
        <v>35</v>
      </c>
      <c r="AX524" s="13" t="s">
        <v>73</v>
      </c>
      <c r="AY524" s="234" t="s">
        <v>142</v>
      </c>
    </row>
    <row r="525" s="13" customFormat="1">
      <c r="A525" s="13"/>
      <c r="B525" s="224"/>
      <c r="C525" s="225"/>
      <c r="D525" s="226" t="s">
        <v>153</v>
      </c>
      <c r="E525" s="227" t="s">
        <v>19</v>
      </c>
      <c r="F525" s="228" t="s">
        <v>631</v>
      </c>
      <c r="G525" s="225"/>
      <c r="H525" s="227" t="s">
        <v>19</v>
      </c>
      <c r="I525" s="229"/>
      <c r="J525" s="225"/>
      <c r="K525" s="225"/>
      <c r="L525" s="230"/>
      <c r="M525" s="231"/>
      <c r="N525" s="232"/>
      <c r="O525" s="232"/>
      <c r="P525" s="232"/>
      <c r="Q525" s="232"/>
      <c r="R525" s="232"/>
      <c r="S525" s="232"/>
      <c r="T525" s="233"/>
      <c r="U525" s="13"/>
      <c r="V525" s="13"/>
      <c r="W525" s="13"/>
      <c r="X525" s="13"/>
      <c r="Y525" s="13"/>
      <c r="Z525" s="13"/>
      <c r="AA525" s="13"/>
      <c r="AB525" s="13"/>
      <c r="AC525" s="13"/>
      <c r="AD525" s="13"/>
      <c r="AE525" s="13"/>
      <c r="AT525" s="234" t="s">
        <v>153</v>
      </c>
      <c r="AU525" s="234" t="s">
        <v>83</v>
      </c>
      <c r="AV525" s="13" t="s">
        <v>81</v>
      </c>
      <c r="AW525" s="13" t="s">
        <v>35</v>
      </c>
      <c r="AX525" s="13" t="s">
        <v>73</v>
      </c>
      <c r="AY525" s="234" t="s">
        <v>142</v>
      </c>
    </row>
    <row r="526" s="14" customFormat="1">
      <c r="A526" s="14"/>
      <c r="B526" s="235"/>
      <c r="C526" s="236"/>
      <c r="D526" s="226" t="s">
        <v>153</v>
      </c>
      <c r="E526" s="237" t="s">
        <v>19</v>
      </c>
      <c r="F526" s="238" t="s">
        <v>573</v>
      </c>
      <c r="G526" s="236"/>
      <c r="H526" s="239">
        <v>302.5</v>
      </c>
      <c r="I526" s="240"/>
      <c r="J526" s="236"/>
      <c r="K526" s="236"/>
      <c r="L526" s="241"/>
      <c r="M526" s="242"/>
      <c r="N526" s="243"/>
      <c r="O526" s="243"/>
      <c r="P526" s="243"/>
      <c r="Q526" s="243"/>
      <c r="R526" s="243"/>
      <c r="S526" s="243"/>
      <c r="T526" s="244"/>
      <c r="U526" s="14"/>
      <c r="V526" s="14"/>
      <c r="W526" s="14"/>
      <c r="X526" s="14"/>
      <c r="Y526" s="14"/>
      <c r="Z526" s="14"/>
      <c r="AA526" s="14"/>
      <c r="AB526" s="14"/>
      <c r="AC526" s="14"/>
      <c r="AD526" s="14"/>
      <c r="AE526" s="14"/>
      <c r="AT526" s="245" t="s">
        <v>153</v>
      </c>
      <c r="AU526" s="245" t="s">
        <v>83</v>
      </c>
      <c r="AV526" s="14" t="s">
        <v>83</v>
      </c>
      <c r="AW526" s="14" t="s">
        <v>35</v>
      </c>
      <c r="AX526" s="14" t="s">
        <v>73</v>
      </c>
      <c r="AY526" s="245" t="s">
        <v>142</v>
      </c>
    </row>
    <row r="527" s="13" customFormat="1">
      <c r="A527" s="13"/>
      <c r="B527" s="224"/>
      <c r="C527" s="225"/>
      <c r="D527" s="226" t="s">
        <v>153</v>
      </c>
      <c r="E527" s="227" t="s">
        <v>19</v>
      </c>
      <c r="F527" s="228" t="s">
        <v>574</v>
      </c>
      <c r="G527" s="225"/>
      <c r="H527" s="227" t="s">
        <v>19</v>
      </c>
      <c r="I527" s="229"/>
      <c r="J527" s="225"/>
      <c r="K527" s="225"/>
      <c r="L527" s="230"/>
      <c r="M527" s="231"/>
      <c r="N527" s="232"/>
      <c r="O527" s="232"/>
      <c r="P527" s="232"/>
      <c r="Q527" s="232"/>
      <c r="R527" s="232"/>
      <c r="S527" s="232"/>
      <c r="T527" s="233"/>
      <c r="U527" s="13"/>
      <c r="V527" s="13"/>
      <c r="W527" s="13"/>
      <c r="X527" s="13"/>
      <c r="Y527" s="13"/>
      <c r="Z527" s="13"/>
      <c r="AA527" s="13"/>
      <c r="AB527" s="13"/>
      <c r="AC527" s="13"/>
      <c r="AD527" s="13"/>
      <c r="AE527" s="13"/>
      <c r="AT527" s="234" t="s">
        <v>153</v>
      </c>
      <c r="AU527" s="234" t="s">
        <v>83</v>
      </c>
      <c r="AV527" s="13" t="s">
        <v>81</v>
      </c>
      <c r="AW527" s="13" t="s">
        <v>35</v>
      </c>
      <c r="AX527" s="13" t="s">
        <v>73</v>
      </c>
      <c r="AY527" s="234" t="s">
        <v>142</v>
      </c>
    </row>
    <row r="528" s="14" customFormat="1">
      <c r="A528" s="14"/>
      <c r="B528" s="235"/>
      <c r="C528" s="236"/>
      <c r="D528" s="226" t="s">
        <v>153</v>
      </c>
      <c r="E528" s="237" t="s">
        <v>19</v>
      </c>
      <c r="F528" s="238" t="s">
        <v>575</v>
      </c>
      <c r="G528" s="236"/>
      <c r="H528" s="239">
        <v>14</v>
      </c>
      <c r="I528" s="240"/>
      <c r="J528" s="236"/>
      <c r="K528" s="236"/>
      <c r="L528" s="241"/>
      <c r="M528" s="242"/>
      <c r="N528" s="243"/>
      <c r="O528" s="243"/>
      <c r="P528" s="243"/>
      <c r="Q528" s="243"/>
      <c r="R528" s="243"/>
      <c r="S528" s="243"/>
      <c r="T528" s="244"/>
      <c r="U528" s="14"/>
      <c r="V528" s="14"/>
      <c r="W528" s="14"/>
      <c r="X528" s="14"/>
      <c r="Y528" s="14"/>
      <c r="Z528" s="14"/>
      <c r="AA528" s="14"/>
      <c r="AB528" s="14"/>
      <c r="AC528" s="14"/>
      <c r="AD528" s="14"/>
      <c r="AE528" s="14"/>
      <c r="AT528" s="245" t="s">
        <v>153</v>
      </c>
      <c r="AU528" s="245" t="s">
        <v>83</v>
      </c>
      <c r="AV528" s="14" t="s">
        <v>83</v>
      </c>
      <c r="AW528" s="14" t="s">
        <v>35</v>
      </c>
      <c r="AX528" s="14" t="s">
        <v>73</v>
      </c>
      <c r="AY528" s="245" t="s">
        <v>142</v>
      </c>
    </row>
    <row r="529" s="15" customFormat="1">
      <c r="A529" s="15"/>
      <c r="B529" s="246"/>
      <c r="C529" s="247"/>
      <c r="D529" s="226" t="s">
        <v>153</v>
      </c>
      <c r="E529" s="248" t="s">
        <v>19</v>
      </c>
      <c r="F529" s="249" t="s">
        <v>160</v>
      </c>
      <c r="G529" s="247"/>
      <c r="H529" s="250">
        <v>316.5</v>
      </c>
      <c r="I529" s="251"/>
      <c r="J529" s="247"/>
      <c r="K529" s="247"/>
      <c r="L529" s="252"/>
      <c r="M529" s="253"/>
      <c r="N529" s="254"/>
      <c r="O529" s="254"/>
      <c r="P529" s="254"/>
      <c r="Q529" s="254"/>
      <c r="R529" s="254"/>
      <c r="S529" s="254"/>
      <c r="T529" s="255"/>
      <c r="U529" s="15"/>
      <c r="V529" s="15"/>
      <c r="W529" s="15"/>
      <c r="X529" s="15"/>
      <c r="Y529" s="15"/>
      <c r="Z529" s="15"/>
      <c r="AA529" s="15"/>
      <c r="AB529" s="15"/>
      <c r="AC529" s="15"/>
      <c r="AD529" s="15"/>
      <c r="AE529" s="15"/>
      <c r="AT529" s="256" t="s">
        <v>153</v>
      </c>
      <c r="AU529" s="256" t="s">
        <v>83</v>
      </c>
      <c r="AV529" s="15" t="s">
        <v>149</v>
      </c>
      <c r="AW529" s="15" t="s">
        <v>35</v>
      </c>
      <c r="AX529" s="15" t="s">
        <v>81</v>
      </c>
      <c r="AY529" s="256" t="s">
        <v>142</v>
      </c>
    </row>
    <row r="530" s="2" customFormat="1" ht="16.5" customHeight="1">
      <c r="A530" s="40"/>
      <c r="B530" s="41"/>
      <c r="C530" s="257" t="s">
        <v>632</v>
      </c>
      <c r="D530" s="257" t="s">
        <v>250</v>
      </c>
      <c r="E530" s="258" t="s">
        <v>633</v>
      </c>
      <c r="F530" s="259" t="s">
        <v>634</v>
      </c>
      <c r="G530" s="260" t="s">
        <v>372</v>
      </c>
      <c r="H530" s="261">
        <v>316.5</v>
      </c>
      <c r="I530" s="262"/>
      <c r="J530" s="263">
        <f>ROUND(I530*H530,2)</f>
        <v>0</v>
      </c>
      <c r="K530" s="259" t="s">
        <v>148</v>
      </c>
      <c r="L530" s="264"/>
      <c r="M530" s="265" t="s">
        <v>19</v>
      </c>
      <c r="N530" s="266" t="s">
        <v>44</v>
      </c>
      <c r="O530" s="86"/>
      <c r="P530" s="215">
        <f>O530*H530</f>
        <v>0</v>
      </c>
      <c r="Q530" s="215">
        <v>0.0224</v>
      </c>
      <c r="R530" s="215">
        <f>Q530*H530</f>
        <v>7.0895999999999999</v>
      </c>
      <c r="S530" s="215">
        <v>0</v>
      </c>
      <c r="T530" s="216">
        <f>S530*H530</f>
        <v>0</v>
      </c>
      <c r="U530" s="40"/>
      <c r="V530" s="40"/>
      <c r="W530" s="40"/>
      <c r="X530" s="40"/>
      <c r="Y530" s="40"/>
      <c r="Z530" s="40"/>
      <c r="AA530" s="40"/>
      <c r="AB530" s="40"/>
      <c r="AC530" s="40"/>
      <c r="AD530" s="40"/>
      <c r="AE530" s="40"/>
      <c r="AR530" s="217" t="s">
        <v>209</v>
      </c>
      <c r="AT530" s="217" t="s">
        <v>250</v>
      </c>
      <c r="AU530" s="217" t="s">
        <v>83</v>
      </c>
      <c r="AY530" s="19" t="s">
        <v>142</v>
      </c>
      <c r="BE530" s="218">
        <f>IF(N530="základní",J530,0)</f>
        <v>0</v>
      </c>
      <c r="BF530" s="218">
        <f>IF(N530="snížená",J530,0)</f>
        <v>0</v>
      </c>
      <c r="BG530" s="218">
        <f>IF(N530="zákl. přenesená",J530,0)</f>
        <v>0</v>
      </c>
      <c r="BH530" s="218">
        <f>IF(N530="sníž. přenesená",J530,0)</f>
        <v>0</v>
      </c>
      <c r="BI530" s="218">
        <f>IF(N530="nulová",J530,0)</f>
        <v>0</v>
      </c>
      <c r="BJ530" s="19" t="s">
        <v>81</v>
      </c>
      <c r="BK530" s="218">
        <f>ROUND(I530*H530,2)</f>
        <v>0</v>
      </c>
      <c r="BL530" s="19" t="s">
        <v>149</v>
      </c>
      <c r="BM530" s="217" t="s">
        <v>635</v>
      </c>
    </row>
    <row r="531" s="13" customFormat="1">
      <c r="A531" s="13"/>
      <c r="B531" s="224"/>
      <c r="C531" s="225"/>
      <c r="D531" s="226" t="s">
        <v>153</v>
      </c>
      <c r="E531" s="227" t="s">
        <v>19</v>
      </c>
      <c r="F531" s="228" t="s">
        <v>154</v>
      </c>
      <c r="G531" s="225"/>
      <c r="H531" s="227" t="s">
        <v>19</v>
      </c>
      <c r="I531" s="229"/>
      <c r="J531" s="225"/>
      <c r="K531" s="225"/>
      <c r="L531" s="230"/>
      <c r="M531" s="231"/>
      <c r="N531" s="232"/>
      <c r="O531" s="232"/>
      <c r="P531" s="232"/>
      <c r="Q531" s="232"/>
      <c r="R531" s="232"/>
      <c r="S531" s="232"/>
      <c r="T531" s="233"/>
      <c r="U531" s="13"/>
      <c r="V531" s="13"/>
      <c r="W531" s="13"/>
      <c r="X531" s="13"/>
      <c r="Y531" s="13"/>
      <c r="Z531" s="13"/>
      <c r="AA531" s="13"/>
      <c r="AB531" s="13"/>
      <c r="AC531" s="13"/>
      <c r="AD531" s="13"/>
      <c r="AE531" s="13"/>
      <c r="AT531" s="234" t="s">
        <v>153</v>
      </c>
      <c r="AU531" s="234" t="s">
        <v>83</v>
      </c>
      <c r="AV531" s="13" t="s">
        <v>81</v>
      </c>
      <c r="AW531" s="13" t="s">
        <v>35</v>
      </c>
      <c r="AX531" s="13" t="s">
        <v>73</v>
      </c>
      <c r="AY531" s="234" t="s">
        <v>142</v>
      </c>
    </row>
    <row r="532" s="13" customFormat="1">
      <c r="A532" s="13"/>
      <c r="B532" s="224"/>
      <c r="C532" s="225"/>
      <c r="D532" s="226" t="s">
        <v>153</v>
      </c>
      <c r="E532" s="227" t="s">
        <v>19</v>
      </c>
      <c r="F532" s="228" t="s">
        <v>636</v>
      </c>
      <c r="G532" s="225"/>
      <c r="H532" s="227" t="s">
        <v>19</v>
      </c>
      <c r="I532" s="229"/>
      <c r="J532" s="225"/>
      <c r="K532" s="225"/>
      <c r="L532" s="230"/>
      <c r="M532" s="231"/>
      <c r="N532" s="232"/>
      <c r="O532" s="232"/>
      <c r="P532" s="232"/>
      <c r="Q532" s="232"/>
      <c r="R532" s="232"/>
      <c r="S532" s="232"/>
      <c r="T532" s="233"/>
      <c r="U532" s="13"/>
      <c r="V532" s="13"/>
      <c r="W532" s="13"/>
      <c r="X532" s="13"/>
      <c r="Y532" s="13"/>
      <c r="Z532" s="13"/>
      <c r="AA532" s="13"/>
      <c r="AB532" s="13"/>
      <c r="AC532" s="13"/>
      <c r="AD532" s="13"/>
      <c r="AE532" s="13"/>
      <c r="AT532" s="234" t="s">
        <v>153</v>
      </c>
      <c r="AU532" s="234" t="s">
        <v>83</v>
      </c>
      <c r="AV532" s="13" t="s">
        <v>81</v>
      </c>
      <c r="AW532" s="13" t="s">
        <v>35</v>
      </c>
      <c r="AX532" s="13" t="s">
        <v>73</v>
      </c>
      <c r="AY532" s="234" t="s">
        <v>142</v>
      </c>
    </row>
    <row r="533" s="14" customFormat="1">
      <c r="A533" s="14"/>
      <c r="B533" s="235"/>
      <c r="C533" s="236"/>
      <c r="D533" s="226" t="s">
        <v>153</v>
      </c>
      <c r="E533" s="237" t="s">
        <v>19</v>
      </c>
      <c r="F533" s="238" t="s">
        <v>573</v>
      </c>
      <c r="G533" s="236"/>
      <c r="H533" s="239">
        <v>302.5</v>
      </c>
      <c r="I533" s="240"/>
      <c r="J533" s="236"/>
      <c r="K533" s="236"/>
      <c r="L533" s="241"/>
      <c r="M533" s="242"/>
      <c r="N533" s="243"/>
      <c r="O533" s="243"/>
      <c r="P533" s="243"/>
      <c r="Q533" s="243"/>
      <c r="R533" s="243"/>
      <c r="S533" s="243"/>
      <c r="T533" s="244"/>
      <c r="U533" s="14"/>
      <c r="V533" s="14"/>
      <c r="W533" s="14"/>
      <c r="X533" s="14"/>
      <c r="Y533" s="14"/>
      <c r="Z533" s="14"/>
      <c r="AA533" s="14"/>
      <c r="AB533" s="14"/>
      <c r="AC533" s="14"/>
      <c r="AD533" s="14"/>
      <c r="AE533" s="14"/>
      <c r="AT533" s="245" t="s">
        <v>153</v>
      </c>
      <c r="AU533" s="245" t="s">
        <v>83</v>
      </c>
      <c r="AV533" s="14" t="s">
        <v>83</v>
      </c>
      <c r="AW533" s="14" t="s">
        <v>35</v>
      </c>
      <c r="AX533" s="14" t="s">
        <v>73</v>
      </c>
      <c r="AY533" s="245" t="s">
        <v>142</v>
      </c>
    </row>
    <row r="534" s="13" customFormat="1">
      <c r="A534" s="13"/>
      <c r="B534" s="224"/>
      <c r="C534" s="225"/>
      <c r="D534" s="226" t="s">
        <v>153</v>
      </c>
      <c r="E534" s="227" t="s">
        <v>19</v>
      </c>
      <c r="F534" s="228" t="s">
        <v>574</v>
      </c>
      <c r="G534" s="225"/>
      <c r="H534" s="227" t="s">
        <v>19</v>
      </c>
      <c r="I534" s="229"/>
      <c r="J534" s="225"/>
      <c r="K534" s="225"/>
      <c r="L534" s="230"/>
      <c r="M534" s="231"/>
      <c r="N534" s="232"/>
      <c r="O534" s="232"/>
      <c r="P534" s="232"/>
      <c r="Q534" s="232"/>
      <c r="R534" s="232"/>
      <c r="S534" s="232"/>
      <c r="T534" s="233"/>
      <c r="U534" s="13"/>
      <c r="V534" s="13"/>
      <c r="W534" s="13"/>
      <c r="X534" s="13"/>
      <c r="Y534" s="13"/>
      <c r="Z534" s="13"/>
      <c r="AA534" s="13"/>
      <c r="AB534" s="13"/>
      <c r="AC534" s="13"/>
      <c r="AD534" s="13"/>
      <c r="AE534" s="13"/>
      <c r="AT534" s="234" t="s">
        <v>153</v>
      </c>
      <c r="AU534" s="234" t="s">
        <v>83</v>
      </c>
      <c r="AV534" s="13" t="s">
        <v>81</v>
      </c>
      <c r="AW534" s="13" t="s">
        <v>35</v>
      </c>
      <c r="AX534" s="13" t="s">
        <v>73</v>
      </c>
      <c r="AY534" s="234" t="s">
        <v>142</v>
      </c>
    </row>
    <row r="535" s="14" customFormat="1">
      <c r="A535" s="14"/>
      <c r="B535" s="235"/>
      <c r="C535" s="236"/>
      <c r="D535" s="226" t="s">
        <v>153</v>
      </c>
      <c r="E535" s="237" t="s">
        <v>19</v>
      </c>
      <c r="F535" s="238" t="s">
        <v>575</v>
      </c>
      <c r="G535" s="236"/>
      <c r="H535" s="239">
        <v>14</v>
      </c>
      <c r="I535" s="240"/>
      <c r="J535" s="236"/>
      <c r="K535" s="236"/>
      <c r="L535" s="241"/>
      <c r="M535" s="242"/>
      <c r="N535" s="243"/>
      <c r="O535" s="243"/>
      <c r="P535" s="243"/>
      <c r="Q535" s="243"/>
      <c r="R535" s="243"/>
      <c r="S535" s="243"/>
      <c r="T535" s="244"/>
      <c r="U535" s="14"/>
      <c r="V535" s="14"/>
      <c r="W535" s="14"/>
      <c r="X535" s="14"/>
      <c r="Y535" s="14"/>
      <c r="Z535" s="14"/>
      <c r="AA535" s="14"/>
      <c r="AB535" s="14"/>
      <c r="AC535" s="14"/>
      <c r="AD535" s="14"/>
      <c r="AE535" s="14"/>
      <c r="AT535" s="245" t="s">
        <v>153</v>
      </c>
      <c r="AU535" s="245" t="s">
        <v>83</v>
      </c>
      <c r="AV535" s="14" t="s">
        <v>83</v>
      </c>
      <c r="AW535" s="14" t="s">
        <v>35</v>
      </c>
      <c r="AX535" s="14" t="s">
        <v>73</v>
      </c>
      <c r="AY535" s="245" t="s">
        <v>142</v>
      </c>
    </row>
    <row r="536" s="15" customFormat="1">
      <c r="A536" s="15"/>
      <c r="B536" s="246"/>
      <c r="C536" s="247"/>
      <c r="D536" s="226" t="s">
        <v>153</v>
      </c>
      <c r="E536" s="248" t="s">
        <v>19</v>
      </c>
      <c r="F536" s="249" t="s">
        <v>160</v>
      </c>
      <c r="G536" s="247"/>
      <c r="H536" s="250">
        <v>316.5</v>
      </c>
      <c r="I536" s="251"/>
      <c r="J536" s="247"/>
      <c r="K536" s="247"/>
      <c r="L536" s="252"/>
      <c r="M536" s="253"/>
      <c r="N536" s="254"/>
      <c r="O536" s="254"/>
      <c r="P536" s="254"/>
      <c r="Q536" s="254"/>
      <c r="R536" s="254"/>
      <c r="S536" s="254"/>
      <c r="T536" s="255"/>
      <c r="U536" s="15"/>
      <c r="V536" s="15"/>
      <c r="W536" s="15"/>
      <c r="X536" s="15"/>
      <c r="Y536" s="15"/>
      <c r="Z536" s="15"/>
      <c r="AA536" s="15"/>
      <c r="AB536" s="15"/>
      <c r="AC536" s="15"/>
      <c r="AD536" s="15"/>
      <c r="AE536" s="15"/>
      <c r="AT536" s="256" t="s">
        <v>153</v>
      </c>
      <c r="AU536" s="256" t="s">
        <v>83</v>
      </c>
      <c r="AV536" s="15" t="s">
        <v>149</v>
      </c>
      <c r="AW536" s="15" t="s">
        <v>35</v>
      </c>
      <c r="AX536" s="15" t="s">
        <v>81</v>
      </c>
      <c r="AY536" s="256" t="s">
        <v>142</v>
      </c>
    </row>
    <row r="537" s="12" customFormat="1" ht="25.92" customHeight="1">
      <c r="A537" s="12"/>
      <c r="B537" s="190"/>
      <c r="C537" s="191"/>
      <c r="D537" s="192" t="s">
        <v>72</v>
      </c>
      <c r="E537" s="193" t="s">
        <v>637</v>
      </c>
      <c r="F537" s="193" t="s">
        <v>638</v>
      </c>
      <c r="G537" s="191"/>
      <c r="H537" s="191"/>
      <c r="I537" s="194"/>
      <c r="J537" s="195">
        <f>BK537</f>
        <v>0</v>
      </c>
      <c r="K537" s="191"/>
      <c r="L537" s="196"/>
      <c r="M537" s="197"/>
      <c r="N537" s="198"/>
      <c r="O537" s="198"/>
      <c r="P537" s="199">
        <f>P538+P575+P585+P606+P614</f>
        <v>0</v>
      </c>
      <c r="Q537" s="198"/>
      <c r="R537" s="199">
        <f>R538+R575+R585+R606+R614</f>
        <v>0</v>
      </c>
      <c r="S537" s="198"/>
      <c r="T537" s="200">
        <f>T538+T575+T585+T606+T614</f>
        <v>0</v>
      </c>
      <c r="U537" s="12"/>
      <c r="V537" s="12"/>
      <c r="W537" s="12"/>
      <c r="X537" s="12"/>
      <c r="Y537" s="12"/>
      <c r="Z537" s="12"/>
      <c r="AA537" s="12"/>
      <c r="AB537" s="12"/>
      <c r="AC537" s="12"/>
      <c r="AD537" s="12"/>
      <c r="AE537" s="12"/>
      <c r="AR537" s="201" t="s">
        <v>180</v>
      </c>
      <c r="AT537" s="202" t="s">
        <v>72</v>
      </c>
      <c r="AU537" s="202" t="s">
        <v>73</v>
      </c>
      <c r="AY537" s="201" t="s">
        <v>142</v>
      </c>
      <c r="BK537" s="203">
        <f>BK538+BK575+BK585+BK606+BK614</f>
        <v>0</v>
      </c>
    </row>
    <row r="538" s="12" customFormat="1" ht="22.8" customHeight="1">
      <c r="A538" s="12"/>
      <c r="B538" s="190"/>
      <c r="C538" s="191"/>
      <c r="D538" s="192" t="s">
        <v>72</v>
      </c>
      <c r="E538" s="204" t="s">
        <v>639</v>
      </c>
      <c r="F538" s="204" t="s">
        <v>640</v>
      </c>
      <c r="G538" s="191"/>
      <c r="H538" s="191"/>
      <c r="I538" s="194"/>
      <c r="J538" s="205">
        <f>BK538</f>
        <v>0</v>
      </c>
      <c r="K538" s="191"/>
      <c r="L538" s="196"/>
      <c r="M538" s="197"/>
      <c r="N538" s="198"/>
      <c r="O538" s="198"/>
      <c r="P538" s="199">
        <f>SUM(P539:P574)</f>
        <v>0</v>
      </c>
      <c r="Q538" s="198"/>
      <c r="R538" s="199">
        <f>SUM(R539:R574)</f>
        <v>0</v>
      </c>
      <c r="S538" s="198"/>
      <c r="T538" s="200">
        <f>SUM(T539:T574)</f>
        <v>0</v>
      </c>
      <c r="U538" s="12"/>
      <c r="V538" s="12"/>
      <c r="W538" s="12"/>
      <c r="X538" s="12"/>
      <c r="Y538" s="12"/>
      <c r="Z538" s="12"/>
      <c r="AA538" s="12"/>
      <c r="AB538" s="12"/>
      <c r="AC538" s="12"/>
      <c r="AD538" s="12"/>
      <c r="AE538" s="12"/>
      <c r="AR538" s="201" t="s">
        <v>180</v>
      </c>
      <c r="AT538" s="202" t="s">
        <v>72</v>
      </c>
      <c r="AU538" s="202" t="s">
        <v>81</v>
      </c>
      <c r="AY538" s="201" t="s">
        <v>142</v>
      </c>
      <c r="BK538" s="203">
        <f>SUM(BK539:BK574)</f>
        <v>0</v>
      </c>
    </row>
    <row r="539" s="2" customFormat="1" ht="16.5" customHeight="1">
      <c r="A539" s="40"/>
      <c r="B539" s="41"/>
      <c r="C539" s="206" t="s">
        <v>641</v>
      </c>
      <c r="D539" s="206" t="s">
        <v>144</v>
      </c>
      <c r="E539" s="207" t="s">
        <v>642</v>
      </c>
      <c r="F539" s="208" t="s">
        <v>643</v>
      </c>
      <c r="G539" s="209" t="s">
        <v>644</v>
      </c>
      <c r="H539" s="210">
        <v>2</v>
      </c>
      <c r="I539" s="211"/>
      <c r="J539" s="212">
        <f>ROUND(I539*H539,2)</f>
        <v>0</v>
      </c>
      <c r="K539" s="208" t="s">
        <v>148</v>
      </c>
      <c r="L539" s="46"/>
      <c r="M539" s="213" t="s">
        <v>19</v>
      </c>
      <c r="N539" s="214" t="s">
        <v>44</v>
      </c>
      <c r="O539" s="86"/>
      <c r="P539" s="215">
        <f>O539*H539</f>
        <v>0</v>
      </c>
      <c r="Q539" s="215">
        <v>0</v>
      </c>
      <c r="R539" s="215">
        <f>Q539*H539</f>
        <v>0</v>
      </c>
      <c r="S539" s="215">
        <v>0</v>
      </c>
      <c r="T539" s="216">
        <f>S539*H539</f>
        <v>0</v>
      </c>
      <c r="U539" s="40"/>
      <c r="V539" s="40"/>
      <c r="W539" s="40"/>
      <c r="X539" s="40"/>
      <c r="Y539" s="40"/>
      <c r="Z539" s="40"/>
      <c r="AA539" s="40"/>
      <c r="AB539" s="40"/>
      <c r="AC539" s="40"/>
      <c r="AD539" s="40"/>
      <c r="AE539" s="40"/>
      <c r="AR539" s="217" t="s">
        <v>645</v>
      </c>
      <c r="AT539" s="217" t="s">
        <v>144</v>
      </c>
      <c r="AU539" s="217" t="s">
        <v>83</v>
      </c>
      <c r="AY539" s="19" t="s">
        <v>142</v>
      </c>
      <c r="BE539" s="218">
        <f>IF(N539="základní",J539,0)</f>
        <v>0</v>
      </c>
      <c r="BF539" s="218">
        <f>IF(N539="snížená",J539,0)</f>
        <v>0</v>
      </c>
      <c r="BG539" s="218">
        <f>IF(N539="zákl. přenesená",J539,0)</f>
        <v>0</v>
      </c>
      <c r="BH539" s="218">
        <f>IF(N539="sníž. přenesená",J539,0)</f>
        <v>0</v>
      </c>
      <c r="BI539" s="218">
        <f>IF(N539="nulová",J539,0)</f>
        <v>0</v>
      </c>
      <c r="BJ539" s="19" t="s">
        <v>81</v>
      </c>
      <c r="BK539" s="218">
        <f>ROUND(I539*H539,2)</f>
        <v>0</v>
      </c>
      <c r="BL539" s="19" t="s">
        <v>645</v>
      </c>
      <c r="BM539" s="217" t="s">
        <v>646</v>
      </c>
    </row>
    <row r="540" s="2" customFormat="1">
      <c r="A540" s="40"/>
      <c r="B540" s="41"/>
      <c r="C540" s="42"/>
      <c r="D540" s="219" t="s">
        <v>151</v>
      </c>
      <c r="E540" s="42"/>
      <c r="F540" s="220" t="s">
        <v>647</v>
      </c>
      <c r="G540" s="42"/>
      <c r="H540" s="42"/>
      <c r="I540" s="221"/>
      <c r="J540" s="42"/>
      <c r="K540" s="42"/>
      <c r="L540" s="46"/>
      <c r="M540" s="222"/>
      <c r="N540" s="223"/>
      <c r="O540" s="86"/>
      <c r="P540" s="86"/>
      <c r="Q540" s="86"/>
      <c r="R540" s="86"/>
      <c r="S540" s="86"/>
      <c r="T540" s="87"/>
      <c r="U540" s="40"/>
      <c r="V540" s="40"/>
      <c r="W540" s="40"/>
      <c r="X540" s="40"/>
      <c r="Y540" s="40"/>
      <c r="Z540" s="40"/>
      <c r="AA540" s="40"/>
      <c r="AB540" s="40"/>
      <c r="AC540" s="40"/>
      <c r="AD540" s="40"/>
      <c r="AE540" s="40"/>
      <c r="AT540" s="19" t="s">
        <v>151</v>
      </c>
      <c r="AU540" s="19" t="s">
        <v>83</v>
      </c>
    </row>
    <row r="541" s="13" customFormat="1">
      <c r="A541" s="13"/>
      <c r="B541" s="224"/>
      <c r="C541" s="225"/>
      <c r="D541" s="226" t="s">
        <v>153</v>
      </c>
      <c r="E541" s="227" t="s">
        <v>19</v>
      </c>
      <c r="F541" s="228" t="s">
        <v>648</v>
      </c>
      <c r="G541" s="225"/>
      <c r="H541" s="227" t="s">
        <v>19</v>
      </c>
      <c r="I541" s="229"/>
      <c r="J541" s="225"/>
      <c r="K541" s="225"/>
      <c r="L541" s="230"/>
      <c r="M541" s="231"/>
      <c r="N541" s="232"/>
      <c r="O541" s="232"/>
      <c r="P541" s="232"/>
      <c r="Q541" s="232"/>
      <c r="R541" s="232"/>
      <c r="S541" s="232"/>
      <c r="T541" s="233"/>
      <c r="U541" s="13"/>
      <c r="V541" s="13"/>
      <c r="W541" s="13"/>
      <c r="X541" s="13"/>
      <c r="Y541" s="13"/>
      <c r="Z541" s="13"/>
      <c r="AA541" s="13"/>
      <c r="AB541" s="13"/>
      <c r="AC541" s="13"/>
      <c r="AD541" s="13"/>
      <c r="AE541" s="13"/>
      <c r="AT541" s="234" t="s">
        <v>153</v>
      </c>
      <c r="AU541" s="234" t="s">
        <v>83</v>
      </c>
      <c r="AV541" s="13" t="s">
        <v>81</v>
      </c>
      <c r="AW541" s="13" t="s">
        <v>35</v>
      </c>
      <c r="AX541" s="13" t="s">
        <v>73</v>
      </c>
      <c r="AY541" s="234" t="s">
        <v>142</v>
      </c>
    </row>
    <row r="542" s="14" customFormat="1">
      <c r="A542" s="14"/>
      <c r="B542" s="235"/>
      <c r="C542" s="236"/>
      <c r="D542" s="226" t="s">
        <v>153</v>
      </c>
      <c r="E542" s="237" t="s">
        <v>19</v>
      </c>
      <c r="F542" s="238" t="s">
        <v>83</v>
      </c>
      <c r="G542" s="236"/>
      <c r="H542" s="239">
        <v>2</v>
      </c>
      <c r="I542" s="240"/>
      <c r="J542" s="236"/>
      <c r="K542" s="236"/>
      <c r="L542" s="241"/>
      <c r="M542" s="242"/>
      <c r="N542" s="243"/>
      <c r="O542" s="243"/>
      <c r="P542" s="243"/>
      <c r="Q542" s="243"/>
      <c r="R542" s="243"/>
      <c r="S542" s="243"/>
      <c r="T542" s="244"/>
      <c r="U542" s="14"/>
      <c r="V542" s="14"/>
      <c r="W542" s="14"/>
      <c r="X542" s="14"/>
      <c r="Y542" s="14"/>
      <c r="Z542" s="14"/>
      <c r="AA542" s="14"/>
      <c r="AB542" s="14"/>
      <c r="AC542" s="14"/>
      <c r="AD542" s="14"/>
      <c r="AE542" s="14"/>
      <c r="AT542" s="245" t="s">
        <v>153</v>
      </c>
      <c r="AU542" s="245" t="s">
        <v>83</v>
      </c>
      <c r="AV542" s="14" t="s">
        <v>83</v>
      </c>
      <c r="AW542" s="14" t="s">
        <v>35</v>
      </c>
      <c r="AX542" s="14" t="s">
        <v>73</v>
      </c>
      <c r="AY542" s="245" t="s">
        <v>142</v>
      </c>
    </row>
    <row r="543" s="15" customFormat="1">
      <c r="A543" s="15"/>
      <c r="B543" s="246"/>
      <c r="C543" s="247"/>
      <c r="D543" s="226" t="s">
        <v>153</v>
      </c>
      <c r="E543" s="248" t="s">
        <v>19</v>
      </c>
      <c r="F543" s="249" t="s">
        <v>160</v>
      </c>
      <c r="G543" s="247"/>
      <c r="H543" s="250">
        <v>2</v>
      </c>
      <c r="I543" s="251"/>
      <c r="J543" s="247"/>
      <c r="K543" s="247"/>
      <c r="L543" s="252"/>
      <c r="M543" s="253"/>
      <c r="N543" s="254"/>
      <c r="O543" s="254"/>
      <c r="P543" s="254"/>
      <c r="Q543" s="254"/>
      <c r="R543" s="254"/>
      <c r="S543" s="254"/>
      <c r="T543" s="255"/>
      <c r="U543" s="15"/>
      <c r="V543" s="15"/>
      <c r="W543" s="15"/>
      <c r="X543" s="15"/>
      <c r="Y543" s="15"/>
      <c r="Z543" s="15"/>
      <c r="AA543" s="15"/>
      <c r="AB543" s="15"/>
      <c r="AC543" s="15"/>
      <c r="AD543" s="15"/>
      <c r="AE543" s="15"/>
      <c r="AT543" s="256" t="s">
        <v>153</v>
      </c>
      <c r="AU543" s="256" t="s">
        <v>83</v>
      </c>
      <c r="AV543" s="15" t="s">
        <v>149</v>
      </c>
      <c r="AW543" s="15" t="s">
        <v>35</v>
      </c>
      <c r="AX543" s="15" t="s">
        <v>81</v>
      </c>
      <c r="AY543" s="256" t="s">
        <v>142</v>
      </c>
    </row>
    <row r="544" s="2" customFormat="1" ht="16.5" customHeight="1">
      <c r="A544" s="40"/>
      <c r="B544" s="41"/>
      <c r="C544" s="206" t="s">
        <v>263</v>
      </c>
      <c r="D544" s="206" t="s">
        <v>144</v>
      </c>
      <c r="E544" s="207" t="s">
        <v>649</v>
      </c>
      <c r="F544" s="208" t="s">
        <v>650</v>
      </c>
      <c r="G544" s="209" t="s">
        <v>651</v>
      </c>
      <c r="H544" s="210">
        <v>1</v>
      </c>
      <c r="I544" s="211"/>
      <c r="J544" s="212">
        <f>ROUND(I544*H544,2)</f>
        <v>0</v>
      </c>
      <c r="K544" s="208" t="s">
        <v>148</v>
      </c>
      <c r="L544" s="46"/>
      <c r="M544" s="213" t="s">
        <v>19</v>
      </c>
      <c r="N544" s="214" t="s">
        <v>44</v>
      </c>
      <c r="O544" s="86"/>
      <c r="P544" s="215">
        <f>O544*H544</f>
        <v>0</v>
      </c>
      <c r="Q544" s="215">
        <v>0</v>
      </c>
      <c r="R544" s="215">
        <f>Q544*H544</f>
        <v>0</v>
      </c>
      <c r="S544" s="215">
        <v>0</v>
      </c>
      <c r="T544" s="216">
        <f>S544*H544</f>
        <v>0</v>
      </c>
      <c r="U544" s="40"/>
      <c r="V544" s="40"/>
      <c r="W544" s="40"/>
      <c r="X544" s="40"/>
      <c r="Y544" s="40"/>
      <c r="Z544" s="40"/>
      <c r="AA544" s="40"/>
      <c r="AB544" s="40"/>
      <c r="AC544" s="40"/>
      <c r="AD544" s="40"/>
      <c r="AE544" s="40"/>
      <c r="AR544" s="217" t="s">
        <v>645</v>
      </c>
      <c r="AT544" s="217" t="s">
        <v>144</v>
      </c>
      <c r="AU544" s="217" t="s">
        <v>83</v>
      </c>
      <c r="AY544" s="19" t="s">
        <v>142</v>
      </c>
      <c r="BE544" s="218">
        <f>IF(N544="základní",J544,0)</f>
        <v>0</v>
      </c>
      <c r="BF544" s="218">
        <f>IF(N544="snížená",J544,0)</f>
        <v>0</v>
      </c>
      <c r="BG544" s="218">
        <f>IF(N544="zákl. přenesená",J544,0)</f>
        <v>0</v>
      </c>
      <c r="BH544" s="218">
        <f>IF(N544="sníž. přenesená",J544,0)</f>
        <v>0</v>
      </c>
      <c r="BI544" s="218">
        <f>IF(N544="nulová",J544,0)</f>
        <v>0</v>
      </c>
      <c r="BJ544" s="19" t="s">
        <v>81</v>
      </c>
      <c r="BK544" s="218">
        <f>ROUND(I544*H544,2)</f>
        <v>0</v>
      </c>
      <c r="BL544" s="19" t="s">
        <v>645</v>
      </c>
      <c r="BM544" s="217" t="s">
        <v>652</v>
      </c>
    </row>
    <row r="545" s="2" customFormat="1">
      <c r="A545" s="40"/>
      <c r="B545" s="41"/>
      <c r="C545" s="42"/>
      <c r="D545" s="219" t="s">
        <v>151</v>
      </c>
      <c r="E545" s="42"/>
      <c r="F545" s="220" t="s">
        <v>653</v>
      </c>
      <c r="G545" s="42"/>
      <c r="H545" s="42"/>
      <c r="I545" s="221"/>
      <c r="J545" s="42"/>
      <c r="K545" s="42"/>
      <c r="L545" s="46"/>
      <c r="M545" s="222"/>
      <c r="N545" s="223"/>
      <c r="O545" s="86"/>
      <c r="P545" s="86"/>
      <c r="Q545" s="86"/>
      <c r="R545" s="86"/>
      <c r="S545" s="86"/>
      <c r="T545" s="87"/>
      <c r="U545" s="40"/>
      <c r="V545" s="40"/>
      <c r="W545" s="40"/>
      <c r="X545" s="40"/>
      <c r="Y545" s="40"/>
      <c r="Z545" s="40"/>
      <c r="AA545" s="40"/>
      <c r="AB545" s="40"/>
      <c r="AC545" s="40"/>
      <c r="AD545" s="40"/>
      <c r="AE545" s="40"/>
      <c r="AT545" s="19" t="s">
        <v>151</v>
      </c>
      <c r="AU545" s="19" t="s">
        <v>83</v>
      </c>
    </row>
    <row r="546" s="13" customFormat="1">
      <c r="A546" s="13"/>
      <c r="B546" s="224"/>
      <c r="C546" s="225"/>
      <c r="D546" s="226" t="s">
        <v>153</v>
      </c>
      <c r="E546" s="227" t="s">
        <v>19</v>
      </c>
      <c r="F546" s="228" t="s">
        <v>654</v>
      </c>
      <c r="G546" s="225"/>
      <c r="H546" s="227" t="s">
        <v>19</v>
      </c>
      <c r="I546" s="229"/>
      <c r="J546" s="225"/>
      <c r="K546" s="225"/>
      <c r="L546" s="230"/>
      <c r="M546" s="231"/>
      <c r="N546" s="232"/>
      <c r="O546" s="232"/>
      <c r="P546" s="232"/>
      <c r="Q546" s="232"/>
      <c r="R546" s="232"/>
      <c r="S546" s="232"/>
      <c r="T546" s="233"/>
      <c r="U546" s="13"/>
      <c r="V546" s="13"/>
      <c r="W546" s="13"/>
      <c r="X546" s="13"/>
      <c r="Y546" s="13"/>
      <c r="Z546" s="13"/>
      <c r="AA546" s="13"/>
      <c r="AB546" s="13"/>
      <c r="AC546" s="13"/>
      <c r="AD546" s="13"/>
      <c r="AE546" s="13"/>
      <c r="AT546" s="234" t="s">
        <v>153</v>
      </c>
      <c r="AU546" s="234" t="s">
        <v>83</v>
      </c>
      <c r="AV546" s="13" t="s">
        <v>81</v>
      </c>
      <c r="AW546" s="13" t="s">
        <v>35</v>
      </c>
      <c r="AX546" s="13" t="s">
        <v>73</v>
      </c>
      <c r="AY546" s="234" t="s">
        <v>142</v>
      </c>
    </row>
    <row r="547" s="14" customFormat="1">
      <c r="A547" s="14"/>
      <c r="B547" s="235"/>
      <c r="C547" s="236"/>
      <c r="D547" s="226" t="s">
        <v>153</v>
      </c>
      <c r="E547" s="237" t="s">
        <v>19</v>
      </c>
      <c r="F547" s="238" t="s">
        <v>81</v>
      </c>
      <c r="G547" s="236"/>
      <c r="H547" s="239">
        <v>1</v>
      </c>
      <c r="I547" s="240"/>
      <c r="J547" s="236"/>
      <c r="K547" s="236"/>
      <c r="L547" s="241"/>
      <c r="M547" s="242"/>
      <c r="N547" s="243"/>
      <c r="O547" s="243"/>
      <c r="P547" s="243"/>
      <c r="Q547" s="243"/>
      <c r="R547" s="243"/>
      <c r="S547" s="243"/>
      <c r="T547" s="244"/>
      <c r="U547" s="14"/>
      <c r="V547" s="14"/>
      <c r="W547" s="14"/>
      <c r="X547" s="14"/>
      <c r="Y547" s="14"/>
      <c r="Z547" s="14"/>
      <c r="AA547" s="14"/>
      <c r="AB547" s="14"/>
      <c r="AC547" s="14"/>
      <c r="AD547" s="14"/>
      <c r="AE547" s="14"/>
      <c r="AT547" s="245" t="s">
        <v>153</v>
      </c>
      <c r="AU547" s="245" t="s">
        <v>83</v>
      </c>
      <c r="AV547" s="14" t="s">
        <v>83</v>
      </c>
      <c r="AW547" s="14" t="s">
        <v>35</v>
      </c>
      <c r="AX547" s="14" t="s">
        <v>81</v>
      </c>
      <c r="AY547" s="245" t="s">
        <v>142</v>
      </c>
    </row>
    <row r="548" s="2" customFormat="1" ht="16.5" customHeight="1">
      <c r="A548" s="40"/>
      <c r="B548" s="41"/>
      <c r="C548" s="206" t="s">
        <v>655</v>
      </c>
      <c r="D548" s="206" t="s">
        <v>144</v>
      </c>
      <c r="E548" s="207" t="s">
        <v>656</v>
      </c>
      <c r="F548" s="208" t="s">
        <v>657</v>
      </c>
      <c r="G548" s="209" t="s">
        <v>651</v>
      </c>
      <c r="H548" s="210">
        <v>1</v>
      </c>
      <c r="I548" s="211"/>
      <c r="J548" s="212">
        <f>ROUND(I548*H548,2)</f>
        <v>0</v>
      </c>
      <c r="K548" s="208" t="s">
        <v>148</v>
      </c>
      <c r="L548" s="46"/>
      <c r="M548" s="213" t="s">
        <v>19</v>
      </c>
      <c r="N548" s="214" t="s">
        <v>44</v>
      </c>
      <c r="O548" s="86"/>
      <c r="P548" s="215">
        <f>O548*H548</f>
        <v>0</v>
      </c>
      <c r="Q548" s="215">
        <v>0</v>
      </c>
      <c r="R548" s="215">
        <f>Q548*H548</f>
        <v>0</v>
      </c>
      <c r="S548" s="215">
        <v>0</v>
      </c>
      <c r="T548" s="216">
        <f>S548*H548</f>
        <v>0</v>
      </c>
      <c r="U548" s="40"/>
      <c r="V548" s="40"/>
      <c r="W548" s="40"/>
      <c r="X548" s="40"/>
      <c r="Y548" s="40"/>
      <c r="Z548" s="40"/>
      <c r="AA548" s="40"/>
      <c r="AB548" s="40"/>
      <c r="AC548" s="40"/>
      <c r="AD548" s="40"/>
      <c r="AE548" s="40"/>
      <c r="AR548" s="217" t="s">
        <v>645</v>
      </c>
      <c r="AT548" s="217" t="s">
        <v>144</v>
      </c>
      <c r="AU548" s="217" t="s">
        <v>83</v>
      </c>
      <c r="AY548" s="19" t="s">
        <v>142</v>
      </c>
      <c r="BE548" s="218">
        <f>IF(N548="základní",J548,0)</f>
        <v>0</v>
      </c>
      <c r="BF548" s="218">
        <f>IF(N548="snížená",J548,0)</f>
        <v>0</v>
      </c>
      <c r="BG548" s="218">
        <f>IF(N548="zákl. přenesená",J548,0)</f>
        <v>0</v>
      </c>
      <c r="BH548" s="218">
        <f>IF(N548="sníž. přenesená",J548,0)</f>
        <v>0</v>
      </c>
      <c r="BI548" s="218">
        <f>IF(N548="nulová",J548,0)</f>
        <v>0</v>
      </c>
      <c r="BJ548" s="19" t="s">
        <v>81</v>
      </c>
      <c r="BK548" s="218">
        <f>ROUND(I548*H548,2)</f>
        <v>0</v>
      </c>
      <c r="BL548" s="19" t="s">
        <v>645</v>
      </c>
      <c r="BM548" s="217" t="s">
        <v>658</v>
      </c>
    </row>
    <row r="549" s="2" customFormat="1">
      <c r="A549" s="40"/>
      <c r="B549" s="41"/>
      <c r="C549" s="42"/>
      <c r="D549" s="219" t="s">
        <v>151</v>
      </c>
      <c r="E549" s="42"/>
      <c r="F549" s="220" t="s">
        <v>659</v>
      </c>
      <c r="G549" s="42"/>
      <c r="H549" s="42"/>
      <c r="I549" s="221"/>
      <c r="J549" s="42"/>
      <c r="K549" s="42"/>
      <c r="L549" s="46"/>
      <c r="M549" s="222"/>
      <c r="N549" s="223"/>
      <c r="O549" s="86"/>
      <c r="P549" s="86"/>
      <c r="Q549" s="86"/>
      <c r="R549" s="86"/>
      <c r="S549" s="86"/>
      <c r="T549" s="87"/>
      <c r="U549" s="40"/>
      <c r="V549" s="40"/>
      <c r="W549" s="40"/>
      <c r="X549" s="40"/>
      <c r="Y549" s="40"/>
      <c r="Z549" s="40"/>
      <c r="AA549" s="40"/>
      <c r="AB549" s="40"/>
      <c r="AC549" s="40"/>
      <c r="AD549" s="40"/>
      <c r="AE549" s="40"/>
      <c r="AT549" s="19" t="s">
        <v>151</v>
      </c>
      <c r="AU549" s="19" t="s">
        <v>83</v>
      </c>
    </row>
    <row r="550" s="13" customFormat="1">
      <c r="A550" s="13"/>
      <c r="B550" s="224"/>
      <c r="C550" s="225"/>
      <c r="D550" s="226" t="s">
        <v>153</v>
      </c>
      <c r="E550" s="227" t="s">
        <v>19</v>
      </c>
      <c r="F550" s="228" t="s">
        <v>660</v>
      </c>
      <c r="G550" s="225"/>
      <c r="H550" s="227" t="s">
        <v>19</v>
      </c>
      <c r="I550" s="229"/>
      <c r="J550" s="225"/>
      <c r="K550" s="225"/>
      <c r="L550" s="230"/>
      <c r="M550" s="231"/>
      <c r="N550" s="232"/>
      <c r="O550" s="232"/>
      <c r="P550" s="232"/>
      <c r="Q550" s="232"/>
      <c r="R550" s="232"/>
      <c r="S550" s="232"/>
      <c r="T550" s="233"/>
      <c r="U550" s="13"/>
      <c r="V550" s="13"/>
      <c r="W550" s="13"/>
      <c r="X550" s="13"/>
      <c r="Y550" s="13"/>
      <c r="Z550" s="13"/>
      <c r="AA550" s="13"/>
      <c r="AB550" s="13"/>
      <c r="AC550" s="13"/>
      <c r="AD550" s="13"/>
      <c r="AE550" s="13"/>
      <c r="AT550" s="234" t="s">
        <v>153</v>
      </c>
      <c r="AU550" s="234" t="s">
        <v>83</v>
      </c>
      <c r="AV550" s="13" t="s">
        <v>81</v>
      </c>
      <c r="AW550" s="13" t="s">
        <v>35</v>
      </c>
      <c r="AX550" s="13" t="s">
        <v>73</v>
      </c>
      <c r="AY550" s="234" t="s">
        <v>142</v>
      </c>
    </row>
    <row r="551" s="13" customFormat="1">
      <c r="A551" s="13"/>
      <c r="B551" s="224"/>
      <c r="C551" s="225"/>
      <c r="D551" s="226" t="s">
        <v>153</v>
      </c>
      <c r="E551" s="227" t="s">
        <v>19</v>
      </c>
      <c r="F551" s="228" t="s">
        <v>661</v>
      </c>
      <c r="G551" s="225"/>
      <c r="H551" s="227" t="s">
        <v>19</v>
      </c>
      <c r="I551" s="229"/>
      <c r="J551" s="225"/>
      <c r="K551" s="225"/>
      <c r="L551" s="230"/>
      <c r="M551" s="231"/>
      <c r="N551" s="232"/>
      <c r="O551" s="232"/>
      <c r="P551" s="232"/>
      <c r="Q551" s="232"/>
      <c r="R551" s="232"/>
      <c r="S551" s="232"/>
      <c r="T551" s="233"/>
      <c r="U551" s="13"/>
      <c r="V551" s="13"/>
      <c r="W551" s="13"/>
      <c r="X551" s="13"/>
      <c r="Y551" s="13"/>
      <c r="Z551" s="13"/>
      <c r="AA551" s="13"/>
      <c r="AB551" s="13"/>
      <c r="AC551" s="13"/>
      <c r="AD551" s="13"/>
      <c r="AE551" s="13"/>
      <c r="AT551" s="234" t="s">
        <v>153</v>
      </c>
      <c r="AU551" s="234" t="s">
        <v>83</v>
      </c>
      <c r="AV551" s="13" t="s">
        <v>81</v>
      </c>
      <c r="AW551" s="13" t="s">
        <v>35</v>
      </c>
      <c r="AX551" s="13" t="s">
        <v>73</v>
      </c>
      <c r="AY551" s="234" t="s">
        <v>142</v>
      </c>
    </row>
    <row r="552" s="14" customFormat="1">
      <c r="A552" s="14"/>
      <c r="B552" s="235"/>
      <c r="C552" s="236"/>
      <c r="D552" s="226" t="s">
        <v>153</v>
      </c>
      <c r="E552" s="237" t="s">
        <v>19</v>
      </c>
      <c r="F552" s="238" t="s">
        <v>81</v>
      </c>
      <c r="G552" s="236"/>
      <c r="H552" s="239">
        <v>1</v>
      </c>
      <c r="I552" s="240"/>
      <c r="J552" s="236"/>
      <c r="K552" s="236"/>
      <c r="L552" s="241"/>
      <c r="M552" s="242"/>
      <c r="N552" s="243"/>
      <c r="O552" s="243"/>
      <c r="P552" s="243"/>
      <c r="Q552" s="243"/>
      <c r="R552" s="243"/>
      <c r="S552" s="243"/>
      <c r="T552" s="244"/>
      <c r="U552" s="14"/>
      <c r="V552" s="14"/>
      <c r="W552" s="14"/>
      <c r="X552" s="14"/>
      <c r="Y552" s="14"/>
      <c r="Z552" s="14"/>
      <c r="AA552" s="14"/>
      <c r="AB552" s="14"/>
      <c r="AC552" s="14"/>
      <c r="AD552" s="14"/>
      <c r="AE552" s="14"/>
      <c r="AT552" s="245" t="s">
        <v>153</v>
      </c>
      <c r="AU552" s="245" t="s">
        <v>83</v>
      </c>
      <c r="AV552" s="14" t="s">
        <v>83</v>
      </c>
      <c r="AW552" s="14" t="s">
        <v>35</v>
      </c>
      <c r="AX552" s="14" t="s">
        <v>81</v>
      </c>
      <c r="AY552" s="245" t="s">
        <v>142</v>
      </c>
    </row>
    <row r="553" s="2" customFormat="1" ht="16.5" customHeight="1">
      <c r="A553" s="40"/>
      <c r="B553" s="41"/>
      <c r="C553" s="206" t="s">
        <v>662</v>
      </c>
      <c r="D553" s="206" t="s">
        <v>144</v>
      </c>
      <c r="E553" s="207" t="s">
        <v>663</v>
      </c>
      <c r="F553" s="208" t="s">
        <v>664</v>
      </c>
      <c r="G553" s="209" t="s">
        <v>651</v>
      </c>
      <c r="H553" s="210">
        <v>1</v>
      </c>
      <c r="I553" s="211"/>
      <c r="J553" s="212">
        <f>ROUND(I553*H553,2)</f>
        <v>0</v>
      </c>
      <c r="K553" s="208" t="s">
        <v>148</v>
      </c>
      <c r="L553" s="46"/>
      <c r="M553" s="213" t="s">
        <v>19</v>
      </c>
      <c r="N553" s="214" t="s">
        <v>44</v>
      </c>
      <c r="O553" s="86"/>
      <c r="P553" s="215">
        <f>O553*H553</f>
        <v>0</v>
      </c>
      <c r="Q553" s="215">
        <v>0</v>
      </c>
      <c r="R553" s="215">
        <f>Q553*H553</f>
        <v>0</v>
      </c>
      <c r="S553" s="215">
        <v>0</v>
      </c>
      <c r="T553" s="216">
        <f>S553*H553</f>
        <v>0</v>
      </c>
      <c r="U553" s="40"/>
      <c r="V553" s="40"/>
      <c r="W553" s="40"/>
      <c r="X553" s="40"/>
      <c r="Y553" s="40"/>
      <c r="Z553" s="40"/>
      <c r="AA553" s="40"/>
      <c r="AB553" s="40"/>
      <c r="AC553" s="40"/>
      <c r="AD553" s="40"/>
      <c r="AE553" s="40"/>
      <c r="AR553" s="217" t="s">
        <v>645</v>
      </c>
      <c r="AT553" s="217" t="s">
        <v>144</v>
      </c>
      <c r="AU553" s="217" t="s">
        <v>83</v>
      </c>
      <c r="AY553" s="19" t="s">
        <v>142</v>
      </c>
      <c r="BE553" s="218">
        <f>IF(N553="základní",J553,0)</f>
        <v>0</v>
      </c>
      <c r="BF553" s="218">
        <f>IF(N553="snížená",J553,0)</f>
        <v>0</v>
      </c>
      <c r="BG553" s="218">
        <f>IF(N553="zákl. přenesená",J553,0)</f>
        <v>0</v>
      </c>
      <c r="BH553" s="218">
        <f>IF(N553="sníž. přenesená",J553,0)</f>
        <v>0</v>
      </c>
      <c r="BI553" s="218">
        <f>IF(N553="nulová",J553,0)</f>
        <v>0</v>
      </c>
      <c r="BJ553" s="19" t="s">
        <v>81</v>
      </c>
      <c r="BK553" s="218">
        <f>ROUND(I553*H553,2)</f>
        <v>0</v>
      </c>
      <c r="BL553" s="19" t="s">
        <v>645</v>
      </c>
      <c r="BM553" s="217" t="s">
        <v>665</v>
      </c>
    </row>
    <row r="554" s="2" customFormat="1">
      <c r="A554" s="40"/>
      <c r="B554" s="41"/>
      <c r="C554" s="42"/>
      <c r="D554" s="219" t="s">
        <v>151</v>
      </c>
      <c r="E554" s="42"/>
      <c r="F554" s="220" t="s">
        <v>666</v>
      </c>
      <c r="G554" s="42"/>
      <c r="H554" s="42"/>
      <c r="I554" s="221"/>
      <c r="J554" s="42"/>
      <c r="K554" s="42"/>
      <c r="L554" s="46"/>
      <c r="M554" s="222"/>
      <c r="N554" s="223"/>
      <c r="O554" s="86"/>
      <c r="P554" s="86"/>
      <c r="Q554" s="86"/>
      <c r="R554" s="86"/>
      <c r="S554" s="86"/>
      <c r="T554" s="87"/>
      <c r="U554" s="40"/>
      <c r="V554" s="40"/>
      <c r="W554" s="40"/>
      <c r="X554" s="40"/>
      <c r="Y554" s="40"/>
      <c r="Z554" s="40"/>
      <c r="AA554" s="40"/>
      <c r="AB554" s="40"/>
      <c r="AC554" s="40"/>
      <c r="AD554" s="40"/>
      <c r="AE554" s="40"/>
      <c r="AT554" s="19" t="s">
        <v>151</v>
      </c>
      <c r="AU554" s="19" t="s">
        <v>83</v>
      </c>
    </row>
    <row r="555" s="13" customFormat="1">
      <c r="A555" s="13"/>
      <c r="B555" s="224"/>
      <c r="C555" s="225"/>
      <c r="D555" s="226" t="s">
        <v>153</v>
      </c>
      <c r="E555" s="227" t="s">
        <v>19</v>
      </c>
      <c r="F555" s="228" t="s">
        <v>667</v>
      </c>
      <c r="G555" s="225"/>
      <c r="H555" s="227" t="s">
        <v>19</v>
      </c>
      <c r="I555" s="229"/>
      <c r="J555" s="225"/>
      <c r="K555" s="225"/>
      <c r="L555" s="230"/>
      <c r="M555" s="231"/>
      <c r="N555" s="232"/>
      <c r="O555" s="232"/>
      <c r="P555" s="232"/>
      <c r="Q555" s="232"/>
      <c r="R555" s="232"/>
      <c r="S555" s="232"/>
      <c r="T555" s="233"/>
      <c r="U555" s="13"/>
      <c r="V555" s="13"/>
      <c r="W555" s="13"/>
      <c r="X555" s="13"/>
      <c r="Y555" s="13"/>
      <c r="Z555" s="13"/>
      <c r="AA555" s="13"/>
      <c r="AB555" s="13"/>
      <c r="AC555" s="13"/>
      <c r="AD555" s="13"/>
      <c r="AE555" s="13"/>
      <c r="AT555" s="234" t="s">
        <v>153</v>
      </c>
      <c r="AU555" s="234" t="s">
        <v>83</v>
      </c>
      <c r="AV555" s="13" t="s">
        <v>81</v>
      </c>
      <c r="AW555" s="13" t="s">
        <v>35</v>
      </c>
      <c r="AX555" s="13" t="s">
        <v>73</v>
      </c>
      <c r="AY555" s="234" t="s">
        <v>142</v>
      </c>
    </row>
    <row r="556" s="14" customFormat="1">
      <c r="A556" s="14"/>
      <c r="B556" s="235"/>
      <c r="C556" s="236"/>
      <c r="D556" s="226" t="s">
        <v>153</v>
      </c>
      <c r="E556" s="237" t="s">
        <v>19</v>
      </c>
      <c r="F556" s="238" t="s">
        <v>81</v>
      </c>
      <c r="G556" s="236"/>
      <c r="H556" s="239">
        <v>1</v>
      </c>
      <c r="I556" s="240"/>
      <c r="J556" s="236"/>
      <c r="K556" s="236"/>
      <c r="L556" s="241"/>
      <c r="M556" s="242"/>
      <c r="N556" s="243"/>
      <c r="O556" s="243"/>
      <c r="P556" s="243"/>
      <c r="Q556" s="243"/>
      <c r="R556" s="243"/>
      <c r="S556" s="243"/>
      <c r="T556" s="244"/>
      <c r="U556" s="14"/>
      <c r="V556" s="14"/>
      <c r="W556" s="14"/>
      <c r="X556" s="14"/>
      <c r="Y556" s="14"/>
      <c r="Z556" s="14"/>
      <c r="AA556" s="14"/>
      <c r="AB556" s="14"/>
      <c r="AC556" s="14"/>
      <c r="AD556" s="14"/>
      <c r="AE556" s="14"/>
      <c r="AT556" s="245" t="s">
        <v>153</v>
      </c>
      <c r="AU556" s="245" t="s">
        <v>83</v>
      </c>
      <c r="AV556" s="14" t="s">
        <v>83</v>
      </c>
      <c r="AW556" s="14" t="s">
        <v>35</v>
      </c>
      <c r="AX556" s="14" t="s">
        <v>81</v>
      </c>
      <c r="AY556" s="245" t="s">
        <v>142</v>
      </c>
    </row>
    <row r="557" s="2" customFormat="1" ht="16.5" customHeight="1">
      <c r="A557" s="40"/>
      <c r="B557" s="41"/>
      <c r="C557" s="206" t="s">
        <v>668</v>
      </c>
      <c r="D557" s="206" t="s">
        <v>144</v>
      </c>
      <c r="E557" s="207" t="s">
        <v>669</v>
      </c>
      <c r="F557" s="208" t="s">
        <v>670</v>
      </c>
      <c r="G557" s="209" t="s">
        <v>651</v>
      </c>
      <c r="H557" s="210">
        <v>1</v>
      </c>
      <c r="I557" s="211"/>
      <c r="J557" s="212">
        <f>ROUND(I557*H557,2)</f>
        <v>0</v>
      </c>
      <c r="K557" s="208" t="s">
        <v>148</v>
      </c>
      <c r="L557" s="46"/>
      <c r="M557" s="213" t="s">
        <v>19</v>
      </c>
      <c r="N557" s="214" t="s">
        <v>44</v>
      </c>
      <c r="O557" s="86"/>
      <c r="P557" s="215">
        <f>O557*H557</f>
        <v>0</v>
      </c>
      <c r="Q557" s="215">
        <v>0</v>
      </c>
      <c r="R557" s="215">
        <f>Q557*H557</f>
        <v>0</v>
      </c>
      <c r="S557" s="215">
        <v>0</v>
      </c>
      <c r="T557" s="216">
        <f>S557*H557</f>
        <v>0</v>
      </c>
      <c r="U557" s="40"/>
      <c r="V557" s="40"/>
      <c r="W557" s="40"/>
      <c r="X557" s="40"/>
      <c r="Y557" s="40"/>
      <c r="Z557" s="40"/>
      <c r="AA557" s="40"/>
      <c r="AB557" s="40"/>
      <c r="AC557" s="40"/>
      <c r="AD557" s="40"/>
      <c r="AE557" s="40"/>
      <c r="AR557" s="217" t="s">
        <v>645</v>
      </c>
      <c r="AT557" s="217" t="s">
        <v>144</v>
      </c>
      <c r="AU557" s="217" t="s">
        <v>83</v>
      </c>
      <c r="AY557" s="19" t="s">
        <v>142</v>
      </c>
      <c r="BE557" s="218">
        <f>IF(N557="základní",J557,0)</f>
        <v>0</v>
      </c>
      <c r="BF557" s="218">
        <f>IF(N557="snížená",J557,0)</f>
        <v>0</v>
      </c>
      <c r="BG557" s="218">
        <f>IF(N557="zákl. přenesená",J557,0)</f>
        <v>0</v>
      </c>
      <c r="BH557" s="218">
        <f>IF(N557="sníž. přenesená",J557,0)</f>
        <v>0</v>
      </c>
      <c r="BI557" s="218">
        <f>IF(N557="nulová",J557,0)</f>
        <v>0</v>
      </c>
      <c r="BJ557" s="19" t="s">
        <v>81</v>
      </c>
      <c r="BK557" s="218">
        <f>ROUND(I557*H557,2)</f>
        <v>0</v>
      </c>
      <c r="BL557" s="19" t="s">
        <v>645</v>
      </c>
      <c r="BM557" s="217" t="s">
        <v>671</v>
      </c>
    </row>
    <row r="558" s="2" customFormat="1">
      <c r="A558" s="40"/>
      <c r="B558" s="41"/>
      <c r="C558" s="42"/>
      <c r="D558" s="219" t="s">
        <v>151</v>
      </c>
      <c r="E558" s="42"/>
      <c r="F558" s="220" t="s">
        <v>672</v>
      </c>
      <c r="G558" s="42"/>
      <c r="H558" s="42"/>
      <c r="I558" s="221"/>
      <c r="J558" s="42"/>
      <c r="K558" s="42"/>
      <c r="L558" s="46"/>
      <c r="M558" s="222"/>
      <c r="N558" s="223"/>
      <c r="O558" s="86"/>
      <c r="P558" s="86"/>
      <c r="Q558" s="86"/>
      <c r="R558" s="86"/>
      <c r="S558" s="86"/>
      <c r="T558" s="87"/>
      <c r="U558" s="40"/>
      <c r="V558" s="40"/>
      <c r="W558" s="40"/>
      <c r="X558" s="40"/>
      <c r="Y558" s="40"/>
      <c r="Z558" s="40"/>
      <c r="AA558" s="40"/>
      <c r="AB558" s="40"/>
      <c r="AC558" s="40"/>
      <c r="AD558" s="40"/>
      <c r="AE558" s="40"/>
      <c r="AT558" s="19" t="s">
        <v>151</v>
      </c>
      <c r="AU558" s="19" t="s">
        <v>83</v>
      </c>
    </row>
    <row r="559" s="13" customFormat="1">
      <c r="A559" s="13"/>
      <c r="B559" s="224"/>
      <c r="C559" s="225"/>
      <c r="D559" s="226" t="s">
        <v>153</v>
      </c>
      <c r="E559" s="227" t="s">
        <v>19</v>
      </c>
      <c r="F559" s="228" t="s">
        <v>673</v>
      </c>
      <c r="G559" s="225"/>
      <c r="H559" s="227" t="s">
        <v>19</v>
      </c>
      <c r="I559" s="229"/>
      <c r="J559" s="225"/>
      <c r="K559" s="225"/>
      <c r="L559" s="230"/>
      <c r="M559" s="231"/>
      <c r="N559" s="232"/>
      <c r="O559" s="232"/>
      <c r="P559" s="232"/>
      <c r="Q559" s="232"/>
      <c r="R559" s="232"/>
      <c r="S559" s="232"/>
      <c r="T559" s="233"/>
      <c r="U559" s="13"/>
      <c r="V559" s="13"/>
      <c r="W559" s="13"/>
      <c r="X559" s="13"/>
      <c r="Y559" s="13"/>
      <c r="Z559" s="13"/>
      <c r="AA559" s="13"/>
      <c r="AB559" s="13"/>
      <c r="AC559" s="13"/>
      <c r="AD559" s="13"/>
      <c r="AE559" s="13"/>
      <c r="AT559" s="234" t="s">
        <v>153</v>
      </c>
      <c r="AU559" s="234" t="s">
        <v>83</v>
      </c>
      <c r="AV559" s="13" t="s">
        <v>81</v>
      </c>
      <c r="AW559" s="13" t="s">
        <v>35</v>
      </c>
      <c r="AX559" s="13" t="s">
        <v>73</v>
      </c>
      <c r="AY559" s="234" t="s">
        <v>142</v>
      </c>
    </row>
    <row r="560" s="14" customFormat="1">
      <c r="A560" s="14"/>
      <c r="B560" s="235"/>
      <c r="C560" s="236"/>
      <c r="D560" s="226" t="s">
        <v>153</v>
      </c>
      <c r="E560" s="237" t="s">
        <v>19</v>
      </c>
      <c r="F560" s="238" t="s">
        <v>81</v>
      </c>
      <c r="G560" s="236"/>
      <c r="H560" s="239">
        <v>1</v>
      </c>
      <c r="I560" s="240"/>
      <c r="J560" s="236"/>
      <c r="K560" s="236"/>
      <c r="L560" s="241"/>
      <c r="M560" s="242"/>
      <c r="N560" s="243"/>
      <c r="O560" s="243"/>
      <c r="P560" s="243"/>
      <c r="Q560" s="243"/>
      <c r="R560" s="243"/>
      <c r="S560" s="243"/>
      <c r="T560" s="244"/>
      <c r="U560" s="14"/>
      <c r="V560" s="14"/>
      <c r="W560" s="14"/>
      <c r="X560" s="14"/>
      <c r="Y560" s="14"/>
      <c r="Z560" s="14"/>
      <c r="AA560" s="14"/>
      <c r="AB560" s="14"/>
      <c r="AC560" s="14"/>
      <c r="AD560" s="14"/>
      <c r="AE560" s="14"/>
      <c r="AT560" s="245" t="s">
        <v>153</v>
      </c>
      <c r="AU560" s="245" t="s">
        <v>83</v>
      </c>
      <c r="AV560" s="14" t="s">
        <v>83</v>
      </c>
      <c r="AW560" s="14" t="s">
        <v>35</v>
      </c>
      <c r="AX560" s="14" t="s">
        <v>81</v>
      </c>
      <c r="AY560" s="245" t="s">
        <v>142</v>
      </c>
    </row>
    <row r="561" s="2" customFormat="1" ht="16.5" customHeight="1">
      <c r="A561" s="40"/>
      <c r="B561" s="41"/>
      <c r="C561" s="206" t="s">
        <v>674</v>
      </c>
      <c r="D561" s="206" t="s">
        <v>144</v>
      </c>
      <c r="E561" s="207" t="s">
        <v>675</v>
      </c>
      <c r="F561" s="208" t="s">
        <v>676</v>
      </c>
      <c r="G561" s="209" t="s">
        <v>651</v>
      </c>
      <c r="H561" s="210">
        <v>1</v>
      </c>
      <c r="I561" s="211"/>
      <c r="J561" s="212">
        <f>ROUND(I561*H561,2)</f>
        <v>0</v>
      </c>
      <c r="K561" s="208" t="s">
        <v>148</v>
      </c>
      <c r="L561" s="46"/>
      <c r="M561" s="213" t="s">
        <v>19</v>
      </c>
      <c r="N561" s="214" t="s">
        <v>44</v>
      </c>
      <c r="O561" s="86"/>
      <c r="P561" s="215">
        <f>O561*H561</f>
        <v>0</v>
      </c>
      <c r="Q561" s="215">
        <v>0</v>
      </c>
      <c r="R561" s="215">
        <f>Q561*H561</f>
        <v>0</v>
      </c>
      <c r="S561" s="215">
        <v>0</v>
      </c>
      <c r="T561" s="216">
        <f>S561*H561</f>
        <v>0</v>
      </c>
      <c r="U561" s="40"/>
      <c r="V561" s="40"/>
      <c r="W561" s="40"/>
      <c r="X561" s="40"/>
      <c r="Y561" s="40"/>
      <c r="Z561" s="40"/>
      <c r="AA561" s="40"/>
      <c r="AB561" s="40"/>
      <c r="AC561" s="40"/>
      <c r="AD561" s="40"/>
      <c r="AE561" s="40"/>
      <c r="AR561" s="217" t="s">
        <v>645</v>
      </c>
      <c r="AT561" s="217" t="s">
        <v>144</v>
      </c>
      <c r="AU561" s="217" t="s">
        <v>83</v>
      </c>
      <c r="AY561" s="19" t="s">
        <v>142</v>
      </c>
      <c r="BE561" s="218">
        <f>IF(N561="základní",J561,0)</f>
        <v>0</v>
      </c>
      <c r="BF561" s="218">
        <f>IF(N561="snížená",J561,0)</f>
        <v>0</v>
      </c>
      <c r="BG561" s="218">
        <f>IF(N561="zákl. přenesená",J561,0)</f>
        <v>0</v>
      </c>
      <c r="BH561" s="218">
        <f>IF(N561="sníž. přenesená",J561,0)</f>
        <v>0</v>
      </c>
      <c r="BI561" s="218">
        <f>IF(N561="nulová",J561,0)</f>
        <v>0</v>
      </c>
      <c r="BJ561" s="19" t="s">
        <v>81</v>
      </c>
      <c r="BK561" s="218">
        <f>ROUND(I561*H561,2)</f>
        <v>0</v>
      </c>
      <c r="BL561" s="19" t="s">
        <v>645</v>
      </c>
      <c r="BM561" s="217" t="s">
        <v>677</v>
      </c>
    </row>
    <row r="562" s="2" customFormat="1">
      <c r="A562" s="40"/>
      <c r="B562" s="41"/>
      <c r="C562" s="42"/>
      <c r="D562" s="219" t="s">
        <v>151</v>
      </c>
      <c r="E562" s="42"/>
      <c r="F562" s="220" t="s">
        <v>678</v>
      </c>
      <c r="G562" s="42"/>
      <c r="H562" s="42"/>
      <c r="I562" s="221"/>
      <c r="J562" s="42"/>
      <c r="K562" s="42"/>
      <c r="L562" s="46"/>
      <c r="M562" s="222"/>
      <c r="N562" s="223"/>
      <c r="O562" s="86"/>
      <c r="P562" s="86"/>
      <c r="Q562" s="86"/>
      <c r="R562" s="86"/>
      <c r="S562" s="86"/>
      <c r="T562" s="87"/>
      <c r="U562" s="40"/>
      <c r="V562" s="40"/>
      <c r="W562" s="40"/>
      <c r="X562" s="40"/>
      <c r="Y562" s="40"/>
      <c r="Z562" s="40"/>
      <c r="AA562" s="40"/>
      <c r="AB562" s="40"/>
      <c r="AC562" s="40"/>
      <c r="AD562" s="40"/>
      <c r="AE562" s="40"/>
      <c r="AT562" s="19" t="s">
        <v>151</v>
      </c>
      <c r="AU562" s="19" t="s">
        <v>83</v>
      </c>
    </row>
    <row r="563" s="13" customFormat="1">
      <c r="A563" s="13"/>
      <c r="B563" s="224"/>
      <c r="C563" s="225"/>
      <c r="D563" s="226" t="s">
        <v>153</v>
      </c>
      <c r="E563" s="227" t="s">
        <v>19</v>
      </c>
      <c r="F563" s="228" t="s">
        <v>679</v>
      </c>
      <c r="G563" s="225"/>
      <c r="H563" s="227" t="s">
        <v>19</v>
      </c>
      <c r="I563" s="229"/>
      <c r="J563" s="225"/>
      <c r="K563" s="225"/>
      <c r="L563" s="230"/>
      <c r="M563" s="231"/>
      <c r="N563" s="232"/>
      <c r="O563" s="232"/>
      <c r="P563" s="232"/>
      <c r="Q563" s="232"/>
      <c r="R563" s="232"/>
      <c r="S563" s="232"/>
      <c r="T563" s="233"/>
      <c r="U563" s="13"/>
      <c r="V563" s="13"/>
      <c r="W563" s="13"/>
      <c r="X563" s="13"/>
      <c r="Y563" s="13"/>
      <c r="Z563" s="13"/>
      <c r="AA563" s="13"/>
      <c r="AB563" s="13"/>
      <c r="AC563" s="13"/>
      <c r="AD563" s="13"/>
      <c r="AE563" s="13"/>
      <c r="AT563" s="234" t="s">
        <v>153</v>
      </c>
      <c r="AU563" s="234" t="s">
        <v>83</v>
      </c>
      <c r="AV563" s="13" t="s">
        <v>81</v>
      </c>
      <c r="AW563" s="13" t="s">
        <v>35</v>
      </c>
      <c r="AX563" s="13" t="s">
        <v>73</v>
      </c>
      <c r="AY563" s="234" t="s">
        <v>142</v>
      </c>
    </row>
    <row r="564" s="14" customFormat="1">
      <c r="A564" s="14"/>
      <c r="B564" s="235"/>
      <c r="C564" s="236"/>
      <c r="D564" s="226" t="s">
        <v>153</v>
      </c>
      <c r="E564" s="237" t="s">
        <v>19</v>
      </c>
      <c r="F564" s="238" t="s">
        <v>81</v>
      </c>
      <c r="G564" s="236"/>
      <c r="H564" s="239">
        <v>1</v>
      </c>
      <c r="I564" s="240"/>
      <c r="J564" s="236"/>
      <c r="K564" s="236"/>
      <c r="L564" s="241"/>
      <c r="M564" s="242"/>
      <c r="N564" s="243"/>
      <c r="O564" s="243"/>
      <c r="P564" s="243"/>
      <c r="Q564" s="243"/>
      <c r="R564" s="243"/>
      <c r="S564" s="243"/>
      <c r="T564" s="244"/>
      <c r="U564" s="14"/>
      <c r="V564" s="14"/>
      <c r="W564" s="14"/>
      <c r="X564" s="14"/>
      <c r="Y564" s="14"/>
      <c r="Z564" s="14"/>
      <c r="AA564" s="14"/>
      <c r="AB564" s="14"/>
      <c r="AC564" s="14"/>
      <c r="AD564" s="14"/>
      <c r="AE564" s="14"/>
      <c r="AT564" s="245" t="s">
        <v>153</v>
      </c>
      <c r="AU564" s="245" t="s">
        <v>83</v>
      </c>
      <c r="AV564" s="14" t="s">
        <v>83</v>
      </c>
      <c r="AW564" s="14" t="s">
        <v>35</v>
      </c>
      <c r="AX564" s="14" t="s">
        <v>81</v>
      </c>
      <c r="AY564" s="245" t="s">
        <v>142</v>
      </c>
    </row>
    <row r="565" s="2" customFormat="1" ht="16.5" customHeight="1">
      <c r="A565" s="40"/>
      <c r="B565" s="41"/>
      <c r="C565" s="206" t="s">
        <v>680</v>
      </c>
      <c r="D565" s="206" t="s">
        <v>144</v>
      </c>
      <c r="E565" s="207" t="s">
        <v>681</v>
      </c>
      <c r="F565" s="208" t="s">
        <v>682</v>
      </c>
      <c r="G565" s="209" t="s">
        <v>651</v>
      </c>
      <c r="H565" s="210">
        <v>1</v>
      </c>
      <c r="I565" s="211"/>
      <c r="J565" s="212">
        <f>ROUND(I565*H565,2)</f>
        <v>0</v>
      </c>
      <c r="K565" s="208" t="s">
        <v>148</v>
      </c>
      <c r="L565" s="46"/>
      <c r="M565" s="213" t="s">
        <v>19</v>
      </c>
      <c r="N565" s="214" t="s">
        <v>44</v>
      </c>
      <c r="O565" s="86"/>
      <c r="P565" s="215">
        <f>O565*H565</f>
        <v>0</v>
      </c>
      <c r="Q565" s="215">
        <v>0</v>
      </c>
      <c r="R565" s="215">
        <f>Q565*H565</f>
        <v>0</v>
      </c>
      <c r="S565" s="215">
        <v>0</v>
      </c>
      <c r="T565" s="216">
        <f>S565*H565</f>
        <v>0</v>
      </c>
      <c r="U565" s="40"/>
      <c r="V565" s="40"/>
      <c r="W565" s="40"/>
      <c r="X565" s="40"/>
      <c r="Y565" s="40"/>
      <c r="Z565" s="40"/>
      <c r="AA565" s="40"/>
      <c r="AB565" s="40"/>
      <c r="AC565" s="40"/>
      <c r="AD565" s="40"/>
      <c r="AE565" s="40"/>
      <c r="AR565" s="217" t="s">
        <v>645</v>
      </c>
      <c r="AT565" s="217" t="s">
        <v>144</v>
      </c>
      <c r="AU565" s="217" t="s">
        <v>83</v>
      </c>
      <c r="AY565" s="19" t="s">
        <v>142</v>
      </c>
      <c r="BE565" s="218">
        <f>IF(N565="základní",J565,0)</f>
        <v>0</v>
      </c>
      <c r="BF565" s="218">
        <f>IF(N565="snížená",J565,0)</f>
        <v>0</v>
      </c>
      <c r="BG565" s="218">
        <f>IF(N565="zákl. přenesená",J565,0)</f>
        <v>0</v>
      </c>
      <c r="BH565" s="218">
        <f>IF(N565="sníž. přenesená",J565,0)</f>
        <v>0</v>
      </c>
      <c r="BI565" s="218">
        <f>IF(N565="nulová",J565,0)</f>
        <v>0</v>
      </c>
      <c r="BJ565" s="19" t="s">
        <v>81</v>
      </c>
      <c r="BK565" s="218">
        <f>ROUND(I565*H565,2)</f>
        <v>0</v>
      </c>
      <c r="BL565" s="19" t="s">
        <v>645</v>
      </c>
      <c r="BM565" s="217" t="s">
        <v>683</v>
      </c>
    </row>
    <row r="566" s="2" customFormat="1">
      <c r="A566" s="40"/>
      <c r="B566" s="41"/>
      <c r="C566" s="42"/>
      <c r="D566" s="219" t="s">
        <v>151</v>
      </c>
      <c r="E566" s="42"/>
      <c r="F566" s="220" t="s">
        <v>684</v>
      </c>
      <c r="G566" s="42"/>
      <c r="H566" s="42"/>
      <c r="I566" s="221"/>
      <c r="J566" s="42"/>
      <c r="K566" s="42"/>
      <c r="L566" s="46"/>
      <c r="M566" s="222"/>
      <c r="N566" s="223"/>
      <c r="O566" s="86"/>
      <c r="P566" s="86"/>
      <c r="Q566" s="86"/>
      <c r="R566" s="86"/>
      <c r="S566" s="86"/>
      <c r="T566" s="87"/>
      <c r="U566" s="40"/>
      <c r="V566" s="40"/>
      <c r="W566" s="40"/>
      <c r="X566" s="40"/>
      <c r="Y566" s="40"/>
      <c r="Z566" s="40"/>
      <c r="AA566" s="40"/>
      <c r="AB566" s="40"/>
      <c r="AC566" s="40"/>
      <c r="AD566" s="40"/>
      <c r="AE566" s="40"/>
      <c r="AT566" s="19" t="s">
        <v>151</v>
      </c>
      <c r="AU566" s="19" t="s">
        <v>83</v>
      </c>
    </row>
    <row r="567" s="13" customFormat="1">
      <c r="A567" s="13"/>
      <c r="B567" s="224"/>
      <c r="C567" s="225"/>
      <c r="D567" s="226" t="s">
        <v>153</v>
      </c>
      <c r="E567" s="227" t="s">
        <v>19</v>
      </c>
      <c r="F567" s="228" t="s">
        <v>685</v>
      </c>
      <c r="G567" s="225"/>
      <c r="H567" s="227" t="s">
        <v>19</v>
      </c>
      <c r="I567" s="229"/>
      <c r="J567" s="225"/>
      <c r="K567" s="225"/>
      <c r="L567" s="230"/>
      <c r="M567" s="231"/>
      <c r="N567" s="232"/>
      <c r="O567" s="232"/>
      <c r="P567" s="232"/>
      <c r="Q567" s="232"/>
      <c r="R567" s="232"/>
      <c r="S567" s="232"/>
      <c r="T567" s="233"/>
      <c r="U567" s="13"/>
      <c r="V567" s="13"/>
      <c r="W567" s="13"/>
      <c r="X567" s="13"/>
      <c r="Y567" s="13"/>
      <c r="Z567" s="13"/>
      <c r="AA567" s="13"/>
      <c r="AB567" s="13"/>
      <c r="AC567" s="13"/>
      <c r="AD567" s="13"/>
      <c r="AE567" s="13"/>
      <c r="AT567" s="234" t="s">
        <v>153</v>
      </c>
      <c r="AU567" s="234" t="s">
        <v>83</v>
      </c>
      <c r="AV567" s="13" t="s">
        <v>81</v>
      </c>
      <c r="AW567" s="13" t="s">
        <v>35</v>
      </c>
      <c r="AX567" s="13" t="s">
        <v>73</v>
      </c>
      <c r="AY567" s="234" t="s">
        <v>142</v>
      </c>
    </row>
    <row r="568" s="13" customFormat="1">
      <c r="A568" s="13"/>
      <c r="B568" s="224"/>
      <c r="C568" s="225"/>
      <c r="D568" s="226" t="s">
        <v>153</v>
      </c>
      <c r="E568" s="227" t="s">
        <v>19</v>
      </c>
      <c r="F568" s="228" t="s">
        <v>686</v>
      </c>
      <c r="G568" s="225"/>
      <c r="H568" s="227" t="s">
        <v>19</v>
      </c>
      <c r="I568" s="229"/>
      <c r="J568" s="225"/>
      <c r="K568" s="225"/>
      <c r="L568" s="230"/>
      <c r="M568" s="231"/>
      <c r="N568" s="232"/>
      <c r="O568" s="232"/>
      <c r="P568" s="232"/>
      <c r="Q568" s="232"/>
      <c r="R568" s="232"/>
      <c r="S568" s="232"/>
      <c r="T568" s="233"/>
      <c r="U568" s="13"/>
      <c r="V568" s="13"/>
      <c r="W568" s="13"/>
      <c r="X568" s="13"/>
      <c r="Y568" s="13"/>
      <c r="Z568" s="13"/>
      <c r="AA568" s="13"/>
      <c r="AB568" s="13"/>
      <c r="AC568" s="13"/>
      <c r="AD568" s="13"/>
      <c r="AE568" s="13"/>
      <c r="AT568" s="234" t="s">
        <v>153</v>
      </c>
      <c r="AU568" s="234" t="s">
        <v>83</v>
      </c>
      <c r="AV568" s="13" t="s">
        <v>81</v>
      </c>
      <c r="AW568" s="13" t="s">
        <v>35</v>
      </c>
      <c r="AX568" s="13" t="s">
        <v>73</v>
      </c>
      <c r="AY568" s="234" t="s">
        <v>142</v>
      </c>
    </row>
    <row r="569" s="14" customFormat="1">
      <c r="A569" s="14"/>
      <c r="B569" s="235"/>
      <c r="C569" s="236"/>
      <c r="D569" s="226" t="s">
        <v>153</v>
      </c>
      <c r="E569" s="237" t="s">
        <v>19</v>
      </c>
      <c r="F569" s="238" t="s">
        <v>81</v>
      </c>
      <c r="G569" s="236"/>
      <c r="H569" s="239">
        <v>1</v>
      </c>
      <c r="I569" s="240"/>
      <c r="J569" s="236"/>
      <c r="K569" s="236"/>
      <c r="L569" s="241"/>
      <c r="M569" s="242"/>
      <c r="N569" s="243"/>
      <c r="O569" s="243"/>
      <c r="P569" s="243"/>
      <c r="Q569" s="243"/>
      <c r="R569" s="243"/>
      <c r="S569" s="243"/>
      <c r="T569" s="244"/>
      <c r="U569" s="14"/>
      <c r="V569" s="14"/>
      <c r="W569" s="14"/>
      <c r="X569" s="14"/>
      <c r="Y569" s="14"/>
      <c r="Z569" s="14"/>
      <c r="AA569" s="14"/>
      <c r="AB569" s="14"/>
      <c r="AC569" s="14"/>
      <c r="AD569" s="14"/>
      <c r="AE569" s="14"/>
      <c r="AT569" s="245" t="s">
        <v>153</v>
      </c>
      <c r="AU569" s="245" t="s">
        <v>83</v>
      </c>
      <c r="AV569" s="14" t="s">
        <v>83</v>
      </c>
      <c r="AW569" s="14" t="s">
        <v>35</v>
      </c>
      <c r="AX569" s="14" t="s">
        <v>81</v>
      </c>
      <c r="AY569" s="245" t="s">
        <v>142</v>
      </c>
    </row>
    <row r="570" s="2" customFormat="1" ht="16.5" customHeight="1">
      <c r="A570" s="40"/>
      <c r="B570" s="41"/>
      <c r="C570" s="206" t="s">
        <v>687</v>
      </c>
      <c r="D570" s="206" t="s">
        <v>144</v>
      </c>
      <c r="E570" s="207" t="s">
        <v>688</v>
      </c>
      <c r="F570" s="208" t="s">
        <v>689</v>
      </c>
      <c r="G570" s="209" t="s">
        <v>651</v>
      </c>
      <c r="H570" s="210">
        <v>1</v>
      </c>
      <c r="I570" s="211"/>
      <c r="J570" s="212">
        <f>ROUND(I570*H570,2)</f>
        <v>0</v>
      </c>
      <c r="K570" s="208" t="s">
        <v>148</v>
      </c>
      <c r="L570" s="46"/>
      <c r="M570" s="213" t="s">
        <v>19</v>
      </c>
      <c r="N570" s="214" t="s">
        <v>44</v>
      </c>
      <c r="O570" s="86"/>
      <c r="P570" s="215">
        <f>O570*H570</f>
        <v>0</v>
      </c>
      <c r="Q570" s="215">
        <v>0</v>
      </c>
      <c r="R570" s="215">
        <f>Q570*H570</f>
        <v>0</v>
      </c>
      <c r="S570" s="215">
        <v>0</v>
      </c>
      <c r="T570" s="216">
        <f>S570*H570</f>
        <v>0</v>
      </c>
      <c r="U570" s="40"/>
      <c r="V570" s="40"/>
      <c r="W570" s="40"/>
      <c r="X570" s="40"/>
      <c r="Y570" s="40"/>
      <c r="Z570" s="40"/>
      <c r="AA570" s="40"/>
      <c r="AB570" s="40"/>
      <c r="AC570" s="40"/>
      <c r="AD570" s="40"/>
      <c r="AE570" s="40"/>
      <c r="AR570" s="217" t="s">
        <v>645</v>
      </c>
      <c r="AT570" s="217" t="s">
        <v>144</v>
      </c>
      <c r="AU570" s="217" t="s">
        <v>83</v>
      </c>
      <c r="AY570" s="19" t="s">
        <v>142</v>
      </c>
      <c r="BE570" s="218">
        <f>IF(N570="základní",J570,0)</f>
        <v>0</v>
      </c>
      <c r="BF570" s="218">
        <f>IF(N570="snížená",J570,0)</f>
        <v>0</v>
      </c>
      <c r="BG570" s="218">
        <f>IF(N570="zákl. přenesená",J570,0)</f>
        <v>0</v>
      </c>
      <c r="BH570" s="218">
        <f>IF(N570="sníž. přenesená",J570,0)</f>
        <v>0</v>
      </c>
      <c r="BI570" s="218">
        <f>IF(N570="nulová",J570,0)</f>
        <v>0</v>
      </c>
      <c r="BJ570" s="19" t="s">
        <v>81</v>
      </c>
      <c r="BK570" s="218">
        <f>ROUND(I570*H570,2)</f>
        <v>0</v>
      </c>
      <c r="BL570" s="19" t="s">
        <v>645</v>
      </c>
      <c r="BM570" s="217" t="s">
        <v>690</v>
      </c>
    </row>
    <row r="571" s="2" customFormat="1">
      <c r="A571" s="40"/>
      <c r="B571" s="41"/>
      <c r="C571" s="42"/>
      <c r="D571" s="219" t="s">
        <v>151</v>
      </c>
      <c r="E571" s="42"/>
      <c r="F571" s="220" t="s">
        <v>691</v>
      </c>
      <c r="G571" s="42"/>
      <c r="H571" s="42"/>
      <c r="I571" s="221"/>
      <c r="J571" s="42"/>
      <c r="K571" s="42"/>
      <c r="L571" s="46"/>
      <c r="M571" s="222"/>
      <c r="N571" s="223"/>
      <c r="O571" s="86"/>
      <c r="P571" s="86"/>
      <c r="Q571" s="86"/>
      <c r="R571" s="86"/>
      <c r="S571" s="86"/>
      <c r="T571" s="87"/>
      <c r="U571" s="40"/>
      <c r="V571" s="40"/>
      <c r="W571" s="40"/>
      <c r="X571" s="40"/>
      <c r="Y571" s="40"/>
      <c r="Z571" s="40"/>
      <c r="AA571" s="40"/>
      <c r="AB571" s="40"/>
      <c r="AC571" s="40"/>
      <c r="AD571" s="40"/>
      <c r="AE571" s="40"/>
      <c r="AT571" s="19" t="s">
        <v>151</v>
      </c>
      <c r="AU571" s="19" t="s">
        <v>83</v>
      </c>
    </row>
    <row r="572" s="13" customFormat="1">
      <c r="A572" s="13"/>
      <c r="B572" s="224"/>
      <c r="C572" s="225"/>
      <c r="D572" s="226" t="s">
        <v>153</v>
      </c>
      <c r="E572" s="227" t="s">
        <v>19</v>
      </c>
      <c r="F572" s="228" t="s">
        <v>692</v>
      </c>
      <c r="G572" s="225"/>
      <c r="H572" s="227" t="s">
        <v>19</v>
      </c>
      <c r="I572" s="229"/>
      <c r="J572" s="225"/>
      <c r="K572" s="225"/>
      <c r="L572" s="230"/>
      <c r="M572" s="231"/>
      <c r="N572" s="232"/>
      <c r="O572" s="232"/>
      <c r="P572" s="232"/>
      <c r="Q572" s="232"/>
      <c r="R572" s="232"/>
      <c r="S572" s="232"/>
      <c r="T572" s="233"/>
      <c r="U572" s="13"/>
      <c r="V572" s="13"/>
      <c r="W572" s="13"/>
      <c r="X572" s="13"/>
      <c r="Y572" s="13"/>
      <c r="Z572" s="13"/>
      <c r="AA572" s="13"/>
      <c r="AB572" s="13"/>
      <c r="AC572" s="13"/>
      <c r="AD572" s="13"/>
      <c r="AE572" s="13"/>
      <c r="AT572" s="234" t="s">
        <v>153</v>
      </c>
      <c r="AU572" s="234" t="s">
        <v>83</v>
      </c>
      <c r="AV572" s="13" t="s">
        <v>81</v>
      </c>
      <c r="AW572" s="13" t="s">
        <v>35</v>
      </c>
      <c r="AX572" s="13" t="s">
        <v>73</v>
      </c>
      <c r="AY572" s="234" t="s">
        <v>142</v>
      </c>
    </row>
    <row r="573" s="13" customFormat="1">
      <c r="A573" s="13"/>
      <c r="B573" s="224"/>
      <c r="C573" s="225"/>
      <c r="D573" s="226" t="s">
        <v>153</v>
      </c>
      <c r="E573" s="227" t="s">
        <v>19</v>
      </c>
      <c r="F573" s="228" t="s">
        <v>689</v>
      </c>
      <c r="G573" s="225"/>
      <c r="H573" s="227" t="s">
        <v>19</v>
      </c>
      <c r="I573" s="229"/>
      <c r="J573" s="225"/>
      <c r="K573" s="225"/>
      <c r="L573" s="230"/>
      <c r="M573" s="231"/>
      <c r="N573" s="232"/>
      <c r="O573" s="232"/>
      <c r="P573" s="232"/>
      <c r="Q573" s="232"/>
      <c r="R573" s="232"/>
      <c r="S573" s="232"/>
      <c r="T573" s="233"/>
      <c r="U573" s="13"/>
      <c r="V573" s="13"/>
      <c r="W573" s="13"/>
      <c r="X573" s="13"/>
      <c r="Y573" s="13"/>
      <c r="Z573" s="13"/>
      <c r="AA573" s="13"/>
      <c r="AB573" s="13"/>
      <c r="AC573" s="13"/>
      <c r="AD573" s="13"/>
      <c r="AE573" s="13"/>
      <c r="AT573" s="234" t="s">
        <v>153</v>
      </c>
      <c r="AU573" s="234" t="s">
        <v>83</v>
      </c>
      <c r="AV573" s="13" t="s">
        <v>81</v>
      </c>
      <c r="AW573" s="13" t="s">
        <v>35</v>
      </c>
      <c r="AX573" s="13" t="s">
        <v>73</v>
      </c>
      <c r="AY573" s="234" t="s">
        <v>142</v>
      </c>
    </row>
    <row r="574" s="14" customFormat="1">
      <c r="A574" s="14"/>
      <c r="B574" s="235"/>
      <c r="C574" s="236"/>
      <c r="D574" s="226" t="s">
        <v>153</v>
      </c>
      <c r="E574" s="237" t="s">
        <v>19</v>
      </c>
      <c r="F574" s="238" t="s">
        <v>81</v>
      </c>
      <c r="G574" s="236"/>
      <c r="H574" s="239">
        <v>1</v>
      </c>
      <c r="I574" s="240"/>
      <c r="J574" s="236"/>
      <c r="K574" s="236"/>
      <c r="L574" s="241"/>
      <c r="M574" s="242"/>
      <c r="N574" s="243"/>
      <c r="O574" s="243"/>
      <c r="P574" s="243"/>
      <c r="Q574" s="243"/>
      <c r="R574" s="243"/>
      <c r="S574" s="243"/>
      <c r="T574" s="244"/>
      <c r="U574" s="14"/>
      <c r="V574" s="14"/>
      <c r="W574" s="14"/>
      <c r="X574" s="14"/>
      <c r="Y574" s="14"/>
      <c r="Z574" s="14"/>
      <c r="AA574" s="14"/>
      <c r="AB574" s="14"/>
      <c r="AC574" s="14"/>
      <c r="AD574" s="14"/>
      <c r="AE574" s="14"/>
      <c r="AT574" s="245" t="s">
        <v>153</v>
      </c>
      <c r="AU574" s="245" t="s">
        <v>83</v>
      </c>
      <c r="AV574" s="14" t="s">
        <v>83</v>
      </c>
      <c r="AW574" s="14" t="s">
        <v>35</v>
      </c>
      <c r="AX574" s="14" t="s">
        <v>81</v>
      </c>
      <c r="AY574" s="245" t="s">
        <v>142</v>
      </c>
    </row>
    <row r="575" s="12" customFormat="1" ht="22.8" customHeight="1">
      <c r="A575" s="12"/>
      <c r="B575" s="190"/>
      <c r="C575" s="191"/>
      <c r="D575" s="192" t="s">
        <v>72</v>
      </c>
      <c r="E575" s="204" t="s">
        <v>693</v>
      </c>
      <c r="F575" s="204" t="s">
        <v>694</v>
      </c>
      <c r="G575" s="191"/>
      <c r="H575" s="191"/>
      <c r="I575" s="194"/>
      <c r="J575" s="205">
        <f>BK575</f>
        <v>0</v>
      </c>
      <c r="K575" s="191"/>
      <c r="L575" s="196"/>
      <c r="M575" s="197"/>
      <c r="N575" s="198"/>
      <c r="O575" s="198"/>
      <c r="P575" s="199">
        <f>SUM(P576:P584)</f>
        <v>0</v>
      </c>
      <c r="Q575" s="198"/>
      <c r="R575" s="199">
        <f>SUM(R576:R584)</f>
        <v>0</v>
      </c>
      <c r="S575" s="198"/>
      <c r="T575" s="200">
        <f>SUM(T576:T584)</f>
        <v>0</v>
      </c>
      <c r="U575" s="12"/>
      <c r="V575" s="12"/>
      <c r="W575" s="12"/>
      <c r="X575" s="12"/>
      <c r="Y575" s="12"/>
      <c r="Z575" s="12"/>
      <c r="AA575" s="12"/>
      <c r="AB575" s="12"/>
      <c r="AC575" s="12"/>
      <c r="AD575" s="12"/>
      <c r="AE575" s="12"/>
      <c r="AR575" s="201" t="s">
        <v>180</v>
      </c>
      <c r="AT575" s="202" t="s">
        <v>72</v>
      </c>
      <c r="AU575" s="202" t="s">
        <v>81</v>
      </c>
      <c r="AY575" s="201" t="s">
        <v>142</v>
      </c>
      <c r="BK575" s="203">
        <f>SUM(BK576:BK584)</f>
        <v>0</v>
      </c>
    </row>
    <row r="576" s="2" customFormat="1" ht="16.5" customHeight="1">
      <c r="A576" s="40"/>
      <c r="B576" s="41"/>
      <c r="C576" s="206" t="s">
        <v>695</v>
      </c>
      <c r="D576" s="206" t="s">
        <v>144</v>
      </c>
      <c r="E576" s="207" t="s">
        <v>696</v>
      </c>
      <c r="F576" s="208" t="s">
        <v>694</v>
      </c>
      <c r="G576" s="209" t="s">
        <v>651</v>
      </c>
      <c r="H576" s="210">
        <v>1</v>
      </c>
      <c r="I576" s="211"/>
      <c r="J576" s="212">
        <f>ROUND(I576*H576,2)</f>
        <v>0</v>
      </c>
      <c r="K576" s="208" t="s">
        <v>148</v>
      </c>
      <c r="L576" s="46"/>
      <c r="M576" s="213" t="s">
        <v>19</v>
      </c>
      <c r="N576" s="214" t="s">
        <v>44</v>
      </c>
      <c r="O576" s="86"/>
      <c r="P576" s="215">
        <f>O576*H576</f>
        <v>0</v>
      </c>
      <c r="Q576" s="215">
        <v>0</v>
      </c>
      <c r="R576" s="215">
        <f>Q576*H576</f>
        <v>0</v>
      </c>
      <c r="S576" s="215">
        <v>0</v>
      </c>
      <c r="T576" s="216">
        <f>S576*H576</f>
        <v>0</v>
      </c>
      <c r="U576" s="40"/>
      <c r="V576" s="40"/>
      <c r="W576" s="40"/>
      <c r="X576" s="40"/>
      <c r="Y576" s="40"/>
      <c r="Z576" s="40"/>
      <c r="AA576" s="40"/>
      <c r="AB576" s="40"/>
      <c r="AC576" s="40"/>
      <c r="AD576" s="40"/>
      <c r="AE576" s="40"/>
      <c r="AR576" s="217" t="s">
        <v>645</v>
      </c>
      <c r="AT576" s="217" t="s">
        <v>144</v>
      </c>
      <c r="AU576" s="217" t="s">
        <v>83</v>
      </c>
      <c r="AY576" s="19" t="s">
        <v>142</v>
      </c>
      <c r="BE576" s="218">
        <f>IF(N576="základní",J576,0)</f>
        <v>0</v>
      </c>
      <c r="BF576" s="218">
        <f>IF(N576="snížená",J576,0)</f>
        <v>0</v>
      </c>
      <c r="BG576" s="218">
        <f>IF(N576="zákl. přenesená",J576,0)</f>
        <v>0</v>
      </c>
      <c r="BH576" s="218">
        <f>IF(N576="sníž. přenesená",J576,0)</f>
        <v>0</v>
      </c>
      <c r="BI576" s="218">
        <f>IF(N576="nulová",J576,0)</f>
        <v>0</v>
      </c>
      <c r="BJ576" s="19" t="s">
        <v>81</v>
      </c>
      <c r="BK576" s="218">
        <f>ROUND(I576*H576,2)</f>
        <v>0</v>
      </c>
      <c r="BL576" s="19" t="s">
        <v>645</v>
      </c>
      <c r="BM576" s="217" t="s">
        <v>697</v>
      </c>
    </row>
    <row r="577" s="2" customFormat="1">
      <c r="A577" s="40"/>
      <c r="B577" s="41"/>
      <c r="C577" s="42"/>
      <c r="D577" s="219" t="s">
        <v>151</v>
      </c>
      <c r="E577" s="42"/>
      <c r="F577" s="220" t="s">
        <v>698</v>
      </c>
      <c r="G577" s="42"/>
      <c r="H577" s="42"/>
      <c r="I577" s="221"/>
      <c r="J577" s="42"/>
      <c r="K577" s="42"/>
      <c r="L577" s="46"/>
      <c r="M577" s="222"/>
      <c r="N577" s="223"/>
      <c r="O577" s="86"/>
      <c r="P577" s="86"/>
      <c r="Q577" s="86"/>
      <c r="R577" s="86"/>
      <c r="S577" s="86"/>
      <c r="T577" s="87"/>
      <c r="U577" s="40"/>
      <c r="V577" s="40"/>
      <c r="W577" s="40"/>
      <c r="X577" s="40"/>
      <c r="Y577" s="40"/>
      <c r="Z577" s="40"/>
      <c r="AA577" s="40"/>
      <c r="AB577" s="40"/>
      <c r="AC577" s="40"/>
      <c r="AD577" s="40"/>
      <c r="AE577" s="40"/>
      <c r="AT577" s="19" t="s">
        <v>151</v>
      </c>
      <c r="AU577" s="19" t="s">
        <v>83</v>
      </c>
    </row>
    <row r="578" s="13" customFormat="1">
      <c r="A578" s="13"/>
      <c r="B578" s="224"/>
      <c r="C578" s="225"/>
      <c r="D578" s="226" t="s">
        <v>153</v>
      </c>
      <c r="E578" s="227" t="s">
        <v>19</v>
      </c>
      <c r="F578" s="228" t="s">
        <v>699</v>
      </c>
      <c r="G578" s="225"/>
      <c r="H578" s="227" t="s">
        <v>19</v>
      </c>
      <c r="I578" s="229"/>
      <c r="J578" s="225"/>
      <c r="K578" s="225"/>
      <c r="L578" s="230"/>
      <c r="M578" s="231"/>
      <c r="N578" s="232"/>
      <c r="O578" s="232"/>
      <c r="P578" s="232"/>
      <c r="Q578" s="232"/>
      <c r="R578" s="232"/>
      <c r="S578" s="232"/>
      <c r="T578" s="233"/>
      <c r="U578" s="13"/>
      <c r="V578" s="13"/>
      <c r="W578" s="13"/>
      <c r="X578" s="13"/>
      <c r="Y578" s="13"/>
      <c r="Z578" s="13"/>
      <c r="AA578" s="13"/>
      <c r="AB578" s="13"/>
      <c r="AC578" s="13"/>
      <c r="AD578" s="13"/>
      <c r="AE578" s="13"/>
      <c r="AT578" s="234" t="s">
        <v>153</v>
      </c>
      <c r="AU578" s="234" t="s">
        <v>83</v>
      </c>
      <c r="AV578" s="13" t="s">
        <v>81</v>
      </c>
      <c r="AW578" s="13" t="s">
        <v>35</v>
      </c>
      <c r="AX578" s="13" t="s">
        <v>73</v>
      </c>
      <c r="AY578" s="234" t="s">
        <v>142</v>
      </c>
    </row>
    <row r="579" s="13" customFormat="1">
      <c r="A579" s="13"/>
      <c r="B579" s="224"/>
      <c r="C579" s="225"/>
      <c r="D579" s="226" t="s">
        <v>153</v>
      </c>
      <c r="E579" s="227" t="s">
        <v>19</v>
      </c>
      <c r="F579" s="228" t="s">
        <v>694</v>
      </c>
      <c r="G579" s="225"/>
      <c r="H579" s="227" t="s">
        <v>19</v>
      </c>
      <c r="I579" s="229"/>
      <c r="J579" s="225"/>
      <c r="K579" s="225"/>
      <c r="L579" s="230"/>
      <c r="M579" s="231"/>
      <c r="N579" s="232"/>
      <c r="O579" s="232"/>
      <c r="P579" s="232"/>
      <c r="Q579" s="232"/>
      <c r="R579" s="232"/>
      <c r="S579" s="232"/>
      <c r="T579" s="233"/>
      <c r="U579" s="13"/>
      <c r="V579" s="13"/>
      <c r="W579" s="13"/>
      <c r="X579" s="13"/>
      <c r="Y579" s="13"/>
      <c r="Z579" s="13"/>
      <c r="AA579" s="13"/>
      <c r="AB579" s="13"/>
      <c r="AC579" s="13"/>
      <c r="AD579" s="13"/>
      <c r="AE579" s="13"/>
      <c r="AT579" s="234" t="s">
        <v>153</v>
      </c>
      <c r="AU579" s="234" t="s">
        <v>83</v>
      </c>
      <c r="AV579" s="13" t="s">
        <v>81</v>
      </c>
      <c r="AW579" s="13" t="s">
        <v>35</v>
      </c>
      <c r="AX579" s="13" t="s">
        <v>73</v>
      </c>
      <c r="AY579" s="234" t="s">
        <v>142</v>
      </c>
    </row>
    <row r="580" s="14" customFormat="1">
      <c r="A580" s="14"/>
      <c r="B580" s="235"/>
      <c r="C580" s="236"/>
      <c r="D580" s="226" t="s">
        <v>153</v>
      </c>
      <c r="E580" s="237" t="s">
        <v>19</v>
      </c>
      <c r="F580" s="238" t="s">
        <v>81</v>
      </c>
      <c r="G580" s="236"/>
      <c r="H580" s="239">
        <v>1</v>
      </c>
      <c r="I580" s="240"/>
      <c r="J580" s="236"/>
      <c r="K580" s="236"/>
      <c r="L580" s="241"/>
      <c r="M580" s="242"/>
      <c r="N580" s="243"/>
      <c r="O580" s="243"/>
      <c r="P580" s="243"/>
      <c r="Q580" s="243"/>
      <c r="R580" s="243"/>
      <c r="S580" s="243"/>
      <c r="T580" s="244"/>
      <c r="U580" s="14"/>
      <c r="V580" s="14"/>
      <c r="W580" s="14"/>
      <c r="X580" s="14"/>
      <c r="Y580" s="14"/>
      <c r="Z580" s="14"/>
      <c r="AA580" s="14"/>
      <c r="AB580" s="14"/>
      <c r="AC580" s="14"/>
      <c r="AD580" s="14"/>
      <c r="AE580" s="14"/>
      <c r="AT580" s="245" t="s">
        <v>153</v>
      </c>
      <c r="AU580" s="245" t="s">
        <v>83</v>
      </c>
      <c r="AV580" s="14" t="s">
        <v>83</v>
      </c>
      <c r="AW580" s="14" t="s">
        <v>35</v>
      </c>
      <c r="AX580" s="14" t="s">
        <v>81</v>
      </c>
      <c r="AY580" s="245" t="s">
        <v>142</v>
      </c>
    </row>
    <row r="581" s="2" customFormat="1" ht="16.5" customHeight="1">
      <c r="A581" s="40"/>
      <c r="B581" s="41"/>
      <c r="C581" s="206" t="s">
        <v>700</v>
      </c>
      <c r="D581" s="206" t="s">
        <v>144</v>
      </c>
      <c r="E581" s="207" t="s">
        <v>701</v>
      </c>
      <c r="F581" s="208" t="s">
        <v>702</v>
      </c>
      <c r="G581" s="209" t="s">
        <v>651</v>
      </c>
      <c r="H581" s="210">
        <v>1</v>
      </c>
      <c r="I581" s="211"/>
      <c r="J581" s="212">
        <f>ROUND(I581*H581,2)</f>
        <v>0</v>
      </c>
      <c r="K581" s="208" t="s">
        <v>148</v>
      </c>
      <c r="L581" s="46"/>
      <c r="M581" s="213" t="s">
        <v>19</v>
      </c>
      <c r="N581" s="214" t="s">
        <v>44</v>
      </c>
      <c r="O581" s="86"/>
      <c r="P581" s="215">
        <f>O581*H581</f>
        <v>0</v>
      </c>
      <c r="Q581" s="215">
        <v>0</v>
      </c>
      <c r="R581" s="215">
        <f>Q581*H581</f>
        <v>0</v>
      </c>
      <c r="S581" s="215">
        <v>0</v>
      </c>
      <c r="T581" s="216">
        <f>S581*H581</f>
        <v>0</v>
      </c>
      <c r="U581" s="40"/>
      <c r="V581" s="40"/>
      <c r="W581" s="40"/>
      <c r="X581" s="40"/>
      <c r="Y581" s="40"/>
      <c r="Z581" s="40"/>
      <c r="AA581" s="40"/>
      <c r="AB581" s="40"/>
      <c r="AC581" s="40"/>
      <c r="AD581" s="40"/>
      <c r="AE581" s="40"/>
      <c r="AR581" s="217" t="s">
        <v>645</v>
      </c>
      <c r="AT581" s="217" t="s">
        <v>144</v>
      </c>
      <c r="AU581" s="217" t="s">
        <v>83</v>
      </c>
      <c r="AY581" s="19" t="s">
        <v>142</v>
      </c>
      <c r="BE581" s="218">
        <f>IF(N581="základní",J581,0)</f>
        <v>0</v>
      </c>
      <c r="BF581" s="218">
        <f>IF(N581="snížená",J581,0)</f>
        <v>0</v>
      </c>
      <c r="BG581" s="218">
        <f>IF(N581="zákl. přenesená",J581,0)</f>
        <v>0</v>
      </c>
      <c r="BH581" s="218">
        <f>IF(N581="sníž. přenesená",J581,0)</f>
        <v>0</v>
      </c>
      <c r="BI581" s="218">
        <f>IF(N581="nulová",J581,0)</f>
        <v>0</v>
      </c>
      <c r="BJ581" s="19" t="s">
        <v>81</v>
      </c>
      <c r="BK581" s="218">
        <f>ROUND(I581*H581,2)</f>
        <v>0</v>
      </c>
      <c r="BL581" s="19" t="s">
        <v>645</v>
      </c>
      <c r="BM581" s="217" t="s">
        <v>703</v>
      </c>
    </row>
    <row r="582" s="2" customFormat="1">
      <c r="A582" s="40"/>
      <c r="B582" s="41"/>
      <c r="C582" s="42"/>
      <c r="D582" s="219" t="s">
        <v>151</v>
      </c>
      <c r="E582" s="42"/>
      <c r="F582" s="220" t="s">
        <v>704</v>
      </c>
      <c r="G582" s="42"/>
      <c r="H582" s="42"/>
      <c r="I582" s="221"/>
      <c r="J582" s="42"/>
      <c r="K582" s="42"/>
      <c r="L582" s="46"/>
      <c r="M582" s="222"/>
      <c r="N582" s="223"/>
      <c r="O582" s="86"/>
      <c r="P582" s="86"/>
      <c r="Q582" s="86"/>
      <c r="R582" s="86"/>
      <c r="S582" s="86"/>
      <c r="T582" s="87"/>
      <c r="U582" s="40"/>
      <c r="V582" s="40"/>
      <c r="W582" s="40"/>
      <c r="X582" s="40"/>
      <c r="Y582" s="40"/>
      <c r="Z582" s="40"/>
      <c r="AA582" s="40"/>
      <c r="AB582" s="40"/>
      <c r="AC582" s="40"/>
      <c r="AD582" s="40"/>
      <c r="AE582" s="40"/>
      <c r="AT582" s="19" t="s">
        <v>151</v>
      </c>
      <c r="AU582" s="19" t="s">
        <v>83</v>
      </c>
    </row>
    <row r="583" s="13" customFormat="1">
      <c r="A583" s="13"/>
      <c r="B583" s="224"/>
      <c r="C583" s="225"/>
      <c r="D583" s="226" t="s">
        <v>153</v>
      </c>
      <c r="E583" s="227" t="s">
        <v>19</v>
      </c>
      <c r="F583" s="228" t="s">
        <v>705</v>
      </c>
      <c r="G583" s="225"/>
      <c r="H583" s="227" t="s">
        <v>19</v>
      </c>
      <c r="I583" s="229"/>
      <c r="J583" s="225"/>
      <c r="K583" s="225"/>
      <c r="L583" s="230"/>
      <c r="M583" s="231"/>
      <c r="N583" s="232"/>
      <c r="O583" s="232"/>
      <c r="P583" s="232"/>
      <c r="Q583" s="232"/>
      <c r="R583" s="232"/>
      <c r="S583" s="232"/>
      <c r="T583" s="233"/>
      <c r="U583" s="13"/>
      <c r="V583" s="13"/>
      <c r="W583" s="13"/>
      <c r="X583" s="13"/>
      <c r="Y583" s="13"/>
      <c r="Z583" s="13"/>
      <c r="AA583" s="13"/>
      <c r="AB583" s="13"/>
      <c r="AC583" s="13"/>
      <c r="AD583" s="13"/>
      <c r="AE583" s="13"/>
      <c r="AT583" s="234" t="s">
        <v>153</v>
      </c>
      <c r="AU583" s="234" t="s">
        <v>83</v>
      </c>
      <c r="AV583" s="13" t="s">
        <v>81</v>
      </c>
      <c r="AW583" s="13" t="s">
        <v>35</v>
      </c>
      <c r="AX583" s="13" t="s">
        <v>73</v>
      </c>
      <c r="AY583" s="234" t="s">
        <v>142</v>
      </c>
    </row>
    <row r="584" s="14" customFormat="1">
      <c r="A584" s="14"/>
      <c r="B584" s="235"/>
      <c r="C584" s="236"/>
      <c r="D584" s="226" t="s">
        <v>153</v>
      </c>
      <c r="E584" s="237" t="s">
        <v>19</v>
      </c>
      <c r="F584" s="238" t="s">
        <v>81</v>
      </c>
      <c r="G584" s="236"/>
      <c r="H584" s="239">
        <v>1</v>
      </c>
      <c r="I584" s="240"/>
      <c r="J584" s="236"/>
      <c r="K584" s="236"/>
      <c r="L584" s="241"/>
      <c r="M584" s="242"/>
      <c r="N584" s="243"/>
      <c r="O584" s="243"/>
      <c r="P584" s="243"/>
      <c r="Q584" s="243"/>
      <c r="R584" s="243"/>
      <c r="S584" s="243"/>
      <c r="T584" s="244"/>
      <c r="U584" s="14"/>
      <c r="V584" s="14"/>
      <c r="W584" s="14"/>
      <c r="X584" s="14"/>
      <c r="Y584" s="14"/>
      <c r="Z584" s="14"/>
      <c r="AA584" s="14"/>
      <c r="AB584" s="14"/>
      <c r="AC584" s="14"/>
      <c r="AD584" s="14"/>
      <c r="AE584" s="14"/>
      <c r="AT584" s="245" t="s">
        <v>153</v>
      </c>
      <c r="AU584" s="245" t="s">
        <v>83</v>
      </c>
      <c r="AV584" s="14" t="s">
        <v>83</v>
      </c>
      <c r="AW584" s="14" t="s">
        <v>35</v>
      </c>
      <c r="AX584" s="14" t="s">
        <v>81</v>
      </c>
      <c r="AY584" s="245" t="s">
        <v>142</v>
      </c>
    </row>
    <row r="585" s="12" customFormat="1" ht="22.8" customHeight="1">
      <c r="A585" s="12"/>
      <c r="B585" s="190"/>
      <c r="C585" s="191"/>
      <c r="D585" s="192" t="s">
        <v>72</v>
      </c>
      <c r="E585" s="204" t="s">
        <v>706</v>
      </c>
      <c r="F585" s="204" t="s">
        <v>707</v>
      </c>
      <c r="G585" s="191"/>
      <c r="H585" s="191"/>
      <c r="I585" s="194"/>
      <c r="J585" s="205">
        <f>BK585</f>
        <v>0</v>
      </c>
      <c r="K585" s="191"/>
      <c r="L585" s="196"/>
      <c r="M585" s="197"/>
      <c r="N585" s="198"/>
      <c r="O585" s="198"/>
      <c r="P585" s="199">
        <f>SUM(P586:P605)</f>
        <v>0</v>
      </c>
      <c r="Q585" s="198"/>
      <c r="R585" s="199">
        <f>SUM(R586:R605)</f>
        <v>0</v>
      </c>
      <c r="S585" s="198"/>
      <c r="T585" s="200">
        <f>SUM(T586:T605)</f>
        <v>0</v>
      </c>
      <c r="U585" s="12"/>
      <c r="V585" s="12"/>
      <c r="W585" s="12"/>
      <c r="X585" s="12"/>
      <c r="Y585" s="12"/>
      <c r="Z585" s="12"/>
      <c r="AA585" s="12"/>
      <c r="AB585" s="12"/>
      <c r="AC585" s="12"/>
      <c r="AD585" s="12"/>
      <c r="AE585" s="12"/>
      <c r="AR585" s="201" t="s">
        <v>180</v>
      </c>
      <c r="AT585" s="202" t="s">
        <v>72</v>
      </c>
      <c r="AU585" s="202" t="s">
        <v>81</v>
      </c>
      <c r="AY585" s="201" t="s">
        <v>142</v>
      </c>
      <c r="BK585" s="203">
        <f>SUM(BK586:BK605)</f>
        <v>0</v>
      </c>
    </row>
    <row r="586" s="2" customFormat="1" ht="16.5" customHeight="1">
      <c r="A586" s="40"/>
      <c r="B586" s="41"/>
      <c r="C586" s="206" t="s">
        <v>708</v>
      </c>
      <c r="D586" s="206" t="s">
        <v>144</v>
      </c>
      <c r="E586" s="207" t="s">
        <v>709</v>
      </c>
      <c r="F586" s="208" t="s">
        <v>710</v>
      </c>
      <c r="G586" s="209" t="s">
        <v>644</v>
      </c>
      <c r="H586" s="210">
        <v>14</v>
      </c>
      <c r="I586" s="211"/>
      <c r="J586" s="212">
        <f>ROUND(I586*H586,2)</f>
        <v>0</v>
      </c>
      <c r="K586" s="208" t="s">
        <v>148</v>
      </c>
      <c r="L586" s="46"/>
      <c r="M586" s="213" t="s">
        <v>19</v>
      </c>
      <c r="N586" s="214" t="s">
        <v>44</v>
      </c>
      <c r="O586" s="86"/>
      <c r="P586" s="215">
        <f>O586*H586</f>
        <v>0</v>
      </c>
      <c r="Q586" s="215">
        <v>0</v>
      </c>
      <c r="R586" s="215">
        <f>Q586*H586</f>
        <v>0</v>
      </c>
      <c r="S586" s="215">
        <v>0</v>
      </c>
      <c r="T586" s="216">
        <f>S586*H586</f>
        <v>0</v>
      </c>
      <c r="U586" s="40"/>
      <c r="V586" s="40"/>
      <c r="W586" s="40"/>
      <c r="X586" s="40"/>
      <c r="Y586" s="40"/>
      <c r="Z586" s="40"/>
      <c r="AA586" s="40"/>
      <c r="AB586" s="40"/>
      <c r="AC586" s="40"/>
      <c r="AD586" s="40"/>
      <c r="AE586" s="40"/>
      <c r="AR586" s="217" t="s">
        <v>645</v>
      </c>
      <c r="AT586" s="217" t="s">
        <v>144</v>
      </c>
      <c r="AU586" s="217" t="s">
        <v>83</v>
      </c>
      <c r="AY586" s="19" t="s">
        <v>142</v>
      </c>
      <c r="BE586" s="218">
        <f>IF(N586="základní",J586,0)</f>
        <v>0</v>
      </c>
      <c r="BF586" s="218">
        <f>IF(N586="snížená",J586,0)</f>
        <v>0</v>
      </c>
      <c r="BG586" s="218">
        <f>IF(N586="zákl. přenesená",J586,0)</f>
        <v>0</v>
      </c>
      <c r="BH586" s="218">
        <f>IF(N586="sníž. přenesená",J586,0)</f>
        <v>0</v>
      </c>
      <c r="BI586" s="218">
        <f>IF(N586="nulová",J586,0)</f>
        <v>0</v>
      </c>
      <c r="BJ586" s="19" t="s">
        <v>81</v>
      </c>
      <c r="BK586" s="218">
        <f>ROUND(I586*H586,2)</f>
        <v>0</v>
      </c>
      <c r="BL586" s="19" t="s">
        <v>645</v>
      </c>
      <c r="BM586" s="217" t="s">
        <v>711</v>
      </c>
    </row>
    <row r="587" s="2" customFormat="1">
      <c r="A587" s="40"/>
      <c r="B587" s="41"/>
      <c r="C587" s="42"/>
      <c r="D587" s="219" t="s">
        <v>151</v>
      </c>
      <c r="E587" s="42"/>
      <c r="F587" s="220" t="s">
        <v>712</v>
      </c>
      <c r="G587" s="42"/>
      <c r="H587" s="42"/>
      <c r="I587" s="221"/>
      <c r="J587" s="42"/>
      <c r="K587" s="42"/>
      <c r="L587" s="46"/>
      <c r="M587" s="222"/>
      <c r="N587" s="223"/>
      <c r="O587" s="86"/>
      <c r="P587" s="86"/>
      <c r="Q587" s="86"/>
      <c r="R587" s="86"/>
      <c r="S587" s="86"/>
      <c r="T587" s="87"/>
      <c r="U587" s="40"/>
      <c r="V587" s="40"/>
      <c r="W587" s="40"/>
      <c r="X587" s="40"/>
      <c r="Y587" s="40"/>
      <c r="Z587" s="40"/>
      <c r="AA587" s="40"/>
      <c r="AB587" s="40"/>
      <c r="AC587" s="40"/>
      <c r="AD587" s="40"/>
      <c r="AE587" s="40"/>
      <c r="AT587" s="19" t="s">
        <v>151</v>
      </c>
      <c r="AU587" s="19" t="s">
        <v>83</v>
      </c>
    </row>
    <row r="588" s="13" customFormat="1">
      <c r="A588" s="13"/>
      <c r="B588" s="224"/>
      <c r="C588" s="225"/>
      <c r="D588" s="226" t="s">
        <v>153</v>
      </c>
      <c r="E588" s="227" t="s">
        <v>19</v>
      </c>
      <c r="F588" s="228" t="s">
        <v>713</v>
      </c>
      <c r="G588" s="225"/>
      <c r="H588" s="227" t="s">
        <v>19</v>
      </c>
      <c r="I588" s="229"/>
      <c r="J588" s="225"/>
      <c r="K588" s="225"/>
      <c r="L588" s="230"/>
      <c r="M588" s="231"/>
      <c r="N588" s="232"/>
      <c r="O588" s="232"/>
      <c r="P588" s="232"/>
      <c r="Q588" s="232"/>
      <c r="R588" s="232"/>
      <c r="S588" s="232"/>
      <c r="T588" s="233"/>
      <c r="U588" s="13"/>
      <c r="V588" s="13"/>
      <c r="W588" s="13"/>
      <c r="X588" s="13"/>
      <c r="Y588" s="13"/>
      <c r="Z588" s="13"/>
      <c r="AA588" s="13"/>
      <c r="AB588" s="13"/>
      <c r="AC588" s="13"/>
      <c r="AD588" s="13"/>
      <c r="AE588" s="13"/>
      <c r="AT588" s="234" t="s">
        <v>153</v>
      </c>
      <c r="AU588" s="234" t="s">
        <v>83</v>
      </c>
      <c r="AV588" s="13" t="s">
        <v>81</v>
      </c>
      <c r="AW588" s="13" t="s">
        <v>35</v>
      </c>
      <c r="AX588" s="13" t="s">
        <v>73</v>
      </c>
      <c r="AY588" s="234" t="s">
        <v>142</v>
      </c>
    </row>
    <row r="589" s="14" customFormat="1">
      <c r="A589" s="14"/>
      <c r="B589" s="235"/>
      <c r="C589" s="236"/>
      <c r="D589" s="226" t="s">
        <v>153</v>
      </c>
      <c r="E589" s="237" t="s">
        <v>19</v>
      </c>
      <c r="F589" s="238" t="s">
        <v>180</v>
      </c>
      <c r="G589" s="236"/>
      <c r="H589" s="239">
        <v>5</v>
      </c>
      <c r="I589" s="240"/>
      <c r="J589" s="236"/>
      <c r="K589" s="236"/>
      <c r="L589" s="241"/>
      <c r="M589" s="242"/>
      <c r="N589" s="243"/>
      <c r="O589" s="243"/>
      <c r="P589" s="243"/>
      <c r="Q589" s="243"/>
      <c r="R589" s="243"/>
      <c r="S589" s="243"/>
      <c r="T589" s="244"/>
      <c r="U589" s="14"/>
      <c r="V589" s="14"/>
      <c r="W589" s="14"/>
      <c r="X589" s="14"/>
      <c r="Y589" s="14"/>
      <c r="Z589" s="14"/>
      <c r="AA589" s="14"/>
      <c r="AB589" s="14"/>
      <c r="AC589" s="14"/>
      <c r="AD589" s="14"/>
      <c r="AE589" s="14"/>
      <c r="AT589" s="245" t="s">
        <v>153</v>
      </c>
      <c r="AU589" s="245" t="s">
        <v>83</v>
      </c>
      <c r="AV589" s="14" t="s">
        <v>83</v>
      </c>
      <c r="AW589" s="14" t="s">
        <v>35</v>
      </c>
      <c r="AX589" s="14" t="s">
        <v>73</v>
      </c>
      <c r="AY589" s="245" t="s">
        <v>142</v>
      </c>
    </row>
    <row r="590" s="13" customFormat="1">
      <c r="A590" s="13"/>
      <c r="B590" s="224"/>
      <c r="C590" s="225"/>
      <c r="D590" s="226" t="s">
        <v>153</v>
      </c>
      <c r="E590" s="227" t="s">
        <v>19</v>
      </c>
      <c r="F590" s="228" t="s">
        <v>714</v>
      </c>
      <c r="G590" s="225"/>
      <c r="H590" s="227" t="s">
        <v>19</v>
      </c>
      <c r="I590" s="229"/>
      <c r="J590" s="225"/>
      <c r="K590" s="225"/>
      <c r="L590" s="230"/>
      <c r="M590" s="231"/>
      <c r="N590" s="232"/>
      <c r="O590" s="232"/>
      <c r="P590" s="232"/>
      <c r="Q590" s="232"/>
      <c r="R590" s="232"/>
      <c r="S590" s="232"/>
      <c r="T590" s="233"/>
      <c r="U590" s="13"/>
      <c r="V590" s="13"/>
      <c r="W590" s="13"/>
      <c r="X590" s="13"/>
      <c r="Y590" s="13"/>
      <c r="Z590" s="13"/>
      <c r="AA590" s="13"/>
      <c r="AB590" s="13"/>
      <c r="AC590" s="13"/>
      <c r="AD590" s="13"/>
      <c r="AE590" s="13"/>
      <c r="AT590" s="234" t="s">
        <v>153</v>
      </c>
      <c r="AU590" s="234" t="s">
        <v>83</v>
      </c>
      <c r="AV590" s="13" t="s">
        <v>81</v>
      </c>
      <c r="AW590" s="13" t="s">
        <v>35</v>
      </c>
      <c r="AX590" s="13" t="s">
        <v>73</v>
      </c>
      <c r="AY590" s="234" t="s">
        <v>142</v>
      </c>
    </row>
    <row r="591" s="14" customFormat="1">
      <c r="A591" s="14"/>
      <c r="B591" s="235"/>
      <c r="C591" s="236"/>
      <c r="D591" s="226" t="s">
        <v>153</v>
      </c>
      <c r="E591" s="237" t="s">
        <v>19</v>
      </c>
      <c r="F591" s="238" t="s">
        <v>168</v>
      </c>
      <c r="G591" s="236"/>
      <c r="H591" s="239">
        <v>3</v>
      </c>
      <c r="I591" s="240"/>
      <c r="J591" s="236"/>
      <c r="K591" s="236"/>
      <c r="L591" s="241"/>
      <c r="M591" s="242"/>
      <c r="N591" s="243"/>
      <c r="O591" s="243"/>
      <c r="P591" s="243"/>
      <c r="Q591" s="243"/>
      <c r="R591" s="243"/>
      <c r="S591" s="243"/>
      <c r="T591" s="244"/>
      <c r="U591" s="14"/>
      <c r="V591" s="14"/>
      <c r="W591" s="14"/>
      <c r="X591" s="14"/>
      <c r="Y591" s="14"/>
      <c r="Z591" s="14"/>
      <c r="AA591" s="14"/>
      <c r="AB591" s="14"/>
      <c r="AC591" s="14"/>
      <c r="AD591" s="14"/>
      <c r="AE591" s="14"/>
      <c r="AT591" s="245" t="s">
        <v>153</v>
      </c>
      <c r="AU591" s="245" t="s">
        <v>83</v>
      </c>
      <c r="AV591" s="14" t="s">
        <v>83</v>
      </c>
      <c r="AW591" s="14" t="s">
        <v>35</v>
      </c>
      <c r="AX591" s="14" t="s">
        <v>73</v>
      </c>
      <c r="AY591" s="245" t="s">
        <v>142</v>
      </c>
    </row>
    <row r="592" s="13" customFormat="1">
      <c r="A592" s="13"/>
      <c r="B592" s="224"/>
      <c r="C592" s="225"/>
      <c r="D592" s="226" t="s">
        <v>153</v>
      </c>
      <c r="E592" s="227" t="s">
        <v>19</v>
      </c>
      <c r="F592" s="228" t="s">
        <v>715</v>
      </c>
      <c r="G592" s="225"/>
      <c r="H592" s="227" t="s">
        <v>19</v>
      </c>
      <c r="I592" s="229"/>
      <c r="J592" s="225"/>
      <c r="K592" s="225"/>
      <c r="L592" s="230"/>
      <c r="M592" s="231"/>
      <c r="N592" s="232"/>
      <c r="O592" s="232"/>
      <c r="P592" s="232"/>
      <c r="Q592" s="232"/>
      <c r="R592" s="232"/>
      <c r="S592" s="232"/>
      <c r="T592" s="233"/>
      <c r="U592" s="13"/>
      <c r="V592" s="13"/>
      <c r="W592" s="13"/>
      <c r="X592" s="13"/>
      <c r="Y592" s="13"/>
      <c r="Z592" s="13"/>
      <c r="AA592" s="13"/>
      <c r="AB592" s="13"/>
      <c r="AC592" s="13"/>
      <c r="AD592" s="13"/>
      <c r="AE592" s="13"/>
      <c r="AT592" s="234" t="s">
        <v>153</v>
      </c>
      <c r="AU592" s="234" t="s">
        <v>83</v>
      </c>
      <c r="AV592" s="13" t="s">
        <v>81</v>
      </c>
      <c r="AW592" s="13" t="s">
        <v>35</v>
      </c>
      <c r="AX592" s="13" t="s">
        <v>73</v>
      </c>
      <c r="AY592" s="234" t="s">
        <v>142</v>
      </c>
    </row>
    <row r="593" s="14" customFormat="1">
      <c r="A593" s="14"/>
      <c r="B593" s="235"/>
      <c r="C593" s="236"/>
      <c r="D593" s="226" t="s">
        <v>153</v>
      </c>
      <c r="E593" s="237" t="s">
        <v>19</v>
      </c>
      <c r="F593" s="238" t="s">
        <v>168</v>
      </c>
      <c r="G593" s="236"/>
      <c r="H593" s="239">
        <v>3</v>
      </c>
      <c r="I593" s="240"/>
      <c r="J593" s="236"/>
      <c r="K593" s="236"/>
      <c r="L593" s="241"/>
      <c r="M593" s="242"/>
      <c r="N593" s="243"/>
      <c r="O593" s="243"/>
      <c r="P593" s="243"/>
      <c r="Q593" s="243"/>
      <c r="R593" s="243"/>
      <c r="S593" s="243"/>
      <c r="T593" s="244"/>
      <c r="U593" s="14"/>
      <c r="V593" s="14"/>
      <c r="W593" s="14"/>
      <c r="X593" s="14"/>
      <c r="Y593" s="14"/>
      <c r="Z593" s="14"/>
      <c r="AA593" s="14"/>
      <c r="AB593" s="14"/>
      <c r="AC593" s="14"/>
      <c r="AD593" s="14"/>
      <c r="AE593" s="14"/>
      <c r="AT593" s="245" t="s">
        <v>153</v>
      </c>
      <c r="AU593" s="245" t="s">
        <v>83</v>
      </c>
      <c r="AV593" s="14" t="s">
        <v>83</v>
      </c>
      <c r="AW593" s="14" t="s">
        <v>35</v>
      </c>
      <c r="AX593" s="14" t="s">
        <v>73</v>
      </c>
      <c r="AY593" s="245" t="s">
        <v>142</v>
      </c>
    </row>
    <row r="594" s="13" customFormat="1">
      <c r="A594" s="13"/>
      <c r="B594" s="224"/>
      <c r="C594" s="225"/>
      <c r="D594" s="226" t="s">
        <v>153</v>
      </c>
      <c r="E594" s="227" t="s">
        <v>19</v>
      </c>
      <c r="F594" s="228" t="s">
        <v>716</v>
      </c>
      <c r="G594" s="225"/>
      <c r="H594" s="227" t="s">
        <v>19</v>
      </c>
      <c r="I594" s="229"/>
      <c r="J594" s="225"/>
      <c r="K594" s="225"/>
      <c r="L594" s="230"/>
      <c r="M594" s="231"/>
      <c r="N594" s="232"/>
      <c r="O594" s="232"/>
      <c r="P594" s="232"/>
      <c r="Q594" s="232"/>
      <c r="R594" s="232"/>
      <c r="S594" s="232"/>
      <c r="T594" s="233"/>
      <c r="U594" s="13"/>
      <c r="V594" s="13"/>
      <c r="W594" s="13"/>
      <c r="X594" s="13"/>
      <c r="Y594" s="13"/>
      <c r="Z594" s="13"/>
      <c r="AA594" s="13"/>
      <c r="AB594" s="13"/>
      <c r="AC594" s="13"/>
      <c r="AD594" s="13"/>
      <c r="AE594" s="13"/>
      <c r="AT594" s="234" t="s">
        <v>153</v>
      </c>
      <c r="AU594" s="234" t="s">
        <v>83</v>
      </c>
      <c r="AV594" s="13" t="s">
        <v>81</v>
      </c>
      <c r="AW594" s="13" t="s">
        <v>35</v>
      </c>
      <c r="AX594" s="13" t="s">
        <v>73</v>
      </c>
      <c r="AY594" s="234" t="s">
        <v>142</v>
      </c>
    </row>
    <row r="595" s="14" customFormat="1">
      <c r="A595" s="14"/>
      <c r="B595" s="235"/>
      <c r="C595" s="236"/>
      <c r="D595" s="226" t="s">
        <v>153</v>
      </c>
      <c r="E595" s="237" t="s">
        <v>19</v>
      </c>
      <c r="F595" s="238" t="s">
        <v>168</v>
      </c>
      <c r="G595" s="236"/>
      <c r="H595" s="239">
        <v>3</v>
      </c>
      <c r="I595" s="240"/>
      <c r="J595" s="236"/>
      <c r="K595" s="236"/>
      <c r="L595" s="241"/>
      <c r="M595" s="242"/>
      <c r="N595" s="243"/>
      <c r="O595" s="243"/>
      <c r="P595" s="243"/>
      <c r="Q595" s="243"/>
      <c r="R595" s="243"/>
      <c r="S595" s="243"/>
      <c r="T595" s="244"/>
      <c r="U595" s="14"/>
      <c r="V595" s="14"/>
      <c r="W595" s="14"/>
      <c r="X595" s="14"/>
      <c r="Y595" s="14"/>
      <c r="Z595" s="14"/>
      <c r="AA595" s="14"/>
      <c r="AB595" s="14"/>
      <c r="AC595" s="14"/>
      <c r="AD595" s="14"/>
      <c r="AE595" s="14"/>
      <c r="AT595" s="245" t="s">
        <v>153</v>
      </c>
      <c r="AU595" s="245" t="s">
        <v>83</v>
      </c>
      <c r="AV595" s="14" t="s">
        <v>83</v>
      </c>
      <c r="AW595" s="14" t="s">
        <v>35</v>
      </c>
      <c r="AX595" s="14" t="s">
        <v>73</v>
      </c>
      <c r="AY595" s="245" t="s">
        <v>142</v>
      </c>
    </row>
    <row r="596" s="15" customFormat="1">
      <c r="A596" s="15"/>
      <c r="B596" s="246"/>
      <c r="C596" s="247"/>
      <c r="D596" s="226" t="s">
        <v>153</v>
      </c>
      <c r="E596" s="248" t="s">
        <v>19</v>
      </c>
      <c r="F596" s="249" t="s">
        <v>160</v>
      </c>
      <c r="G596" s="247"/>
      <c r="H596" s="250">
        <v>14</v>
      </c>
      <c r="I596" s="251"/>
      <c r="J596" s="247"/>
      <c r="K596" s="247"/>
      <c r="L596" s="252"/>
      <c r="M596" s="253"/>
      <c r="N596" s="254"/>
      <c r="O596" s="254"/>
      <c r="P596" s="254"/>
      <c r="Q596" s="254"/>
      <c r="R596" s="254"/>
      <c r="S596" s="254"/>
      <c r="T596" s="255"/>
      <c r="U596" s="15"/>
      <c r="V596" s="15"/>
      <c r="W596" s="15"/>
      <c r="X596" s="15"/>
      <c r="Y596" s="15"/>
      <c r="Z596" s="15"/>
      <c r="AA596" s="15"/>
      <c r="AB596" s="15"/>
      <c r="AC596" s="15"/>
      <c r="AD596" s="15"/>
      <c r="AE596" s="15"/>
      <c r="AT596" s="256" t="s">
        <v>153</v>
      </c>
      <c r="AU596" s="256" t="s">
        <v>83</v>
      </c>
      <c r="AV596" s="15" t="s">
        <v>149</v>
      </c>
      <c r="AW596" s="15" t="s">
        <v>35</v>
      </c>
      <c r="AX596" s="15" t="s">
        <v>81</v>
      </c>
      <c r="AY596" s="256" t="s">
        <v>142</v>
      </c>
    </row>
    <row r="597" s="2" customFormat="1" ht="16.5" customHeight="1">
      <c r="A597" s="40"/>
      <c r="B597" s="41"/>
      <c r="C597" s="206" t="s">
        <v>717</v>
      </c>
      <c r="D597" s="206" t="s">
        <v>144</v>
      </c>
      <c r="E597" s="207" t="s">
        <v>718</v>
      </c>
      <c r="F597" s="208" t="s">
        <v>719</v>
      </c>
      <c r="G597" s="209" t="s">
        <v>651</v>
      </c>
      <c r="H597" s="210">
        <v>1</v>
      </c>
      <c r="I597" s="211"/>
      <c r="J597" s="212">
        <f>ROUND(I597*H597,2)</f>
        <v>0</v>
      </c>
      <c r="K597" s="208" t="s">
        <v>148</v>
      </c>
      <c r="L597" s="46"/>
      <c r="M597" s="213" t="s">
        <v>19</v>
      </c>
      <c r="N597" s="214" t="s">
        <v>44</v>
      </c>
      <c r="O597" s="86"/>
      <c r="P597" s="215">
        <f>O597*H597</f>
        <v>0</v>
      </c>
      <c r="Q597" s="215">
        <v>0</v>
      </c>
      <c r="R597" s="215">
        <f>Q597*H597</f>
        <v>0</v>
      </c>
      <c r="S597" s="215">
        <v>0</v>
      </c>
      <c r="T597" s="216">
        <f>S597*H597</f>
        <v>0</v>
      </c>
      <c r="U597" s="40"/>
      <c r="V597" s="40"/>
      <c r="W597" s="40"/>
      <c r="X597" s="40"/>
      <c r="Y597" s="40"/>
      <c r="Z597" s="40"/>
      <c r="AA597" s="40"/>
      <c r="AB597" s="40"/>
      <c r="AC597" s="40"/>
      <c r="AD597" s="40"/>
      <c r="AE597" s="40"/>
      <c r="AR597" s="217" t="s">
        <v>645</v>
      </c>
      <c r="AT597" s="217" t="s">
        <v>144</v>
      </c>
      <c r="AU597" s="217" t="s">
        <v>83</v>
      </c>
      <c r="AY597" s="19" t="s">
        <v>142</v>
      </c>
      <c r="BE597" s="218">
        <f>IF(N597="základní",J597,0)</f>
        <v>0</v>
      </c>
      <c r="BF597" s="218">
        <f>IF(N597="snížená",J597,0)</f>
        <v>0</v>
      </c>
      <c r="BG597" s="218">
        <f>IF(N597="zákl. přenesená",J597,0)</f>
        <v>0</v>
      </c>
      <c r="BH597" s="218">
        <f>IF(N597="sníž. přenesená",J597,0)</f>
        <v>0</v>
      </c>
      <c r="BI597" s="218">
        <f>IF(N597="nulová",J597,0)</f>
        <v>0</v>
      </c>
      <c r="BJ597" s="19" t="s">
        <v>81</v>
      </c>
      <c r="BK597" s="218">
        <f>ROUND(I597*H597,2)</f>
        <v>0</v>
      </c>
      <c r="BL597" s="19" t="s">
        <v>645</v>
      </c>
      <c r="BM597" s="217" t="s">
        <v>720</v>
      </c>
    </row>
    <row r="598" s="2" customFormat="1">
      <c r="A598" s="40"/>
      <c r="B598" s="41"/>
      <c r="C598" s="42"/>
      <c r="D598" s="219" t="s">
        <v>151</v>
      </c>
      <c r="E598" s="42"/>
      <c r="F598" s="220" t="s">
        <v>721</v>
      </c>
      <c r="G598" s="42"/>
      <c r="H598" s="42"/>
      <c r="I598" s="221"/>
      <c r="J598" s="42"/>
      <c r="K598" s="42"/>
      <c r="L598" s="46"/>
      <c r="M598" s="222"/>
      <c r="N598" s="223"/>
      <c r="O598" s="86"/>
      <c r="P598" s="86"/>
      <c r="Q598" s="86"/>
      <c r="R598" s="86"/>
      <c r="S598" s="86"/>
      <c r="T598" s="87"/>
      <c r="U598" s="40"/>
      <c r="V598" s="40"/>
      <c r="W598" s="40"/>
      <c r="X598" s="40"/>
      <c r="Y598" s="40"/>
      <c r="Z598" s="40"/>
      <c r="AA598" s="40"/>
      <c r="AB598" s="40"/>
      <c r="AC598" s="40"/>
      <c r="AD598" s="40"/>
      <c r="AE598" s="40"/>
      <c r="AT598" s="19" t="s">
        <v>151</v>
      </c>
      <c r="AU598" s="19" t="s">
        <v>83</v>
      </c>
    </row>
    <row r="599" s="13" customFormat="1">
      <c r="A599" s="13"/>
      <c r="B599" s="224"/>
      <c r="C599" s="225"/>
      <c r="D599" s="226" t="s">
        <v>153</v>
      </c>
      <c r="E599" s="227" t="s">
        <v>19</v>
      </c>
      <c r="F599" s="228" t="s">
        <v>722</v>
      </c>
      <c r="G599" s="225"/>
      <c r="H599" s="227" t="s">
        <v>19</v>
      </c>
      <c r="I599" s="229"/>
      <c r="J599" s="225"/>
      <c r="K599" s="225"/>
      <c r="L599" s="230"/>
      <c r="M599" s="231"/>
      <c r="N599" s="232"/>
      <c r="O599" s="232"/>
      <c r="P599" s="232"/>
      <c r="Q599" s="232"/>
      <c r="R599" s="232"/>
      <c r="S599" s="232"/>
      <c r="T599" s="233"/>
      <c r="U599" s="13"/>
      <c r="V599" s="13"/>
      <c r="W599" s="13"/>
      <c r="X599" s="13"/>
      <c r="Y599" s="13"/>
      <c r="Z599" s="13"/>
      <c r="AA599" s="13"/>
      <c r="AB599" s="13"/>
      <c r="AC599" s="13"/>
      <c r="AD599" s="13"/>
      <c r="AE599" s="13"/>
      <c r="AT599" s="234" t="s">
        <v>153</v>
      </c>
      <c r="AU599" s="234" t="s">
        <v>83</v>
      </c>
      <c r="AV599" s="13" t="s">
        <v>81</v>
      </c>
      <c r="AW599" s="13" t="s">
        <v>35</v>
      </c>
      <c r="AX599" s="13" t="s">
        <v>73</v>
      </c>
      <c r="AY599" s="234" t="s">
        <v>142</v>
      </c>
    </row>
    <row r="600" s="13" customFormat="1">
      <c r="A600" s="13"/>
      <c r="B600" s="224"/>
      <c r="C600" s="225"/>
      <c r="D600" s="226" t="s">
        <v>153</v>
      </c>
      <c r="E600" s="227" t="s">
        <v>19</v>
      </c>
      <c r="F600" s="228" t="s">
        <v>723</v>
      </c>
      <c r="G600" s="225"/>
      <c r="H600" s="227" t="s">
        <v>19</v>
      </c>
      <c r="I600" s="229"/>
      <c r="J600" s="225"/>
      <c r="K600" s="225"/>
      <c r="L600" s="230"/>
      <c r="M600" s="231"/>
      <c r="N600" s="232"/>
      <c r="O600" s="232"/>
      <c r="P600" s="232"/>
      <c r="Q600" s="232"/>
      <c r="R600" s="232"/>
      <c r="S600" s="232"/>
      <c r="T600" s="233"/>
      <c r="U600" s="13"/>
      <c r="V600" s="13"/>
      <c r="W600" s="13"/>
      <c r="X600" s="13"/>
      <c r="Y600" s="13"/>
      <c r="Z600" s="13"/>
      <c r="AA600" s="13"/>
      <c r="AB600" s="13"/>
      <c r="AC600" s="13"/>
      <c r="AD600" s="13"/>
      <c r="AE600" s="13"/>
      <c r="AT600" s="234" t="s">
        <v>153</v>
      </c>
      <c r="AU600" s="234" t="s">
        <v>83</v>
      </c>
      <c r="AV600" s="13" t="s">
        <v>81</v>
      </c>
      <c r="AW600" s="13" t="s">
        <v>35</v>
      </c>
      <c r="AX600" s="13" t="s">
        <v>73</v>
      </c>
      <c r="AY600" s="234" t="s">
        <v>142</v>
      </c>
    </row>
    <row r="601" s="14" customFormat="1">
      <c r="A601" s="14"/>
      <c r="B601" s="235"/>
      <c r="C601" s="236"/>
      <c r="D601" s="226" t="s">
        <v>153</v>
      </c>
      <c r="E601" s="237" t="s">
        <v>19</v>
      </c>
      <c r="F601" s="238" t="s">
        <v>81</v>
      </c>
      <c r="G601" s="236"/>
      <c r="H601" s="239">
        <v>1</v>
      </c>
      <c r="I601" s="240"/>
      <c r="J601" s="236"/>
      <c r="K601" s="236"/>
      <c r="L601" s="241"/>
      <c r="M601" s="242"/>
      <c r="N601" s="243"/>
      <c r="O601" s="243"/>
      <c r="P601" s="243"/>
      <c r="Q601" s="243"/>
      <c r="R601" s="243"/>
      <c r="S601" s="243"/>
      <c r="T601" s="244"/>
      <c r="U601" s="14"/>
      <c r="V601" s="14"/>
      <c r="W601" s="14"/>
      <c r="X601" s="14"/>
      <c r="Y601" s="14"/>
      <c r="Z601" s="14"/>
      <c r="AA601" s="14"/>
      <c r="AB601" s="14"/>
      <c r="AC601" s="14"/>
      <c r="AD601" s="14"/>
      <c r="AE601" s="14"/>
      <c r="AT601" s="245" t="s">
        <v>153</v>
      </c>
      <c r="AU601" s="245" t="s">
        <v>83</v>
      </c>
      <c r="AV601" s="14" t="s">
        <v>83</v>
      </c>
      <c r="AW601" s="14" t="s">
        <v>35</v>
      </c>
      <c r="AX601" s="14" t="s">
        <v>81</v>
      </c>
      <c r="AY601" s="245" t="s">
        <v>142</v>
      </c>
    </row>
    <row r="602" s="2" customFormat="1" ht="16.5" customHeight="1">
      <c r="A602" s="40"/>
      <c r="B602" s="41"/>
      <c r="C602" s="206" t="s">
        <v>724</v>
      </c>
      <c r="D602" s="206" t="s">
        <v>144</v>
      </c>
      <c r="E602" s="207" t="s">
        <v>725</v>
      </c>
      <c r="F602" s="208" t="s">
        <v>726</v>
      </c>
      <c r="G602" s="209" t="s">
        <v>651</v>
      </c>
      <c r="H602" s="210">
        <v>1</v>
      </c>
      <c r="I602" s="211"/>
      <c r="J602" s="212">
        <f>ROUND(I602*H602,2)</f>
        <v>0</v>
      </c>
      <c r="K602" s="208" t="s">
        <v>148</v>
      </c>
      <c r="L602" s="46"/>
      <c r="M602" s="213" t="s">
        <v>19</v>
      </c>
      <c r="N602" s="214" t="s">
        <v>44</v>
      </c>
      <c r="O602" s="86"/>
      <c r="P602" s="215">
        <f>O602*H602</f>
        <v>0</v>
      </c>
      <c r="Q602" s="215">
        <v>0</v>
      </c>
      <c r="R602" s="215">
        <f>Q602*H602</f>
        <v>0</v>
      </c>
      <c r="S602" s="215">
        <v>0</v>
      </c>
      <c r="T602" s="216">
        <f>S602*H602</f>
        <v>0</v>
      </c>
      <c r="U602" s="40"/>
      <c r="V602" s="40"/>
      <c r="W602" s="40"/>
      <c r="X602" s="40"/>
      <c r="Y602" s="40"/>
      <c r="Z602" s="40"/>
      <c r="AA602" s="40"/>
      <c r="AB602" s="40"/>
      <c r="AC602" s="40"/>
      <c r="AD602" s="40"/>
      <c r="AE602" s="40"/>
      <c r="AR602" s="217" t="s">
        <v>645</v>
      </c>
      <c r="AT602" s="217" t="s">
        <v>144</v>
      </c>
      <c r="AU602" s="217" t="s">
        <v>83</v>
      </c>
      <c r="AY602" s="19" t="s">
        <v>142</v>
      </c>
      <c r="BE602" s="218">
        <f>IF(N602="základní",J602,0)</f>
        <v>0</v>
      </c>
      <c r="BF602" s="218">
        <f>IF(N602="snížená",J602,0)</f>
        <v>0</v>
      </c>
      <c r="BG602" s="218">
        <f>IF(N602="zákl. přenesená",J602,0)</f>
        <v>0</v>
      </c>
      <c r="BH602" s="218">
        <f>IF(N602="sníž. přenesená",J602,0)</f>
        <v>0</v>
      </c>
      <c r="BI602" s="218">
        <f>IF(N602="nulová",J602,0)</f>
        <v>0</v>
      </c>
      <c r="BJ602" s="19" t="s">
        <v>81</v>
      </c>
      <c r="BK602" s="218">
        <f>ROUND(I602*H602,2)</f>
        <v>0</v>
      </c>
      <c r="BL602" s="19" t="s">
        <v>645</v>
      </c>
      <c r="BM602" s="217" t="s">
        <v>727</v>
      </c>
    </row>
    <row r="603" s="2" customFormat="1">
      <c r="A603" s="40"/>
      <c r="B603" s="41"/>
      <c r="C603" s="42"/>
      <c r="D603" s="219" t="s">
        <v>151</v>
      </c>
      <c r="E603" s="42"/>
      <c r="F603" s="220" t="s">
        <v>728</v>
      </c>
      <c r="G603" s="42"/>
      <c r="H603" s="42"/>
      <c r="I603" s="221"/>
      <c r="J603" s="42"/>
      <c r="K603" s="42"/>
      <c r="L603" s="46"/>
      <c r="M603" s="222"/>
      <c r="N603" s="223"/>
      <c r="O603" s="86"/>
      <c r="P603" s="86"/>
      <c r="Q603" s="86"/>
      <c r="R603" s="86"/>
      <c r="S603" s="86"/>
      <c r="T603" s="87"/>
      <c r="U603" s="40"/>
      <c r="V603" s="40"/>
      <c r="W603" s="40"/>
      <c r="X603" s="40"/>
      <c r="Y603" s="40"/>
      <c r="Z603" s="40"/>
      <c r="AA603" s="40"/>
      <c r="AB603" s="40"/>
      <c r="AC603" s="40"/>
      <c r="AD603" s="40"/>
      <c r="AE603" s="40"/>
      <c r="AT603" s="19" t="s">
        <v>151</v>
      </c>
      <c r="AU603" s="19" t="s">
        <v>83</v>
      </c>
    </row>
    <row r="604" s="13" customFormat="1">
      <c r="A604" s="13"/>
      <c r="B604" s="224"/>
      <c r="C604" s="225"/>
      <c r="D604" s="226" t="s">
        <v>153</v>
      </c>
      <c r="E604" s="227" t="s">
        <v>19</v>
      </c>
      <c r="F604" s="228" t="s">
        <v>729</v>
      </c>
      <c r="G604" s="225"/>
      <c r="H604" s="227" t="s">
        <v>19</v>
      </c>
      <c r="I604" s="229"/>
      <c r="J604" s="225"/>
      <c r="K604" s="225"/>
      <c r="L604" s="230"/>
      <c r="M604" s="231"/>
      <c r="N604" s="232"/>
      <c r="O604" s="232"/>
      <c r="P604" s="232"/>
      <c r="Q604" s="232"/>
      <c r="R604" s="232"/>
      <c r="S604" s="232"/>
      <c r="T604" s="233"/>
      <c r="U604" s="13"/>
      <c r="V604" s="13"/>
      <c r="W604" s="13"/>
      <c r="X604" s="13"/>
      <c r="Y604" s="13"/>
      <c r="Z604" s="13"/>
      <c r="AA604" s="13"/>
      <c r="AB604" s="13"/>
      <c r="AC604" s="13"/>
      <c r="AD604" s="13"/>
      <c r="AE604" s="13"/>
      <c r="AT604" s="234" t="s">
        <v>153</v>
      </c>
      <c r="AU604" s="234" t="s">
        <v>83</v>
      </c>
      <c r="AV604" s="13" t="s">
        <v>81</v>
      </c>
      <c r="AW604" s="13" t="s">
        <v>35</v>
      </c>
      <c r="AX604" s="13" t="s">
        <v>73</v>
      </c>
      <c r="AY604" s="234" t="s">
        <v>142</v>
      </c>
    </row>
    <row r="605" s="14" customFormat="1">
      <c r="A605" s="14"/>
      <c r="B605" s="235"/>
      <c r="C605" s="236"/>
      <c r="D605" s="226" t="s">
        <v>153</v>
      </c>
      <c r="E605" s="237" t="s">
        <v>19</v>
      </c>
      <c r="F605" s="238" t="s">
        <v>81</v>
      </c>
      <c r="G605" s="236"/>
      <c r="H605" s="239">
        <v>1</v>
      </c>
      <c r="I605" s="240"/>
      <c r="J605" s="236"/>
      <c r="K605" s="236"/>
      <c r="L605" s="241"/>
      <c r="M605" s="242"/>
      <c r="N605" s="243"/>
      <c r="O605" s="243"/>
      <c r="P605" s="243"/>
      <c r="Q605" s="243"/>
      <c r="R605" s="243"/>
      <c r="S605" s="243"/>
      <c r="T605" s="244"/>
      <c r="U605" s="14"/>
      <c r="V605" s="14"/>
      <c r="W605" s="14"/>
      <c r="X605" s="14"/>
      <c r="Y605" s="14"/>
      <c r="Z605" s="14"/>
      <c r="AA605" s="14"/>
      <c r="AB605" s="14"/>
      <c r="AC605" s="14"/>
      <c r="AD605" s="14"/>
      <c r="AE605" s="14"/>
      <c r="AT605" s="245" t="s">
        <v>153</v>
      </c>
      <c r="AU605" s="245" t="s">
        <v>83</v>
      </c>
      <c r="AV605" s="14" t="s">
        <v>83</v>
      </c>
      <c r="AW605" s="14" t="s">
        <v>35</v>
      </c>
      <c r="AX605" s="14" t="s">
        <v>81</v>
      </c>
      <c r="AY605" s="245" t="s">
        <v>142</v>
      </c>
    </row>
    <row r="606" s="12" customFormat="1" ht="22.8" customHeight="1">
      <c r="A606" s="12"/>
      <c r="B606" s="190"/>
      <c r="C606" s="191"/>
      <c r="D606" s="192" t="s">
        <v>72</v>
      </c>
      <c r="E606" s="204" t="s">
        <v>730</v>
      </c>
      <c r="F606" s="204" t="s">
        <v>731</v>
      </c>
      <c r="G606" s="191"/>
      <c r="H606" s="191"/>
      <c r="I606" s="194"/>
      <c r="J606" s="205">
        <f>BK606</f>
        <v>0</v>
      </c>
      <c r="K606" s="191"/>
      <c r="L606" s="196"/>
      <c r="M606" s="197"/>
      <c r="N606" s="198"/>
      <c r="O606" s="198"/>
      <c r="P606" s="199">
        <f>SUM(P607:P613)</f>
        <v>0</v>
      </c>
      <c r="Q606" s="198"/>
      <c r="R606" s="199">
        <f>SUM(R607:R613)</f>
        <v>0</v>
      </c>
      <c r="S606" s="198"/>
      <c r="T606" s="200">
        <f>SUM(T607:T613)</f>
        <v>0</v>
      </c>
      <c r="U606" s="12"/>
      <c r="V606" s="12"/>
      <c r="W606" s="12"/>
      <c r="X606" s="12"/>
      <c r="Y606" s="12"/>
      <c r="Z606" s="12"/>
      <c r="AA606" s="12"/>
      <c r="AB606" s="12"/>
      <c r="AC606" s="12"/>
      <c r="AD606" s="12"/>
      <c r="AE606" s="12"/>
      <c r="AR606" s="201" t="s">
        <v>180</v>
      </c>
      <c r="AT606" s="202" t="s">
        <v>72</v>
      </c>
      <c r="AU606" s="202" t="s">
        <v>81</v>
      </c>
      <c r="AY606" s="201" t="s">
        <v>142</v>
      </c>
      <c r="BK606" s="203">
        <f>SUM(BK607:BK613)</f>
        <v>0</v>
      </c>
    </row>
    <row r="607" s="2" customFormat="1" ht="16.5" customHeight="1">
      <c r="A607" s="40"/>
      <c r="B607" s="41"/>
      <c r="C607" s="206" t="s">
        <v>732</v>
      </c>
      <c r="D607" s="206" t="s">
        <v>144</v>
      </c>
      <c r="E607" s="207" t="s">
        <v>733</v>
      </c>
      <c r="F607" s="208" t="s">
        <v>734</v>
      </c>
      <c r="G607" s="209" t="s">
        <v>651</v>
      </c>
      <c r="H607" s="210">
        <v>2</v>
      </c>
      <c r="I607" s="211"/>
      <c r="J607" s="212">
        <f>ROUND(I607*H607,2)</f>
        <v>0</v>
      </c>
      <c r="K607" s="208" t="s">
        <v>148</v>
      </c>
      <c r="L607" s="46"/>
      <c r="M607" s="213" t="s">
        <v>19</v>
      </c>
      <c r="N607" s="214" t="s">
        <v>44</v>
      </c>
      <c r="O607" s="86"/>
      <c r="P607" s="215">
        <f>O607*H607</f>
        <v>0</v>
      </c>
      <c r="Q607" s="215">
        <v>0</v>
      </c>
      <c r="R607" s="215">
        <f>Q607*H607</f>
        <v>0</v>
      </c>
      <c r="S607" s="215">
        <v>0</v>
      </c>
      <c r="T607" s="216">
        <f>S607*H607</f>
        <v>0</v>
      </c>
      <c r="U607" s="40"/>
      <c r="V607" s="40"/>
      <c r="W607" s="40"/>
      <c r="X607" s="40"/>
      <c r="Y607" s="40"/>
      <c r="Z607" s="40"/>
      <c r="AA607" s="40"/>
      <c r="AB607" s="40"/>
      <c r="AC607" s="40"/>
      <c r="AD607" s="40"/>
      <c r="AE607" s="40"/>
      <c r="AR607" s="217" t="s">
        <v>645</v>
      </c>
      <c r="AT607" s="217" t="s">
        <v>144</v>
      </c>
      <c r="AU607" s="217" t="s">
        <v>83</v>
      </c>
      <c r="AY607" s="19" t="s">
        <v>142</v>
      </c>
      <c r="BE607" s="218">
        <f>IF(N607="základní",J607,0)</f>
        <v>0</v>
      </c>
      <c r="BF607" s="218">
        <f>IF(N607="snížená",J607,0)</f>
        <v>0</v>
      </c>
      <c r="BG607" s="218">
        <f>IF(N607="zákl. přenesená",J607,0)</f>
        <v>0</v>
      </c>
      <c r="BH607" s="218">
        <f>IF(N607="sníž. přenesená",J607,0)</f>
        <v>0</v>
      </c>
      <c r="BI607" s="218">
        <f>IF(N607="nulová",J607,0)</f>
        <v>0</v>
      </c>
      <c r="BJ607" s="19" t="s">
        <v>81</v>
      </c>
      <c r="BK607" s="218">
        <f>ROUND(I607*H607,2)</f>
        <v>0</v>
      </c>
      <c r="BL607" s="19" t="s">
        <v>645</v>
      </c>
      <c r="BM607" s="217" t="s">
        <v>735</v>
      </c>
    </row>
    <row r="608" s="2" customFormat="1">
      <c r="A608" s="40"/>
      <c r="B608" s="41"/>
      <c r="C608" s="42"/>
      <c r="D608" s="219" t="s">
        <v>151</v>
      </c>
      <c r="E608" s="42"/>
      <c r="F608" s="220" t="s">
        <v>736</v>
      </c>
      <c r="G608" s="42"/>
      <c r="H608" s="42"/>
      <c r="I608" s="221"/>
      <c r="J608" s="42"/>
      <c r="K608" s="42"/>
      <c r="L608" s="46"/>
      <c r="M608" s="222"/>
      <c r="N608" s="223"/>
      <c r="O608" s="86"/>
      <c r="P608" s="86"/>
      <c r="Q608" s="86"/>
      <c r="R608" s="86"/>
      <c r="S608" s="86"/>
      <c r="T608" s="87"/>
      <c r="U608" s="40"/>
      <c r="V608" s="40"/>
      <c r="W608" s="40"/>
      <c r="X608" s="40"/>
      <c r="Y608" s="40"/>
      <c r="Z608" s="40"/>
      <c r="AA608" s="40"/>
      <c r="AB608" s="40"/>
      <c r="AC608" s="40"/>
      <c r="AD608" s="40"/>
      <c r="AE608" s="40"/>
      <c r="AT608" s="19" t="s">
        <v>151</v>
      </c>
      <c r="AU608" s="19" t="s">
        <v>83</v>
      </c>
    </row>
    <row r="609" s="13" customFormat="1">
      <c r="A609" s="13"/>
      <c r="B609" s="224"/>
      <c r="C609" s="225"/>
      <c r="D609" s="226" t="s">
        <v>153</v>
      </c>
      <c r="E609" s="227" t="s">
        <v>19</v>
      </c>
      <c r="F609" s="228" t="s">
        <v>737</v>
      </c>
      <c r="G609" s="225"/>
      <c r="H609" s="227" t="s">
        <v>19</v>
      </c>
      <c r="I609" s="229"/>
      <c r="J609" s="225"/>
      <c r="K609" s="225"/>
      <c r="L609" s="230"/>
      <c r="M609" s="231"/>
      <c r="N609" s="232"/>
      <c r="O609" s="232"/>
      <c r="P609" s="232"/>
      <c r="Q609" s="232"/>
      <c r="R609" s="232"/>
      <c r="S609" s="232"/>
      <c r="T609" s="233"/>
      <c r="U609" s="13"/>
      <c r="V609" s="13"/>
      <c r="W609" s="13"/>
      <c r="X609" s="13"/>
      <c r="Y609" s="13"/>
      <c r="Z609" s="13"/>
      <c r="AA609" s="13"/>
      <c r="AB609" s="13"/>
      <c r="AC609" s="13"/>
      <c r="AD609" s="13"/>
      <c r="AE609" s="13"/>
      <c r="AT609" s="234" t="s">
        <v>153</v>
      </c>
      <c r="AU609" s="234" t="s">
        <v>83</v>
      </c>
      <c r="AV609" s="13" t="s">
        <v>81</v>
      </c>
      <c r="AW609" s="13" t="s">
        <v>35</v>
      </c>
      <c r="AX609" s="13" t="s">
        <v>73</v>
      </c>
      <c r="AY609" s="234" t="s">
        <v>142</v>
      </c>
    </row>
    <row r="610" s="14" customFormat="1">
      <c r="A610" s="14"/>
      <c r="B610" s="235"/>
      <c r="C610" s="236"/>
      <c r="D610" s="226" t="s">
        <v>153</v>
      </c>
      <c r="E610" s="237" t="s">
        <v>19</v>
      </c>
      <c r="F610" s="238" t="s">
        <v>81</v>
      </c>
      <c r="G610" s="236"/>
      <c r="H610" s="239">
        <v>1</v>
      </c>
      <c r="I610" s="240"/>
      <c r="J610" s="236"/>
      <c r="K610" s="236"/>
      <c r="L610" s="241"/>
      <c r="M610" s="242"/>
      <c r="N610" s="243"/>
      <c r="O610" s="243"/>
      <c r="P610" s="243"/>
      <c r="Q610" s="243"/>
      <c r="R610" s="243"/>
      <c r="S610" s="243"/>
      <c r="T610" s="244"/>
      <c r="U610" s="14"/>
      <c r="V610" s="14"/>
      <c r="W610" s="14"/>
      <c r="X610" s="14"/>
      <c r="Y610" s="14"/>
      <c r="Z610" s="14"/>
      <c r="AA610" s="14"/>
      <c r="AB610" s="14"/>
      <c r="AC610" s="14"/>
      <c r="AD610" s="14"/>
      <c r="AE610" s="14"/>
      <c r="AT610" s="245" t="s">
        <v>153</v>
      </c>
      <c r="AU610" s="245" t="s">
        <v>83</v>
      </c>
      <c r="AV610" s="14" t="s">
        <v>83</v>
      </c>
      <c r="AW610" s="14" t="s">
        <v>35</v>
      </c>
      <c r="AX610" s="14" t="s">
        <v>73</v>
      </c>
      <c r="AY610" s="245" t="s">
        <v>142</v>
      </c>
    </row>
    <row r="611" s="13" customFormat="1">
      <c r="A611" s="13"/>
      <c r="B611" s="224"/>
      <c r="C611" s="225"/>
      <c r="D611" s="226" t="s">
        <v>153</v>
      </c>
      <c r="E611" s="227" t="s">
        <v>19</v>
      </c>
      <c r="F611" s="228" t="s">
        <v>738</v>
      </c>
      <c r="G611" s="225"/>
      <c r="H611" s="227" t="s">
        <v>19</v>
      </c>
      <c r="I611" s="229"/>
      <c r="J611" s="225"/>
      <c r="K611" s="225"/>
      <c r="L611" s="230"/>
      <c r="M611" s="231"/>
      <c r="N611" s="232"/>
      <c r="O611" s="232"/>
      <c r="P611" s="232"/>
      <c r="Q611" s="232"/>
      <c r="R611" s="232"/>
      <c r="S611" s="232"/>
      <c r="T611" s="233"/>
      <c r="U611" s="13"/>
      <c r="V611" s="13"/>
      <c r="W611" s="13"/>
      <c r="X611" s="13"/>
      <c r="Y611" s="13"/>
      <c r="Z611" s="13"/>
      <c r="AA611" s="13"/>
      <c r="AB611" s="13"/>
      <c r="AC611" s="13"/>
      <c r="AD611" s="13"/>
      <c r="AE611" s="13"/>
      <c r="AT611" s="234" t="s">
        <v>153</v>
      </c>
      <c r="AU611" s="234" t="s">
        <v>83</v>
      </c>
      <c r="AV611" s="13" t="s">
        <v>81</v>
      </c>
      <c r="AW611" s="13" t="s">
        <v>35</v>
      </c>
      <c r="AX611" s="13" t="s">
        <v>73</v>
      </c>
      <c r="AY611" s="234" t="s">
        <v>142</v>
      </c>
    </row>
    <row r="612" s="14" customFormat="1">
      <c r="A612" s="14"/>
      <c r="B612" s="235"/>
      <c r="C612" s="236"/>
      <c r="D612" s="226" t="s">
        <v>153</v>
      </c>
      <c r="E612" s="237" t="s">
        <v>19</v>
      </c>
      <c r="F612" s="238" t="s">
        <v>81</v>
      </c>
      <c r="G612" s="236"/>
      <c r="H612" s="239">
        <v>1</v>
      </c>
      <c r="I612" s="240"/>
      <c r="J612" s="236"/>
      <c r="K612" s="236"/>
      <c r="L612" s="241"/>
      <c r="M612" s="242"/>
      <c r="N612" s="243"/>
      <c r="O612" s="243"/>
      <c r="P612" s="243"/>
      <c r="Q612" s="243"/>
      <c r="R612" s="243"/>
      <c r="S612" s="243"/>
      <c r="T612" s="244"/>
      <c r="U612" s="14"/>
      <c r="V612" s="14"/>
      <c r="W612" s="14"/>
      <c r="X612" s="14"/>
      <c r="Y612" s="14"/>
      <c r="Z612" s="14"/>
      <c r="AA612" s="14"/>
      <c r="AB612" s="14"/>
      <c r="AC612" s="14"/>
      <c r="AD612" s="14"/>
      <c r="AE612" s="14"/>
      <c r="AT612" s="245" t="s">
        <v>153</v>
      </c>
      <c r="AU612" s="245" t="s">
        <v>83</v>
      </c>
      <c r="AV612" s="14" t="s">
        <v>83</v>
      </c>
      <c r="AW612" s="14" t="s">
        <v>35</v>
      </c>
      <c r="AX612" s="14" t="s">
        <v>73</v>
      </c>
      <c r="AY612" s="245" t="s">
        <v>142</v>
      </c>
    </row>
    <row r="613" s="15" customFormat="1">
      <c r="A613" s="15"/>
      <c r="B613" s="246"/>
      <c r="C613" s="247"/>
      <c r="D613" s="226" t="s">
        <v>153</v>
      </c>
      <c r="E613" s="248" t="s">
        <v>19</v>
      </c>
      <c r="F613" s="249" t="s">
        <v>160</v>
      </c>
      <c r="G613" s="247"/>
      <c r="H613" s="250">
        <v>2</v>
      </c>
      <c r="I613" s="251"/>
      <c r="J613" s="247"/>
      <c r="K613" s="247"/>
      <c r="L613" s="252"/>
      <c r="M613" s="253"/>
      <c r="N613" s="254"/>
      <c r="O613" s="254"/>
      <c r="P613" s="254"/>
      <c r="Q613" s="254"/>
      <c r="R613" s="254"/>
      <c r="S613" s="254"/>
      <c r="T613" s="255"/>
      <c r="U613" s="15"/>
      <c r="V613" s="15"/>
      <c r="W613" s="15"/>
      <c r="X613" s="15"/>
      <c r="Y613" s="15"/>
      <c r="Z613" s="15"/>
      <c r="AA613" s="15"/>
      <c r="AB613" s="15"/>
      <c r="AC613" s="15"/>
      <c r="AD613" s="15"/>
      <c r="AE613" s="15"/>
      <c r="AT613" s="256" t="s">
        <v>153</v>
      </c>
      <c r="AU613" s="256" t="s">
        <v>83</v>
      </c>
      <c r="AV613" s="15" t="s">
        <v>149</v>
      </c>
      <c r="AW613" s="15" t="s">
        <v>35</v>
      </c>
      <c r="AX613" s="15" t="s">
        <v>81</v>
      </c>
      <c r="AY613" s="256" t="s">
        <v>142</v>
      </c>
    </row>
    <row r="614" s="12" customFormat="1" ht="22.8" customHeight="1">
      <c r="A614" s="12"/>
      <c r="B614" s="190"/>
      <c r="C614" s="191"/>
      <c r="D614" s="192" t="s">
        <v>72</v>
      </c>
      <c r="E614" s="204" t="s">
        <v>739</v>
      </c>
      <c r="F614" s="204" t="s">
        <v>740</v>
      </c>
      <c r="G614" s="191"/>
      <c r="H614" s="191"/>
      <c r="I614" s="194"/>
      <c r="J614" s="205">
        <f>BK614</f>
        <v>0</v>
      </c>
      <c r="K614" s="191"/>
      <c r="L614" s="196"/>
      <c r="M614" s="197"/>
      <c r="N614" s="198"/>
      <c r="O614" s="198"/>
      <c r="P614" s="199">
        <f>SUM(P615:P619)</f>
        <v>0</v>
      </c>
      <c r="Q614" s="198"/>
      <c r="R614" s="199">
        <f>SUM(R615:R619)</f>
        <v>0</v>
      </c>
      <c r="S614" s="198"/>
      <c r="T614" s="200">
        <f>SUM(T615:T619)</f>
        <v>0</v>
      </c>
      <c r="U614" s="12"/>
      <c r="V614" s="12"/>
      <c r="W614" s="12"/>
      <c r="X614" s="12"/>
      <c r="Y614" s="12"/>
      <c r="Z614" s="12"/>
      <c r="AA614" s="12"/>
      <c r="AB614" s="12"/>
      <c r="AC614" s="12"/>
      <c r="AD614" s="12"/>
      <c r="AE614" s="12"/>
      <c r="AR614" s="201" t="s">
        <v>180</v>
      </c>
      <c r="AT614" s="202" t="s">
        <v>72</v>
      </c>
      <c r="AU614" s="202" t="s">
        <v>81</v>
      </c>
      <c r="AY614" s="201" t="s">
        <v>142</v>
      </c>
      <c r="BK614" s="203">
        <f>SUM(BK615:BK619)</f>
        <v>0</v>
      </c>
    </row>
    <row r="615" s="2" customFormat="1" ht="16.5" customHeight="1">
      <c r="A615" s="40"/>
      <c r="B615" s="41"/>
      <c r="C615" s="206" t="s">
        <v>741</v>
      </c>
      <c r="D615" s="206" t="s">
        <v>144</v>
      </c>
      <c r="E615" s="207" t="s">
        <v>742</v>
      </c>
      <c r="F615" s="208" t="s">
        <v>743</v>
      </c>
      <c r="G615" s="209" t="s">
        <v>651</v>
      </c>
      <c r="H615" s="210">
        <v>1</v>
      </c>
      <c r="I615" s="211"/>
      <c r="J615" s="212">
        <f>ROUND(I615*H615,2)</f>
        <v>0</v>
      </c>
      <c r="K615" s="208" t="s">
        <v>148</v>
      </c>
      <c r="L615" s="46"/>
      <c r="M615" s="213" t="s">
        <v>19</v>
      </c>
      <c r="N615" s="214" t="s">
        <v>44</v>
      </c>
      <c r="O615" s="86"/>
      <c r="P615" s="215">
        <f>O615*H615</f>
        <v>0</v>
      </c>
      <c r="Q615" s="215">
        <v>0</v>
      </c>
      <c r="R615" s="215">
        <f>Q615*H615</f>
        <v>0</v>
      </c>
      <c r="S615" s="215">
        <v>0</v>
      </c>
      <c r="T615" s="216">
        <f>S615*H615</f>
        <v>0</v>
      </c>
      <c r="U615" s="40"/>
      <c r="V615" s="40"/>
      <c r="W615" s="40"/>
      <c r="X615" s="40"/>
      <c r="Y615" s="40"/>
      <c r="Z615" s="40"/>
      <c r="AA615" s="40"/>
      <c r="AB615" s="40"/>
      <c r="AC615" s="40"/>
      <c r="AD615" s="40"/>
      <c r="AE615" s="40"/>
      <c r="AR615" s="217" t="s">
        <v>645</v>
      </c>
      <c r="AT615" s="217" t="s">
        <v>144</v>
      </c>
      <c r="AU615" s="217" t="s">
        <v>83</v>
      </c>
      <c r="AY615" s="19" t="s">
        <v>142</v>
      </c>
      <c r="BE615" s="218">
        <f>IF(N615="základní",J615,0)</f>
        <v>0</v>
      </c>
      <c r="BF615" s="218">
        <f>IF(N615="snížená",J615,0)</f>
        <v>0</v>
      </c>
      <c r="BG615" s="218">
        <f>IF(N615="zákl. přenesená",J615,0)</f>
        <v>0</v>
      </c>
      <c r="BH615" s="218">
        <f>IF(N615="sníž. přenesená",J615,0)</f>
        <v>0</v>
      </c>
      <c r="BI615" s="218">
        <f>IF(N615="nulová",J615,0)</f>
        <v>0</v>
      </c>
      <c r="BJ615" s="19" t="s">
        <v>81</v>
      </c>
      <c r="BK615" s="218">
        <f>ROUND(I615*H615,2)</f>
        <v>0</v>
      </c>
      <c r="BL615" s="19" t="s">
        <v>645</v>
      </c>
      <c r="BM615" s="217" t="s">
        <v>744</v>
      </c>
    </row>
    <row r="616" s="2" customFormat="1">
      <c r="A616" s="40"/>
      <c r="B616" s="41"/>
      <c r="C616" s="42"/>
      <c r="D616" s="219" t="s">
        <v>151</v>
      </c>
      <c r="E616" s="42"/>
      <c r="F616" s="220" t="s">
        <v>745</v>
      </c>
      <c r="G616" s="42"/>
      <c r="H616" s="42"/>
      <c r="I616" s="221"/>
      <c r="J616" s="42"/>
      <c r="K616" s="42"/>
      <c r="L616" s="46"/>
      <c r="M616" s="222"/>
      <c r="N616" s="223"/>
      <c r="O616" s="86"/>
      <c r="P616" s="86"/>
      <c r="Q616" s="86"/>
      <c r="R616" s="86"/>
      <c r="S616" s="86"/>
      <c r="T616" s="87"/>
      <c r="U616" s="40"/>
      <c r="V616" s="40"/>
      <c r="W616" s="40"/>
      <c r="X616" s="40"/>
      <c r="Y616" s="40"/>
      <c r="Z616" s="40"/>
      <c r="AA616" s="40"/>
      <c r="AB616" s="40"/>
      <c r="AC616" s="40"/>
      <c r="AD616" s="40"/>
      <c r="AE616" s="40"/>
      <c r="AT616" s="19" t="s">
        <v>151</v>
      </c>
      <c r="AU616" s="19" t="s">
        <v>83</v>
      </c>
    </row>
    <row r="617" s="13" customFormat="1">
      <c r="A617" s="13"/>
      <c r="B617" s="224"/>
      <c r="C617" s="225"/>
      <c r="D617" s="226" t="s">
        <v>153</v>
      </c>
      <c r="E617" s="227" t="s">
        <v>19</v>
      </c>
      <c r="F617" s="228" t="s">
        <v>743</v>
      </c>
      <c r="G617" s="225"/>
      <c r="H617" s="227" t="s">
        <v>19</v>
      </c>
      <c r="I617" s="229"/>
      <c r="J617" s="225"/>
      <c r="K617" s="225"/>
      <c r="L617" s="230"/>
      <c r="M617" s="231"/>
      <c r="N617" s="232"/>
      <c r="O617" s="232"/>
      <c r="P617" s="232"/>
      <c r="Q617" s="232"/>
      <c r="R617" s="232"/>
      <c r="S617" s="232"/>
      <c r="T617" s="233"/>
      <c r="U617" s="13"/>
      <c r="V617" s="13"/>
      <c r="W617" s="13"/>
      <c r="X617" s="13"/>
      <c r="Y617" s="13"/>
      <c r="Z617" s="13"/>
      <c r="AA617" s="13"/>
      <c r="AB617" s="13"/>
      <c r="AC617" s="13"/>
      <c r="AD617" s="13"/>
      <c r="AE617" s="13"/>
      <c r="AT617" s="234" t="s">
        <v>153</v>
      </c>
      <c r="AU617" s="234" t="s">
        <v>83</v>
      </c>
      <c r="AV617" s="13" t="s">
        <v>81</v>
      </c>
      <c r="AW617" s="13" t="s">
        <v>35</v>
      </c>
      <c r="AX617" s="13" t="s">
        <v>73</v>
      </c>
      <c r="AY617" s="234" t="s">
        <v>142</v>
      </c>
    </row>
    <row r="618" s="13" customFormat="1">
      <c r="A618" s="13"/>
      <c r="B618" s="224"/>
      <c r="C618" s="225"/>
      <c r="D618" s="226" t="s">
        <v>153</v>
      </c>
      <c r="E618" s="227" t="s">
        <v>19</v>
      </c>
      <c r="F618" s="228" t="s">
        <v>746</v>
      </c>
      <c r="G618" s="225"/>
      <c r="H618" s="227" t="s">
        <v>19</v>
      </c>
      <c r="I618" s="229"/>
      <c r="J618" s="225"/>
      <c r="K618" s="225"/>
      <c r="L618" s="230"/>
      <c r="M618" s="231"/>
      <c r="N618" s="232"/>
      <c r="O618" s="232"/>
      <c r="P618" s="232"/>
      <c r="Q618" s="232"/>
      <c r="R618" s="232"/>
      <c r="S618" s="232"/>
      <c r="T618" s="233"/>
      <c r="U618" s="13"/>
      <c r="V618" s="13"/>
      <c r="W618" s="13"/>
      <c r="X618" s="13"/>
      <c r="Y618" s="13"/>
      <c r="Z618" s="13"/>
      <c r="AA618" s="13"/>
      <c r="AB618" s="13"/>
      <c r="AC618" s="13"/>
      <c r="AD618" s="13"/>
      <c r="AE618" s="13"/>
      <c r="AT618" s="234" t="s">
        <v>153</v>
      </c>
      <c r="AU618" s="234" t="s">
        <v>83</v>
      </c>
      <c r="AV618" s="13" t="s">
        <v>81</v>
      </c>
      <c r="AW618" s="13" t="s">
        <v>35</v>
      </c>
      <c r="AX618" s="13" t="s">
        <v>73</v>
      </c>
      <c r="AY618" s="234" t="s">
        <v>142</v>
      </c>
    </row>
    <row r="619" s="14" customFormat="1">
      <c r="A619" s="14"/>
      <c r="B619" s="235"/>
      <c r="C619" s="236"/>
      <c r="D619" s="226" t="s">
        <v>153</v>
      </c>
      <c r="E619" s="237" t="s">
        <v>19</v>
      </c>
      <c r="F619" s="238" t="s">
        <v>81</v>
      </c>
      <c r="G619" s="236"/>
      <c r="H619" s="239">
        <v>1</v>
      </c>
      <c r="I619" s="240"/>
      <c r="J619" s="236"/>
      <c r="K619" s="236"/>
      <c r="L619" s="241"/>
      <c r="M619" s="267"/>
      <c r="N619" s="268"/>
      <c r="O619" s="268"/>
      <c r="P619" s="268"/>
      <c r="Q619" s="268"/>
      <c r="R619" s="268"/>
      <c r="S619" s="268"/>
      <c r="T619" s="269"/>
      <c r="U619" s="14"/>
      <c r="V619" s="14"/>
      <c r="W619" s="14"/>
      <c r="X619" s="14"/>
      <c r="Y619" s="14"/>
      <c r="Z619" s="14"/>
      <c r="AA619" s="14"/>
      <c r="AB619" s="14"/>
      <c r="AC619" s="14"/>
      <c r="AD619" s="14"/>
      <c r="AE619" s="14"/>
      <c r="AT619" s="245" t="s">
        <v>153</v>
      </c>
      <c r="AU619" s="245" t="s">
        <v>83</v>
      </c>
      <c r="AV619" s="14" t="s">
        <v>83</v>
      </c>
      <c r="AW619" s="14" t="s">
        <v>35</v>
      </c>
      <c r="AX619" s="14" t="s">
        <v>81</v>
      </c>
      <c r="AY619" s="245" t="s">
        <v>142</v>
      </c>
    </row>
    <row r="620" s="2" customFormat="1" ht="6.96" customHeight="1">
      <c r="A620" s="40"/>
      <c r="B620" s="61"/>
      <c r="C620" s="62"/>
      <c r="D620" s="62"/>
      <c r="E620" s="62"/>
      <c r="F620" s="62"/>
      <c r="G620" s="62"/>
      <c r="H620" s="62"/>
      <c r="I620" s="62"/>
      <c r="J620" s="62"/>
      <c r="K620" s="62"/>
      <c r="L620" s="46"/>
      <c r="M620" s="40"/>
      <c r="O620" s="40"/>
      <c r="P620" s="40"/>
      <c r="Q620" s="40"/>
      <c r="R620" s="40"/>
      <c r="S620" s="40"/>
      <c r="T620" s="40"/>
      <c r="U620" s="40"/>
      <c r="V620" s="40"/>
      <c r="W620" s="40"/>
      <c r="X620" s="40"/>
      <c r="Y620" s="40"/>
      <c r="Z620" s="40"/>
      <c r="AA620" s="40"/>
      <c r="AB620" s="40"/>
      <c r="AC620" s="40"/>
      <c r="AD620" s="40"/>
      <c r="AE620" s="40"/>
    </row>
  </sheetData>
  <sheetProtection sheet="1" autoFilter="0" formatColumns="0" formatRows="0" objects="1" scenarios="1" spinCount="100000" saltValue="yus4a+uPSO0VFMGgh90JrQSJw/6P28lpxmDQZSi9XzsBjQ5nZkhfnk+vj6T+g8CTDSCbmYtQiLv6kYH6Hb91eQ==" hashValue="mA5rDnxYuqGQRv3rrY7LoDOMezQDbpik3xV/S7/5gp8uyH75TgXTVbmiPomZZxH93b2QF7TR8joXfczSi7Qi/Q==" algorithmName="SHA-512" password="CC35"/>
  <autoFilter ref="C95:K619"/>
  <mergeCells count="9">
    <mergeCell ref="E7:H7"/>
    <mergeCell ref="E9:H9"/>
    <mergeCell ref="E18:H18"/>
    <mergeCell ref="E27:H27"/>
    <mergeCell ref="E48:H48"/>
    <mergeCell ref="E50:H50"/>
    <mergeCell ref="E86:H86"/>
    <mergeCell ref="E88:H88"/>
    <mergeCell ref="L2:V2"/>
  </mergeCells>
  <hyperlinks>
    <hyperlink ref="F100" r:id="rId1" display="https://podminky.urs.cz/item/CS_URS_2025_02/111151231"/>
    <hyperlink ref="F109" r:id="rId2" display="https://podminky.urs.cz/item/CS_URS_2025_02/111151233"/>
    <hyperlink ref="F115" r:id="rId3" display="https://podminky.urs.cz/item/CS_URS_2025_02/113107224"/>
    <hyperlink ref="F120" r:id="rId4" display="https://podminky.urs.cz/item/CS_URS_2025_02/113154518"/>
    <hyperlink ref="F125" r:id="rId5" display="https://podminky.urs.cz/item/CS_URS_2025_02/121151116"/>
    <hyperlink ref="F131" r:id="rId6" display="https://podminky.urs.cz/item/CS_URS_2025_02/131151103"/>
    <hyperlink ref="F136" r:id="rId7" display="https://podminky.urs.cz/item/CS_URS_2025_02/132212121"/>
    <hyperlink ref="F147" r:id="rId8" display="https://podminky.urs.cz/item/CS_URS_2025_02/162351104"/>
    <hyperlink ref="F158" r:id="rId9" display="https://podminky.urs.cz/item/CS_URS_2025_02/162651112"/>
    <hyperlink ref="F168" r:id="rId10" display="https://podminky.urs.cz/item/CS_URS_2025_02/167151111"/>
    <hyperlink ref="F179" r:id="rId11" display="https://podminky.urs.cz/item/CS_URS_2025_02/171151103"/>
    <hyperlink ref="F189" r:id="rId12" display="https://podminky.urs.cz/item/CS_URS_2025_02/171152111"/>
    <hyperlink ref="F197" r:id="rId13" display="https://podminky.urs.cz/item/CS_URS_2025_02/174101101"/>
    <hyperlink ref="F209" r:id="rId14" display="https://podminky.urs.cz/item/CS_URS_2025_02/181102302"/>
    <hyperlink ref="F218" r:id="rId15" display="https://podminky.urs.cz/item/CS_URS_2025_02/181351113"/>
    <hyperlink ref="F223" r:id="rId16" display="https://podminky.urs.cz/item/CS_URS_2025_02/181411123"/>
    <hyperlink ref="F232" r:id="rId17" display="https://podminky.urs.cz/item/CS_URS_2025_02/181411121"/>
    <hyperlink ref="F241" r:id="rId18" display="https://podminky.urs.cz/item/CS_URS_2025_02/182151111"/>
    <hyperlink ref="F250" r:id="rId19" display="https://podminky.urs.cz/item/CS_URS_2025_02/182201101"/>
    <hyperlink ref="F255" r:id="rId20" display="https://podminky.urs.cz/item/CS_URS_2025_02/182351133"/>
    <hyperlink ref="F261" r:id="rId21" display="https://podminky.urs.cz/item/CS_URS_2025_02/183403115"/>
    <hyperlink ref="F267" r:id="rId22" display="https://podminky.urs.cz/item/CS_URS_2025_02/183403161"/>
    <hyperlink ref="F273" r:id="rId23" display="https://podminky.urs.cz/item/CS_URS_2025_02/183551513"/>
    <hyperlink ref="F279" r:id="rId24" display="https://podminky.urs.cz/item/CS_URS_2025_02/184853511"/>
    <hyperlink ref="F291" r:id="rId25" display="https://podminky.urs.cz/item/CS_URS_2025_02/212755214"/>
    <hyperlink ref="F296" r:id="rId26" display="https://podminky.urs.cz/item/CS_URS_2025_02/214500311"/>
    <hyperlink ref="F305" r:id="rId27" display="https://podminky.urs.cz/item/CS_URS_2025_02/291211111"/>
    <hyperlink ref="F315" r:id="rId28" display="https://podminky.urs.cz/item/CS_URS_2025_02/451573111"/>
    <hyperlink ref="F320" r:id="rId29" display="https://podminky.urs.cz/item/CS_URS_2025_02/457531112"/>
    <hyperlink ref="F326" r:id="rId30" display="https://podminky.urs.cz/item/CS_URS_2025_02/561081131"/>
    <hyperlink ref="F343" r:id="rId31" display="https://podminky.urs.cz/item/CS_URS_2025_02/564851111"/>
    <hyperlink ref="F359" r:id="rId32" display="https://podminky.urs.cz/item/CS_URS_2025_02/564871116"/>
    <hyperlink ref="F366" r:id="rId33" display="https://podminky.urs.cz/item/CS_URS_2025_02/565165121"/>
    <hyperlink ref="F375" r:id="rId34" display="https://podminky.urs.cz/item/CS_URS_2025_02/569941132"/>
    <hyperlink ref="F379" r:id="rId35" display="https://podminky.urs.cz/item/CS_URS_2025_02/573111115"/>
    <hyperlink ref="F389" r:id="rId36" display="https://podminky.urs.cz/item/CS_URS_2025_02/573211112"/>
    <hyperlink ref="F398" r:id="rId37" display="https://podminky.urs.cz/item/CS_URS_2025_02/577134141"/>
    <hyperlink ref="F407" r:id="rId38" display="https://podminky.urs.cz/item/CS_URS_2025_02/599141111"/>
    <hyperlink ref="F413" r:id="rId39" display="https://podminky.urs.cz/item/CS_URS_2025_02/899621111"/>
    <hyperlink ref="F420" r:id="rId40" display="https://podminky.urs.cz/item/CS_URS_2025_02/912211111"/>
    <hyperlink ref="F433" r:id="rId41" display="https://podminky.urs.cz/item/CS_URS_2025_02/916131213"/>
    <hyperlink ref="F444" r:id="rId42" display="https://podminky.urs.cz/item/CS_URS_2025_02/919511112"/>
    <hyperlink ref="F449" r:id="rId43" display="https://podminky.urs.cz/item/CS_URS_2025_02/935923218"/>
    <hyperlink ref="F472" r:id="rId44" display="https://podminky.urs.cz/item/CS_URS_2025_02/919726121"/>
    <hyperlink ref="F477" r:id="rId45" display="https://podminky.urs.cz/item/CS_URS_2025_02/919735113"/>
    <hyperlink ref="F490" r:id="rId46" display="https://podminky.urs.cz/item/CS_URS_2025_02/997013609"/>
    <hyperlink ref="F496" r:id="rId47" display="https://podminky.urs.cz/item/CS_URS_2025_02/997013847"/>
    <hyperlink ref="F501" r:id="rId48" display="https://podminky.urs.cz/item/CS_URS_2025_02/997221571"/>
    <hyperlink ref="F503" r:id="rId49" display="https://podminky.urs.cz/item/CS_URS_2025_02/997221579"/>
    <hyperlink ref="F510" r:id="rId50" display="https://podminky.urs.cz/item/CS_URS_2025_02/998225111"/>
    <hyperlink ref="F512" r:id="rId51" display="https://podminky.urs.cz/item/CS_URS_2025_02/998225192"/>
    <hyperlink ref="F516" r:id="rId52" display="https://podminky.urs.cz/item/CS_URS_2025_02/460751112"/>
    <hyperlink ref="F540" r:id="rId53" display="https://podminky.urs.cz/item/CS_URS_2025_02/011103000"/>
    <hyperlink ref="F545" r:id="rId54" display="https://podminky.urs.cz/item/CS_URS_2025_02/011324000"/>
    <hyperlink ref="F549" r:id="rId55" display="https://podminky.urs.cz/item/CS_URS_2025_02/011403000"/>
    <hyperlink ref="F554" r:id="rId56" display="https://podminky.urs.cz/item/CS_URS_2025_02/012203000"/>
    <hyperlink ref="F558" r:id="rId57" display="https://podminky.urs.cz/item/CS_URS_2025_02/012303000"/>
    <hyperlink ref="F562" r:id="rId58" display="https://podminky.urs.cz/item/CS_URS_2025_02/012310400"/>
    <hyperlink ref="F566" r:id="rId59" display="https://podminky.urs.cz/item/CS_URS_2025_02/012403000"/>
    <hyperlink ref="F571" r:id="rId60" display="https://podminky.urs.cz/item/CS_URS_2025_02/013254000"/>
    <hyperlink ref="F577" r:id="rId61" display="https://podminky.urs.cz/item/CS_URS_2025_02/030001000.1"/>
    <hyperlink ref="F582" r:id="rId62" display="https://podminky.urs.cz/item/CS_URS_2025_02/032803000"/>
    <hyperlink ref="F587" r:id="rId63" display="https://podminky.urs.cz/item/CS_URS_2025_02/043103000"/>
    <hyperlink ref="F598" r:id="rId64" display="https://podminky.urs.cz/item/CS_URS_2025_02/049103000"/>
    <hyperlink ref="F603" r:id="rId65" display="https://podminky.urs.cz/item/CS_URS_2025_02/049303000"/>
    <hyperlink ref="F608" r:id="rId66" display="https://podminky.urs.cz/item/CS_URS_2025_02/075002000.1"/>
    <hyperlink ref="F616" r:id="rId67" display="https://podminky.urs.cz/item/CS_URS_2025_02/091504000.1"/>
  </hyperlinks>
  <pageMargins left="0.39375" right="0.39375" top="0.39375" bottom="0.39375" header="0" footer="0"/>
  <pageSetup paperSize="9" orientation="landscape" blackAndWhite="1" fitToHeight="100"/>
  <headerFooter>
    <oddFooter>&amp;CStrana &amp;P z &amp;N</oddFooter>
  </headerFooter>
  <drawing r:id="rId6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86</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747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105</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ROUND(J96,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ROUND((SUM(BE96:BE562)),  2)</f>
        <v>0</v>
      </c>
      <c r="G33" s="40"/>
      <c r="H33" s="40"/>
      <c r="I33" s="150">
        <v>0.20999999999999999</v>
      </c>
      <c r="J33" s="149">
        <f>ROUND(((SUM(BE96:BE562))*I33),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ROUND((SUM(BF96:BF562)),  2)</f>
        <v>0</v>
      </c>
      <c r="G34" s="40"/>
      <c r="H34" s="40"/>
      <c r="I34" s="150">
        <v>0.14999999999999999</v>
      </c>
      <c r="J34" s="149">
        <f>ROUND(((SUM(BF96:BF562))*I34),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ROUND((SUM(BG96:BG562)),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ROUND((SUM(BH96:BH562)),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ROUND((SUM(BI96:BI562)),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02 - Polní cesta C2</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36</v>
      </c>
      <c r="J55" s="38" t="str">
        <f>E24</f>
        <v>Ing. Jan Krč</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J96</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J97</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J98</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112</v>
      </c>
      <c r="E62" s="176"/>
      <c r="F62" s="176"/>
      <c r="G62" s="176"/>
      <c r="H62" s="176"/>
      <c r="I62" s="176"/>
      <c r="J62" s="177">
        <f>J282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113</v>
      </c>
      <c r="E63" s="176"/>
      <c r="F63" s="176"/>
      <c r="G63" s="176"/>
      <c r="H63" s="176"/>
      <c r="I63" s="176"/>
      <c r="J63" s="177">
        <f>J307</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114</v>
      </c>
      <c r="E64" s="176"/>
      <c r="F64" s="176"/>
      <c r="G64" s="176"/>
      <c r="H64" s="176"/>
      <c r="I64" s="176"/>
      <c r="J64" s="177">
        <f>J313</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115</v>
      </c>
      <c r="E65" s="176"/>
      <c r="F65" s="176"/>
      <c r="G65" s="176"/>
      <c r="H65" s="176"/>
      <c r="I65" s="176"/>
      <c r="J65" s="177">
        <f>J402</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116</v>
      </c>
      <c r="E66" s="176"/>
      <c r="F66" s="176"/>
      <c r="G66" s="176"/>
      <c r="H66" s="176"/>
      <c r="I66" s="176"/>
      <c r="J66" s="177">
        <f>J409</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117</v>
      </c>
      <c r="E67" s="176"/>
      <c r="F67" s="176"/>
      <c r="G67" s="176"/>
      <c r="H67" s="176"/>
      <c r="I67" s="176"/>
      <c r="J67" s="177">
        <f>J429</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118</v>
      </c>
      <c r="E68" s="176"/>
      <c r="F68" s="176"/>
      <c r="G68" s="176"/>
      <c r="H68" s="176"/>
      <c r="I68" s="176"/>
      <c r="J68" s="177">
        <f>J457</f>
        <v>0</v>
      </c>
      <c r="K68" s="174"/>
      <c r="L68" s="178"/>
      <c r="S68" s="10"/>
      <c r="T68" s="10"/>
      <c r="U68" s="10"/>
      <c r="V68" s="10"/>
      <c r="W68" s="10"/>
      <c r="X68" s="10"/>
      <c r="Y68" s="10"/>
      <c r="Z68" s="10"/>
      <c r="AA68" s="10"/>
      <c r="AB68" s="10"/>
      <c r="AC68" s="10"/>
      <c r="AD68" s="10"/>
      <c r="AE68" s="10"/>
    </row>
    <row r="69" s="9" customFormat="1" ht="24.96" customHeight="1">
      <c r="A69" s="9"/>
      <c r="B69" s="167"/>
      <c r="C69" s="168"/>
      <c r="D69" s="169" t="s">
        <v>119</v>
      </c>
      <c r="E69" s="170"/>
      <c r="F69" s="170"/>
      <c r="G69" s="170"/>
      <c r="H69" s="170"/>
      <c r="I69" s="170"/>
      <c r="J69" s="171">
        <f>J462</f>
        <v>0</v>
      </c>
      <c r="K69" s="168"/>
      <c r="L69" s="172"/>
      <c r="S69" s="9"/>
      <c r="T69" s="9"/>
      <c r="U69" s="9"/>
      <c r="V69" s="9"/>
      <c r="W69" s="9"/>
      <c r="X69" s="9"/>
      <c r="Y69" s="9"/>
      <c r="Z69" s="9"/>
      <c r="AA69" s="9"/>
      <c r="AB69" s="9"/>
      <c r="AC69" s="9"/>
      <c r="AD69" s="9"/>
      <c r="AE69" s="9"/>
    </row>
    <row r="70" s="10" customFormat="1" ht="19.92" customHeight="1">
      <c r="A70" s="10"/>
      <c r="B70" s="173"/>
      <c r="C70" s="174"/>
      <c r="D70" s="175" t="s">
        <v>120</v>
      </c>
      <c r="E70" s="176"/>
      <c r="F70" s="176"/>
      <c r="G70" s="176"/>
      <c r="H70" s="176"/>
      <c r="I70" s="176"/>
      <c r="J70" s="177">
        <f>J463</f>
        <v>0</v>
      </c>
      <c r="K70" s="174"/>
      <c r="L70" s="178"/>
      <c r="S70" s="10"/>
      <c r="T70" s="10"/>
      <c r="U70" s="10"/>
      <c r="V70" s="10"/>
      <c r="W70" s="10"/>
      <c r="X70" s="10"/>
      <c r="Y70" s="10"/>
      <c r="Z70" s="10"/>
      <c r="AA70" s="10"/>
      <c r="AB70" s="10"/>
      <c r="AC70" s="10"/>
      <c r="AD70" s="10"/>
      <c r="AE70" s="10"/>
    </row>
    <row r="71" s="9" customFormat="1" ht="24.96" customHeight="1">
      <c r="A71" s="9"/>
      <c r="B71" s="167"/>
      <c r="C71" s="168"/>
      <c r="D71" s="169" t="s">
        <v>121</v>
      </c>
      <c r="E71" s="170"/>
      <c r="F71" s="170"/>
      <c r="G71" s="170"/>
      <c r="H71" s="170"/>
      <c r="I71" s="170"/>
      <c r="J71" s="171">
        <f>J480</f>
        <v>0</v>
      </c>
      <c r="K71" s="168"/>
      <c r="L71" s="172"/>
      <c r="S71" s="9"/>
      <c r="T71" s="9"/>
      <c r="U71" s="9"/>
      <c r="V71" s="9"/>
      <c r="W71" s="9"/>
      <c r="X71" s="9"/>
      <c r="Y71" s="9"/>
      <c r="Z71" s="9"/>
      <c r="AA71" s="9"/>
      <c r="AB71" s="9"/>
      <c r="AC71" s="9"/>
      <c r="AD71" s="9"/>
      <c r="AE71" s="9"/>
    </row>
    <row r="72" s="10" customFormat="1" ht="19.92" customHeight="1">
      <c r="A72" s="10"/>
      <c r="B72" s="173"/>
      <c r="C72" s="174"/>
      <c r="D72" s="175" t="s">
        <v>122</v>
      </c>
      <c r="E72" s="176"/>
      <c r="F72" s="176"/>
      <c r="G72" s="176"/>
      <c r="H72" s="176"/>
      <c r="I72" s="176"/>
      <c r="J72" s="177">
        <f>J481</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123</v>
      </c>
      <c r="E73" s="176"/>
      <c r="F73" s="176"/>
      <c r="G73" s="176"/>
      <c r="H73" s="176"/>
      <c r="I73" s="176"/>
      <c r="J73" s="177">
        <f>J518</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124</v>
      </c>
      <c r="E74" s="176"/>
      <c r="F74" s="176"/>
      <c r="G74" s="176"/>
      <c r="H74" s="176"/>
      <c r="I74" s="176"/>
      <c r="J74" s="177">
        <f>J528</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125</v>
      </c>
      <c r="E75" s="176"/>
      <c r="F75" s="176"/>
      <c r="G75" s="176"/>
      <c r="H75" s="176"/>
      <c r="I75" s="176"/>
      <c r="J75" s="177">
        <f>J549</f>
        <v>0</v>
      </c>
      <c r="K75" s="174"/>
      <c r="L75" s="178"/>
      <c r="S75" s="10"/>
      <c r="T75" s="10"/>
      <c r="U75" s="10"/>
      <c r="V75" s="10"/>
      <c r="W75" s="10"/>
      <c r="X75" s="10"/>
      <c r="Y75" s="10"/>
      <c r="Z75" s="10"/>
      <c r="AA75" s="10"/>
      <c r="AB75" s="10"/>
      <c r="AC75" s="10"/>
      <c r="AD75" s="10"/>
      <c r="AE75" s="10"/>
    </row>
    <row r="76" s="10" customFormat="1" ht="19.92" customHeight="1">
      <c r="A76" s="10"/>
      <c r="B76" s="173"/>
      <c r="C76" s="174"/>
      <c r="D76" s="175" t="s">
        <v>126</v>
      </c>
      <c r="E76" s="176"/>
      <c r="F76" s="176"/>
      <c r="G76" s="176"/>
      <c r="H76" s="176"/>
      <c r="I76" s="176"/>
      <c r="J76" s="177">
        <f>J557</f>
        <v>0</v>
      </c>
      <c r="K76" s="174"/>
      <c r="L76" s="178"/>
      <c r="S76" s="10"/>
      <c r="T76" s="10"/>
      <c r="U76" s="10"/>
      <c r="V76" s="10"/>
      <c r="W76" s="10"/>
      <c r="X76" s="10"/>
      <c r="Y76" s="10"/>
      <c r="Z76" s="10"/>
      <c r="AA76" s="10"/>
      <c r="AB76" s="10"/>
      <c r="AC76" s="10"/>
      <c r="AD76" s="10"/>
      <c r="AE76" s="10"/>
    </row>
    <row r="77" s="2" customFormat="1" ht="21.84"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61"/>
      <c r="C78" s="62"/>
      <c r="D78" s="62"/>
      <c r="E78" s="62"/>
      <c r="F78" s="62"/>
      <c r="G78" s="62"/>
      <c r="H78" s="62"/>
      <c r="I78" s="62"/>
      <c r="J78" s="62"/>
      <c r="K78" s="62"/>
      <c r="L78" s="136"/>
      <c r="S78" s="40"/>
      <c r="T78" s="40"/>
      <c r="U78" s="40"/>
      <c r="V78" s="40"/>
      <c r="W78" s="40"/>
      <c r="X78" s="40"/>
      <c r="Y78" s="40"/>
      <c r="Z78" s="40"/>
      <c r="AA78" s="40"/>
      <c r="AB78" s="40"/>
      <c r="AC78" s="40"/>
      <c r="AD78" s="40"/>
      <c r="AE78" s="40"/>
    </row>
    <row r="82" s="2" customFormat="1" ht="6.96" customHeight="1">
      <c r="A82" s="40"/>
      <c r="B82" s="63"/>
      <c r="C82" s="64"/>
      <c r="D82" s="64"/>
      <c r="E82" s="64"/>
      <c r="F82" s="64"/>
      <c r="G82" s="64"/>
      <c r="H82" s="64"/>
      <c r="I82" s="64"/>
      <c r="J82" s="64"/>
      <c r="K82" s="64"/>
      <c r="L82" s="136"/>
      <c r="S82" s="40"/>
      <c r="T82" s="40"/>
      <c r="U82" s="40"/>
      <c r="V82" s="40"/>
      <c r="W82" s="40"/>
      <c r="X82" s="40"/>
      <c r="Y82" s="40"/>
      <c r="Z82" s="40"/>
      <c r="AA82" s="40"/>
      <c r="AB82" s="40"/>
      <c r="AC82" s="40"/>
      <c r="AD82" s="40"/>
      <c r="AE82" s="40"/>
    </row>
    <row r="83" s="2" customFormat="1" ht="24.96" customHeight="1">
      <c r="A83" s="40"/>
      <c r="B83" s="41"/>
      <c r="C83" s="25" t="s">
        <v>127</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6.96" customHeight="1">
      <c r="A84" s="40"/>
      <c r="B84" s="41"/>
      <c r="C84" s="42"/>
      <c r="D84" s="42"/>
      <c r="E84" s="42"/>
      <c r="F84" s="42"/>
      <c r="G84" s="42"/>
      <c r="H84" s="42"/>
      <c r="I84" s="42"/>
      <c r="J84" s="42"/>
      <c r="K84" s="42"/>
      <c r="L84" s="136"/>
      <c r="S84" s="40"/>
      <c r="T84" s="40"/>
      <c r="U84" s="40"/>
      <c r="V84" s="40"/>
      <c r="W84" s="40"/>
      <c r="X84" s="40"/>
      <c r="Y84" s="40"/>
      <c r="Z84" s="40"/>
      <c r="AA84" s="40"/>
      <c r="AB84" s="40"/>
      <c r="AC84" s="40"/>
      <c r="AD84" s="40"/>
      <c r="AE84" s="40"/>
    </row>
    <row r="85" s="2" customFormat="1" ht="12" customHeight="1">
      <c r="A85" s="40"/>
      <c r="B85" s="41"/>
      <c r="C85" s="34" t="s">
        <v>16</v>
      </c>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6.5" customHeight="1">
      <c r="A86" s="40"/>
      <c r="B86" s="41"/>
      <c r="C86" s="42"/>
      <c r="D86" s="42"/>
      <c r="E86" s="162" t="str">
        <f>E7</f>
        <v>Realizace SZ v k.ú. Karpentná</v>
      </c>
      <c r="F86" s="34"/>
      <c r="G86" s="34"/>
      <c r="H86" s="34"/>
      <c r="I86" s="42"/>
      <c r="J86" s="42"/>
      <c r="K86" s="42"/>
      <c r="L86" s="136"/>
      <c r="S86" s="40"/>
      <c r="T86" s="40"/>
      <c r="U86" s="40"/>
      <c r="V86" s="40"/>
      <c r="W86" s="40"/>
      <c r="X86" s="40"/>
      <c r="Y86" s="40"/>
      <c r="Z86" s="40"/>
      <c r="AA86" s="40"/>
      <c r="AB86" s="40"/>
      <c r="AC86" s="40"/>
      <c r="AD86" s="40"/>
      <c r="AE86" s="40"/>
    </row>
    <row r="87" s="2" customFormat="1" ht="12" customHeight="1">
      <c r="A87" s="40"/>
      <c r="B87" s="41"/>
      <c r="C87" s="34" t="s">
        <v>103</v>
      </c>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16.5" customHeight="1">
      <c r="A88" s="40"/>
      <c r="B88" s="41"/>
      <c r="C88" s="42"/>
      <c r="D88" s="42"/>
      <c r="E88" s="71" t="str">
        <f>E9</f>
        <v>SO 02 - Polní cesta C2</v>
      </c>
      <c r="F88" s="42"/>
      <c r="G88" s="42"/>
      <c r="H88" s="42"/>
      <c r="I88" s="42"/>
      <c r="J88" s="42"/>
      <c r="K88" s="42"/>
      <c r="L88" s="136"/>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36"/>
      <c r="S89" s="40"/>
      <c r="T89" s="40"/>
      <c r="U89" s="40"/>
      <c r="V89" s="40"/>
      <c r="W89" s="40"/>
      <c r="X89" s="40"/>
      <c r="Y89" s="40"/>
      <c r="Z89" s="40"/>
      <c r="AA89" s="40"/>
      <c r="AB89" s="40"/>
      <c r="AC89" s="40"/>
      <c r="AD89" s="40"/>
      <c r="AE89" s="40"/>
    </row>
    <row r="90" s="2" customFormat="1" ht="12" customHeight="1">
      <c r="A90" s="40"/>
      <c r="B90" s="41"/>
      <c r="C90" s="34" t="s">
        <v>21</v>
      </c>
      <c r="D90" s="42"/>
      <c r="E90" s="42"/>
      <c r="F90" s="29" t="str">
        <f>F12</f>
        <v>k.ú. Karpentná</v>
      </c>
      <c r="G90" s="42"/>
      <c r="H90" s="42"/>
      <c r="I90" s="34" t="s">
        <v>23</v>
      </c>
      <c r="J90" s="74" t="str">
        <f>IF(J12="","",J12)</f>
        <v>8. 9. 2025</v>
      </c>
      <c r="K90" s="42"/>
      <c r="L90" s="136"/>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6"/>
      <c r="S91" s="40"/>
      <c r="T91" s="40"/>
      <c r="U91" s="40"/>
      <c r="V91" s="40"/>
      <c r="W91" s="40"/>
      <c r="X91" s="40"/>
      <c r="Y91" s="40"/>
      <c r="Z91" s="40"/>
      <c r="AA91" s="40"/>
      <c r="AB91" s="40"/>
      <c r="AC91" s="40"/>
      <c r="AD91" s="40"/>
      <c r="AE91" s="40"/>
    </row>
    <row r="92" s="2" customFormat="1" ht="40.05" customHeight="1">
      <c r="A92" s="40"/>
      <c r="B92" s="41"/>
      <c r="C92" s="34" t="s">
        <v>25</v>
      </c>
      <c r="D92" s="42"/>
      <c r="E92" s="42"/>
      <c r="F92" s="29" t="str">
        <f>E15</f>
        <v>ČR - SPÚ, KPÚ pro Moravskoslezský kraj</v>
      </c>
      <c r="G92" s="42"/>
      <c r="H92" s="42"/>
      <c r="I92" s="34" t="s">
        <v>32</v>
      </c>
      <c r="J92" s="38" t="str">
        <f>E21</f>
        <v>Hanousek s.ro., Barákova 2745/41, 796 01 Prostějov</v>
      </c>
      <c r="K92" s="42"/>
      <c r="L92" s="136"/>
      <c r="S92" s="40"/>
      <c r="T92" s="40"/>
      <c r="U92" s="40"/>
      <c r="V92" s="40"/>
      <c r="W92" s="40"/>
      <c r="X92" s="40"/>
      <c r="Y92" s="40"/>
      <c r="Z92" s="40"/>
      <c r="AA92" s="40"/>
      <c r="AB92" s="40"/>
      <c r="AC92" s="40"/>
      <c r="AD92" s="40"/>
      <c r="AE92" s="40"/>
    </row>
    <row r="93" s="2" customFormat="1" ht="15.15" customHeight="1">
      <c r="A93" s="40"/>
      <c r="B93" s="41"/>
      <c r="C93" s="34" t="s">
        <v>30</v>
      </c>
      <c r="D93" s="42"/>
      <c r="E93" s="42"/>
      <c r="F93" s="29" t="str">
        <f>IF(E18="","",E18)</f>
        <v>Vyplň údaj</v>
      </c>
      <c r="G93" s="42"/>
      <c r="H93" s="42"/>
      <c r="I93" s="34" t="s">
        <v>36</v>
      </c>
      <c r="J93" s="38" t="str">
        <f>E24</f>
        <v>Ing. Jan Krč</v>
      </c>
      <c r="K93" s="42"/>
      <c r="L93" s="136"/>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36"/>
      <c r="S94" s="40"/>
      <c r="T94" s="40"/>
      <c r="U94" s="40"/>
      <c r="V94" s="40"/>
      <c r="W94" s="40"/>
      <c r="X94" s="40"/>
      <c r="Y94" s="40"/>
      <c r="Z94" s="40"/>
      <c r="AA94" s="40"/>
      <c r="AB94" s="40"/>
      <c r="AC94" s="40"/>
      <c r="AD94" s="40"/>
      <c r="AE94" s="40"/>
    </row>
    <row r="95" s="11" customFormat="1" ht="29.28" customHeight="1">
      <c r="A95" s="179"/>
      <c r="B95" s="180"/>
      <c r="C95" s="181" t="s">
        <v>128</v>
      </c>
      <c r="D95" s="182" t="s">
        <v>58</v>
      </c>
      <c r="E95" s="182" t="s">
        <v>54</v>
      </c>
      <c r="F95" s="182" t="s">
        <v>55</v>
      </c>
      <c r="G95" s="182" t="s">
        <v>129</v>
      </c>
      <c r="H95" s="182" t="s">
        <v>130</v>
      </c>
      <c r="I95" s="182" t="s">
        <v>131</v>
      </c>
      <c r="J95" s="182" t="s">
        <v>108</v>
      </c>
      <c r="K95" s="183" t="s">
        <v>132</v>
      </c>
      <c r="L95" s="184"/>
      <c r="M95" s="94" t="s">
        <v>19</v>
      </c>
      <c r="N95" s="95" t="s">
        <v>43</v>
      </c>
      <c r="O95" s="95" t="s">
        <v>133</v>
      </c>
      <c r="P95" s="95" t="s">
        <v>134</v>
      </c>
      <c r="Q95" s="95" t="s">
        <v>135</v>
      </c>
      <c r="R95" s="95" t="s">
        <v>136</v>
      </c>
      <c r="S95" s="95" t="s">
        <v>137</v>
      </c>
      <c r="T95" s="96" t="s">
        <v>138</v>
      </c>
      <c r="U95" s="179"/>
      <c r="V95" s="179"/>
      <c r="W95" s="179"/>
      <c r="X95" s="179"/>
      <c r="Y95" s="179"/>
      <c r="Z95" s="179"/>
      <c r="AA95" s="179"/>
      <c r="AB95" s="179"/>
      <c r="AC95" s="179"/>
      <c r="AD95" s="179"/>
      <c r="AE95" s="179"/>
    </row>
    <row r="96" s="2" customFormat="1" ht="22.8" customHeight="1">
      <c r="A96" s="40"/>
      <c r="B96" s="41"/>
      <c r="C96" s="101" t="s">
        <v>139</v>
      </c>
      <c r="D96" s="42"/>
      <c r="E96" s="42"/>
      <c r="F96" s="42"/>
      <c r="G96" s="42"/>
      <c r="H96" s="42"/>
      <c r="I96" s="42"/>
      <c r="J96" s="185">
        <f>BK96</f>
        <v>0</v>
      </c>
      <c r="K96" s="42"/>
      <c r="L96" s="46"/>
      <c r="M96" s="97"/>
      <c r="N96" s="186"/>
      <c r="O96" s="98"/>
      <c r="P96" s="187">
        <f>P97+P462+P480</f>
        <v>0</v>
      </c>
      <c r="Q96" s="98"/>
      <c r="R96" s="187">
        <f>R97+R462+R480</f>
        <v>2333.6176299999993</v>
      </c>
      <c r="S96" s="98"/>
      <c r="T96" s="188">
        <f>T97+T462+T480</f>
        <v>746.25</v>
      </c>
      <c r="U96" s="40"/>
      <c r="V96" s="40"/>
      <c r="W96" s="40"/>
      <c r="X96" s="40"/>
      <c r="Y96" s="40"/>
      <c r="Z96" s="40"/>
      <c r="AA96" s="40"/>
      <c r="AB96" s="40"/>
      <c r="AC96" s="40"/>
      <c r="AD96" s="40"/>
      <c r="AE96" s="40"/>
      <c r="AT96" s="19" t="s">
        <v>72</v>
      </c>
      <c r="AU96" s="19" t="s">
        <v>109</v>
      </c>
      <c r="BK96" s="189">
        <f>BK97+BK462+BK480</f>
        <v>0</v>
      </c>
    </row>
    <row r="97" s="12" customFormat="1" ht="25.92" customHeight="1">
      <c r="A97" s="12"/>
      <c r="B97" s="190"/>
      <c r="C97" s="191"/>
      <c r="D97" s="192" t="s">
        <v>72</v>
      </c>
      <c r="E97" s="193" t="s">
        <v>140</v>
      </c>
      <c r="F97" s="193" t="s">
        <v>141</v>
      </c>
      <c r="G97" s="191"/>
      <c r="H97" s="191"/>
      <c r="I97" s="194"/>
      <c r="J97" s="195">
        <f>BK97</f>
        <v>0</v>
      </c>
      <c r="K97" s="191"/>
      <c r="L97" s="196"/>
      <c r="M97" s="197"/>
      <c r="N97" s="198"/>
      <c r="O97" s="198"/>
      <c r="P97" s="199">
        <f>P98+P282+P307+P313+P402+P409+P429+P457</f>
        <v>0</v>
      </c>
      <c r="Q97" s="198"/>
      <c r="R97" s="199">
        <f>R98+R282+R307+R313+R402+R409+R429+R457</f>
        <v>2333.2056299999995</v>
      </c>
      <c r="S97" s="198"/>
      <c r="T97" s="200">
        <f>T98+T282+T307+T313+T402+T409+T429+T457</f>
        <v>746.25</v>
      </c>
      <c r="U97" s="12"/>
      <c r="V97" s="12"/>
      <c r="W97" s="12"/>
      <c r="X97" s="12"/>
      <c r="Y97" s="12"/>
      <c r="Z97" s="12"/>
      <c r="AA97" s="12"/>
      <c r="AB97" s="12"/>
      <c r="AC97" s="12"/>
      <c r="AD97" s="12"/>
      <c r="AE97" s="12"/>
      <c r="AR97" s="201" t="s">
        <v>81</v>
      </c>
      <c r="AT97" s="202" t="s">
        <v>72</v>
      </c>
      <c r="AU97" s="202" t="s">
        <v>73</v>
      </c>
      <c r="AY97" s="201" t="s">
        <v>142</v>
      </c>
      <c r="BK97" s="203">
        <f>BK98+BK282+BK307+BK313+BK402+BK409+BK429+BK457</f>
        <v>0</v>
      </c>
    </row>
    <row r="98" s="12" customFormat="1" ht="22.8" customHeight="1">
      <c r="A98" s="12"/>
      <c r="B98" s="190"/>
      <c r="C98" s="191"/>
      <c r="D98" s="192" t="s">
        <v>72</v>
      </c>
      <c r="E98" s="204" t="s">
        <v>81</v>
      </c>
      <c r="F98" s="204" t="s">
        <v>143</v>
      </c>
      <c r="G98" s="191"/>
      <c r="H98" s="191"/>
      <c r="I98" s="194"/>
      <c r="J98" s="205">
        <f>BK98</f>
        <v>0</v>
      </c>
      <c r="K98" s="191"/>
      <c r="L98" s="196"/>
      <c r="M98" s="197"/>
      <c r="N98" s="198"/>
      <c r="O98" s="198"/>
      <c r="P98" s="199">
        <f>SUM(P99:P281)</f>
        <v>0</v>
      </c>
      <c r="Q98" s="198"/>
      <c r="R98" s="199">
        <f>SUM(R99:R281)</f>
        <v>21.335920000000005</v>
      </c>
      <c r="S98" s="198"/>
      <c r="T98" s="200">
        <f>SUM(T99:T281)</f>
        <v>746.25</v>
      </c>
      <c r="U98" s="12"/>
      <c r="V98" s="12"/>
      <c r="W98" s="12"/>
      <c r="X98" s="12"/>
      <c r="Y98" s="12"/>
      <c r="Z98" s="12"/>
      <c r="AA98" s="12"/>
      <c r="AB98" s="12"/>
      <c r="AC98" s="12"/>
      <c r="AD98" s="12"/>
      <c r="AE98" s="12"/>
      <c r="AR98" s="201" t="s">
        <v>81</v>
      </c>
      <c r="AT98" s="202" t="s">
        <v>72</v>
      </c>
      <c r="AU98" s="202" t="s">
        <v>81</v>
      </c>
      <c r="AY98" s="201" t="s">
        <v>142</v>
      </c>
      <c r="BK98" s="203">
        <f>SUM(BK99:BK281)</f>
        <v>0</v>
      </c>
    </row>
    <row r="99" s="2" customFormat="1" ht="16.5" customHeight="1">
      <c r="A99" s="40"/>
      <c r="B99" s="41"/>
      <c r="C99" s="206" t="s">
        <v>81</v>
      </c>
      <c r="D99" s="206" t="s">
        <v>144</v>
      </c>
      <c r="E99" s="207" t="s">
        <v>748</v>
      </c>
      <c r="F99" s="208" t="s">
        <v>749</v>
      </c>
      <c r="G99" s="209" t="s">
        <v>147</v>
      </c>
      <c r="H99" s="210">
        <v>436</v>
      </c>
      <c r="I99" s="211"/>
      <c r="J99" s="212">
        <f>ROUND(I99*H99,2)</f>
        <v>0</v>
      </c>
      <c r="K99" s="208" t="s">
        <v>148</v>
      </c>
      <c r="L99" s="46"/>
      <c r="M99" s="213" t="s">
        <v>19</v>
      </c>
      <c r="N99" s="214" t="s">
        <v>44</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83</v>
      </c>
      <c r="AY99" s="19" t="s">
        <v>142</v>
      </c>
      <c r="BE99" s="218">
        <f>IF(N99="základní",J99,0)</f>
        <v>0</v>
      </c>
      <c r="BF99" s="218">
        <f>IF(N99="snížená",J99,0)</f>
        <v>0</v>
      </c>
      <c r="BG99" s="218">
        <f>IF(N99="zákl. přenesená",J99,0)</f>
        <v>0</v>
      </c>
      <c r="BH99" s="218">
        <f>IF(N99="sníž. přenesená",J99,0)</f>
        <v>0</v>
      </c>
      <c r="BI99" s="218">
        <f>IF(N99="nulová",J99,0)</f>
        <v>0</v>
      </c>
      <c r="BJ99" s="19" t="s">
        <v>81</v>
      </c>
      <c r="BK99" s="218">
        <f>ROUND(I99*H99,2)</f>
        <v>0</v>
      </c>
      <c r="BL99" s="19" t="s">
        <v>149</v>
      </c>
      <c r="BM99" s="217" t="s">
        <v>750</v>
      </c>
    </row>
    <row r="100" s="2" customFormat="1">
      <c r="A100" s="40"/>
      <c r="B100" s="41"/>
      <c r="C100" s="42"/>
      <c r="D100" s="219" t="s">
        <v>151</v>
      </c>
      <c r="E100" s="42"/>
      <c r="F100" s="220" t="s">
        <v>751</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151</v>
      </c>
      <c r="AU100" s="19" t="s">
        <v>83</v>
      </c>
    </row>
    <row r="101" s="13" customFormat="1">
      <c r="A101" s="13"/>
      <c r="B101" s="224"/>
      <c r="C101" s="225"/>
      <c r="D101" s="226" t="s">
        <v>153</v>
      </c>
      <c r="E101" s="227" t="s">
        <v>19</v>
      </c>
      <c r="F101" s="228" t="s">
        <v>752</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83</v>
      </c>
      <c r="AV101" s="13" t="s">
        <v>81</v>
      </c>
      <c r="AW101" s="13" t="s">
        <v>35</v>
      </c>
      <c r="AX101" s="13" t="s">
        <v>73</v>
      </c>
      <c r="AY101" s="234" t="s">
        <v>142</v>
      </c>
    </row>
    <row r="102" s="13" customFormat="1">
      <c r="A102" s="13"/>
      <c r="B102" s="224"/>
      <c r="C102" s="225"/>
      <c r="D102" s="226" t="s">
        <v>153</v>
      </c>
      <c r="E102" s="227" t="s">
        <v>19</v>
      </c>
      <c r="F102" s="228" t="s">
        <v>165</v>
      </c>
      <c r="G102" s="225"/>
      <c r="H102" s="227" t="s">
        <v>19</v>
      </c>
      <c r="I102" s="229"/>
      <c r="J102" s="225"/>
      <c r="K102" s="225"/>
      <c r="L102" s="230"/>
      <c r="M102" s="231"/>
      <c r="N102" s="232"/>
      <c r="O102" s="232"/>
      <c r="P102" s="232"/>
      <c r="Q102" s="232"/>
      <c r="R102" s="232"/>
      <c r="S102" s="232"/>
      <c r="T102" s="233"/>
      <c r="U102" s="13"/>
      <c r="V102" s="13"/>
      <c r="W102" s="13"/>
      <c r="X102" s="13"/>
      <c r="Y102" s="13"/>
      <c r="Z102" s="13"/>
      <c r="AA102" s="13"/>
      <c r="AB102" s="13"/>
      <c r="AC102" s="13"/>
      <c r="AD102" s="13"/>
      <c r="AE102" s="13"/>
      <c r="AT102" s="234" t="s">
        <v>153</v>
      </c>
      <c r="AU102" s="234" t="s">
        <v>83</v>
      </c>
      <c r="AV102" s="13" t="s">
        <v>81</v>
      </c>
      <c r="AW102" s="13" t="s">
        <v>35</v>
      </c>
      <c r="AX102" s="13" t="s">
        <v>73</v>
      </c>
      <c r="AY102" s="234" t="s">
        <v>142</v>
      </c>
    </row>
    <row r="103" s="13" customFormat="1">
      <c r="A103" s="13"/>
      <c r="B103" s="224"/>
      <c r="C103" s="225"/>
      <c r="D103" s="226" t="s">
        <v>153</v>
      </c>
      <c r="E103" s="227" t="s">
        <v>19</v>
      </c>
      <c r="F103" s="228" t="s">
        <v>753</v>
      </c>
      <c r="G103" s="225"/>
      <c r="H103" s="227" t="s">
        <v>19</v>
      </c>
      <c r="I103" s="229"/>
      <c r="J103" s="225"/>
      <c r="K103" s="225"/>
      <c r="L103" s="230"/>
      <c r="M103" s="231"/>
      <c r="N103" s="232"/>
      <c r="O103" s="232"/>
      <c r="P103" s="232"/>
      <c r="Q103" s="232"/>
      <c r="R103" s="232"/>
      <c r="S103" s="232"/>
      <c r="T103" s="233"/>
      <c r="U103" s="13"/>
      <c r="V103" s="13"/>
      <c r="W103" s="13"/>
      <c r="X103" s="13"/>
      <c r="Y103" s="13"/>
      <c r="Z103" s="13"/>
      <c r="AA103" s="13"/>
      <c r="AB103" s="13"/>
      <c r="AC103" s="13"/>
      <c r="AD103" s="13"/>
      <c r="AE103" s="13"/>
      <c r="AT103" s="234" t="s">
        <v>153</v>
      </c>
      <c r="AU103" s="234" t="s">
        <v>83</v>
      </c>
      <c r="AV103" s="13" t="s">
        <v>81</v>
      </c>
      <c r="AW103" s="13" t="s">
        <v>35</v>
      </c>
      <c r="AX103" s="13" t="s">
        <v>73</v>
      </c>
      <c r="AY103" s="234" t="s">
        <v>142</v>
      </c>
    </row>
    <row r="104" s="14" customFormat="1">
      <c r="A104" s="14"/>
      <c r="B104" s="235"/>
      <c r="C104" s="236"/>
      <c r="D104" s="226" t="s">
        <v>153</v>
      </c>
      <c r="E104" s="237" t="s">
        <v>19</v>
      </c>
      <c r="F104" s="238" t="s">
        <v>754</v>
      </c>
      <c r="G104" s="236"/>
      <c r="H104" s="239">
        <v>436</v>
      </c>
      <c r="I104" s="240"/>
      <c r="J104" s="236"/>
      <c r="K104" s="236"/>
      <c r="L104" s="241"/>
      <c r="M104" s="242"/>
      <c r="N104" s="243"/>
      <c r="O104" s="243"/>
      <c r="P104" s="243"/>
      <c r="Q104" s="243"/>
      <c r="R104" s="243"/>
      <c r="S104" s="243"/>
      <c r="T104" s="244"/>
      <c r="U104" s="14"/>
      <c r="V104" s="14"/>
      <c r="W104" s="14"/>
      <c r="X104" s="14"/>
      <c r="Y104" s="14"/>
      <c r="Z104" s="14"/>
      <c r="AA104" s="14"/>
      <c r="AB104" s="14"/>
      <c r="AC104" s="14"/>
      <c r="AD104" s="14"/>
      <c r="AE104" s="14"/>
      <c r="AT104" s="245" t="s">
        <v>153</v>
      </c>
      <c r="AU104" s="245" t="s">
        <v>83</v>
      </c>
      <c r="AV104" s="14" t="s">
        <v>83</v>
      </c>
      <c r="AW104" s="14" t="s">
        <v>35</v>
      </c>
      <c r="AX104" s="14" t="s">
        <v>81</v>
      </c>
      <c r="AY104" s="245" t="s">
        <v>142</v>
      </c>
    </row>
    <row r="105" s="2" customFormat="1" ht="21.75" customHeight="1">
      <c r="A105" s="40"/>
      <c r="B105" s="41"/>
      <c r="C105" s="206" t="s">
        <v>83</v>
      </c>
      <c r="D105" s="206" t="s">
        <v>144</v>
      </c>
      <c r="E105" s="207" t="s">
        <v>145</v>
      </c>
      <c r="F105" s="208" t="s">
        <v>146</v>
      </c>
      <c r="G105" s="209" t="s">
        <v>147</v>
      </c>
      <c r="H105" s="210">
        <v>1141</v>
      </c>
      <c r="I105" s="211"/>
      <c r="J105" s="212">
        <f>ROUND(I105*H105,2)</f>
        <v>0</v>
      </c>
      <c r="K105" s="208" t="s">
        <v>148</v>
      </c>
      <c r="L105" s="46"/>
      <c r="M105" s="213" t="s">
        <v>19</v>
      </c>
      <c r="N105" s="214" t="s">
        <v>44</v>
      </c>
      <c r="O105" s="86"/>
      <c r="P105" s="215">
        <f>O105*H105</f>
        <v>0</v>
      </c>
      <c r="Q105" s="215">
        <v>0</v>
      </c>
      <c r="R105" s="215">
        <f>Q105*H105</f>
        <v>0</v>
      </c>
      <c r="S105" s="215">
        <v>0</v>
      </c>
      <c r="T105" s="216">
        <f>S105*H105</f>
        <v>0</v>
      </c>
      <c r="U105" s="40"/>
      <c r="V105" s="40"/>
      <c r="W105" s="40"/>
      <c r="X105" s="40"/>
      <c r="Y105" s="40"/>
      <c r="Z105" s="40"/>
      <c r="AA105" s="40"/>
      <c r="AB105" s="40"/>
      <c r="AC105" s="40"/>
      <c r="AD105" s="40"/>
      <c r="AE105" s="40"/>
      <c r="AR105" s="217" t="s">
        <v>149</v>
      </c>
      <c r="AT105" s="217" t="s">
        <v>144</v>
      </c>
      <c r="AU105" s="217" t="s">
        <v>83</v>
      </c>
      <c r="AY105" s="19" t="s">
        <v>142</v>
      </c>
      <c r="BE105" s="218">
        <f>IF(N105="základní",J105,0)</f>
        <v>0</v>
      </c>
      <c r="BF105" s="218">
        <f>IF(N105="snížená",J105,0)</f>
        <v>0</v>
      </c>
      <c r="BG105" s="218">
        <f>IF(N105="zákl. přenesená",J105,0)</f>
        <v>0</v>
      </c>
      <c r="BH105" s="218">
        <f>IF(N105="sníž. přenesená",J105,0)</f>
        <v>0</v>
      </c>
      <c r="BI105" s="218">
        <f>IF(N105="nulová",J105,0)</f>
        <v>0</v>
      </c>
      <c r="BJ105" s="19" t="s">
        <v>81</v>
      </c>
      <c r="BK105" s="218">
        <f>ROUND(I105*H105,2)</f>
        <v>0</v>
      </c>
      <c r="BL105" s="19" t="s">
        <v>149</v>
      </c>
      <c r="BM105" s="217" t="s">
        <v>755</v>
      </c>
    </row>
    <row r="106" s="2" customFormat="1">
      <c r="A106" s="40"/>
      <c r="B106" s="41"/>
      <c r="C106" s="42"/>
      <c r="D106" s="219" t="s">
        <v>151</v>
      </c>
      <c r="E106" s="42"/>
      <c r="F106" s="220" t="s">
        <v>152</v>
      </c>
      <c r="G106" s="42"/>
      <c r="H106" s="42"/>
      <c r="I106" s="221"/>
      <c r="J106" s="42"/>
      <c r="K106" s="42"/>
      <c r="L106" s="46"/>
      <c r="M106" s="222"/>
      <c r="N106" s="223"/>
      <c r="O106" s="86"/>
      <c r="P106" s="86"/>
      <c r="Q106" s="86"/>
      <c r="R106" s="86"/>
      <c r="S106" s="86"/>
      <c r="T106" s="87"/>
      <c r="U106" s="40"/>
      <c r="V106" s="40"/>
      <c r="W106" s="40"/>
      <c r="X106" s="40"/>
      <c r="Y106" s="40"/>
      <c r="Z106" s="40"/>
      <c r="AA106" s="40"/>
      <c r="AB106" s="40"/>
      <c r="AC106" s="40"/>
      <c r="AD106" s="40"/>
      <c r="AE106" s="40"/>
      <c r="AT106" s="19" t="s">
        <v>151</v>
      </c>
      <c r="AU106" s="19" t="s">
        <v>83</v>
      </c>
    </row>
    <row r="107" s="13" customFormat="1">
      <c r="A107" s="13"/>
      <c r="B107" s="224"/>
      <c r="C107" s="225"/>
      <c r="D107" s="226" t="s">
        <v>153</v>
      </c>
      <c r="E107" s="227" t="s">
        <v>19</v>
      </c>
      <c r="F107" s="228" t="s">
        <v>752</v>
      </c>
      <c r="G107" s="225"/>
      <c r="H107" s="227" t="s">
        <v>19</v>
      </c>
      <c r="I107" s="229"/>
      <c r="J107" s="225"/>
      <c r="K107" s="225"/>
      <c r="L107" s="230"/>
      <c r="M107" s="231"/>
      <c r="N107" s="232"/>
      <c r="O107" s="232"/>
      <c r="P107" s="232"/>
      <c r="Q107" s="232"/>
      <c r="R107" s="232"/>
      <c r="S107" s="232"/>
      <c r="T107" s="233"/>
      <c r="U107" s="13"/>
      <c r="V107" s="13"/>
      <c r="W107" s="13"/>
      <c r="X107" s="13"/>
      <c r="Y107" s="13"/>
      <c r="Z107" s="13"/>
      <c r="AA107" s="13"/>
      <c r="AB107" s="13"/>
      <c r="AC107" s="13"/>
      <c r="AD107" s="13"/>
      <c r="AE107" s="13"/>
      <c r="AT107" s="234" t="s">
        <v>153</v>
      </c>
      <c r="AU107" s="234" t="s">
        <v>83</v>
      </c>
      <c r="AV107" s="13" t="s">
        <v>81</v>
      </c>
      <c r="AW107" s="13" t="s">
        <v>35</v>
      </c>
      <c r="AX107" s="13" t="s">
        <v>73</v>
      </c>
      <c r="AY107" s="234" t="s">
        <v>142</v>
      </c>
    </row>
    <row r="108" s="13" customFormat="1">
      <c r="A108" s="13"/>
      <c r="B108" s="224"/>
      <c r="C108" s="225"/>
      <c r="D108" s="226" t="s">
        <v>153</v>
      </c>
      <c r="E108" s="227" t="s">
        <v>19</v>
      </c>
      <c r="F108" s="228" t="s">
        <v>756</v>
      </c>
      <c r="G108" s="225"/>
      <c r="H108" s="227" t="s">
        <v>19</v>
      </c>
      <c r="I108" s="229"/>
      <c r="J108" s="225"/>
      <c r="K108" s="225"/>
      <c r="L108" s="230"/>
      <c r="M108" s="231"/>
      <c r="N108" s="232"/>
      <c r="O108" s="232"/>
      <c r="P108" s="232"/>
      <c r="Q108" s="232"/>
      <c r="R108" s="232"/>
      <c r="S108" s="232"/>
      <c r="T108" s="233"/>
      <c r="U108" s="13"/>
      <c r="V108" s="13"/>
      <c r="W108" s="13"/>
      <c r="X108" s="13"/>
      <c r="Y108" s="13"/>
      <c r="Z108" s="13"/>
      <c r="AA108" s="13"/>
      <c r="AB108" s="13"/>
      <c r="AC108" s="13"/>
      <c r="AD108" s="13"/>
      <c r="AE108" s="13"/>
      <c r="AT108" s="234" t="s">
        <v>153</v>
      </c>
      <c r="AU108" s="234" t="s">
        <v>83</v>
      </c>
      <c r="AV108" s="13" t="s">
        <v>81</v>
      </c>
      <c r="AW108" s="13" t="s">
        <v>35</v>
      </c>
      <c r="AX108" s="13" t="s">
        <v>73</v>
      </c>
      <c r="AY108" s="234" t="s">
        <v>142</v>
      </c>
    </row>
    <row r="109" s="14" customFormat="1">
      <c r="A109" s="14"/>
      <c r="B109" s="235"/>
      <c r="C109" s="236"/>
      <c r="D109" s="226" t="s">
        <v>153</v>
      </c>
      <c r="E109" s="237" t="s">
        <v>19</v>
      </c>
      <c r="F109" s="238" t="s">
        <v>757</v>
      </c>
      <c r="G109" s="236"/>
      <c r="H109" s="239">
        <v>816</v>
      </c>
      <c r="I109" s="240"/>
      <c r="J109" s="236"/>
      <c r="K109" s="236"/>
      <c r="L109" s="241"/>
      <c r="M109" s="242"/>
      <c r="N109" s="243"/>
      <c r="O109" s="243"/>
      <c r="P109" s="243"/>
      <c r="Q109" s="243"/>
      <c r="R109" s="243"/>
      <c r="S109" s="243"/>
      <c r="T109" s="244"/>
      <c r="U109" s="14"/>
      <c r="V109" s="14"/>
      <c r="W109" s="14"/>
      <c r="X109" s="14"/>
      <c r="Y109" s="14"/>
      <c r="Z109" s="14"/>
      <c r="AA109" s="14"/>
      <c r="AB109" s="14"/>
      <c r="AC109" s="14"/>
      <c r="AD109" s="14"/>
      <c r="AE109" s="14"/>
      <c r="AT109" s="245" t="s">
        <v>153</v>
      </c>
      <c r="AU109" s="245" t="s">
        <v>83</v>
      </c>
      <c r="AV109" s="14" t="s">
        <v>83</v>
      </c>
      <c r="AW109" s="14" t="s">
        <v>35</v>
      </c>
      <c r="AX109" s="14" t="s">
        <v>73</v>
      </c>
      <c r="AY109" s="245" t="s">
        <v>142</v>
      </c>
    </row>
    <row r="110" s="13" customFormat="1">
      <c r="A110" s="13"/>
      <c r="B110" s="224"/>
      <c r="C110" s="225"/>
      <c r="D110" s="226" t="s">
        <v>153</v>
      </c>
      <c r="E110" s="227" t="s">
        <v>19</v>
      </c>
      <c r="F110" s="228" t="s">
        <v>157</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153</v>
      </c>
      <c r="AU110" s="234" t="s">
        <v>83</v>
      </c>
      <c r="AV110" s="13" t="s">
        <v>81</v>
      </c>
      <c r="AW110" s="13" t="s">
        <v>35</v>
      </c>
      <c r="AX110" s="13" t="s">
        <v>73</v>
      </c>
      <c r="AY110" s="234" t="s">
        <v>142</v>
      </c>
    </row>
    <row r="111" s="13" customFormat="1">
      <c r="A111" s="13"/>
      <c r="B111" s="224"/>
      <c r="C111" s="225"/>
      <c r="D111" s="226" t="s">
        <v>153</v>
      </c>
      <c r="E111" s="227" t="s">
        <v>19</v>
      </c>
      <c r="F111" s="228" t="s">
        <v>158</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83</v>
      </c>
      <c r="AV111" s="13" t="s">
        <v>81</v>
      </c>
      <c r="AW111" s="13" t="s">
        <v>35</v>
      </c>
      <c r="AX111" s="13" t="s">
        <v>73</v>
      </c>
      <c r="AY111" s="234" t="s">
        <v>142</v>
      </c>
    </row>
    <row r="112" s="14" customFormat="1">
      <c r="A112" s="14"/>
      <c r="B112" s="235"/>
      <c r="C112" s="236"/>
      <c r="D112" s="226" t="s">
        <v>153</v>
      </c>
      <c r="E112" s="237" t="s">
        <v>19</v>
      </c>
      <c r="F112" s="238" t="s">
        <v>758</v>
      </c>
      <c r="G112" s="236"/>
      <c r="H112" s="239">
        <v>325</v>
      </c>
      <c r="I112" s="240"/>
      <c r="J112" s="236"/>
      <c r="K112" s="236"/>
      <c r="L112" s="241"/>
      <c r="M112" s="242"/>
      <c r="N112" s="243"/>
      <c r="O112" s="243"/>
      <c r="P112" s="243"/>
      <c r="Q112" s="243"/>
      <c r="R112" s="243"/>
      <c r="S112" s="243"/>
      <c r="T112" s="244"/>
      <c r="U112" s="14"/>
      <c r="V112" s="14"/>
      <c r="W112" s="14"/>
      <c r="X112" s="14"/>
      <c r="Y112" s="14"/>
      <c r="Z112" s="14"/>
      <c r="AA112" s="14"/>
      <c r="AB112" s="14"/>
      <c r="AC112" s="14"/>
      <c r="AD112" s="14"/>
      <c r="AE112" s="14"/>
      <c r="AT112" s="245" t="s">
        <v>153</v>
      </c>
      <c r="AU112" s="245" t="s">
        <v>83</v>
      </c>
      <c r="AV112" s="14" t="s">
        <v>83</v>
      </c>
      <c r="AW112" s="14" t="s">
        <v>35</v>
      </c>
      <c r="AX112" s="14" t="s">
        <v>73</v>
      </c>
      <c r="AY112" s="245" t="s">
        <v>142</v>
      </c>
    </row>
    <row r="113" s="15" customFormat="1">
      <c r="A113" s="15"/>
      <c r="B113" s="246"/>
      <c r="C113" s="247"/>
      <c r="D113" s="226" t="s">
        <v>153</v>
      </c>
      <c r="E113" s="248" t="s">
        <v>19</v>
      </c>
      <c r="F113" s="249" t="s">
        <v>160</v>
      </c>
      <c r="G113" s="247"/>
      <c r="H113" s="250">
        <v>1141</v>
      </c>
      <c r="I113" s="251"/>
      <c r="J113" s="247"/>
      <c r="K113" s="247"/>
      <c r="L113" s="252"/>
      <c r="M113" s="253"/>
      <c r="N113" s="254"/>
      <c r="O113" s="254"/>
      <c r="P113" s="254"/>
      <c r="Q113" s="254"/>
      <c r="R113" s="254"/>
      <c r="S113" s="254"/>
      <c r="T113" s="255"/>
      <c r="U113" s="15"/>
      <c r="V113" s="15"/>
      <c r="W113" s="15"/>
      <c r="X113" s="15"/>
      <c r="Y113" s="15"/>
      <c r="Z113" s="15"/>
      <c r="AA113" s="15"/>
      <c r="AB113" s="15"/>
      <c r="AC113" s="15"/>
      <c r="AD113" s="15"/>
      <c r="AE113" s="15"/>
      <c r="AT113" s="256" t="s">
        <v>153</v>
      </c>
      <c r="AU113" s="256" t="s">
        <v>83</v>
      </c>
      <c r="AV113" s="15" t="s">
        <v>149</v>
      </c>
      <c r="AW113" s="15" t="s">
        <v>35</v>
      </c>
      <c r="AX113" s="15" t="s">
        <v>81</v>
      </c>
      <c r="AY113" s="256" t="s">
        <v>142</v>
      </c>
    </row>
    <row r="114" s="2" customFormat="1" ht="37.8" customHeight="1">
      <c r="A114" s="40"/>
      <c r="B114" s="41"/>
      <c r="C114" s="206" t="s">
        <v>168</v>
      </c>
      <c r="D114" s="206" t="s">
        <v>144</v>
      </c>
      <c r="E114" s="207" t="s">
        <v>169</v>
      </c>
      <c r="F114" s="208" t="s">
        <v>170</v>
      </c>
      <c r="G114" s="209" t="s">
        <v>147</v>
      </c>
      <c r="H114" s="210">
        <v>1199</v>
      </c>
      <c r="I114" s="211"/>
      <c r="J114" s="212">
        <f>ROUND(I114*H114,2)</f>
        <v>0</v>
      </c>
      <c r="K114" s="208" t="s">
        <v>148</v>
      </c>
      <c r="L114" s="46"/>
      <c r="M114" s="213" t="s">
        <v>19</v>
      </c>
      <c r="N114" s="214" t="s">
        <v>44</v>
      </c>
      <c r="O114" s="86"/>
      <c r="P114" s="215">
        <f>O114*H114</f>
        <v>0</v>
      </c>
      <c r="Q114" s="215">
        <v>0</v>
      </c>
      <c r="R114" s="215">
        <f>Q114*H114</f>
        <v>0</v>
      </c>
      <c r="S114" s="215">
        <v>0.57999999999999996</v>
      </c>
      <c r="T114" s="216">
        <f>S114*H114</f>
        <v>695.41999999999996</v>
      </c>
      <c r="U114" s="40"/>
      <c r="V114" s="40"/>
      <c r="W114" s="40"/>
      <c r="X114" s="40"/>
      <c r="Y114" s="40"/>
      <c r="Z114" s="40"/>
      <c r="AA114" s="40"/>
      <c r="AB114" s="40"/>
      <c r="AC114" s="40"/>
      <c r="AD114" s="40"/>
      <c r="AE114" s="40"/>
      <c r="AR114" s="217" t="s">
        <v>149</v>
      </c>
      <c r="AT114" s="217" t="s">
        <v>144</v>
      </c>
      <c r="AU114" s="217" t="s">
        <v>83</v>
      </c>
      <c r="AY114" s="19" t="s">
        <v>142</v>
      </c>
      <c r="BE114" s="218">
        <f>IF(N114="základní",J114,0)</f>
        <v>0</v>
      </c>
      <c r="BF114" s="218">
        <f>IF(N114="snížená",J114,0)</f>
        <v>0</v>
      </c>
      <c r="BG114" s="218">
        <f>IF(N114="zákl. přenesená",J114,0)</f>
        <v>0</v>
      </c>
      <c r="BH114" s="218">
        <f>IF(N114="sníž. přenesená",J114,0)</f>
        <v>0</v>
      </c>
      <c r="BI114" s="218">
        <f>IF(N114="nulová",J114,0)</f>
        <v>0</v>
      </c>
      <c r="BJ114" s="19" t="s">
        <v>81</v>
      </c>
      <c r="BK114" s="218">
        <f>ROUND(I114*H114,2)</f>
        <v>0</v>
      </c>
      <c r="BL114" s="19" t="s">
        <v>149</v>
      </c>
      <c r="BM114" s="217" t="s">
        <v>759</v>
      </c>
    </row>
    <row r="115" s="2" customFormat="1">
      <c r="A115" s="40"/>
      <c r="B115" s="41"/>
      <c r="C115" s="42"/>
      <c r="D115" s="219" t="s">
        <v>151</v>
      </c>
      <c r="E115" s="42"/>
      <c r="F115" s="220" t="s">
        <v>172</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151</v>
      </c>
      <c r="AU115" s="19" t="s">
        <v>83</v>
      </c>
    </row>
    <row r="116" s="13" customFormat="1">
      <c r="A116" s="13"/>
      <c r="B116" s="224"/>
      <c r="C116" s="225"/>
      <c r="D116" s="226" t="s">
        <v>153</v>
      </c>
      <c r="E116" s="227" t="s">
        <v>19</v>
      </c>
      <c r="F116" s="228" t="s">
        <v>154</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153</v>
      </c>
      <c r="AU116" s="234" t="s">
        <v>83</v>
      </c>
      <c r="AV116" s="13" t="s">
        <v>81</v>
      </c>
      <c r="AW116" s="13" t="s">
        <v>35</v>
      </c>
      <c r="AX116" s="13" t="s">
        <v>73</v>
      </c>
      <c r="AY116" s="234" t="s">
        <v>142</v>
      </c>
    </row>
    <row r="117" s="13" customFormat="1">
      <c r="A117" s="13"/>
      <c r="B117" s="224"/>
      <c r="C117" s="225"/>
      <c r="D117" s="226" t="s">
        <v>153</v>
      </c>
      <c r="E117" s="227" t="s">
        <v>19</v>
      </c>
      <c r="F117" s="228" t="s">
        <v>760</v>
      </c>
      <c r="G117" s="225"/>
      <c r="H117" s="227" t="s">
        <v>19</v>
      </c>
      <c r="I117" s="229"/>
      <c r="J117" s="225"/>
      <c r="K117" s="225"/>
      <c r="L117" s="230"/>
      <c r="M117" s="231"/>
      <c r="N117" s="232"/>
      <c r="O117" s="232"/>
      <c r="P117" s="232"/>
      <c r="Q117" s="232"/>
      <c r="R117" s="232"/>
      <c r="S117" s="232"/>
      <c r="T117" s="233"/>
      <c r="U117" s="13"/>
      <c r="V117" s="13"/>
      <c r="W117" s="13"/>
      <c r="X117" s="13"/>
      <c r="Y117" s="13"/>
      <c r="Z117" s="13"/>
      <c r="AA117" s="13"/>
      <c r="AB117" s="13"/>
      <c r="AC117" s="13"/>
      <c r="AD117" s="13"/>
      <c r="AE117" s="13"/>
      <c r="AT117" s="234" t="s">
        <v>153</v>
      </c>
      <c r="AU117" s="234" t="s">
        <v>83</v>
      </c>
      <c r="AV117" s="13" t="s">
        <v>81</v>
      </c>
      <c r="AW117" s="13" t="s">
        <v>35</v>
      </c>
      <c r="AX117" s="13" t="s">
        <v>73</v>
      </c>
      <c r="AY117" s="234" t="s">
        <v>142</v>
      </c>
    </row>
    <row r="118" s="14" customFormat="1">
      <c r="A118" s="14"/>
      <c r="B118" s="235"/>
      <c r="C118" s="236"/>
      <c r="D118" s="226" t="s">
        <v>153</v>
      </c>
      <c r="E118" s="237" t="s">
        <v>19</v>
      </c>
      <c r="F118" s="238" t="s">
        <v>761</v>
      </c>
      <c r="G118" s="236"/>
      <c r="H118" s="239">
        <v>1199</v>
      </c>
      <c r="I118" s="240"/>
      <c r="J118" s="236"/>
      <c r="K118" s="236"/>
      <c r="L118" s="241"/>
      <c r="M118" s="242"/>
      <c r="N118" s="243"/>
      <c r="O118" s="243"/>
      <c r="P118" s="243"/>
      <c r="Q118" s="243"/>
      <c r="R118" s="243"/>
      <c r="S118" s="243"/>
      <c r="T118" s="244"/>
      <c r="U118" s="14"/>
      <c r="V118" s="14"/>
      <c r="W118" s="14"/>
      <c r="X118" s="14"/>
      <c r="Y118" s="14"/>
      <c r="Z118" s="14"/>
      <c r="AA118" s="14"/>
      <c r="AB118" s="14"/>
      <c r="AC118" s="14"/>
      <c r="AD118" s="14"/>
      <c r="AE118" s="14"/>
      <c r="AT118" s="245" t="s">
        <v>153</v>
      </c>
      <c r="AU118" s="245" t="s">
        <v>83</v>
      </c>
      <c r="AV118" s="14" t="s">
        <v>83</v>
      </c>
      <c r="AW118" s="14" t="s">
        <v>35</v>
      </c>
      <c r="AX118" s="14" t="s">
        <v>81</v>
      </c>
      <c r="AY118" s="245" t="s">
        <v>142</v>
      </c>
    </row>
    <row r="119" s="2" customFormat="1" ht="24.15" customHeight="1">
      <c r="A119" s="40"/>
      <c r="B119" s="41"/>
      <c r="C119" s="206" t="s">
        <v>149</v>
      </c>
      <c r="D119" s="206" t="s">
        <v>144</v>
      </c>
      <c r="E119" s="207" t="s">
        <v>175</v>
      </c>
      <c r="F119" s="208" t="s">
        <v>176</v>
      </c>
      <c r="G119" s="209" t="s">
        <v>147</v>
      </c>
      <c r="H119" s="210">
        <v>221</v>
      </c>
      <c r="I119" s="211"/>
      <c r="J119" s="212">
        <f>ROUND(I119*H119,2)</f>
        <v>0</v>
      </c>
      <c r="K119" s="208" t="s">
        <v>148</v>
      </c>
      <c r="L119" s="46"/>
      <c r="M119" s="213" t="s">
        <v>19</v>
      </c>
      <c r="N119" s="214" t="s">
        <v>44</v>
      </c>
      <c r="O119" s="86"/>
      <c r="P119" s="215">
        <f>O119*H119</f>
        <v>0</v>
      </c>
      <c r="Q119" s="215">
        <v>3.0000000000000001E-05</v>
      </c>
      <c r="R119" s="215">
        <f>Q119*H119</f>
        <v>0.0066300000000000005</v>
      </c>
      <c r="S119" s="215">
        <v>0.23000000000000001</v>
      </c>
      <c r="T119" s="216">
        <f>S119*H119</f>
        <v>50.830000000000005</v>
      </c>
      <c r="U119" s="40"/>
      <c r="V119" s="40"/>
      <c r="W119" s="40"/>
      <c r="X119" s="40"/>
      <c r="Y119" s="40"/>
      <c r="Z119" s="40"/>
      <c r="AA119" s="40"/>
      <c r="AB119" s="40"/>
      <c r="AC119" s="40"/>
      <c r="AD119" s="40"/>
      <c r="AE119" s="40"/>
      <c r="AR119" s="217" t="s">
        <v>149</v>
      </c>
      <c r="AT119" s="217" t="s">
        <v>144</v>
      </c>
      <c r="AU119" s="217" t="s">
        <v>83</v>
      </c>
      <c r="AY119" s="19" t="s">
        <v>142</v>
      </c>
      <c r="BE119" s="218">
        <f>IF(N119="základní",J119,0)</f>
        <v>0</v>
      </c>
      <c r="BF119" s="218">
        <f>IF(N119="snížená",J119,0)</f>
        <v>0</v>
      </c>
      <c r="BG119" s="218">
        <f>IF(N119="zákl. přenesená",J119,0)</f>
        <v>0</v>
      </c>
      <c r="BH119" s="218">
        <f>IF(N119="sníž. přenesená",J119,0)</f>
        <v>0</v>
      </c>
      <c r="BI119" s="218">
        <f>IF(N119="nulová",J119,0)</f>
        <v>0</v>
      </c>
      <c r="BJ119" s="19" t="s">
        <v>81</v>
      </c>
      <c r="BK119" s="218">
        <f>ROUND(I119*H119,2)</f>
        <v>0</v>
      </c>
      <c r="BL119" s="19" t="s">
        <v>149</v>
      </c>
      <c r="BM119" s="217" t="s">
        <v>762</v>
      </c>
    </row>
    <row r="120" s="2" customFormat="1">
      <c r="A120" s="40"/>
      <c r="B120" s="41"/>
      <c r="C120" s="42"/>
      <c r="D120" s="219" t="s">
        <v>151</v>
      </c>
      <c r="E120" s="42"/>
      <c r="F120" s="220" t="s">
        <v>178</v>
      </c>
      <c r="G120" s="42"/>
      <c r="H120" s="42"/>
      <c r="I120" s="221"/>
      <c r="J120" s="42"/>
      <c r="K120" s="42"/>
      <c r="L120" s="46"/>
      <c r="M120" s="222"/>
      <c r="N120" s="223"/>
      <c r="O120" s="86"/>
      <c r="P120" s="86"/>
      <c r="Q120" s="86"/>
      <c r="R120" s="86"/>
      <c r="S120" s="86"/>
      <c r="T120" s="87"/>
      <c r="U120" s="40"/>
      <c r="V120" s="40"/>
      <c r="W120" s="40"/>
      <c r="X120" s="40"/>
      <c r="Y120" s="40"/>
      <c r="Z120" s="40"/>
      <c r="AA120" s="40"/>
      <c r="AB120" s="40"/>
      <c r="AC120" s="40"/>
      <c r="AD120" s="40"/>
      <c r="AE120" s="40"/>
      <c r="AT120" s="19" t="s">
        <v>151</v>
      </c>
      <c r="AU120" s="19" t="s">
        <v>83</v>
      </c>
    </row>
    <row r="121" s="13" customFormat="1">
      <c r="A121" s="13"/>
      <c r="B121" s="224"/>
      <c r="C121" s="225"/>
      <c r="D121" s="226" t="s">
        <v>153</v>
      </c>
      <c r="E121" s="227" t="s">
        <v>19</v>
      </c>
      <c r="F121" s="228" t="s">
        <v>154</v>
      </c>
      <c r="G121" s="225"/>
      <c r="H121" s="227" t="s">
        <v>19</v>
      </c>
      <c r="I121" s="229"/>
      <c r="J121" s="225"/>
      <c r="K121" s="225"/>
      <c r="L121" s="230"/>
      <c r="M121" s="231"/>
      <c r="N121" s="232"/>
      <c r="O121" s="232"/>
      <c r="P121" s="232"/>
      <c r="Q121" s="232"/>
      <c r="R121" s="232"/>
      <c r="S121" s="232"/>
      <c r="T121" s="233"/>
      <c r="U121" s="13"/>
      <c r="V121" s="13"/>
      <c r="W121" s="13"/>
      <c r="X121" s="13"/>
      <c r="Y121" s="13"/>
      <c r="Z121" s="13"/>
      <c r="AA121" s="13"/>
      <c r="AB121" s="13"/>
      <c r="AC121" s="13"/>
      <c r="AD121" s="13"/>
      <c r="AE121" s="13"/>
      <c r="AT121" s="234" t="s">
        <v>153</v>
      </c>
      <c r="AU121" s="234" t="s">
        <v>83</v>
      </c>
      <c r="AV121" s="13" t="s">
        <v>81</v>
      </c>
      <c r="AW121" s="13" t="s">
        <v>35</v>
      </c>
      <c r="AX121" s="13" t="s">
        <v>73</v>
      </c>
      <c r="AY121" s="234" t="s">
        <v>142</v>
      </c>
    </row>
    <row r="122" s="13" customFormat="1">
      <c r="A122" s="13"/>
      <c r="B122" s="224"/>
      <c r="C122" s="225"/>
      <c r="D122" s="226" t="s">
        <v>153</v>
      </c>
      <c r="E122" s="227" t="s">
        <v>19</v>
      </c>
      <c r="F122" s="228" t="s">
        <v>763</v>
      </c>
      <c r="G122" s="225"/>
      <c r="H122" s="227" t="s">
        <v>19</v>
      </c>
      <c r="I122" s="229"/>
      <c r="J122" s="225"/>
      <c r="K122" s="225"/>
      <c r="L122" s="230"/>
      <c r="M122" s="231"/>
      <c r="N122" s="232"/>
      <c r="O122" s="232"/>
      <c r="P122" s="232"/>
      <c r="Q122" s="232"/>
      <c r="R122" s="232"/>
      <c r="S122" s="232"/>
      <c r="T122" s="233"/>
      <c r="U122" s="13"/>
      <c r="V122" s="13"/>
      <c r="W122" s="13"/>
      <c r="X122" s="13"/>
      <c r="Y122" s="13"/>
      <c r="Z122" s="13"/>
      <c r="AA122" s="13"/>
      <c r="AB122" s="13"/>
      <c r="AC122" s="13"/>
      <c r="AD122" s="13"/>
      <c r="AE122" s="13"/>
      <c r="AT122" s="234" t="s">
        <v>153</v>
      </c>
      <c r="AU122" s="234" t="s">
        <v>83</v>
      </c>
      <c r="AV122" s="13" t="s">
        <v>81</v>
      </c>
      <c r="AW122" s="13" t="s">
        <v>35</v>
      </c>
      <c r="AX122" s="13" t="s">
        <v>73</v>
      </c>
      <c r="AY122" s="234" t="s">
        <v>142</v>
      </c>
    </row>
    <row r="123" s="14" customFormat="1">
      <c r="A123" s="14"/>
      <c r="B123" s="235"/>
      <c r="C123" s="236"/>
      <c r="D123" s="226" t="s">
        <v>153</v>
      </c>
      <c r="E123" s="237" t="s">
        <v>19</v>
      </c>
      <c r="F123" s="238" t="s">
        <v>764</v>
      </c>
      <c r="G123" s="236"/>
      <c r="H123" s="239">
        <v>221</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83</v>
      </c>
      <c r="AV123" s="14" t="s">
        <v>83</v>
      </c>
      <c r="AW123" s="14" t="s">
        <v>35</v>
      </c>
      <c r="AX123" s="14" t="s">
        <v>81</v>
      </c>
      <c r="AY123" s="245" t="s">
        <v>142</v>
      </c>
    </row>
    <row r="124" s="2" customFormat="1" ht="16.5" customHeight="1">
      <c r="A124" s="40"/>
      <c r="B124" s="41"/>
      <c r="C124" s="206" t="s">
        <v>180</v>
      </c>
      <c r="D124" s="206" t="s">
        <v>144</v>
      </c>
      <c r="E124" s="207" t="s">
        <v>181</v>
      </c>
      <c r="F124" s="208" t="s">
        <v>182</v>
      </c>
      <c r="G124" s="209" t="s">
        <v>147</v>
      </c>
      <c r="H124" s="210">
        <v>491</v>
      </c>
      <c r="I124" s="211"/>
      <c r="J124" s="212">
        <f>ROUND(I124*H124,2)</f>
        <v>0</v>
      </c>
      <c r="K124" s="208" t="s">
        <v>148</v>
      </c>
      <c r="L124" s="46"/>
      <c r="M124" s="213" t="s">
        <v>19</v>
      </c>
      <c r="N124" s="214" t="s">
        <v>44</v>
      </c>
      <c r="O124" s="86"/>
      <c r="P124" s="215">
        <f>O124*H124</f>
        <v>0</v>
      </c>
      <c r="Q124" s="215">
        <v>0</v>
      </c>
      <c r="R124" s="215">
        <f>Q124*H124</f>
        <v>0</v>
      </c>
      <c r="S124" s="215">
        <v>0</v>
      </c>
      <c r="T124" s="216">
        <f>S124*H124</f>
        <v>0</v>
      </c>
      <c r="U124" s="40"/>
      <c r="V124" s="40"/>
      <c r="W124" s="40"/>
      <c r="X124" s="40"/>
      <c r="Y124" s="40"/>
      <c r="Z124" s="40"/>
      <c r="AA124" s="40"/>
      <c r="AB124" s="40"/>
      <c r="AC124" s="40"/>
      <c r="AD124" s="40"/>
      <c r="AE124" s="40"/>
      <c r="AR124" s="217" t="s">
        <v>149</v>
      </c>
      <c r="AT124" s="217" t="s">
        <v>144</v>
      </c>
      <c r="AU124" s="217" t="s">
        <v>83</v>
      </c>
      <c r="AY124" s="19" t="s">
        <v>142</v>
      </c>
      <c r="BE124" s="218">
        <f>IF(N124="základní",J124,0)</f>
        <v>0</v>
      </c>
      <c r="BF124" s="218">
        <f>IF(N124="snížená",J124,0)</f>
        <v>0</v>
      </c>
      <c r="BG124" s="218">
        <f>IF(N124="zákl. přenesená",J124,0)</f>
        <v>0</v>
      </c>
      <c r="BH124" s="218">
        <f>IF(N124="sníž. přenesená",J124,0)</f>
        <v>0</v>
      </c>
      <c r="BI124" s="218">
        <f>IF(N124="nulová",J124,0)</f>
        <v>0</v>
      </c>
      <c r="BJ124" s="19" t="s">
        <v>81</v>
      </c>
      <c r="BK124" s="218">
        <f>ROUND(I124*H124,2)</f>
        <v>0</v>
      </c>
      <c r="BL124" s="19" t="s">
        <v>149</v>
      </c>
      <c r="BM124" s="217" t="s">
        <v>765</v>
      </c>
    </row>
    <row r="125" s="2" customFormat="1">
      <c r="A125" s="40"/>
      <c r="B125" s="41"/>
      <c r="C125" s="42"/>
      <c r="D125" s="219" t="s">
        <v>151</v>
      </c>
      <c r="E125" s="42"/>
      <c r="F125" s="220" t="s">
        <v>184</v>
      </c>
      <c r="G125" s="42"/>
      <c r="H125" s="42"/>
      <c r="I125" s="221"/>
      <c r="J125" s="42"/>
      <c r="K125" s="42"/>
      <c r="L125" s="46"/>
      <c r="M125" s="222"/>
      <c r="N125" s="223"/>
      <c r="O125" s="86"/>
      <c r="P125" s="86"/>
      <c r="Q125" s="86"/>
      <c r="R125" s="86"/>
      <c r="S125" s="86"/>
      <c r="T125" s="87"/>
      <c r="U125" s="40"/>
      <c r="V125" s="40"/>
      <c r="W125" s="40"/>
      <c r="X125" s="40"/>
      <c r="Y125" s="40"/>
      <c r="Z125" s="40"/>
      <c r="AA125" s="40"/>
      <c r="AB125" s="40"/>
      <c r="AC125" s="40"/>
      <c r="AD125" s="40"/>
      <c r="AE125" s="40"/>
      <c r="AT125" s="19" t="s">
        <v>151</v>
      </c>
      <c r="AU125" s="19" t="s">
        <v>83</v>
      </c>
    </row>
    <row r="126" s="13" customFormat="1">
      <c r="A126" s="13"/>
      <c r="B126" s="224"/>
      <c r="C126" s="225"/>
      <c r="D126" s="226" t="s">
        <v>153</v>
      </c>
      <c r="E126" s="227" t="s">
        <v>19</v>
      </c>
      <c r="F126" s="228" t="s">
        <v>752</v>
      </c>
      <c r="G126" s="225"/>
      <c r="H126" s="227" t="s">
        <v>19</v>
      </c>
      <c r="I126" s="229"/>
      <c r="J126" s="225"/>
      <c r="K126" s="225"/>
      <c r="L126" s="230"/>
      <c r="M126" s="231"/>
      <c r="N126" s="232"/>
      <c r="O126" s="232"/>
      <c r="P126" s="232"/>
      <c r="Q126" s="232"/>
      <c r="R126" s="232"/>
      <c r="S126" s="232"/>
      <c r="T126" s="233"/>
      <c r="U126" s="13"/>
      <c r="V126" s="13"/>
      <c r="W126" s="13"/>
      <c r="X126" s="13"/>
      <c r="Y126" s="13"/>
      <c r="Z126" s="13"/>
      <c r="AA126" s="13"/>
      <c r="AB126" s="13"/>
      <c r="AC126" s="13"/>
      <c r="AD126" s="13"/>
      <c r="AE126" s="13"/>
      <c r="AT126" s="234" t="s">
        <v>153</v>
      </c>
      <c r="AU126" s="234" t="s">
        <v>83</v>
      </c>
      <c r="AV126" s="13" t="s">
        <v>81</v>
      </c>
      <c r="AW126" s="13" t="s">
        <v>35</v>
      </c>
      <c r="AX126" s="13" t="s">
        <v>73</v>
      </c>
      <c r="AY126" s="234" t="s">
        <v>142</v>
      </c>
    </row>
    <row r="127" s="13" customFormat="1">
      <c r="A127" s="13"/>
      <c r="B127" s="224"/>
      <c r="C127" s="225"/>
      <c r="D127" s="226" t="s">
        <v>153</v>
      </c>
      <c r="E127" s="227" t="s">
        <v>19</v>
      </c>
      <c r="F127" s="228" t="s">
        <v>185</v>
      </c>
      <c r="G127" s="225"/>
      <c r="H127" s="227" t="s">
        <v>19</v>
      </c>
      <c r="I127" s="229"/>
      <c r="J127" s="225"/>
      <c r="K127" s="225"/>
      <c r="L127" s="230"/>
      <c r="M127" s="231"/>
      <c r="N127" s="232"/>
      <c r="O127" s="232"/>
      <c r="P127" s="232"/>
      <c r="Q127" s="232"/>
      <c r="R127" s="232"/>
      <c r="S127" s="232"/>
      <c r="T127" s="233"/>
      <c r="U127" s="13"/>
      <c r="V127" s="13"/>
      <c r="W127" s="13"/>
      <c r="X127" s="13"/>
      <c r="Y127" s="13"/>
      <c r="Z127" s="13"/>
      <c r="AA127" s="13"/>
      <c r="AB127" s="13"/>
      <c r="AC127" s="13"/>
      <c r="AD127" s="13"/>
      <c r="AE127" s="13"/>
      <c r="AT127" s="234" t="s">
        <v>153</v>
      </c>
      <c r="AU127" s="234" t="s">
        <v>83</v>
      </c>
      <c r="AV127" s="13" t="s">
        <v>81</v>
      </c>
      <c r="AW127" s="13" t="s">
        <v>35</v>
      </c>
      <c r="AX127" s="13" t="s">
        <v>73</v>
      </c>
      <c r="AY127" s="234" t="s">
        <v>142</v>
      </c>
    </row>
    <row r="128" s="13" customFormat="1">
      <c r="A128" s="13"/>
      <c r="B128" s="224"/>
      <c r="C128" s="225"/>
      <c r="D128" s="226" t="s">
        <v>153</v>
      </c>
      <c r="E128" s="227" t="s">
        <v>19</v>
      </c>
      <c r="F128" s="228" t="s">
        <v>186</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153</v>
      </c>
      <c r="AU128" s="234" t="s">
        <v>83</v>
      </c>
      <c r="AV128" s="13" t="s">
        <v>81</v>
      </c>
      <c r="AW128" s="13" t="s">
        <v>35</v>
      </c>
      <c r="AX128" s="13" t="s">
        <v>73</v>
      </c>
      <c r="AY128" s="234" t="s">
        <v>142</v>
      </c>
    </row>
    <row r="129" s="14" customFormat="1">
      <c r="A129" s="14"/>
      <c r="B129" s="235"/>
      <c r="C129" s="236"/>
      <c r="D129" s="226" t="s">
        <v>153</v>
      </c>
      <c r="E129" s="237" t="s">
        <v>19</v>
      </c>
      <c r="F129" s="238" t="s">
        <v>766</v>
      </c>
      <c r="G129" s="236"/>
      <c r="H129" s="239">
        <v>491</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83</v>
      </c>
      <c r="AV129" s="14" t="s">
        <v>83</v>
      </c>
      <c r="AW129" s="14" t="s">
        <v>35</v>
      </c>
      <c r="AX129" s="14" t="s">
        <v>81</v>
      </c>
      <c r="AY129" s="245" t="s">
        <v>142</v>
      </c>
    </row>
    <row r="130" s="2" customFormat="1" ht="24.15" customHeight="1">
      <c r="A130" s="40"/>
      <c r="B130" s="41"/>
      <c r="C130" s="206" t="s">
        <v>188</v>
      </c>
      <c r="D130" s="206" t="s">
        <v>144</v>
      </c>
      <c r="E130" s="207" t="s">
        <v>767</v>
      </c>
      <c r="F130" s="208" t="s">
        <v>768</v>
      </c>
      <c r="G130" s="209" t="s">
        <v>191</v>
      </c>
      <c r="H130" s="210">
        <v>15</v>
      </c>
      <c r="I130" s="211"/>
      <c r="J130" s="212">
        <f>ROUND(I130*H130,2)</f>
        <v>0</v>
      </c>
      <c r="K130" s="208" t="s">
        <v>148</v>
      </c>
      <c r="L130" s="46"/>
      <c r="M130" s="213" t="s">
        <v>19</v>
      </c>
      <c r="N130" s="214" t="s">
        <v>44</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83</v>
      </c>
      <c r="AY130" s="19" t="s">
        <v>142</v>
      </c>
      <c r="BE130" s="218">
        <f>IF(N130="základní",J130,0)</f>
        <v>0</v>
      </c>
      <c r="BF130" s="218">
        <f>IF(N130="snížená",J130,0)</f>
        <v>0</v>
      </c>
      <c r="BG130" s="218">
        <f>IF(N130="zákl. přenesená",J130,0)</f>
        <v>0</v>
      </c>
      <c r="BH130" s="218">
        <f>IF(N130="sníž. přenesená",J130,0)</f>
        <v>0</v>
      </c>
      <c r="BI130" s="218">
        <f>IF(N130="nulová",J130,0)</f>
        <v>0</v>
      </c>
      <c r="BJ130" s="19" t="s">
        <v>81</v>
      </c>
      <c r="BK130" s="218">
        <f>ROUND(I130*H130,2)</f>
        <v>0</v>
      </c>
      <c r="BL130" s="19" t="s">
        <v>149</v>
      </c>
      <c r="BM130" s="217" t="s">
        <v>769</v>
      </c>
    </row>
    <row r="131" s="2" customFormat="1">
      <c r="A131" s="40"/>
      <c r="B131" s="41"/>
      <c r="C131" s="42"/>
      <c r="D131" s="219" t="s">
        <v>151</v>
      </c>
      <c r="E131" s="42"/>
      <c r="F131" s="220" t="s">
        <v>770</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83</v>
      </c>
    </row>
    <row r="132" s="13" customFormat="1">
      <c r="A132" s="13"/>
      <c r="B132" s="224"/>
      <c r="C132" s="225"/>
      <c r="D132" s="226" t="s">
        <v>153</v>
      </c>
      <c r="E132" s="227" t="s">
        <v>19</v>
      </c>
      <c r="F132" s="228" t="s">
        <v>771</v>
      </c>
      <c r="G132" s="225"/>
      <c r="H132" s="227" t="s">
        <v>19</v>
      </c>
      <c r="I132" s="229"/>
      <c r="J132" s="225"/>
      <c r="K132" s="225"/>
      <c r="L132" s="230"/>
      <c r="M132" s="231"/>
      <c r="N132" s="232"/>
      <c r="O132" s="232"/>
      <c r="P132" s="232"/>
      <c r="Q132" s="232"/>
      <c r="R132" s="232"/>
      <c r="S132" s="232"/>
      <c r="T132" s="233"/>
      <c r="U132" s="13"/>
      <c r="V132" s="13"/>
      <c r="W132" s="13"/>
      <c r="X132" s="13"/>
      <c r="Y132" s="13"/>
      <c r="Z132" s="13"/>
      <c r="AA132" s="13"/>
      <c r="AB132" s="13"/>
      <c r="AC132" s="13"/>
      <c r="AD132" s="13"/>
      <c r="AE132" s="13"/>
      <c r="AT132" s="234" t="s">
        <v>153</v>
      </c>
      <c r="AU132" s="234" t="s">
        <v>83</v>
      </c>
      <c r="AV132" s="13" t="s">
        <v>81</v>
      </c>
      <c r="AW132" s="13" t="s">
        <v>35</v>
      </c>
      <c r="AX132" s="13" t="s">
        <v>73</v>
      </c>
      <c r="AY132" s="234" t="s">
        <v>142</v>
      </c>
    </row>
    <row r="133" s="13" customFormat="1">
      <c r="A133" s="13"/>
      <c r="B133" s="224"/>
      <c r="C133" s="225"/>
      <c r="D133" s="226" t="s">
        <v>153</v>
      </c>
      <c r="E133" s="227" t="s">
        <v>19</v>
      </c>
      <c r="F133" s="228" t="s">
        <v>772</v>
      </c>
      <c r="G133" s="225"/>
      <c r="H133" s="227" t="s">
        <v>19</v>
      </c>
      <c r="I133" s="229"/>
      <c r="J133" s="225"/>
      <c r="K133" s="225"/>
      <c r="L133" s="230"/>
      <c r="M133" s="231"/>
      <c r="N133" s="232"/>
      <c r="O133" s="232"/>
      <c r="P133" s="232"/>
      <c r="Q133" s="232"/>
      <c r="R133" s="232"/>
      <c r="S133" s="232"/>
      <c r="T133" s="233"/>
      <c r="U133" s="13"/>
      <c r="V133" s="13"/>
      <c r="W133" s="13"/>
      <c r="X133" s="13"/>
      <c r="Y133" s="13"/>
      <c r="Z133" s="13"/>
      <c r="AA133" s="13"/>
      <c r="AB133" s="13"/>
      <c r="AC133" s="13"/>
      <c r="AD133" s="13"/>
      <c r="AE133" s="13"/>
      <c r="AT133" s="234" t="s">
        <v>153</v>
      </c>
      <c r="AU133" s="234" t="s">
        <v>83</v>
      </c>
      <c r="AV133" s="13" t="s">
        <v>81</v>
      </c>
      <c r="AW133" s="13" t="s">
        <v>35</v>
      </c>
      <c r="AX133" s="13" t="s">
        <v>73</v>
      </c>
      <c r="AY133" s="234" t="s">
        <v>142</v>
      </c>
    </row>
    <row r="134" s="14" customFormat="1">
      <c r="A134" s="14"/>
      <c r="B134" s="235"/>
      <c r="C134" s="236"/>
      <c r="D134" s="226" t="s">
        <v>153</v>
      </c>
      <c r="E134" s="237" t="s">
        <v>19</v>
      </c>
      <c r="F134" s="238" t="s">
        <v>773</v>
      </c>
      <c r="G134" s="236"/>
      <c r="H134" s="239">
        <v>15</v>
      </c>
      <c r="I134" s="240"/>
      <c r="J134" s="236"/>
      <c r="K134" s="236"/>
      <c r="L134" s="241"/>
      <c r="M134" s="242"/>
      <c r="N134" s="243"/>
      <c r="O134" s="243"/>
      <c r="P134" s="243"/>
      <c r="Q134" s="243"/>
      <c r="R134" s="243"/>
      <c r="S134" s="243"/>
      <c r="T134" s="244"/>
      <c r="U134" s="14"/>
      <c r="V134" s="14"/>
      <c r="W134" s="14"/>
      <c r="X134" s="14"/>
      <c r="Y134" s="14"/>
      <c r="Z134" s="14"/>
      <c r="AA134" s="14"/>
      <c r="AB134" s="14"/>
      <c r="AC134" s="14"/>
      <c r="AD134" s="14"/>
      <c r="AE134" s="14"/>
      <c r="AT134" s="245" t="s">
        <v>153</v>
      </c>
      <c r="AU134" s="245" t="s">
        <v>83</v>
      </c>
      <c r="AV134" s="14" t="s">
        <v>83</v>
      </c>
      <c r="AW134" s="14" t="s">
        <v>35</v>
      </c>
      <c r="AX134" s="14" t="s">
        <v>81</v>
      </c>
      <c r="AY134" s="245" t="s">
        <v>142</v>
      </c>
    </row>
    <row r="135" s="2" customFormat="1" ht="24.15" customHeight="1">
      <c r="A135" s="40"/>
      <c r="B135" s="41"/>
      <c r="C135" s="206" t="s">
        <v>197</v>
      </c>
      <c r="D135" s="206" t="s">
        <v>144</v>
      </c>
      <c r="E135" s="207" t="s">
        <v>198</v>
      </c>
      <c r="F135" s="208" t="s">
        <v>199</v>
      </c>
      <c r="G135" s="209" t="s">
        <v>191</v>
      </c>
      <c r="H135" s="210">
        <v>24.5</v>
      </c>
      <c r="I135" s="211"/>
      <c r="J135" s="212">
        <f>ROUND(I135*H135,2)</f>
        <v>0</v>
      </c>
      <c r="K135" s="208" t="s">
        <v>148</v>
      </c>
      <c r="L135" s="46"/>
      <c r="M135" s="213" t="s">
        <v>19</v>
      </c>
      <c r="N135" s="214" t="s">
        <v>44</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83</v>
      </c>
      <c r="AY135" s="19" t="s">
        <v>142</v>
      </c>
      <c r="BE135" s="218">
        <f>IF(N135="základní",J135,0)</f>
        <v>0</v>
      </c>
      <c r="BF135" s="218">
        <f>IF(N135="snížená",J135,0)</f>
        <v>0</v>
      </c>
      <c r="BG135" s="218">
        <f>IF(N135="zákl. přenesená",J135,0)</f>
        <v>0</v>
      </c>
      <c r="BH135" s="218">
        <f>IF(N135="sníž. přenesená",J135,0)</f>
        <v>0</v>
      </c>
      <c r="BI135" s="218">
        <f>IF(N135="nulová",J135,0)</f>
        <v>0</v>
      </c>
      <c r="BJ135" s="19" t="s">
        <v>81</v>
      </c>
      <c r="BK135" s="218">
        <f>ROUND(I135*H135,2)</f>
        <v>0</v>
      </c>
      <c r="BL135" s="19" t="s">
        <v>149</v>
      </c>
      <c r="BM135" s="217" t="s">
        <v>774</v>
      </c>
    </row>
    <row r="136" s="2" customFormat="1">
      <c r="A136" s="40"/>
      <c r="B136" s="41"/>
      <c r="C136" s="42"/>
      <c r="D136" s="219" t="s">
        <v>151</v>
      </c>
      <c r="E136" s="42"/>
      <c r="F136" s="220" t="s">
        <v>201</v>
      </c>
      <c r="G136" s="42"/>
      <c r="H136" s="42"/>
      <c r="I136" s="221"/>
      <c r="J136" s="42"/>
      <c r="K136" s="42"/>
      <c r="L136" s="46"/>
      <c r="M136" s="222"/>
      <c r="N136" s="223"/>
      <c r="O136" s="86"/>
      <c r="P136" s="86"/>
      <c r="Q136" s="86"/>
      <c r="R136" s="86"/>
      <c r="S136" s="86"/>
      <c r="T136" s="87"/>
      <c r="U136" s="40"/>
      <c r="V136" s="40"/>
      <c r="W136" s="40"/>
      <c r="X136" s="40"/>
      <c r="Y136" s="40"/>
      <c r="Z136" s="40"/>
      <c r="AA136" s="40"/>
      <c r="AB136" s="40"/>
      <c r="AC136" s="40"/>
      <c r="AD136" s="40"/>
      <c r="AE136" s="40"/>
      <c r="AT136" s="19" t="s">
        <v>151</v>
      </c>
      <c r="AU136" s="19" t="s">
        <v>83</v>
      </c>
    </row>
    <row r="137" s="13" customFormat="1">
      <c r="A137" s="13"/>
      <c r="B137" s="224"/>
      <c r="C137" s="225"/>
      <c r="D137" s="226" t="s">
        <v>153</v>
      </c>
      <c r="E137" s="227" t="s">
        <v>19</v>
      </c>
      <c r="F137" s="228" t="s">
        <v>752</v>
      </c>
      <c r="G137" s="225"/>
      <c r="H137" s="227" t="s">
        <v>19</v>
      </c>
      <c r="I137" s="229"/>
      <c r="J137" s="225"/>
      <c r="K137" s="225"/>
      <c r="L137" s="230"/>
      <c r="M137" s="231"/>
      <c r="N137" s="232"/>
      <c r="O137" s="232"/>
      <c r="P137" s="232"/>
      <c r="Q137" s="232"/>
      <c r="R137" s="232"/>
      <c r="S137" s="232"/>
      <c r="T137" s="233"/>
      <c r="U137" s="13"/>
      <c r="V137" s="13"/>
      <c r="W137" s="13"/>
      <c r="X137" s="13"/>
      <c r="Y137" s="13"/>
      <c r="Z137" s="13"/>
      <c r="AA137" s="13"/>
      <c r="AB137" s="13"/>
      <c r="AC137" s="13"/>
      <c r="AD137" s="13"/>
      <c r="AE137" s="13"/>
      <c r="AT137" s="234" t="s">
        <v>153</v>
      </c>
      <c r="AU137" s="234" t="s">
        <v>83</v>
      </c>
      <c r="AV137" s="13" t="s">
        <v>81</v>
      </c>
      <c r="AW137" s="13" t="s">
        <v>35</v>
      </c>
      <c r="AX137" s="13" t="s">
        <v>73</v>
      </c>
      <c r="AY137" s="234" t="s">
        <v>142</v>
      </c>
    </row>
    <row r="138" s="13" customFormat="1">
      <c r="A138" s="13"/>
      <c r="B138" s="224"/>
      <c r="C138" s="225"/>
      <c r="D138" s="226" t="s">
        <v>153</v>
      </c>
      <c r="E138" s="227" t="s">
        <v>19</v>
      </c>
      <c r="F138" s="228" t="s">
        <v>205</v>
      </c>
      <c r="G138" s="225"/>
      <c r="H138" s="227" t="s">
        <v>19</v>
      </c>
      <c r="I138" s="229"/>
      <c r="J138" s="225"/>
      <c r="K138" s="225"/>
      <c r="L138" s="230"/>
      <c r="M138" s="231"/>
      <c r="N138" s="232"/>
      <c r="O138" s="232"/>
      <c r="P138" s="232"/>
      <c r="Q138" s="232"/>
      <c r="R138" s="232"/>
      <c r="S138" s="232"/>
      <c r="T138" s="233"/>
      <c r="U138" s="13"/>
      <c r="V138" s="13"/>
      <c r="W138" s="13"/>
      <c r="X138" s="13"/>
      <c r="Y138" s="13"/>
      <c r="Z138" s="13"/>
      <c r="AA138" s="13"/>
      <c r="AB138" s="13"/>
      <c r="AC138" s="13"/>
      <c r="AD138" s="13"/>
      <c r="AE138" s="13"/>
      <c r="AT138" s="234" t="s">
        <v>153</v>
      </c>
      <c r="AU138" s="234" t="s">
        <v>83</v>
      </c>
      <c r="AV138" s="13" t="s">
        <v>81</v>
      </c>
      <c r="AW138" s="13" t="s">
        <v>35</v>
      </c>
      <c r="AX138" s="13" t="s">
        <v>73</v>
      </c>
      <c r="AY138" s="234" t="s">
        <v>142</v>
      </c>
    </row>
    <row r="139" s="14" customFormat="1">
      <c r="A139" s="14"/>
      <c r="B139" s="235"/>
      <c r="C139" s="236"/>
      <c r="D139" s="226" t="s">
        <v>153</v>
      </c>
      <c r="E139" s="237" t="s">
        <v>19</v>
      </c>
      <c r="F139" s="238" t="s">
        <v>775</v>
      </c>
      <c r="G139" s="236"/>
      <c r="H139" s="239">
        <v>1.25</v>
      </c>
      <c r="I139" s="240"/>
      <c r="J139" s="236"/>
      <c r="K139" s="236"/>
      <c r="L139" s="241"/>
      <c r="M139" s="242"/>
      <c r="N139" s="243"/>
      <c r="O139" s="243"/>
      <c r="P139" s="243"/>
      <c r="Q139" s="243"/>
      <c r="R139" s="243"/>
      <c r="S139" s="243"/>
      <c r="T139" s="244"/>
      <c r="U139" s="14"/>
      <c r="V139" s="14"/>
      <c r="W139" s="14"/>
      <c r="X139" s="14"/>
      <c r="Y139" s="14"/>
      <c r="Z139" s="14"/>
      <c r="AA139" s="14"/>
      <c r="AB139" s="14"/>
      <c r="AC139" s="14"/>
      <c r="AD139" s="14"/>
      <c r="AE139" s="14"/>
      <c r="AT139" s="245" t="s">
        <v>153</v>
      </c>
      <c r="AU139" s="245" t="s">
        <v>83</v>
      </c>
      <c r="AV139" s="14" t="s">
        <v>83</v>
      </c>
      <c r="AW139" s="14" t="s">
        <v>35</v>
      </c>
      <c r="AX139" s="14" t="s">
        <v>73</v>
      </c>
      <c r="AY139" s="245" t="s">
        <v>142</v>
      </c>
    </row>
    <row r="140" s="13" customFormat="1">
      <c r="A140" s="13"/>
      <c r="B140" s="224"/>
      <c r="C140" s="225"/>
      <c r="D140" s="226" t="s">
        <v>153</v>
      </c>
      <c r="E140" s="227" t="s">
        <v>19</v>
      </c>
      <c r="F140" s="228" t="s">
        <v>776</v>
      </c>
      <c r="G140" s="225"/>
      <c r="H140" s="227" t="s">
        <v>19</v>
      </c>
      <c r="I140" s="229"/>
      <c r="J140" s="225"/>
      <c r="K140" s="225"/>
      <c r="L140" s="230"/>
      <c r="M140" s="231"/>
      <c r="N140" s="232"/>
      <c r="O140" s="232"/>
      <c r="P140" s="232"/>
      <c r="Q140" s="232"/>
      <c r="R140" s="232"/>
      <c r="S140" s="232"/>
      <c r="T140" s="233"/>
      <c r="U140" s="13"/>
      <c r="V140" s="13"/>
      <c r="W140" s="13"/>
      <c r="X140" s="13"/>
      <c r="Y140" s="13"/>
      <c r="Z140" s="13"/>
      <c r="AA140" s="13"/>
      <c r="AB140" s="13"/>
      <c r="AC140" s="13"/>
      <c r="AD140" s="13"/>
      <c r="AE140" s="13"/>
      <c r="AT140" s="234" t="s">
        <v>153</v>
      </c>
      <c r="AU140" s="234" t="s">
        <v>83</v>
      </c>
      <c r="AV140" s="13" t="s">
        <v>81</v>
      </c>
      <c r="AW140" s="13" t="s">
        <v>35</v>
      </c>
      <c r="AX140" s="13" t="s">
        <v>73</v>
      </c>
      <c r="AY140" s="234" t="s">
        <v>142</v>
      </c>
    </row>
    <row r="141" s="14" customFormat="1">
      <c r="A141" s="14"/>
      <c r="B141" s="235"/>
      <c r="C141" s="236"/>
      <c r="D141" s="226" t="s">
        <v>153</v>
      </c>
      <c r="E141" s="237" t="s">
        <v>19</v>
      </c>
      <c r="F141" s="238" t="s">
        <v>777</v>
      </c>
      <c r="G141" s="236"/>
      <c r="H141" s="239">
        <v>23.25</v>
      </c>
      <c r="I141" s="240"/>
      <c r="J141" s="236"/>
      <c r="K141" s="236"/>
      <c r="L141" s="241"/>
      <c r="M141" s="242"/>
      <c r="N141" s="243"/>
      <c r="O141" s="243"/>
      <c r="P141" s="243"/>
      <c r="Q141" s="243"/>
      <c r="R141" s="243"/>
      <c r="S141" s="243"/>
      <c r="T141" s="244"/>
      <c r="U141" s="14"/>
      <c r="V141" s="14"/>
      <c r="W141" s="14"/>
      <c r="X141" s="14"/>
      <c r="Y141" s="14"/>
      <c r="Z141" s="14"/>
      <c r="AA141" s="14"/>
      <c r="AB141" s="14"/>
      <c r="AC141" s="14"/>
      <c r="AD141" s="14"/>
      <c r="AE141" s="14"/>
      <c r="AT141" s="245" t="s">
        <v>153</v>
      </c>
      <c r="AU141" s="245" t="s">
        <v>83</v>
      </c>
      <c r="AV141" s="14" t="s">
        <v>83</v>
      </c>
      <c r="AW141" s="14" t="s">
        <v>35</v>
      </c>
      <c r="AX141" s="14" t="s">
        <v>73</v>
      </c>
      <c r="AY141" s="245" t="s">
        <v>142</v>
      </c>
    </row>
    <row r="142" s="15" customFormat="1">
      <c r="A142" s="15"/>
      <c r="B142" s="246"/>
      <c r="C142" s="247"/>
      <c r="D142" s="226" t="s">
        <v>153</v>
      </c>
      <c r="E142" s="248" t="s">
        <v>19</v>
      </c>
      <c r="F142" s="249" t="s">
        <v>160</v>
      </c>
      <c r="G142" s="247"/>
      <c r="H142" s="250">
        <v>24.5</v>
      </c>
      <c r="I142" s="251"/>
      <c r="J142" s="247"/>
      <c r="K142" s="247"/>
      <c r="L142" s="252"/>
      <c r="M142" s="253"/>
      <c r="N142" s="254"/>
      <c r="O142" s="254"/>
      <c r="P142" s="254"/>
      <c r="Q142" s="254"/>
      <c r="R142" s="254"/>
      <c r="S142" s="254"/>
      <c r="T142" s="255"/>
      <c r="U142" s="15"/>
      <c r="V142" s="15"/>
      <c r="W142" s="15"/>
      <c r="X142" s="15"/>
      <c r="Y142" s="15"/>
      <c r="Z142" s="15"/>
      <c r="AA142" s="15"/>
      <c r="AB142" s="15"/>
      <c r="AC142" s="15"/>
      <c r="AD142" s="15"/>
      <c r="AE142" s="15"/>
      <c r="AT142" s="256" t="s">
        <v>153</v>
      </c>
      <c r="AU142" s="256" t="s">
        <v>83</v>
      </c>
      <c r="AV142" s="15" t="s">
        <v>149</v>
      </c>
      <c r="AW142" s="15" t="s">
        <v>35</v>
      </c>
      <c r="AX142" s="15" t="s">
        <v>81</v>
      </c>
      <c r="AY142" s="256" t="s">
        <v>142</v>
      </c>
    </row>
    <row r="143" s="2" customFormat="1" ht="24.15" customHeight="1">
      <c r="A143" s="40"/>
      <c r="B143" s="41"/>
      <c r="C143" s="206" t="s">
        <v>209</v>
      </c>
      <c r="D143" s="206" t="s">
        <v>144</v>
      </c>
      <c r="E143" s="207" t="s">
        <v>778</v>
      </c>
      <c r="F143" s="208" t="s">
        <v>779</v>
      </c>
      <c r="G143" s="209" t="s">
        <v>191</v>
      </c>
      <c r="H143" s="210">
        <v>125</v>
      </c>
      <c r="I143" s="211"/>
      <c r="J143" s="212">
        <f>ROUND(I143*H143,2)</f>
        <v>0</v>
      </c>
      <c r="K143" s="208" t="s">
        <v>148</v>
      </c>
      <c r="L143" s="46"/>
      <c r="M143" s="213" t="s">
        <v>19</v>
      </c>
      <c r="N143" s="214" t="s">
        <v>44</v>
      </c>
      <c r="O143" s="86"/>
      <c r="P143" s="215">
        <f>O143*H143</f>
        <v>0</v>
      </c>
      <c r="Q143" s="215">
        <v>0</v>
      </c>
      <c r="R143" s="215">
        <f>Q143*H143</f>
        <v>0</v>
      </c>
      <c r="S143" s="215">
        <v>0</v>
      </c>
      <c r="T143" s="216">
        <f>S143*H143</f>
        <v>0</v>
      </c>
      <c r="U143" s="40"/>
      <c r="V143" s="40"/>
      <c r="W143" s="40"/>
      <c r="X143" s="40"/>
      <c r="Y143" s="40"/>
      <c r="Z143" s="40"/>
      <c r="AA143" s="40"/>
      <c r="AB143" s="40"/>
      <c r="AC143" s="40"/>
      <c r="AD143" s="40"/>
      <c r="AE143" s="40"/>
      <c r="AR143" s="217" t="s">
        <v>149</v>
      </c>
      <c r="AT143" s="217" t="s">
        <v>144</v>
      </c>
      <c r="AU143" s="217" t="s">
        <v>83</v>
      </c>
      <c r="AY143" s="19" t="s">
        <v>142</v>
      </c>
      <c r="BE143" s="218">
        <f>IF(N143="základní",J143,0)</f>
        <v>0</v>
      </c>
      <c r="BF143" s="218">
        <f>IF(N143="snížená",J143,0)</f>
        <v>0</v>
      </c>
      <c r="BG143" s="218">
        <f>IF(N143="zákl. přenesená",J143,0)</f>
        <v>0</v>
      </c>
      <c r="BH143" s="218">
        <f>IF(N143="sníž. přenesená",J143,0)</f>
        <v>0</v>
      </c>
      <c r="BI143" s="218">
        <f>IF(N143="nulová",J143,0)</f>
        <v>0</v>
      </c>
      <c r="BJ143" s="19" t="s">
        <v>81</v>
      </c>
      <c r="BK143" s="218">
        <f>ROUND(I143*H143,2)</f>
        <v>0</v>
      </c>
      <c r="BL143" s="19" t="s">
        <v>149</v>
      </c>
      <c r="BM143" s="217" t="s">
        <v>780</v>
      </c>
    </row>
    <row r="144" s="2" customFormat="1">
      <c r="A144" s="40"/>
      <c r="B144" s="41"/>
      <c r="C144" s="42"/>
      <c r="D144" s="219" t="s">
        <v>151</v>
      </c>
      <c r="E144" s="42"/>
      <c r="F144" s="220" t="s">
        <v>781</v>
      </c>
      <c r="G144" s="42"/>
      <c r="H144" s="42"/>
      <c r="I144" s="221"/>
      <c r="J144" s="42"/>
      <c r="K144" s="42"/>
      <c r="L144" s="46"/>
      <c r="M144" s="222"/>
      <c r="N144" s="223"/>
      <c r="O144" s="86"/>
      <c r="P144" s="86"/>
      <c r="Q144" s="86"/>
      <c r="R144" s="86"/>
      <c r="S144" s="86"/>
      <c r="T144" s="87"/>
      <c r="U144" s="40"/>
      <c r="V144" s="40"/>
      <c r="W144" s="40"/>
      <c r="X144" s="40"/>
      <c r="Y144" s="40"/>
      <c r="Z144" s="40"/>
      <c r="AA144" s="40"/>
      <c r="AB144" s="40"/>
      <c r="AC144" s="40"/>
      <c r="AD144" s="40"/>
      <c r="AE144" s="40"/>
      <c r="AT144" s="19" t="s">
        <v>151</v>
      </c>
      <c r="AU144" s="19" t="s">
        <v>83</v>
      </c>
    </row>
    <row r="145" s="13" customFormat="1">
      <c r="A145" s="13"/>
      <c r="B145" s="224"/>
      <c r="C145" s="225"/>
      <c r="D145" s="226" t="s">
        <v>153</v>
      </c>
      <c r="E145" s="227" t="s">
        <v>19</v>
      </c>
      <c r="F145" s="228" t="s">
        <v>752</v>
      </c>
      <c r="G145" s="225"/>
      <c r="H145" s="227" t="s">
        <v>19</v>
      </c>
      <c r="I145" s="229"/>
      <c r="J145" s="225"/>
      <c r="K145" s="225"/>
      <c r="L145" s="230"/>
      <c r="M145" s="231"/>
      <c r="N145" s="232"/>
      <c r="O145" s="232"/>
      <c r="P145" s="232"/>
      <c r="Q145" s="232"/>
      <c r="R145" s="232"/>
      <c r="S145" s="232"/>
      <c r="T145" s="233"/>
      <c r="U145" s="13"/>
      <c r="V145" s="13"/>
      <c r="W145" s="13"/>
      <c r="X145" s="13"/>
      <c r="Y145" s="13"/>
      <c r="Z145" s="13"/>
      <c r="AA145" s="13"/>
      <c r="AB145" s="13"/>
      <c r="AC145" s="13"/>
      <c r="AD145" s="13"/>
      <c r="AE145" s="13"/>
      <c r="AT145" s="234" t="s">
        <v>153</v>
      </c>
      <c r="AU145" s="234" t="s">
        <v>83</v>
      </c>
      <c r="AV145" s="13" t="s">
        <v>81</v>
      </c>
      <c r="AW145" s="13" t="s">
        <v>35</v>
      </c>
      <c r="AX145" s="13" t="s">
        <v>73</v>
      </c>
      <c r="AY145" s="234" t="s">
        <v>142</v>
      </c>
    </row>
    <row r="146" s="13" customFormat="1">
      <c r="A146" s="13"/>
      <c r="B146" s="224"/>
      <c r="C146" s="225"/>
      <c r="D146" s="226" t="s">
        <v>153</v>
      </c>
      <c r="E146" s="227" t="s">
        <v>19</v>
      </c>
      <c r="F146" s="228" t="s">
        <v>782</v>
      </c>
      <c r="G146" s="225"/>
      <c r="H146" s="227" t="s">
        <v>19</v>
      </c>
      <c r="I146" s="229"/>
      <c r="J146" s="225"/>
      <c r="K146" s="225"/>
      <c r="L146" s="230"/>
      <c r="M146" s="231"/>
      <c r="N146" s="232"/>
      <c r="O146" s="232"/>
      <c r="P146" s="232"/>
      <c r="Q146" s="232"/>
      <c r="R146" s="232"/>
      <c r="S146" s="232"/>
      <c r="T146" s="233"/>
      <c r="U146" s="13"/>
      <c r="V146" s="13"/>
      <c r="W146" s="13"/>
      <c r="X146" s="13"/>
      <c r="Y146" s="13"/>
      <c r="Z146" s="13"/>
      <c r="AA146" s="13"/>
      <c r="AB146" s="13"/>
      <c r="AC146" s="13"/>
      <c r="AD146" s="13"/>
      <c r="AE146" s="13"/>
      <c r="AT146" s="234" t="s">
        <v>153</v>
      </c>
      <c r="AU146" s="234" t="s">
        <v>83</v>
      </c>
      <c r="AV146" s="13" t="s">
        <v>81</v>
      </c>
      <c r="AW146" s="13" t="s">
        <v>35</v>
      </c>
      <c r="AX146" s="13" t="s">
        <v>73</v>
      </c>
      <c r="AY146" s="234" t="s">
        <v>142</v>
      </c>
    </row>
    <row r="147" s="14" customFormat="1">
      <c r="A147" s="14"/>
      <c r="B147" s="235"/>
      <c r="C147" s="236"/>
      <c r="D147" s="226" t="s">
        <v>153</v>
      </c>
      <c r="E147" s="237" t="s">
        <v>19</v>
      </c>
      <c r="F147" s="238" t="s">
        <v>783</v>
      </c>
      <c r="G147" s="236"/>
      <c r="H147" s="239">
        <v>125</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153</v>
      </c>
      <c r="AU147" s="245" t="s">
        <v>83</v>
      </c>
      <c r="AV147" s="14" t="s">
        <v>83</v>
      </c>
      <c r="AW147" s="14" t="s">
        <v>35</v>
      </c>
      <c r="AX147" s="14" t="s">
        <v>81</v>
      </c>
      <c r="AY147" s="245" t="s">
        <v>142</v>
      </c>
    </row>
    <row r="148" s="2" customFormat="1" ht="37.8" customHeight="1">
      <c r="A148" s="40"/>
      <c r="B148" s="41"/>
      <c r="C148" s="206" t="s">
        <v>221</v>
      </c>
      <c r="D148" s="206" t="s">
        <v>144</v>
      </c>
      <c r="E148" s="207" t="s">
        <v>210</v>
      </c>
      <c r="F148" s="208" t="s">
        <v>211</v>
      </c>
      <c r="G148" s="209" t="s">
        <v>191</v>
      </c>
      <c r="H148" s="210">
        <v>340.60000000000002</v>
      </c>
      <c r="I148" s="211"/>
      <c r="J148" s="212">
        <f>ROUND(I148*H148,2)</f>
        <v>0</v>
      </c>
      <c r="K148" s="208" t="s">
        <v>148</v>
      </c>
      <c r="L148" s="46"/>
      <c r="M148" s="213" t="s">
        <v>19</v>
      </c>
      <c r="N148" s="214" t="s">
        <v>44</v>
      </c>
      <c r="O148" s="86"/>
      <c r="P148" s="215">
        <f>O148*H148</f>
        <v>0</v>
      </c>
      <c r="Q148" s="215">
        <v>0</v>
      </c>
      <c r="R148" s="215">
        <f>Q148*H148</f>
        <v>0</v>
      </c>
      <c r="S148" s="215">
        <v>0</v>
      </c>
      <c r="T148" s="216">
        <f>S148*H148</f>
        <v>0</v>
      </c>
      <c r="U148" s="40"/>
      <c r="V148" s="40"/>
      <c r="W148" s="40"/>
      <c r="X148" s="40"/>
      <c r="Y148" s="40"/>
      <c r="Z148" s="40"/>
      <c r="AA148" s="40"/>
      <c r="AB148" s="40"/>
      <c r="AC148" s="40"/>
      <c r="AD148" s="40"/>
      <c r="AE148" s="40"/>
      <c r="AR148" s="217" t="s">
        <v>149</v>
      </c>
      <c r="AT148" s="217" t="s">
        <v>144</v>
      </c>
      <c r="AU148" s="217" t="s">
        <v>83</v>
      </c>
      <c r="AY148" s="19" t="s">
        <v>142</v>
      </c>
      <c r="BE148" s="218">
        <f>IF(N148="základní",J148,0)</f>
        <v>0</v>
      </c>
      <c r="BF148" s="218">
        <f>IF(N148="snížená",J148,0)</f>
        <v>0</v>
      </c>
      <c r="BG148" s="218">
        <f>IF(N148="zákl. přenesená",J148,0)</f>
        <v>0</v>
      </c>
      <c r="BH148" s="218">
        <f>IF(N148="sníž. přenesená",J148,0)</f>
        <v>0</v>
      </c>
      <c r="BI148" s="218">
        <f>IF(N148="nulová",J148,0)</f>
        <v>0</v>
      </c>
      <c r="BJ148" s="19" t="s">
        <v>81</v>
      </c>
      <c r="BK148" s="218">
        <f>ROUND(I148*H148,2)</f>
        <v>0</v>
      </c>
      <c r="BL148" s="19" t="s">
        <v>149</v>
      </c>
      <c r="BM148" s="217" t="s">
        <v>784</v>
      </c>
    </row>
    <row r="149" s="2" customFormat="1">
      <c r="A149" s="40"/>
      <c r="B149" s="41"/>
      <c r="C149" s="42"/>
      <c r="D149" s="219" t="s">
        <v>151</v>
      </c>
      <c r="E149" s="42"/>
      <c r="F149" s="220" t="s">
        <v>213</v>
      </c>
      <c r="G149" s="42"/>
      <c r="H149" s="42"/>
      <c r="I149" s="221"/>
      <c r="J149" s="42"/>
      <c r="K149" s="42"/>
      <c r="L149" s="46"/>
      <c r="M149" s="222"/>
      <c r="N149" s="223"/>
      <c r="O149" s="86"/>
      <c r="P149" s="86"/>
      <c r="Q149" s="86"/>
      <c r="R149" s="86"/>
      <c r="S149" s="86"/>
      <c r="T149" s="87"/>
      <c r="U149" s="40"/>
      <c r="V149" s="40"/>
      <c r="W149" s="40"/>
      <c r="X149" s="40"/>
      <c r="Y149" s="40"/>
      <c r="Z149" s="40"/>
      <c r="AA149" s="40"/>
      <c r="AB149" s="40"/>
      <c r="AC149" s="40"/>
      <c r="AD149" s="40"/>
      <c r="AE149" s="40"/>
      <c r="AT149" s="19" t="s">
        <v>151</v>
      </c>
      <c r="AU149" s="19" t="s">
        <v>83</v>
      </c>
    </row>
    <row r="150" s="13" customFormat="1">
      <c r="A150" s="13"/>
      <c r="B150" s="224"/>
      <c r="C150" s="225"/>
      <c r="D150" s="226" t="s">
        <v>153</v>
      </c>
      <c r="E150" s="227" t="s">
        <v>19</v>
      </c>
      <c r="F150" s="228" t="s">
        <v>752</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153</v>
      </c>
      <c r="AU150" s="234" t="s">
        <v>83</v>
      </c>
      <c r="AV150" s="13" t="s">
        <v>81</v>
      </c>
      <c r="AW150" s="13" t="s">
        <v>35</v>
      </c>
      <c r="AX150" s="13" t="s">
        <v>73</v>
      </c>
      <c r="AY150" s="234" t="s">
        <v>142</v>
      </c>
    </row>
    <row r="151" s="13" customFormat="1">
      <c r="A151" s="13"/>
      <c r="B151" s="224"/>
      <c r="C151" s="225"/>
      <c r="D151" s="226" t="s">
        <v>153</v>
      </c>
      <c r="E151" s="227" t="s">
        <v>19</v>
      </c>
      <c r="F151" s="228" t="s">
        <v>214</v>
      </c>
      <c r="G151" s="225"/>
      <c r="H151" s="227" t="s">
        <v>19</v>
      </c>
      <c r="I151" s="229"/>
      <c r="J151" s="225"/>
      <c r="K151" s="225"/>
      <c r="L151" s="230"/>
      <c r="M151" s="231"/>
      <c r="N151" s="232"/>
      <c r="O151" s="232"/>
      <c r="P151" s="232"/>
      <c r="Q151" s="232"/>
      <c r="R151" s="232"/>
      <c r="S151" s="232"/>
      <c r="T151" s="233"/>
      <c r="U151" s="13"/>
      <c r="V151" s="13"/>
      <c r="W151" s="13"/>
      <c r="X151" s="13"/>
      <c r="Y151" s="13"/>
      <c r="Z151" s="13"/>
      <c r="AA151" s="13"/>
      <c r="AB151" s="13"/>
      <c r="AC151" s="13"/>
      <c r="AD151" s="13"/>
      <c r="AE151" s="13"/>
      <c r="AT151" s="234" t="s">
        <v>153</v>
      </c>
      <c r="AU151" s="234" t="s">
        <v>83</v>
      </c>
      <c r="AV151" s="13" t="s">
        <v>81</v>
      </c>
      <c r="AW151" s="13" t="s">
        <v>35</v>
      </c>
      <c r="AX151" s="13" t="s">
        <v>73</v>
      </c>
      <c r="AY151" s="234" t="s">
        <v>142</v>
      </c>
    </row>
    <row r="152" s="13" customFormat="1">
      <c r="A152" s="13"/>
      <c r="B152" s="224"/>
      <c r="C152" s="225"/>
      <c r="D152" s="226" t="s">
        <v>153</v>
      </c>
      <c r="E152" s="227" t="s">
        <v>19</v>
      </c>
      <c r="F152" s="228" t="s">
        <v>215</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153</v>
      </c>
      <c r="AU152" s="234" t="s">
        <v>83</v>
      </c>
      <c r="AV152" s="13" t="s">
        <v>81</v>
      </c>
      <c r="AW152" s="13" t="s">
        <v>35</v>
      </c>
      <c r="AX152" s="13" t="s">
        <v>73</v>
      </c>
      <c r="AY152" s="234" t="s">
        <v>142</v>
      </c>
    </row>
    <row r="153" s="14" customFormat="1">
      <c r="A153" s="14"/>
      <c r="B153" s="235"/>
      <c r="C153" s="236"/>
      <c r="D153" s="226" t="s">
        <v>153</v>
      </c>
      <c r="E153" s="237" t="s">
        <v>19</v>
      </c>
      <c r="F153" s="238" t="s">
        <v>785</v>
      </c>
      <c r="G153" s="236"/>
      <c r="H153" s="239">
        <v>162</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153</v>
      </c>
      <c r="AU153" s="245" t="s">
        <v>83</v>
      </c>
      <c r="AV153" s="14" t="s">
        <v>83</v>
      </c>
      <c r="AW153" s="14" t="s">
        <v>35</v>
      </c>
      <c r="AX153" s="14" t="s">
        <v>73</v>
      </c>
      <c r="AY153" s="245" t="s">
        <v>142</v>
      </c>
    </row>
    <row r="154" s="13" customFormat="1">
      <c r="A154" s="13"/>
      <c r="B154" s="224"/>
      <c r="C154" s="225"/>
      <c r="D154" s="226" t="s">
        <v>153</v>
      </c>
      <c r="E154" s="227" t="s">
        <v>19</v>
      </c>
      <c r="F154" s="228" t="s">
        <v>217</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153</v>
      </c>
      <c r="AU154" s="234" t="s">
        <v>83</v>
      </c>
      <c r="AV154" s="13" t="s">
        <v>81</v>
      </c>
      <c r="AW154" s="13" t="s">
        <v>35</v>
      </c>
      <c r="AX154" s="13" t="s">
        <v>73</v>
      </c>
      <c r="AY154" s="234" t="s">
        <v>142</v>
      </c>
    </row>
    <row r="155" s="14" customFormat="1">
      <c r="A155" s="14"/>
      <c r="B155" s="235"/>
      <c r="C155" s="236"/>
      <c r="D155" s="226" t="s">
        <v>153</v>
      </c>
      <c r="E155" s="237" t="s">
        <v>19</v>
      </c>
      <c r="F155" s="238" t="s">
        <v>786</v>
      </c>
      <c r="G155" s="236"/>
      <c r="H155" s="239">
        <v>76</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153</v>
      </c>
      <c r="AU155" s="245" t="s">
        <v>83</v>
      </c>
      <c r="AV155" s="14" t="s">
        <v>83</v>
      </c>
      <c r="AW155" s="14" t="s">
        <v>35</v>
      </c>
      <c r="AX155" s="14" t="s">
        <v>73</v>
      </c>
      <c r="AY155" s="245" t="s">
        <v>142</v>
      </c>
    </row>
    <row r="156" s="13" customFormat="1">
      <c r="A156" s="13"/>
      <c r="B156" s="224"/>
      <c r="C156" s="225"/>
      <c r="D156" s="226" t="s">
        <v>153</v>
      </c>
      <c r="E156" s="227" t="s">
        <v>19</v>
      </c>
      <c r="F156" s="228" t="s">
        <v>219</v>
      </c>
      <c r="G156" s="225"/>
      <c r="H156" s="227" t="s">
        <v>19</v>
      </c>
      <c r="I156" s="229"/>
      <c r="J156" s="225"/>
      <c r="K156" s="225"/>
      <c r="L156" s="230"/>
      <c r="M156" s="231"/>
      <c r="N156" s="232"/>
      <c r="O156" s="232"/>
      <c r="P156" s="232"/>
      <c r="Q156" s="232"/>
      <c r="R156" s="232"/>
      <c r="S156" s="232"/>
      <c r="T156" s="233"/>
      <c r="U156" s="13"/>
      <c r="V156" s="13"/>
      <c r="W156" s="13"/>
      <c r="X156" s="13"/>
      <c r="Y156" s="13"/>
      <c r="Z156" s="13"/>
      <c r="AA156" s="13"/>
      <c r="AB156" s="13"/>
      <c r="AC156" s="13"/>
      <c r="AD156" s="13"/>
      <c r="AE156" s="13"/>
      <c r="AT156" s="234" t="s">
        <v>153</v>
      </c>
      <c r="AU156" s="234" t="s">
        <v>83</v>
      </c>
      <c r="AV156" s="13" t="s">
        <v>81</v>
      </c>
      <c r="AW156" s="13" t="s">
        <v>35</v>
      </c>
      <c r="AX156" s="13" t="s">
        <v>73</v>
      </c>
      <c r="AY156" s="234" t="s">
        <v>142</v>
      </c>
    </row>
    <row r="157" s="14" customFormat="1">
      <c r="A157" s="14"/>
      <c r="B157" s="235"/>
      <c r="C157" s="236"/>
      <c r="D157" s="226" t="s">
        <v>153</v>
      </c>
      <c r="E157" s="237" t="s">
        <v>19</v>
      </c>
      <c r="F157" s="238" t="s">
        <v>787</v>
      </c>
      <c r="G157" s="236"/>
      <c r="H157" s="239">
        <v>43.600000000000001</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153</v>
      </c>
      <c r="AU157" s="245" t="s">
        <v>83</v>
      </c>
      <c r="AV157" s="14" t="s">
        <v>83</v>
      </c>
      <c r="AW157" s="14" t="s">
        <v>35</v>
      </c>
      <c r="AX157" s="14" t="s">
        <v>73</v>
      </c>
      <c r="AY157" s="245" t="s">
        <v>142</v>
      </c>
    </row>
    <row r="158" s="13" customFormat="1">
      <c r="A158" s="13"/>
      <c r="B158" s="224"/>
      <c r="C158" s="225"/>
      <c r="D158" s="226" t="s">
        <v>153</v>
      </c>
      <c r="E158" s="227" t="s">
        <v>19</v>
      </c>
      <c r="F158" s="228" t="s">
        <v>788</v>
      </c>
      <c r="G158" s="225"/>
      <c r="H158" s="227" t="s">
        <v>19</v>
      </c>
      <c r="I158" s="229"/>
      <c r="J158" s="225"/>
      <c r="K158" s="225"/>
      <c r="L158" s="230"/>
      <c r="M158" s="231"/>
      <c r="N158" s="232"/>
      <c r="O158" s="232"/>
      <c r="P158" s="232"/>
      <c r="Q158" s="232"/>
      <c r="R158" s="232"/>
      <c r="S158" s="232"/>
      <c r="T158" s="233"/>
      <c r="U158" s="13"/>
      <c r="V158" s="13"/>
      <c r="W158" s="13"/>
      <c r="X158" s="13"/>
      <c r="Y158" s="13"/>
      <c r="Z158" s="13"/>
      <c r="AA158" s="13"/>
      <c r="AB158" s="13"/>
      <c r="AC158" s="13"/>
      <c r="AD158" s="13"/>
      <c r="AE158" s="13"/>
      <c r="AT158" s="234" t="s">
        <v>153</v>
      </c>
      <c r="AU158" s="234" t="s">
        <v>83</v>
      </c>
      <c r="AV158" s="13" t="s">
        <v>81</v>
      </c>
      <c r="AW158" s="13" t="s">
        <v>35</v>
      </c>
      <c r="AX158" s="13" t="s">
        <v>73</v>
      </c>
      <c r="AY158" s="234" t="s">
        <v>142</v>
      </c>
    </row>
    <row r="159" s="14" customFormat="1">
      <c r="A159" s="14"/>
      <c r="B159" s="235"/>
      <c r="C159" s="236"/>
      <c r="D159" s="226" t="s">
        <v>153</v>
      </c>
      <c r="E159" s="237" t="s">
        <v>19</v>
      </c>
      <c r="F159" s="238" t="s">
        <v>789</v>
      </c>
      <c r="G159" s="236"/>
      <c r="H159" s="239">
        <v>59</v>
      </c>
      <c r="I159" s="240"/>
      <c r="J159" s="236"/>
      <c r="K159" s="236"/>
      <c r="L159" s="241"/>
      <c r="M159" s="242"/>
      <c r="N159" s="243"/>
      <c r="O159" s="243"/>
      <c r="P159" s="243"/>
      <c r="Q159" s="243"/>
      <c r="R159" s="243"/>
      <c r="S159" s="243"/>
      <c r="T159" s="244"/>
      <c r="U159" s="14"/>
      <c r="V159" s="14"/>
      <c r="W159" s="14"/>
      <c r="X159" s="14"/>
      <c r="Y159" s="14"/>
      <c r="Z159" s="14"/>
      <c r="AA159" s="14"/>
      <c r="AB159" s="14"/>
      <c r="AC159" s="14"/>
      <c r="AD159" s="14"/>
      <c r="AE159" s="14"/>
      <c r="AT159" s="245" t="s">
        <v>153</v>
      </c>
      <c r="AU159" s="245" t="s">
        <v>83</v>
      </c>
      <c r="AV159" s="14" t="s">
        <v>83</v>
      </c>
      <c r="AW159" s="14" t="s">
        <v>35</v>
      </c>
      <c r="AX159" s="14" t="s">
        <v>73</v>
      </c>
      <c r="AY159" s="245" t="s">
        <v>142</v>
      </c>
    </row>
    <row r="160" s="15" customFormat="1">
      <c r="A160" s="15"/>
      <c r="B160" s="246"/>
      <c r="C160" s="247"/>
      <c r="D160" s="226" t="s">
        <v>153</v>
      </c>
      <c r="E160" s="248" t="s">
        <v>19</v>
      </c>
      <c r="F160" s="249" t="s">
        <v>160</v>
      </c>
      <c r="G160" s="247"/>
      <c r="H160" s="250">
        <v>340.60000000000002</v>
      </c>
      <c r="I160" s="251"/>
      <c r="J160" s="247"/>
      <c r="K160" s="247"/>
      <c r="L160" s="252"/>
      <c r="M160" s="253"/>
      <c r="N160" s="254"/>
      <c r="O160" s="254"/>
      <c r="P160" s="254"/>
      <c r="Q160" s="254"/>
      <c r="R160" s="254"/>
      <c r="S160" s="254"/>
      <c r="T160" s="255"/>
      <c r="U160" s="15"/>
      <c r="V160" s="15"/>
      <c r="W160" s="15"/>
      <c r="X160" s="15"/>
      <c r="Y160" s="15"/>
      <c r="Z160" s="15"/>
      <c r="AA160" s="15"/>
      <c r="AB160" s="15"/>
      <c r="AC160" s="15"/>
      <c r="AD160" s="15"/>
      <c r="AE160" s="15"/>
      <c r="AT160" s="256" t="s">
        <v>153</v>
      </c>
      <c r="AU160" s="256" t="s">
        <v>83</v>
      </c>
      <c r="AV160" s="15" t="s">
        <v>149</v>
      </c>
      <c r="AW160" s="15" t="s">
        <v>35</v>
      </c>
      <c r="AX160" s="15" t="s">
        <v>81</v>
      </c>
      <c r="AY160" s="256" t="s">
        <v>142</v>
      </c>
    </row>
    <row r="161" s="2" customFormat="1" ht="37.8" customHeight="1">
      <c r="A161" s="40"/>
      <c r="B161" s="41"/>
      <c r="C161" s="206" t="s">
        <v>232</v>
      </c>
      <c r="D161" s="206" t="s">
        <v>144</v>
      </c>
      <c r="E161" s="207" t="s">
        <v>222</v>
      </c>
      <c r="F161" s="208" t="s">
        <v>223</v>
      </c>
      <c r="G161" s="209" t="s">
        <v>191</v>
      </c>
      <c r="H161" s="210">
        <v>136.59999999999999</v>
      </c>
      <c r="I161" s="211"/>
      <c r="J161" s="212">
        <f>ROUND(I161*H161,2)</f>
        <v>0</v>
      </c>
      <c r="K161" s="208" t="s">
        <v>148</v>
      </c>
      <c r="L161" s="46"/>
      <c r="M161" s="213" t="s">
        <v>19</v>
      </c>
      <c r="N161" s="214" t="s">
        <v>44</v>
      </c>
      <c r="O161" s="86"/>
      <c r="P161" s="215">
        <f>O161*H161</f>
        <v>0</v>
      </c>
      <c r="Q161" s="215">
        <v>0</v>
      </c>
      <c r="R161" s="215">
        <f>Q161*H161</f>
        <v>0</v>
      </c>
      <c r="S161" s="215">
        <v>0</v>
      </c>
      <c r="T161" s="216">
        <f>S161*H161</f>
        <v>0</v>
      </c>
      <c r="U161" s="40"/>
      <c r="V161" s="40"/>
      <c r="W161" s="40"/>
      <c r="X161" s="40"/>
      <c r="Y161" s="40"/>
      <c r="Z161" s="40"/>
      <c r="AA161" s="40"/>
      <c r="AB161" s="40"/>
      <c r="AC161" s="40"/>
      <c r="AD161" s="40"/>
      <c r="AE161" s="40"/>
      <c r="AR161" s="217" t="s">
        <v>149</v>
      </c>
      <c r="AT161" s="217" t="s">
        <v>144</v>
      </c>
      <c r="AU161" s="217" t="s">
        <v>83</v>
      </c>
      <c r="AY161" s="19" t="s">
        <v>142</v>
      </c>
      <c r="BE161" s="218">
        <f>IF(N161="základní",J161,0)</f>
        <v>0</v>
      </c>
      <c r="BF161" s="218">
        <f>IF(N161="snížená",J161,0)</f>
        <v>0</v>
      </c>
      <c r="BG161" s="218">
        <f>IF(N161="zákl. přenesená",J161,0)</f>
        <v>0</v>
      </c>
      <c r="BH161" s="218">
        <f>IF(N161="sníž. přenesená",J161,0)</f>
        <v>0</v>
      </c>
      <c r="BI161" s="218">
        <f>IF(N161="nulová",J161,0)</f>
        <v>0</v>
      </c>
      <c r="BJ161" s="19" t="s">
        <v>81</v>
      </c>
      <c r="BK161" s="218">
        <f>ROUND(I161*H161,2)</f>
        <v>0</v>
      </c>
      <c r="BL161" s="19" t="s">
        <v>149</v>
      </c>
      <c r="BM161" s="217" t="s">
        <v>790</v>
      </c>
    </row>
    <row r="162" s="2" customFormat="1">
      <c r="A162" s="40"/>
      <c r="B162" s="41"/>
      <c r="C162" s="42"/>
      <c r="D162" s="219" t="s">
        <v>151</v>
      </c>
      <c r="E162" s="42"/>
      <c r="F162" s="220" t="s">
        <v>225</v>
      </c>
      <c r="G162" s="42"/>
      <c r="H162" s="42"/>
      <c r="I162" s="221"/>
      <c r="J162" s="42"/>
      <c r="K162" s="42"/>
      <c r="L162" s="46"/>
      <c r="M162" s="222"/>
      <c r="N162" s="223"/>
      <c r="O162" s="86"/>
      <c r="P162" s="86"/>
      <c r="Q162" s="86"/>
      <c r="R162" s="86"/>
      <c r="S162" s="86"/>
      <c r="T162" s="87"/>
      <c r="U162" s="40"/>
      <c r="V162" s="40"/>
      <c r="W162" s="40"/>
      <c r="X162" s="40"/>
      <c r="Y162" s="40"/>
      <c r="Z162" s="40"/>
      <c r="AA162" s="40"/>
      <c r="AB162" s="40"/>
      <c r="AC162" s="40"/>
      <c r="AD162" s="40"/>
      <c r="AE162" s="40"/>
      <c r="AT162" s="19" t="s">
        <v>151</v>
      </c>
      <c r="AU162" s="19" t="s">
        <v>83</v>
      </c>
    </row>
    <row r="163" s="13" customFormat="1">
      <c r="A163" s="13"/>
      <c r="B163" s="224"/>
      <c r="C163" s="225"/>
      <c r="D163" s="226" t="s">
        <v>153</v>
      </c>
      <c r="E163" s="227" t="s">
        <v>19</v>
      </c>
      <c r="F163" s="228" t="s">
        <v>752</v>
      </c>
      <c r="G163" s="225"/>
      <c r="H163" s="227" t="s">
        <v>19</v>
      </c>
      <c r="I163" s="229"/>
      <c r="J163" s="225"/>
      <c r="K163" s="225"/>
      <c r="L163" s="230"/>
      <c r="M163" s="231"/>
      <c r="N163" s="232"/>
      <c r="O163" s="232"/>
      <c r="P163" s="232"/>
      <c r="Q163" s="232"/>
      <c r="R163" s="232"/>
      <c r="S163" s="232"/>
      <c r="T163" s="233"/>
      <c r="U163" s="13"/>
      <c r="V163" s="13"/>
      <c r="W163" s="13"/>
      <c r="X163" s="13"/>
      <c r="Y163" s="13"/>
      <c r="Z163" s="13"/>
      <c r="AA163" s="13"/>
      <c r="AB163" s="13"/>
      <c r="AC163" s="13"/>
      <c r="AD163" s="13"/>
      <c r="AE163" s="13"/>
      <c r="AT163" s="234" t="s">
        <v>153</v>
      </c>
      <c r="AU163" s="234" t="s">
        <v>83</v>
      </c>
      <c r="AV163" s="13" t="s">
        <v>81</v>
      </c>
      <c r="AW163" s="13" t="s">
        <v>35</v>
      </c>
      <c r="AX163" s="13" t="s">
        <v>73</v>
      </c>
      <c r="AY163" s="234" t="s">
        <v>142</v>
      </c>
    </row>
    <row r="164" s="13" customFormat="1">
      <c r="A164" s="13"/>
      <c r="B164" s="224"/>
      <c r="C164" s="225"/>
      <c r="D164" s="226" t="s">
        <v>153</v>
      </c>
      <c r="E164" s="227" t="s">
        <v>19</v>
      </c>
      <c r="F164" s="228" t="s">
        <v>226</v>
      </c>
      <c r="G164" s="225"/>
      <c r="H164" s="227" t="s">
        <v>19</v>
      </c>
      <c r="I164" s="229"/>
      <c r="J164" s="225"/>
      <c r="K164" s="225"/>
      <c r="L164" s="230"/>
      <c r="M164" s="231"/>
      <c r="N164" s="232"/>
      <c r="O164" s="232"/>
      <c r="P164" s="232"/>
      <c r="Q164" s="232"/>
      <c r="R164" s="232"/>
      <c r="S164" s="232"/>
      <c r="T164" s="233"/>
      <c r="U164" s="13"/>
      <c r="V164" s="13"/>
      <c r="W164" s="13"/>
      <c r="X164" s="13"/>
      <c r="Y164" s="13"/>
      <c r="Z164" s="13"/>
      <c r="AA164" s="13"/>
      <c r="AB164" s="13"/>
      <c r="AC164" s="13"/>
      <c r="AD164" s="13"/>
      <c r="AE164" s="13"/>
      <c r="AT164" s="234" t="s">
        <v>153</v>
      </c>
      <c r="AU164" s="234" t="s">
        <v>83</v>
      </c>
      <c r="AV164" s="13" t="s">
        <v>81</v>
      </c>
      <c r="AW164" s="13" t="s">
        <v>35</v>
      </c>
      <c r="AX164" s="13" t="s">
        <v>73</v>
      </c>
      <c r="AY164" s="234" t="s">
        <v>142</v>
      </c>
    </row>
    <row r="165" s="14" customFormat="1">
      <c r="A165" s="14"/>
      <c r="B165" s="235"/>
      <c r="C165" s="236"/>
      <c r="D165" s="226" t="s">
        <v>153</v>
      </c>
      <c r="E165" s="237" t="s">
        <v>19</v>
      </c>
      <c r="F165" s="238" t="s">
        <v>791</v>
      </c>
      <c r="G165" s="236"/>
      <c r="H165" s="239">
        <v>196.40000000000001</v>
      </c>
      <c r="I165" s="240"/>
      <c r="J165" s="236"/>
      <c r="K165" s="236"/>
      <c r="L165" s="241"/>
      <c r="M165" s="242"/>
      <c r="N165" s="243"/>
      <c r="O165" s="243"/>
      <c r="P165" s="243"/>
      <c r="Q165" s="243"/>
      <c r="R165" s="243"/>
      <c r="S165" s="243"/>
      <c r="T165" s="244"/>
      <c r="U165" s="14"/>
      <c r="V165" s="14"/>
      <c r="W165" s="14"/>
      <c r="X165" s="14"/>
      <c r="Y165" s="14"/>
      <c r="Z165" s="14"/>
      <c r="AA165" s="14"/>
      <c r="AB165" s="14"/>
      <c r="AC165" s="14"/>
      <c r="AD165" s="14"/>
      <c r="AE165" s="14"/>
      <c r="AT165" s="245" t="s">
        <v>153</v>
      </c>
      <c r="AU165" s="245" t="s">
        <v>83</v>
      </c>
      <c r="AV165" s="14" t="s">
        <v>83</v>
      </c>
      <c r="AW165" s="14" t="s">
        <v>35</v>
      </c>
      <c r="AX165" s="14" t="s">
        <v>73</v>
      </c>
      <c r="AY165" s="245" t="s">
        <v>142</v>
      </c>
    </row>
    <row r="166" s="13" customFormat="1">
      <c r="A166" s="13"/>
      <c r="B166" s="224"/>
      <c r="C166" s="225"/>
      <c r="D166" s="226" t="s">
        <v>153</v>
      </c>
      <c r="E166" s="227" t="s">
        <v>19</v>
      </c>
      <c r="F166" s="228" t="s">
        <v>228</v>
      </c>
      <c r="G166" s="225"/>
      <c r="H166" s="227" t="s">
        <v>19</v>
      </c>
      <c r="I166" s="229"/>
      <c r="J166" s="225"/>
      <c r="K166" s="225"/>
      <c r="L166" s="230"/>
      <c r="M166" s="231"/>
      <c r="N166" s="232"/>
      <c r="O166" s="232"/>
      <c r="P166" s="232"/>
      <c r="Q166" s="232"/>
      <c r="R166" s="232"/>
      <c r="S166" s="232"/>
      <c r="T166" s="233"/>
      <c r="U166" s="13"/>
      <c r="V166" s="13"/>
      <c r="W166" s="13"/>
      <c r="X166" s="13"/>
      <c r="Y166" s="13"/>
      <c r="Z166" s="13"/>
      <c r="AA166" s="13"/>
      <c r="AB166" s="13"/>
      <c r="AC166" s="13"/>
      <c r="AD166" s="13"/>
      <c r="AE166" s="13"/>
      <c r="AT166" s="234" t="s">
        <v>153</v>
      </c>
      <c r="AU166" s="234" t="s">
        <v>83</v>
      </c>
      <c r="AV166" s="13" t="s">
        <v>81</v>
      </c>
      <c r="AW166" s="13" t="s">
        <v>35</v>
      </c>
      <c r="AX166" s="13" t="s">
        <v>73</v>
      </c>
      <c r="AY166" s="234" t="s">
        <v>142</v>
      </c>
    </row>
    <row r="167" s="14" customFormat="1">
      <c r="A167" s="14"/>
      <c r="B167" s="235"/>
      <c r="C167" s="236"/>
      <c r="D167" s="226" t="s">
        <v>153</v>
      </c>
      <c r="E167" s="237" t="s">
        <v>19</v>
      </c>
      <c r="F167" s="238" t="s">
        <v>792</v>
      </c>
      <c r="G167" s="236"/>
      <c r="H167" s="239">
        <v>-38</v>
      </c>
      <c r="I167" s="240"/>
      <c r="J167" s="236"/>
      <c r="K167" s="236"/>
      <c r="L167" s="241"/>
      <c r="M167" s="242"/>
      <c r="N167" s="243"/>
      <c r="O167" s="243"/>
      <c r="P167" s="243"/>
      <c r="Q167" s="243"/>
      <c r="R167" s="243"/>
      <c r="S167" s="243"/>
      <c r="T167" s="244"/>
      <c r="U167" s="14"/>
      <c r="V167" s="14"/>
      <c r="W167" s="14"/>
      <c r="X167" s="14"/>
      <c r="Y167" s="14"/>
      <c r="Z167" s="14"/>
      <c r="AA167" s="14"/>
      <c r="AB167" s="14"/>
      <c r="AC167" s="14"/>
      <c r="AD167" s="14"/>
      <c r="AE167" s="14"/>
      <c r="AT167" s="245" t="s">
        <v>153</v>
      </c>
      <c r="AU167" s="245" t="s">
        <v>83</v>
      </c>
      <c r="AV167" s="14" t="s">
        <v>83</v>
      </c>
      <c r="AW167" s="14" t="s">
        <v>35</v>
      </c>
      <c r="AX167" s="14" t="s">
        <v>73</v>
      </c>
      <c r="AY167" s="245" t="s">
        <v>142</v>
      </c>
    </row>
    <row r="168" s="13" customFormat="1">
      <c r="A168" s="13"/>
      <c r="B168" s="224"/>
      <c r="C168" s="225"/>
      <c r="D168" s="226" t="s">
        <v>153</v>
      </c>
      <c r="E168" s="227" t="s">
        <v>19</v>
      </c>
      <c r="F168" s="228" t="s">
        <v>230</v>
      </c>
      <c r="G168" s="225"/>
      <c r="H168" s="227" t="s">
        <v>19</v>
      </c>
      <c r="I168" s="229"/>
      <c r="J168" s="225"/>
      <c r="K168" s="225"/>
      <c r="L168" s="230"/>
      <c r="M168" s="231"/>
      <c r="N168" s="232"/>
      <c r="O168" s="232"/>
      <c r="P168" s="232"/>
      <c r="Q168" s="232"/>
      <c r="R168" s="232"/>
      <c r="S168" s="232"/>
      <c r="T168" s="233"/>
      <c r="U168" s="13"/>
      <c r="V168" s="13"/>
      <c r="W168" s="13"/>
      <c r="X168" s="13"/>
      <c r="Y168" s="13"/>
      <c r="Z168" s="13"/>
      <c r="AA168" s="13"/>
      <c r="AB168" s="13"/>
      <c r="AC168" s="13"/>
      <c r="AD168" s="13"/>
      <c r="AE168" s="13"/>
      <c r="AT168" s="234" t="s">
        <v>153</v>
      </c>
      <c r="AU168" s="234" t="s">
        <v>83</v>
      </c>
      <c r="AV168" s="13" t="s">
        <v>81</v>
      </c>
      <c r="AW168" s="13" t="s">
        <v>35</v>
      </c>
      <c r="AX168" s="13" t="s">
        <v>73</v>
      </c>
      <c r="AY168" s="234" t="s">
        <v>142</v>
      </c>
    </row>
    <row r="169" s="14" customFormat="1">
      <c r="A169" s="14"/>
      <c r="B169" s="235"/>
      <c r="C169" s="236"/>
      <c r="D169" s="226" t="s">
        <v>153</v>
      </c>
      <c r="E169" s="237" t="s">
        <v>19</v>
      </c>
      <c r="F169" s="238" t="s">
        <v>793</v>
      </c>
      <c r="G169" s="236"/>
      <c r="H169" s="239">
        <v>-21.800000000000001</v>
      </c>
      <c r="I169" s="240"/>
      <c r="J169" s="236"/>
      <c r="K169" s="236"/>
      <c r="L169" s="241"/>
      <c r="M169" s="242"/>
      <c r="N169" s="243"/>
      <c r="O169" s="243"/>
      <c r="P169" s="243"/>
      <c r="Q169" s="243"/>
      <c r="R169" s="243"/>
      <c r="S169" s="243"/>
      <c r="T169" s="244"/>
      <c r="U169" s="14"/>
      <c r="V169" s="14"/>
      <c r="W169" s="14"/>
      <c r="X169" s="14"/>
      <c r="Y169" s="14"/>
      <c r="Z169" s="14"/>
      <c r="AA169" s="14"/>
      <c r="AB169" s="14"/>
      <c r="AC169" s="14"/>
      <c r="AD169" s="14"/>
      <c r="AE169" s="14"/>
      <c r="AT169" s="245" t="s">
        <v>153</v>
      </c>
      <c r="AU169" s="245" t="s">
        <v>83</v>
      </c>
      <c r="AV169" s="14" t="s">
        <v>83</v>
      </c>
      <c r="AW169" s="14" t="s">
        <v>35</v>
      </c>
      <c r="AX169" s="14" t="s">
        <v>73</v>
      </c>
      <c r="AY169" s="245" t="s">
        <v>142</v>
      </c>
    </row>
    <row r="170" s="15" customFormat="1">
      <c r="A170" s="15"/>
      <c r="B170" s="246"/>
      <c r="C170" s="247"/>
      <c r="D170" s="226" t="s">
        <v>153</v>
      </c>
      <c r="E170" s="248" t="s">
        <v>19</v>
      </c>
      <c r="F170" s="249" t="s">
        <v>160</v>
      </c>
      <c r="G170" s="247"/>
      <c r="H170" s="250">
        <v>136.59999999999999</v>
      </c>
      <c r="I170" s="251"/>
      <c r="J170" s="247"/>
      <c r="K170" s="247"/>
      <c r="L170" s="252"/>
      <c r="M170" s="253"/>
      <c r="N170" s="254"/>
      <c r="O170" s="254"/>
      <c r="P170" s="254"/>
      <c r="Q170" s="254"/>
      <c r="R170" s="254"/>
      <c r="S170" s="254"/>
      <c r="T170" s="255"/>
      <c r="U170" s="15"/>
      <c r="V170" s="15"/>
      <c r="W170" s="15"/>
      <c r="X170" s="15"/>
      <c r="Y170" s="15"/>
      <c r="Z170" s="15"/>
      <c r="AA170" s="15"/>
      <c r="AB170" s="15"/>
      <c r="AC170" s="15"/>
      <c r="AD170" s="15"/>
      <c r="AE170" s="15"/>
      <c r="AT170" s="256" t="s">
        <v>153</v>
      </c>
      <c r="AU170" s="256" t="s">
        <v>83</v>
      </c>
      <c r="AV170" s="15" t="s">
        <v>149</v>
      </c>
      <c r="AW170" s="15" t="s">
        <v>35</v>
      </c>
      <c r="AX170" s="15" t="s">
        <v>81</v>
      </c>
      <c r="AY170" s="256" t="s">
        <v>142</v>
      </c>
    </row>
    <row r="171" s="2" customFormat="1" ht="24.15" customHeight="1">
      <c r="A171" s="40"/>
      <c r="B171" s="41"/>
      <c r="C171" s="206" t="s">
        <v>241</v>
      </c>
      <c r="D171" s="206" t="s">
        <v>144</v>
      </c>
      <c r="E171" s="207" t="s">
        <v>233</v>
      </c>
      <c r="F171" s="208" t="s">
        <v>234</v>
      </c>
      <c r="G171" s="209" t="s">
        <v>191</v>
      </c>
      <c r="H171" s="210">
        <v>199.80000000000001</v>
      </c>
      <c r="I171" s="211"/>
      <c r="J171" s="212">
        <f>ROUND(I171*H171,2)</f>
        <v>0</v>
      </c>
      <c r="K171" s="208" t="s">
        <v>148</v>
      </c>
      <c r="L171" s="46"/>
      <c r="M171" s="213" t="s">
        <v>19</v>
      </c>
      <c r="N171" s="214" t="s">
        <v>44</v>
      </c>
      <c r="O171" s="86"/>
      <c r="P171" s="215">
        <f>O171*H171</f>
        <v>0</v>
      </c>
      <c r="Q171" s="215">
        <v>0</v>
      </c>
      <c r="R171" s="215">
        <f>Q171*H171</f>
        <v>0</v>
      </c>
      <c r="S171" s="215">
        <v>0</v>
      </c>
      <c r="T171" s="216">
        <f>S171*H171</f>
        <v>0</v>
      </c>
      <c r="U171" s="40"/>
      <c r="V171" s="40"/>
      <c r="W171" s="40"/>
      <c r="X171" s="40"/>
      <c r="Y171" s="40"/>
      <c r="Z171" s="40"/>
      <c r="AA171" s="40"/>
      <c r="AB171" s="40"/>
      <c r="AC171" s="40"/>
      <c r="AD171" s="40"/>
      <c r="AE171" s="40"/>
      <c r="AR171" s="217" t="s">
        <v>149</v>
      </c>
      <c r="AT171" s="217" t="s">
        <v>144</v>
      </c>
      <c r="AU171" s="217" t="s">
        <v>83</v>
      </c>
      <c r="AY171" s="19" t="s">
        <v>142</v>
      </c>
      <c r="BE171" s="218">
        <f>IF(N171="základní",J171,0)</f>
        <v>0</v>
      </c>
      <c r="BF171" s="218">
        <f>IF(N171="snížená",J171,0)</f>
        <v>0</v>
      </c>
      <c r="BG171" s="218">
        <f>IF(N171="zákl. přenesená",J171,0)</f>
        <v>0</v>
      </c>
      <c r="BH171" s="218">
        <f>IF(N171="sníž. přenesená",J171,0)</f>
        <v>0</v>
      </c>
      <c r="BI171" s="218">
        <f>IF(N171="nulová",J171,0)</f>
        <v>0</v>
      </c>
      <c r="BJ171" s="19" t="s">
        <v>81</v>
      </c>
      <c r="BK171" s="218">
        <f>ROUND(I171*H171,2)</f>
        <v>0</v>
      </c>
      <c r="BL171" s="19" t="s">
        <v>149</v>
      </c>
      <c r="BM171" s="217" t="s">
        <v>794</v>
      </c>
    </row>
    <row r="172" s="2" customFormat="1">
      <c r="A172" s="40"/>
      <c r="B172" s="41"/>
      <c r="C172" s="42"/>
      <c r="D172" s="219" t="s">
        <v>151</v>
      </c>
      <c r="E172" s="42"/>
      <c r="F172" s="220" t="s">
        <v>236</v>
      </c>
      <c r="G172" s="42"/>
      <c r="H172" s="42"/>
      <c r="I172" s="221"/>
      <c r="J172" s="42"/>
      <c r="K172" s="42"/>
      <c r="L172" s="46"/>
      <c r="M172" s="222"/>
      <c r="N172" s="223"/>
      <c r="O172" s="86"/>
      <c r="P172" s="86"/>
      <c r="Q172" s="86"/>
      <c r="R172" s="86"/>
      <c r="S172" s="86"/>
      <c r="T172" s="87"/>
      <c r="U172" s="40"/>
      <c r="V172" s="40"/>
      <c r="W172" s="40"/>
      <c r="X172" s="40"/>
      <c r="Y172" s="40"/>
      <c r="Z172" s="40"/>
      <c r="AA172" s="40"/>
      <c r="AB172" s="40"/>
      <c r="AC172" s="40"/>
      <c r="AD172" s="40"/>
      <c r="AE172" s="40"/>
      <c r="AT172" s="19" t="s">
        <v>151</v>
      </c>
      <c r="AU172" s="19" t="s">
        <v>83</v>
      </c>
    </row>
    <row r="173" s="13" customFormat="1">
      <c r="A173" s="13"/>
      <c r="B173" s="224"/>
      <c r="C173" s="225"/>
      <c r="D173" s="226" t="s">
        <v>153</v>
      </c>
      <c r="E173" s="227" t="s">
        <v>19</v>
      </c>
      <c r="F173" s="228" t="s">
        <v>752</v>
      </c>
      <c r="G173" s="225"/>
      <c r="H173" s="227" t="s">
        <v>19</v>
      </c>
      <c r="I173" s="229"/>
      <c r="J173" s="225"/>
      <c r="K173" s="225"/>
      <c r="L173" s="230"/>
      <c r="M173" s="231"/>
      <c r="N173" s="232"/>
      <c r="O173" s="232"/>
      <c r="P173" s="232"/>
      <c r="Q173" s="232"/>
      <c r="R173" s="232"/>
      <c r="S173" s="232"/>
      <c r="T173" s="233"/>
      <c r="U173" s="13"/>
      <c r="V173" s="13"/>
      <c r="W173" s="13"/>
      <c r="X173" s="13"/>
      <c r="Y173" s="13"/>
      <c r="Z173" s="13"/>
      <c r="AA173" s="13"/>
      <c r="AB173" s="13"/>
      <c r="AC173" s="13"/>
      <c r="AD173" s="13"/>
      <c r="AE173" s="13"/>
      <c r="AT173" s="234" t="s">
        <v>153</v>
      </c>
      <c r="AU173" s="234" t="s">
        <v>83</v>
      </c>
      <c r="AV173" s="13" t="s">
        <v>81</v>
      </c>
      <c r="AW173" s="13" t="s">
        <v>35</v>
      </c>
      <c r="AX173" s="13" t="s">
        <v>73</v>
      </c>
      <c r="AY173" s="234" t="s">
        <v>142</v>
      </c>
    </row>
    <row r="174" s="13" customFormat="1">
      <c r="A174" s="13"/>
      <c r="B174" s="224"/>
      <c r="C174" s="225"/>
      <c r="D174" s="226" t="s">
        <v>153</v>
      </c>
      <c r="E174" s="227" t="s">
        <v>19</v>
      </c>
      <c r="F174" s="228" t="s">
        <v>237</v>
      </c>
      <c r="G174" s="225"/>
      <c r="H174" s="227" t="s">
        <v>19</v>
      </c>
      <c r="I174" s="229"/>
      <c r="J174" s="225"/>
      <c r="K174" s="225"/>
      <c r="L174" s="230"/>
      <c r="M174" s="231"/>
      <c r="N174" s="232"/>
      <c r="O174" s="232"/>
      <c r="P174" s="232"/>
      <c r="Q174" s="232"/>
      <c r="R174" s="232"/>
      <c r="S174" s="232"/>
      <c r="T174" s="233"/>
      <c r="U174" s="13"/>
      <c r="V174" s="13"/>
      <c r="W174" s="13"/>
      <c r="X174" s="13"/>
      <c r="Y174" s="13"/>
      <c r="Z174" s="13"/>
      <c r="AA174" s="13"/>
      <c r="AB174" s="13"/>
      <c r="AC174" s="13"/>
      <c r="AD174" s="13"/>
      <c r="AE174" s="13"/>
      <c r="AT174" s="234" t="s">
        <v>153</v>
      </c>
      <c r="AU174" s="234" t="s">
        <v>83</v>
      </c>
      <c r="AV174" s="13" t="s">
        <v>81</v>
      </c>
      <c r="AW174" s="13" t="s">
        <v>35</v>
      </c>
      <c r="AX174" s="13" t="s">
        <v>73</v>
      </c>
      <c r="AY174" s="234" t="s">
        <v>142</v>
      </c>
    </row>
    <row r="175" s="13" customFormat="1">
      <c r="A175" s="13"/>
      <c r="B175" s="224"/>
      <c r="C175" s="225"/>
      <c r="D175" s="226" t="s">
        <v>153</v>
      </c>
      <c r="E175" s="227" t="s">
        <v>19</v>
      </c>
      <c r="F175" s="228" t="s">
        <v>215</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153</v>
      </c>
      <c r="AU175" s="234" t="s">
        <v>83</v>
      </c>
      <c r="AV175" s="13" t="s">
        <v>81</v>
      </c>
      <c r="AW175" s="13" t="s">
        <v>35</v>
      </c>
      <c r="AX175" s="13" t="s">
        <v>73</v>
      </c>
      <c r="AY175" s="234" t="s">
        <v>142</v>
      </c>
    </row>
    <row r="176" s="14" customFormat="1">
      <c r="A176" s="14"/>
      <c r="B176" s="235"/>
      <c r="C176" s="236"/>
      <c r="D176" s="226" t="s">
        <v>153</v>
      </c>
      <c r="E176" s="237" t="s">
        <v>19</v>
      </c>
      <c r="F176" s="238" t="s">
        <v>724</v>
      </c>
      <c r="G176" s="236"/>
      <c r="H176" s="239">
        <v>81</v>
      </c>
      <c r="I176" s="240"/>
      <c r="J176" s="236"/>
      <c r="K176" s="236"/>
      <c r="L176" s="241"/>
      <c r="M176" s="242"/>
      <c r="N176" s="243"/>
      <c r="O176" s="243"/>
      <c r="P176" s="243"/>
      <c r="Q176" s="243"/>
      <c r="R176" s="243"/>
      <c r="S176" s="243"/>
      <c r="T176" s="244"/>
      <c r="U176" s="14"/>
      <c r="V176" s="14"/>
      <c r="W176" s="14"/>
      <c r="X176" s="14"/>
      <c r="Y176" s="14"/>
      <c r="Z176" s="14"/>
      <c r="AA176" s="14"/>
      <c r="AB176" s="14"/>
      <c r="AC176" s="14"/>
      <c r="AD176" s="14"/>
      <c r="AE176" s="14"/>
      <c r="AT176" s="245" t="s">
        <v>153</v>
      </c>
      <c r="AU176" s="245" t="s">
        <v>83</v>
      </c>
      <c r="AV176" s="14" t="s">
        <v>83</v>
      </c>
      <c r="AW176" s="14" t="s">
        <v>35</v>
      </c>
      <c r="AX176" s="14" t="s">
        <v>73</v>
      </c>
      <c r="AY176" s="245" t="s">
        <v>142</v>
      </c>
    </row>
    <row r="177" s="13" customFormat="1">
      <c r="A177" s="13"/>
      <c r="B177" s="224"/>
      <c r="C177" s="225"/>
      <c r="D177" s="226" t="s">
        <v>153</v>
      </c>
      <c r="E177" s="227" t="s">
        <v>19</v>
      </c>
      <c r="F177" s="228" t="s">
        <v>217</v>
      </c>
      <c r="G177" s="225"/>
      <c r="H177" s="227" t="s">
        <v>19</v>
      </c>
      <c r="I177" s="229"/>
      <c r="J177" s="225"/>
      <c r="K177" s="225"/>
      <c r="L177" s="230"/>
      <c r="M177" s="231"/>
      <c r="N177" s="232"/>
      <c r="O177" s="232"/>
      <c r="P177" s="232"/>
      <c r="Q177" s="232"/>
      <c r="R177" s="232"/>
      <c r="S177" s="232"/>
      <c r="T177" s="233"/>
      <c r="U177" s="13"/>
      <c r="V177" s="13"/>
      <c r="W177" s="13"/>
      <c r="X177" s="13"/>
      <c r="Y177" s="13"/>
      <c r="Z177" s="13"/>
      <c r="AA177" s="13"/>
      <c r="AB177" s="13"/>
      <c r="AC177" s="13"/>
      <c r="AD177" s="13"/>
      <c r="AE177" s="13"/>
      <c r="AT177" s="234" t="s">
        <v>153</v>
      </c>
      <c r="AU177" s="234" t="s">
        <v>83</v>
      </c>
      <c r="AV177" s="13" t="s">
        <v>81</v>
      </c>
      <c r="AW177" s="13" t="s">
        <v>35</v>
      </c>
      <c r="AX177" s="13" t="s">
        <v>73</v>
      </c>
      <c r="AY177" s="234" t="s">
        <v>142</v>
      </c>
    </row>
    <row r="178" s="14" customFormat="1">
      <c r="A178" s="14"/>
      <c r="B178" s="235"/>
      <c r="C178" s="236"/>
      <c r="D178" s="226" t="s">
        <v>153</v>
      </c>
      <c r="E178" s="237" t="s">
        <v>19</v>
      </c>
      <c r="F178" s="238" t="s">
        <v>795</v>
      </c>
      <c r="G178" s="236"/>
      <c r="H178" s="239">
        <v>38</v>
      </c>
      <c r="I178" s="240"/>
      <c r="J178" s="236"/>
      <c r="K178" s="236"/>
      <c r="L178" s="241"/>
      <c r="M178" s="242"/>
      <c r="N178" s="243"/>
      <c r="O178" s="243"/>
      <c r="P178" s="243"/>
      <c r="Q178" s="243"/>
      <c r="R178" s="243"/>
      <c r="S178" s="243"/>
      <c r="T178" s="244"/>
      <c r="U178" s="14"/>
      <c r="V178" s="14"/>
      <c r="W178" s="14"/>
      <c r="X178" s="14"/>
      <c r="Y178" s="14"/>
      <c r="Z178" s="14"/>
      <c r="AA178" s="14"/>
      <c r="AB178" s="14"/>
      <c r="AC178" s="14"/>
      <c r="AD178" s="14"/>
      <c r="AE178" s="14"/>
      <c r="AT178" s="245" t="s">
        <v>153</v>
      </c>
      <c r="AU178" s="245" t="s">
        <v>83</v>
      </c>
      <c r="AV178" s="14" t="s">
        <v>83</v>
      </c>
      <c r="AW178" s="14" t="s">
        <v>35</v>
      </c>
      <c r="AX178" s="14" t="s">
        <v>73</v>
      </c>
      <c r="AY178" s="245" t="s">
        <v>142</v>
      </c>
    </row>
    <row r="179" s="13" customFormat="1">
      <c r="A179" s="13"/>
      <c r="B179" s="224"/>
      <c r="C179" s="225"/>
      <c r="D179" s="226" t="s">
        <v>153</v>
      </c>
      <c r="E179" s="227" t="s">
        <v>19</v>
      </c>
      <c r="F179" s="228" t="s">
        <v>219</v>
      </c>
      <c r="G179" s="225"/>
      <c r="H179" s="227" t="s">
        <v>19</v>
      </c>
      <c r="I179" s="229"/>
      <c r="J179" s="225"/>
      <c r="K179" s="225"/>
      <c r="L179" s="230"/>
      <c r="M179" s="231"/>
      <c r="N179" s="232"/>
      <c r="O179" s="232"/>
      <c r="P179" s="232"/>
      <c r="Q179" s="232"/>
      <c r="R179" s="232"/>
      <c r="S179" s="232"/>
      <c r="T179" s="233"/>
      <c r="U179" s="13"/>
      <c r="V179" s="13"/>
      <c r="W179" s="13"/>
      <c r="X179" s="13"/>
      <c r="Y179" s="13"/>
      <c r="Z179" s="13"/>
      <c r="AA179" s="13"/>
      <c r="AB179" s="13"/>
      <c r="AC179" s="13"/>
      <c r="AD179" s="13"/>
      <c r="AE179" s="13"/>
      <c r="AT179" s="234" t="s">
        <v>153</v>
      </c>
      <c r="AU179" s="234" t="s">
        <v>83</v>
      </c>
      <c r="AV179" s="13" t="s">
        <v>81</v>
      </c>
      <c r="AW179" s="13" t="s">
        <v>35</v>
      </c>
      <c r="AX179" s="13" t="s">
        <v>73</v>
      </c>
      <c r="AY179" s="234" t="s">
        <v>142</v>
      </c>
    </row>
    <row r="180" s="14" customFormat="1">
      <c r="A180" s="14"/>
      <c r="B180" s="235"/>
      <c r="C180" s="236"/>
      <c r="D180" s="226" t="s">
        <v>153</v>
      </c>
      <c r="E180" s="237" t="s">
        <v>19</v>
      </c>
      <c r="F180" s="238" t="s">
        <v>796</v>
      </c>
      <c r="G180" s="236"/>
      <c r="H180" s="239">
        <v>21.800000000000001</v>
      </c>
      <c r="I180" s="240"/>
      <c r="J180" s="236"/>
      <c r="K180" s="236"/>
      <c r="L180" s="241"/>
      <c r="M180" s="242"/>
      <c r="N180" s="243"/>
      <c r="O180" s="243"/>
      <c r="P180" s="243"/>
      <c r="Q180" s="243"/>
      <c r="R180" s="243"/>
      <c r="S180" s="243"/>
      <c r="T180" s="244"/>
      <c r="U180" s="14"/>
      <c r="V180" s="14"/>
      <c r="W180" s="14"/>
      <c r="X180" s="14"/>
      <c r="Y180" s="14"/>
      <c r="Z180" s="14"/>
      <c r="AA180" s="14"/>
      <c r="AB180" s="14"/>
      <c r="AC180" s="14"/>
      <c r="AD180" s="14"/>
      <c r="AE180" s="14"/>
      <c r="AT180" s="245" t="s">
        <v>153</v>
      </c>
      <c r="AU180" s="245" t="s">
        <v>83</v>
      </c>
      <c r="AV180" s="14" t="s">
        <v>83</v>
      </c>
      <c r="AW180" s="14" t="s">
        <v>35</v>
      </c>
      <c r="AX180" s="14" t="s">
        <v>73</v>
      </c>
      <c r="AY180" s="245" t="s">
        <v>142</v>
      </c>
    </row>
    <row r="181" s="13" customFormat="1">
      <c r="A181" s="13"/>
      <c r="B181" s="224"/>
      <c r="C181" s="225"/>
      <c r="D181" s="226" t="s">
        <v>153</v>
      </c>
      <c r="E181" s="227" t="s">
        <v>19</v>
      </c>
      <c r="F181" s="228" t="s">
        <v>797</v>
      </c>
      <c r="G181" s="225"/>
      <c r="H181" s="227" t="s">
        <v>19</v>
      </c>
      <c r="I181" s="229"/>
      <c r="J181" s="225"/>
      <c r="K181" s="225"/>
      <c r="L181" s="230"/>
      <c r="M181" s="231"/>
      <c r="N181" s="232"/>
      <c r="O181" s="232"/>
      <c r="P181" s="232"/>
      <c r="Q181" s="232"/>
      <c r="R181" s="232"/>
      <c r="S181" s="232"/>
      <c r="T181" s="233"/>
      <c r="U181" s="13"/>
      <c r="V181" s="13"/>
      <c r="W181" s="13"/>
      <c r="X181" s="13"/>
      <c r="Y181" s="13"/>
      <c r="Z181" s="13"/>
      <c r="AA181" s="13"/>
      <c r="AB181" s="13"/>
      <c r="AC181" s="13"/>
      <c r="AD181" s="13"/>
      <c r="AE181" s="13"/>
      <c r="AT181" s="234" t="s">
        <v>153</v>
      </c>
      <c r="AU181" s="234" t="s">
        <v>83</v>
      </c>
      <c r="AV181" s="13" t="s">
        <v>81</v>
      </c>
      <c r="AW181" s="13" t="s">
        <v>35</v>
      </c>
      <c r="AX181" s="13" t="s">
        <v>73</v>
      </c>
      <c r="AY181" s="234" t="s">
        <v>142</v>
      </c>
    </row>
    <row r="182" s="14" customFormat="1">
      <c r="A182" s="14"/>
      <c r="B182" s="235"/>
      <c r="C182" s="236"/>
      <c r="D182" s="226" t="s">
        <v>153</v>
      </c>
      <c r="E182" s="237" t="s">
        <v>19</v>
      </c>
      <c r="F182" s="238" t="s">
        <v>569</v>
      </c>
      <c r="G182" s="236"/>
      <c r="H182" s="239">
        <v>59</v>
      </c>
      <c r="I182" s="240"/>
      <c r="J182" s="236"/>
      <c r="K182" s="236"/>
      <c r="L182" s="241"/>
      <c r="M182" s="242"/>
      <c r="N182" s="243"/>
      <c r="O182" s="243"/>
      <c r="P182" s="243"/>
      <c r="Q182" s="243"/>
      <c r="R182" s="243"/>
      <c r="S182" s="243"/>
      <c r="T182" s="244"/>
      <c r="U182" s="14"/>
      <c r="V182" s="14"/>
      <c r="W182" s="14"/>
      <c r="X182" s="14"/>
      <c r="Y182" s="14"/>
      <c r="Z182" s="14"/>
      <c r="AA182" s="14"/>
      <c r="AB182" s="14"/>
      <c r="AC182" s="14"/>
      <c r="AD182" s="14"/>
      <c r="AE182" s="14"/>
      <c r="AT182" s="245" t="s">
        <v>153</v>
      </c>
      <c r="AU182" s="245" t="s">
        <v>83</v>
      </c>
      <c r="AV182" s="14" t="s">
        <v>83</v>
      </c>
      <c r="AW182" s="14" t="s">
        <v>35</v>
      </c>
      <c r="AX182" s="14" t="s">
        <v>73</v>
      </c>
      <c r="AY182" s="245" t="s">
        <v>142</v>
      </c>
    </row>
    <row r="183" s="15" customFormat="1">
      <c r="A183" s="15"/>
      <c r="B183" s="246"/>
      <c r="C183" s="247"/>
      <c r="D183" s="226" t="s">
        <v>153</v>
      </c>
      <c r="E183" s="248" t="s">
        <v>19</v>
      </c>
      <c r="F183" s="249" t="s">
        <v>160</v>
      </c>
      <c r="G183" s="247"/>
      <c r="H183" s="250">
        <v>199.80000000000001</v>
      </c>
      <c r="I183" s="251"/>
      <c r="J183" s="247"/>
      <c r="K183" s="247"/>
      <c r="L183" s="252"/>
      <c r="M183" s="253"/>
      <c r="N183" s="254"/>
      <c r="O183" s="254"/>
      <c r="P183" s="254"/>
      <c r="Q183" s="254"/>
      <c r="R183" s="254"/>
      <c r="S183" s="254"/>
      <c r="T183" s="255"/>
      <c r="U183" s="15"/>
      <c r="V183" s="15"/>
      <c r="W183" s="15"/>
      <c r="X183" s="15"/>
      <c r="Y183" s="15"/>
      <c r="Z183" s="15"/>
      <c r="AA183" s="15"/>
      <c r="AB183" s="15"/>
      <c r="AC183" s="15"/>
      <c r="AD183" s="15"/>
      <c r="AE183" s="15"/>
      <c r="AT183" s="256" t="s">
        <v>153</v>
      </c>
      <c r="AU183" s="256" t="s">
        <v>83</v>
      </c>
      <c r="AV183" s="15" t="s">
        <v>149</v>
      </c>
      <c r="AW183" s="15" t="s">
        <v>35</v>
      </c>
      <c r="AX183" s="15" t="s">
        <v>81</v>
      </c>
      <c r="AY183" s="256" t="s">
        <v>142</v>
      </c>
    </row>
    <row r="184" s="2" customFormat="1" ht="24.15" customHeight="1">
      <c r="A184" s="40"/>
      <c r="B184" s="41"/>
      <c r="C184" s="206" t="s">
        <v>249</v>
      </c>
      <c r="D184" s="206" t="s">
        <v>144</v>
      </c>
      <c r="E184" s="207" t="s">
        <v>242</v>
      </c>
      <c r="F184" s="208" t="s">
        <v>243</v>
      </c>
      <c r="G184" s="209" t="s">
        <v>191</v>
      </c>
      <c r="H184" s="210">
        <v>11.52</v>
      </c>
      <c r="I184" s="211"/>
      <c r="J184" s="212">
        <f>ROUND(I184*H184,2)</f>
        <v>0</v>
      </c>
      <c r="K184" s="208" t="s">
        <v>148</v>
      </c>
      <c r="L184" s="46"/>
      <c r="M184" s="213" t="s">
        <v>19</v>
      </c>
      <c r="N184" s="214" t="s">
        <v>44</v>
      </c>
      <c r="O184" s="86"/>
      <c r="P184" s="215">
        <f>O184*H184</f>
        <v>0</v>
      </c>
      <c r="Q184" s="215">
        <v>0</v>
      </c>
      <c r="R184" s="215">
        <f>Q184*H184</f>
        <v>0</v>
      </c>
      <c r="S184" s="215">
        <v>0</v>
      </c>
      <c r="T184" s="216">
        <f>S184*H184</f>
        <v>0</v>
      </c>
      <c r="U184" s="40"/>
      <c r="V184" s="40"/>
      <c r="W184" s="40"/>
      <c r="X184" s="40"/>
      <c r="Y184" s="40"/>
      <c r="Z184" s="40"/>
      <c r="AA184" s="40"/>
      <c r="AB184" s="40"/>
      <c r="AC184" s="40"/>
      <c r="AD184" s="40"/>
      <c r="AE184" s="40"/>
      <c r="AR184" s="217" t="s">
        <v>149</v>
      </c>
      <c r="AT184" s="217" t="s">
        <v>144</v>
      </c>
      <c r="AU184" s="217" t="s">
        <v>83</v>
      </c>
      <c r="AY184" s="19" t="s">
        <v>142</v>
      </c>
      <c r="BE184" s="218">
        <f>IF(N184="základní",J184,0)</f>
        <v>0</v>
      </c>
      <c r="BF184" s="218">
        <f>IF(N184="snížená",J184,0)</f>
        <v>0</v>
      </c>
      <c r="BG184" s="218">
        <f>IF(N184="zákl. přenesená",J184,0)</f>
        <v>0</v>
      </c>
      <c r="BH184" s="218">
        <f>IF(N184="sníž. přenesená",J184,0)</f>
        <v>0</v>
      </c>
      <c r="BI184" s="218">
        <f>IF(N184="nulová",J184,0)</f>
        <v>0</v>
      </c>
      <c r="BJ184" s="19" t="s">
        <v>81</v>
      </c>
      <c r="BK184" s="218">
        <f>ROUND(I184*H184,2)</f>
        <v>0</v>
      </c>
      <c r="BL184" s="19" t="s">
        <v>149</v>
      </c>
      <c r="BM184" s="217" t="s">
        <v>798</v>
      </c>
    </row>
    <row r="185" s="2" customFormat="1">
      <c r="A185" s="40"/>
      <c r="B185" s="41"/>
      <c r="C185" s="42"/>
      <c r="D185" s="219" t="s">
        <v>151</v>
      </c>
      <c r="E185" s="42"/>
      <c r="F185" s="220" t="s">
        <v>245</v>
      </c>
      <c r="G185" s="42"/>
      <c r="H185" s="42"/>
      <c r="I185" s="221"/>
      <c r="J185" s="42"/>
      <c r="K185" s="42"/>
      <c r="L185" s="46"/>
      <c r="M185" s="222"/>
      <c r="N185" s="223"/>
      <c r="O185" s="86"/>
      <c r="P185" s="86"/>
      <c r="Q185" s="86"/>
      <c r="R185" s="86"/>
      <c r="S185" s="86"/>
      <c r="T185" s="87"/>
      <c r="U185" s="40"/>
      <c r="V185" s="40"/>
      <c r="W185" s="40"/>
      <c r="X185" s="40"/>
      <c r="Y185" s="40"/>
      <c r="Z185" s="40"/>
      <c r="AA185" s="40"/>
      <c r="AB185" s="40"/>
      <c r="AC185" s="40"/>
      <c r="AD185" s="40"/>
      <c r="AE185" s="40"/>
      <c r="AT185" s="19" t="s">
        <v>151</v>
      </c>
      <c r="AU185" s="19" t="s">
        <v>83</v>
      </c>
    </row>
    <row r="186" s="13" customFormat="1">
      <c r="A186" s="13"/>
      <c r="B186" s="224"/>
      <c r="C186" s="225"/>
      <c r="D186" s="226" t="s">
        <v>153</v>
      </c>
      <c r="E186" s="227" t="s">
        <v>19</v>
      </c>
      <c r="F186" s="228" t="s">
        <v>752</v>
      </c>
      <c r="G186" s="225"/>
      <c r="H186" s="227" t="s">
        <v>19</v>
      </c>
      <c r="I186" s="229"/>
      <c r="J186" s="225"/>
      <c r="K186" s="225"/>
      <c r="L186" s="230"/>
      <c r="M186" s="231"/>
      <c r="N186" s="232"/>
      <c r="O186" s="232"/>
      <c r="P186" s="232"/>
      <c r="Q186" s="232"/>
      <c r="R186" s="232"/>
      <c r="S186" s="232"/>
      <c r="T186" s="233"/>
      <c r="U186" s="13"/>
      <c r="V186" s="13"/>
      <c r="W186" s="13"/>
      <c r="X186" s="13"/>
      <c r="Y186" s="13"/>
      <c r="Z186" s="13"/>
      <c r="AA186" s="13"/>
      <c r="AB186" s="13"/>
      <c r="AC186" s="13"/>
      <c r="AD186" s="13"/>
      <c r="AE186" s="13"/>
      <c r="AT186" s="234" t="s">
        <v>153</v>
      </c>
      <c r="AU186" s="234" t="s">
        <v>83</v>
      </c>
      <c r="AV186" s="13" t="s">
        <v>81</v>
      </c>
      <c r="AW186" s="13" t="s">
        <v>35</v>
      </c>
      <c r="AX186" s="13" t="s">
        <v>73</v>
      </c>
      <c r="AY186" s="234" t="s">
        <v>142</v>
      </c>
    </row>
    <row r="187" s="13" customFormat="1">
      <c r="A187" s="13"/>
      <c r="B187" s="224"/>
      <c r="C187" s="225"/>
      <c r="D187" s="226" t="s">
        <v>153</v>
      </c>
      <c r="E187" s="227" t="s">
        <v>19</v>
      </c>
      <c r="F187" s="228" t="s">
        <v>246</v>
      </c>
      <c r="G187" s="225"/>
      <c r="H187" s="227" t="s">
        <v>19</v>
      </c>
      <c r="I187" s="229"/>
      <c r="J187" s="225"/>
      <c r="K187" s="225"/>
      <c r="L187" s="230"/>
      <c r="M187" s="231"/>
      <c r="N187" s="232"/>
      <c r="O187" s="232"/>
      <c r="P187" s="232"/>
      <c r="Q187" s="232"/>
      <c r="R187" s="232"/>
      <c r="S187" s="232"/>
      <c r="T187" s="233"/>
      <c r="U187" s="13"/>
      <c r="V187" s="13"/>
      <c r="W187" s="13"/>
      <c r="X187" s="13"/>
      <c r="Y187" s="13"/>
      <c r="Z187" s="13"/>
      <c r="AA187" s="13"/>
      <c r="AB187" s="13"/>
      <c r="AC187" s="13"/>
      <c r="AD187" s="13"/>
      <c r="AE187" s="13"/>
      <c r="AT187" s="234" t="s">
        <v>153</v>
      </c>
      <c r="AU187" s="234" t="s">
        <v>83</v>
      </c>
      <c r="AV187" s="13" t="s">
        <v>81</v>
      </c>
      <c r="AW187" s="13" t="s">
        <v>35</v>
      </c>
      <c r="AX187" s="13" t="s">
        <v>73</v>
      </c>
      <c r="AY187" s="234" t="s">
        <v>142</v>
      </c>
    </row>
    <row r="188" s="13" customFormat="1">
      <c r="A188" s="13"/>
      <c r="B188" s="224"/>
      <c r="C188" s="225"/>
      <c r="D188" s="226" t="s">
        <v>153</v>
      </c>
      <c r="E188" s="227" t="s">
        <v>19</v>
      </c>
      <c r="F188" s="228" t="s">
        <v>799</v>
      </c>
      <c r="G188" s="225"/>
      <c r="H188" s="227" t="s">
        <v>19</v>
      </c>
      <c r="I188" s="229"/>
      <c r="J188" s="225"/>
      <c r="K188" s="225"/>
      <c r="L188" s="230"/>
      <c r="M188" s="231"/>
      <c r="N188" s="232"/>
      <c r="O188" s="232"/>
      <c r="P188" s="232"/>
      <c r="Q188" s="232"/>
      <c r="R188" s="232"/>
      <c r="S188" s="232"/>
      <c r="T188" s="233"/>
      <c r="U188" s="13"/>
      <c r="V188" s="13"/>
      <c r="W188" s="13"/>
      <c r="X188" s="13"/>
      <c r="Y188" s="13"/>
      <c r="Z188" s="13"/>
      <c r="AA188" s="13"/>
      <c r="AB188" s="13"/>
      <c r="AC188" s="13"/>
      <c r="AD188" s="13"/>
      <c r="AE188" s="13"/>
      <c r="AT188" s="234" t="s">
        <v>153</v>
      </c>
      <c r="AU188" s="234" t="s">
        <v>83</v>
      </c>
      <c r="AV188" s="13" t="s">
        <v>81</v>
      </c>
      <c r="AW188" s="13" t="s">
        <v>35</v>
      </c>
      <c r="AX188" s="13" t="s">
        <v>73</v>
      </c>
      <c r="AY188" s="234" t="s">
        <v>142</v>
      </c>
    </row>
    <row r="189" s="14" customFormat="1">
      <c r="A189" s="14"/>
      <c r="B189" s="235"/>
      <c r="C189" s="236"/>
      <c r="D189" s="226" t="s">
        <v>153</v>
      </c>
      <c r="E189" s="237" t="s">
        <v>19</v>
      </c>
      <c r="F189" s="238" t="s">
        <v>800</v>
      </c>
      <c r="G189" s="236"/>
      <c r="H189" s="239">
        <v>11.52</v>
      </c>
      <c r="I189" s="240"/>
      <c r="J189" s="236"/>
      <c r="K189" s="236"/>
      <c r="L189" s="241"/>
      <c r="M189" s="242"/>
      <c r="N189" s="243"/>
      <c r="O189" s="243"/>
      <c r="P189" s="243"/>
      <c r="Q189" s="243"/>
      <c r="R189" s="243"/>
      <c r="S189" s="243"/>
      <c r="T189" s="244"/>
      <c r="U189" s="14"/>
      <c r="V189" s="14"/>
      <c r="W189" s="14"/>
      <c r="X189" s="14"/>
      <c r="Y189" s="14"/>
      <c r="Z189" s="14"/>
      <c r="AA189" s="14"/>
      <c r="AB189" s="14"/>
      <c r="AC189" s="14"/>
      <c r="AD189" s="14"/>
      <c r="AE189" s="14"/>
      <c r="AT189" s="245" t="s">
        <v>153</v>
      </c>
      <c r="AU189" s="245" t="s">
        <v>83</v>
      </c>
      <c r="AV189" s="14" t="s">
        <v>83</v>
      </c>
      <c r="AW189" s="14" t="s">
        <v>35</v>
      </c>
      <c r="AX189" s="14" t="s">
        <v>81</v>
      </c>
      <c r="AY189" s="245" t="s">
        <v>142</v>
      </c>
    </row>
    <row r="190" s="2" customFormat="1" ht="16.5" customHeight="1">
      <c r="A190" s="40"/>
      <c r="B190" s="41"/>
      <c r="C190" s="257" t="s">
        <v>257</v>
      </c>
      <c r="D190" s="257" t="s">
        <v>250</v>
      </c>
      <c r="E190" s="258" t="s">
        <v>251</v>
      </c>
      <c r="F190" s="259" t="s">
        <v>252</v>
      </c>
      <c r="G190" s="260" t="s">
        <v>253</v>
      </c>
      <c r="H190" s="261">
        <v>21.312000000000001</v>
      </c>
      <c r="I190" s="262"/>
      <c r="J190" s="263">
        <f>ROUND(I190*H190,2)</f>
        <v>0</v>
      </c>
      <c r="K190" s="259" t="s">
        <v>148</v>
      </c>
      <c r="L190" s="264"/>
      <c r="M190" s="265" t="s">
        <v>19</v>
      </c>
      <c r="N190" s="266" t="s">
        <v>44</v>
      </c>
      <c r="O190" s="86"/>
      <c r="P190" s="215">
        <f>O190*H190</f>
        <v>0</v>
      </c>
      <c r="Q190" s="215">
        <v>1</v>
      </c>
      <c r="R190" s="215">
        <f>Q190*H190</f>
        <v>21.312000000000001</v>
      </c>
      <c r="S190" s="215">
        <v>0</v>
      </c>
      <c r="T190" s="216">
        <f>S190*H190</f>
        <v>0</v>
      </c>
      <c r="U190" s="40"/>
      <c r="V190" s="40"/>
      <c r="W190" s="40"/>
      <c r="X190" s="40"/>
      <c r="Y190" s="40"/>
      <c r="Z190" s="40"/>
      <c r="AA190" s="40"/>
      <c r="AB190" s="40"/>
      <c r="AC190" s="40"/>
      <c r="AD190" s="40"/>
      <c r="AE190" s="40"/>
      <c r="AR190" s="217" t="s">
        <v>209</v>
      </c>
      <c r="AT190" s="217" t="s">
        <v>250</v>
      </c>
      <c r="AU190" s="217" t="s">
        <v>83</v>
      </c>
      <c r="AY190" s="19" t="s">
        <v>142</v>
      </c>
      <c r="BE190" s="218">
        <f>IF(N190="základní",J190,0)</f>
        <v>0</v>
      </c>
      <c r="BF190" s="218">
        <f>IF(N190="snížená",J190,0)</f>
        <v>0</v>
      </c>
      <c r="BG190" s="218">
        <f>IF(N190="zákl. přenesená",J190,0)</f>
        <v>0</v>
      </c>
      <c r="BH190" s="218">
        <f>IF(N190="sníž. přenesená",J190,0)</f>
        <v>0</v>
      </c>
      <c r="BI190" s="218">
        <f>IF(N190="nulová",J190,0)</f>
        <v>0</v>
      </c>
      <c r="BJ190" s="19" t="s">
        <v>81</v>
      </c>
      <c r="BK190" s="218">
        <f>ROUND(I190*H190,2)</f>
        <v>0</v>
      </c>
      <c r="BL190" s="19" t="s">
        <v>149</v>
      </c>
      <c r="BM190" s="217" t="s">
        <v>801</v>
      </c>
    </row>
    <row r="191" s="13" customFormat="1">
      <c r="A191" s="13"/>
      <c r="B191" s="224"/>
      <c r="C191" s="225"/>
      <c r="D191" s="226" t="s">
        <v>153</v>
      </c>
      <c r="E191" s="227" t="s">
        <v>19</v>
      </c>
      <c r="F191" s="228" t="s">
        <v>752</v>
      </c>
      <c r="G191" s="225"/>
      <c r="H191" s="227" t="s">
        <v>19</v>
      </c>
      <c r="I191" s="229"/>
      <c r="J191" s="225"/>
      <c r="K191" s="225"/>
      <c r="L191" s="230"/>
      <c r="M191" s="231"/>
      <c r="N191" s="232"/>
      <c r="O191" s="232"/>
      <c r="P191" s="232"/>
      <c r="Q191" s="232"/>
      <c r="R191" s="232"/>
      <c r="S191" s="232"/>
      <c r="T191" s="233"/>
      <c r="U191" s="13"/>
      <c r="V191" s="13"/>
      <c r="W191" s="13"/>
      <c r="X191" s="13"/>
      <c r="Y191" s="13"/>
      <c r="Z191" s="13"/>
      <c r="AA191" s="13"/>
      <c r="AB191" s="13"/>
      <c r="AC191" s="13"/>
      <c r="AD191" s="13"/>
      <c r="AE191" s="13"/>
      <c r="AT191" s="234" t="s">
        <v>153</v>
      </c>
      <c r="AU191" s="234" t="s">
        <v>83</v>
      </c>
      <c r="AV191" s="13" t="s">
        <v>81</v>
      </c>
      <c r="AW191" s="13" t="s">
        <v>35</v>
      </c>
      <c r="AX191" s="13" t="s">
        <v>73</v>
      </c>
      <c r="AY191" s="234" t="s">
        <v>142</v>
      </c>
    </row>
    <row r="192" s="13" customFormat="1">
      <c r="A192" s="13"/>
      <c r="B192" s="224"/>
      <c r="C192" s="225"/>
      <c r="D192" s="226" t="s">
        <v>153</v>
      </c>
      <c r="E192" s="227" t="s">
        <v>19</v>
      </c>
      <c r="F192" s="228" t="s">
        <v>802</v>
      </c>
      <c r="G192" s="225"/>
      <c r="H192" s="227" t="s">
        <v>19</v>
      </c>
      <c r="I192" s="229"/>
      <c r="J192" s="225"/>
      <c r="K192" s="225"/>
      <c r="L192" s="230"/>
      <c r="M192" s="231"/>
      <c r="N192" s="232"/>
      <c r="O192" s="232"/>
      <c r="P192" s="232"/>
      <c r="Q192" s="232"/>
      <c r="R192" s="232"/>
      <c r="S192" s="232"/>
      <c r="T192" s="233"/>
      <c r="U192" s="13"/>
      <c r="V192" s="13"/>
      <c r="W192" s="13"/>
      <c r="X192" s="13"/>
      <c r="Y192" s="13"/>
      <c r="Z192" s="13"/>
      <c r="AA192" s="13"/>
      <c r="AB192" s="13"/>
      <c r="AC192" s="13"/>
      <c r="AD192" s="13"/>
      <c r="AE192" s="13"/>
      <c r="AT192" s="234" t="s">
        <v>153</v>
      </c>
      <c r="AU192" s="234" t="s">
        <v>83</v>
      </c>
      <c r="AV192" s="13" t="s">
        <v>81</v>
      </c>
      <c r="AW192" s="13" t="s">
        <v>35</v>
      </c>
      <c r="AX192" s="13" t="s">
        <v>73</v>
      </c>
      <c r="AY192" s="234" t="s">
        <v>142</v>
      </c>
    </row>
    <row r="193" s="14" customFormat="1">
      <c r="A193" s="14"/>
      <c r="B193" s="235"/>
      <c r="C193" s="236"/>
      <c r="D193" s="226" t="s">
        <v>153</v>
      </c>
      <c r="E193" s="237" t="s">
        <v>19</v>
      </c>
      <c r="F193" s="238" t="s">
        <v>803</v>
      </c>
      <c r="G193" s="236"/>
      <c r="H193" s="239">
        <v>21.312000000000001</v>
      </c>
      <c r="I193" s="240"/>
      <c r="J193" s="236"/>
      <c r="K193" s="236"/>
      <c r="L193" s="241"/>
      <c r="M193" s="242"/>
      <c r="N193" s="243"/>
      <c r="O193" s="243"/>
      <c r="P193" s="243"/>
      <c r="Q193" s="243"/>
      <c r="R193" s="243"/>
      <c r="S193" s="243"/>
      <c r="T193" s="244"/>
      <c r="U193" s="14"/>
      <c r="V193" s="14"/>
      <c r="W193" s="14"/>
      <c r="X193" s="14"/>
      <c r="Y193" s="14"/>
      <c r="Z193" s="14"/>
      <c r="AA193" s="14"/>
      <c r="AB193" s="14"/>
      <c r="AC193" s="14"/>
      <c r="AD193" s="14"/>
      <c r="AE193" s="14"/>
      <c r="AT193" s="245" t="s">
        <v>153</v>
      </c>
      <c r="AU193" s="245" t="s">
        <v>83</v>
      </c>
      <c r="AV193" s="14" t="s">
        <v>83</v>
      </c>
      <c r="AW193" s="14" t="s">
        <v>35</v>
      </c>
      <c r="AX193" s="14" t="s">
        <v>81</v>
      </c>
      <c r="AY193" s="245" t="s">
        <v>142</v>
      </c>
    </row>
    <row r="194" s="2" customFormat="1" ht="33" customHeight="1">
      <c r="A194" s="40"/>
      <c r="B194" s="41"/>
      <c r="C194" s="206" t="s">
        <v>266</v>
      </c>
      <c r="D194" s="206" t="s">
        <v>144</v>
      </c>
      <c r="E194" s="207" t="s">
        <v>258</v>
      </c>
      <c r="F194" s="208" t="s">
        <v>259</v>
      </c>
      <c r="G194" s="209" t="s">
        <v>191</v>
      </c>
      <c r="H194" s="210">
        <v>81</v>
      </c>
      <c r="I194" s="211"/>
      <c r="J194" s="212">
        <f>ROUND(I194*H194,2)</f>
        <v>0</v>
      </c>
      <c r="K194" s="208" t="s">
        <v>148</v>
      </c>
      <c r="L194" s="46"/>
      <c r="M194" s="213" t="s">
        <v>19</v>
      </c>
      <c r="N194" s="214" t="s">
        <v>44</v>
      </c>
      <c r="O194" s="86"/>
      <c r="P194" s="215">
        <f>O194*H194</f>
        <v>0</v>
      </c>
      <c r="Q194" s="215">
        <v>0</v>
      </c>
      <c r="R194" s="215">
        <f>Q194*H194</f>
        <v>0</v>
      </c>
      <c r="S194" s="215">
        <v>0</v>
      </c>
      <c r="T194" s="216">
        <f>S194*H194</f>
        <v>0</v>
      </c>
      <c r="U194" s="40"/>
      <c r="V194" s="40"/>
      <c r="W194" s="40"/>
      <c r="X194" s="40"/>
      <c r="Y194" s="40"/>
      <c r="Z194" s="40"/>
      <c r="AA194" s="40"/>
      <c r="AB194" s="40"/>
      <c r="AC194" s="40"/>
      <c r="AD194" s="40"/>
      <c r="AE194" s="40"/>
      <c r="AR194" s="217" t="s">
        <v>149</v>
      </c>
      <c r="AT194" s="217" t="s">
        <v>144</v>
      </c>
      <c r="AU194" s="217" t="s">
        <v>83</v>
      </c>
      <c r="AY194" s="19" t="s">
        <v>142</v>
      </c>
      <c r="BE194" s="218">
        <f>IF(N194="základní",J194,0)</f>
        <v>0</v>
      </c>
      <c r="BF194" s="218">
        <f>IF(N194="snížená",J194,0)</f>
        <v>0</v>
      </c>
      <c r="BG194" s="218">
        <f>IF(N194="zákl. přenesená",J194,0)</f>
        <v>0</v>
      </c>
      <c r="BH194" s="218">
        <f>IF(N194="sníž. přenesená",J194,0)</f>
        <v>0</v>
      </c>
      <c r="BI194" s="218">
        <f>IF(N194="nulová",J194,0)</f>
        <v>0</v>
      </c>
      <c r="BJ194" s="19" t="s">
        <v>81</v>
      </c>
      <c r="BK194" s="218">
        <f>ROUND(I194*H194,2)</f>
        <v>0</v>
      </c>
      <c r="BL194" s="19" t="s">
        <v>149</v>
      </c>
      <c r="BM194" s="217" t="s">
        <v>804</v>
      </c>
    </row>
    <row r="195" s="2" customFormat="1">
      <c r="A195" s="40"/>
      <c r="B195" s="41"/>
      <c r="C195" s="42"/>
      <c r="D195" s="219" t="s">
        <v>151</v>
      </c>
      <c r="E195" s="42"/>
      <c r="F195" s="220" t="s">
        <v>261</v>
      </c>
      <c r="G195" s="42"/>
      <c r="H195" s="42"/>
      <c r="I195" s="221"/>
      <c r="J195" s="42"/>
      <c r="K195" s="42"/>
      <c r="L195" s="46"/>
      <c r="M195" s="222"/>
      <c r="N195" s="223"/>
      <c r="O195" s="86"/>
      <c r="P195" s="86"/>
      <c r="Q195" s="86"/>
      <c r="R195" s="86"/>
      <c r="S195" s="86"/>
      <c r="T195" s="87"/>
      <c r="U195" s="40"/>
      <c r="V195" s="40"/>
      <c r="W195" s="40"/>
      <c r="X195" s="40"/>
      <c r="Y195" s="40"/>
      <c r="Z195" s="40"/>
      <c r="AA195" s="40"/>
      <c r="AB195" s="40"/>
      <c r="AC195" s="40"/>
      <c r="AD195" s="40"/>
      <c r="AE195" s="40"/>
      <c r="AT195" s="19" t="s">
        <v>151</v>
      </c>
      <c r="AU195" s="19" t="s">
        <v>83</v>
      </c>
    </row>
    <row r="196" s="13" customFormat="1">
      <c r="A196" s="13"/>
      <c r="B196" s="224"/>
      <c r="C196" s="225"/>
      <c r="D196" s="226" t="s">
        <v>153</v>
      </c>
      <c r="E196" s="227" t="s">
        <v>19</v>
      </c>
      <c r="F196" s="228" t="s">
        <v>752</v>
      </c>
      <c r="G196" s="225"/>
      <c r="H196" s="227" t="s">
        <v>19</v>
      </c>
      <c r="I196" s="229"/>
      <c r="J196" s="225"/>
      <c r="K196" s="225"/>
      <c r="L196" s="230"/>
      <c r="M196" s="231"/>
      <c r="N196" s="232"/>
      <c r="O196" s="232"/>
      <c r="P196" s="232"/>
      <c r="Q196" s="232"/>
      <c r="R196" s="232"/>
      <c r="S196" s="232"/>
      <c r="T196" s="233"/>
      <c r="U196" s="13"/>
      <c r="V196" s="13"/>
      <c r="W196" s="13"/>
      <c r="X196" s="13"/>
      <c r="Y196" s="13"/>
      <c r="Z196" s="13"/>
      <c r="AA196" s="13"/>
      <c r="AB196" s="13"/>
      <c r="AC196" s="13"/>
      <c r="AD196" s="13"/>
      <c r="AE196" s="13"/>
      <c r="AT196" s="234" t="s">
        <v>153</v>
      </c>
      <c r="AU196" s="234" t="s">
        <v>83</v>
      </c>
      <c r="AV196" s="13" t="s">
        <v>81</v>
      </c>
      <c r="AW196" s="13" t="s">
        <v>35</v>
      </c>
      <c r="AX196" s="13" t="s">
        <v>73</v>
      </c>
      <c r="AY196" s="234" t="s">
        <v>142</v>
      </c>
    </row>
    <row r="197" s="13" customFormat="1">
      <c r="A197" s="13"/>
      <c r="B197" s="224"/>
      <c r="C197" s="225"/>
      <c r="D197" s="226" t="s">
        <v>153</v>
      </c>
      <c r="E197" s="227" t="s">
        <v>19</v>
      </c>
      <c r="F197" s="228" t="s">
        <v>262</v>
      </c>
      <c r="G197" s="225"/>
      <c r="H197" s="227" t="s">
        <v>19</v>
      </c>
      <c r="I197" s="229"/>
      <c r="J197" s="225"/>
      <c r="K197" s="225"/>
      <c r="L197" s="230"/>
      <c r="M197" s="231"/>
      <c r="N197" s="232"/>
      <c r="O197" s="232"/>
      <c r="P197" s="232"/>
      <c r="Q197" s="232"/>
      <c r="R197" s="232"/>
      <c r="S197" s="232"/>
      <c r="T197" s="233"/>
      <c r="U197" s="13"/>
      <c r="V197" s="13"/>
      <c r="W197" s="13"/>
      <c r="X197" s="13"/>
      <c r="Y197" s="13"/>
      <c r="Z197" s="13"/>
      <c r="AA197" s="13"/>
      <c r="AB197" s="13"/>
      <c r="AC197" s="13"/>
      <c r="AD197" s="13"/>
      <c r="AE197" s="13"/>
      <c r="AT197" s="234" t="s">
        <v>153</v>
      </c>
      <c r="AU197" s="234" t="s">
        <v>83</v>
      </c>
      <c r="AV197" s="13" t="s">
        <v>81</v>
      </c>
      <c r="AW197" s="13" t="s">
        <v>35</v>
      </c>
      <c r="AX197" s="13" t="s">
        <v>73</v>
      </c>
      <c r="AY197" s="234" t="s">
        <v>142</v>
      </c>
    </row>
    <row r="198" s="14" customFormat="1">
      <c r="A198" s="14"/>
      <c r="B198" s="235"/>
      <c r="C198" s="236"/>
      <c r="D198" s="226" t="s">
        <v>153</v>
      </c>
      <c r="E198" s="237" t="s">
        <v>19</v>
      </c>
      <c r="F198" s="238" t="s">
        <v>724</v>
      </c>
      <c r="G198" s="236"/>
      <c r="H198" s="239">
        <v>81</v>
      </c>
      <c r="I198" s="240"/>
      <c r="J198" s="236"/>
      <c r="K198" s="236"/>
      <c r="L198" s="241"/>
      <c r="M198" s="242"/>
      <c r="N198" s="243"/>
      <c r="O198" s="243"/>
      <c r="P198" s="243"/>
      <c r="Q198" s="243"/>
      <c r="R198" s="243"/>
      <c r="S198" s="243"/>
      <c r="T198" s="244"/>
      <c r="U198" s="14"/>
      <c r="V198" s="14"/>
      <c r="W198" s="14"/>
      <c r="X198" s="14"/>
      <c r="Y198" s="14"/>
      <c r="Z198" s="14"/>
      <c r="AA198" s="14"/>
      <c r="AB198" s="14"/>
      <c r="AC198" s="14"/>
      <c r="AD198" s="14"/>
      <c r="AE198" s="14"/>
      <c r="AT198" s="245" t="s">
        <v>153</v>
      </c>
      <c r="AU198" s="245" t="s">
        <v>83</v>
      </c>
      <c r="AV198" s="14" t="s">
        <v>83</v>
      </c>
      <c r="AW198" s="14" t="s">
        <v>35</v>
      </c>
      <c r="AX198" s="14" t="s">
        <v>81</v>
      </c>
      <c r="AY198" s="245" t="s">
        <v>142</v>
      </c>
    </row>
    <row r="199" s="2" customFormat="1" ht="24.15" customHeight="1">
      <c r="A199" s="40"/>
      <c r="B199" s="41"/>
      <c r="C199" s="206" t="s">
        <v>8</v>
      </c>
      <c r="D199" s="206" t="s">
        <v>144</v>
      </c>
      <c r="E199" s="207" t="s">
        <v>267</v>
      </c>
      <c r="F199" s="208" t="s">
        <v>268</v>
      </c>
      <c r="G199" s="209" t="s">
        <v>191</v>
      </c>
      <c r="H199" s="210">
        <v>38</v>
      </c>
      <c r="I199" s="211"/>
      <c r="J199" s="212">
        <f>ROUND(I199*H199,2)</f>
        <v>0</v>
      </c>
      <c r="K199" s="208" t="s">
        <v>148</v>
      </c>
      <c r="L199" s="46"/>
      <c r="M199" s="213" t="s">
        <v>19</v>
      </c>
      <c r="N199" s="214" t="s">
        <v>44</v>
      </c>
      <c r="O199" s="86"/>
      <c r="P199" s="215">
        <f>O199*H199</f>
        <v>0</v>
      </c>
      <c r="Q199" s="215">
        <v>0</v>
      </c>
      <c r="R199" s="215">
        <f>Q199*H199</f>
        <v>0</v>
      </c>
      <c r="S199" s="215">
        <v>0</v>
      </c>
      <c r="T199" s="216">
        <f>S199*H199</f>
        <v>0</v>
      </c>
      <c r="U199" s="40"/>
      <c r="V199" s="40"/>
      <c r="W199" s="40"/>
      <c r="X199" s="40"/>
      <c r="Y199" s="40"/>
      <c r="Z199" s="40"/>
      <c r="AA199" s="40"/>
      <c r="AB199" s="40"/>
      <c r="AC199" s="40"/>
      <c r="AD199" s="40"/>
      <c r="AE199" s="40"/>
      <c r="AR199" s="217" t="s">
        <v>149</v>
      </c>
      <c r="AT199" s="217" t="s">
        <v>144</v>
      </c>
      <c r="AU199" s="217" t="s">
        <v>83</v>
      </c>
      <c r="AY199" s="19" t="s">
        <v>142</v>
      </c>
      <c r="BE199" s="218">
        <f>IF(N199="základní",J199,0)</f>
        <v>0</v>
      </c>
      <c r="BF199" s="218">
        <f>IF(N199="snížená",J199,0)</f>
        <v>0</v>
      </c>
      <c r="BG199" s="218">
        <f>IF(N199="zákl. přenesená",J199,0)</f>
        <v>0</v>
      </c>
      <c r="BH199" s="218">
        <f>IF(N199="sníž. přenesená",J199,0)</f>
        <v>0</v>
      </c>
      <c r="BI199" s="218">
        <f>IF(N199="nulová",J199,0)</f>
        <v>0</v>
      </c>
      <c r="BJ199" s="19" t="s">
        <v>81</v>
      </c>
      <c r="BK199" s="218">
        <f>ROUND(I199*H199,2)</f>
        <v>0</v>
      </c>
      <c r="BL199" s="19" t="s">
        <v>149</v>
      </c>
      <c r="BM199" s="217" t="s">
        <v>805</v>
      </c>
    </row>
    <row r="200" s="2" customFormat="1">
      <c r="A200" s="40"/>
      <c r="B200" s="41"/>
      <c r="C200" s="42"/>
      <c r="D200" s="219" t="s">
        <v>151</v>
      </c>
      <c r="E200" s="42"/>
      <c r="F200" s="220" t="s">
        <v>270</v>
      </c>
      <c r="G200" s="42"/>
      <c r="H200" s="42"/>
      <c r="I200" s="221"/>
      <c r="J200" s="42"/>
      <c r="K200" s="42"/>
      <c r="L200" s="46"/>
      <c r="M200" s="222"/>
      <c r="N200" s="223"/>
      <c r="O200" s="86"/>
      <c r="P200" s="86"/>
      <c r="Q200" s="86"/>
      <c r="R200" s="86"/>
      <c r="S200" s="86"/>
      <c r="T200" s="87"/>
      <c r="U200" s="40"/>
      <c r="V200" s="40"/>
      <c r="W200" s="40"/>
      <c r="X200" s="40"/>
      <c r="Y200" s="40"/>
      <c r="Z200" s="40"/>
      <c r="AA200" s="40"/>
      <c r="AB200" s="40"/>
      <c r="AC200" s="40"/>
      <c r="AD200" s="40"/>
      <c r="AE200" s="40"/>
      <c r="AT200" s="19" t="s">
        <v>151</v>
      </c>
      <c r="AU200" s="19" t="s">
        <v>83</v>
      </c>
    </row>
    <row r="201" s="13" customFormat="1">
      <c r="A201" s="13"/>
      <c r="B201" s="224"/>
      <c r="C201" s="225"/>
      <c r="D201" s="226" t="s">
        <v>153</v>
      </c>
      <c r="E201" s="227" t="s">
        <v>19</v>
      </c>
      <c r="F201" s="228" t="s">
        <v>752</v>
      </c>
      <c r="G201" s="225"/>
      <c r="H201" s="227" t="s">
        <v>19</v>
      </c>
      <c r="I201" s="229"/>
      <c r="J201" s="225"/>
      <c r="K201" s="225"/>
      <c r="L201" s="230"/>
      <c r="M201" s="231"/>
      <c r="N201" s="232"/>
      <c r="O201" s="232"/>
      <c r="P201" s="232"/>
      <c r="Q201" s="232"/>
      <c r="R201" s="232"/>
      <c r="S201" s="232"/>
      <c r="T201" s="233"/>
      <c r="U201" s="13"/>
      <c r="V201" s="13"/>
      <c r="W201" s="13"/>
      <c r="X201" s="13"/>
      <c r="Y201" s="13"/>
      <c r="Z201" s="13"/>
      <c r="AA201" s="13"/>
      <c r="AB201" s="13"/>
      <c r="AC201" s="13"/>
      <c r="AD201" s="13"/>
      <c r="AE201" s="13"/>
      <c r="AT201" s="234" t="s">
        <v>153</v>
      </c>
      <c r="AU201" s="234" t="s">
        <v>83</v>
      </c>
      <c r="AV201" s="13" t="s">
        <v>81</v>
      </c>
      <c r="AW201" s="13" t="s">
        <v>35</v>
      </c>
      <c r="AX201" s="13" t="s">
        <v>73</v>
      </c>
      <c r="AY201" s="234" t="s">
        <v>142</v>
      </c>
    </row>
    <row r="202" s="13" customFormat="1">
      <c r="A202" s="13"/>
      <c r="B202" s="224"/>
      <c r="C202" s="225"/>
      <c r="D202" s="226" t="s">
        <v>153</v>
      </c>
      <c r="E202" s="227" t="s">
        <v>19</v>
      </c>
      <c r="F202" s="228" t="s">
        <v>806</v>
      </c>
      <c r="G202" s="225"/>
      <c r="H202" s="227" t="s">
        <v>19</v>
      </c>
      <c r="I202" s="229"/>
      <c r="J202" s="225"/>
      <c r="K202" s="225"/>
      <c r="L202" s="230"/>
      <c r="M202" s="231"/>
      <c r="N202" s="232"/>
      <c r="O202" s="232"/>
      <c r="P202" s="232"/>
      <c r="Q202" s="232"/>
      <c r="R202" s="232"/>
      <c r="S202" s="232"/>
      <c r="T202" s="233"/>
      <c r="U202" s="13"/>
      <c r="V202" s="13"/>
      <c r="W202" s="13"/>
      <c r="X202" s="13"/>
      <c r="Y202" s="13"/>
      <c r="Z202" s="13"/>
      <c r="AA202" s="13"/>
      <c r="AB202" s="13"/>
      <c r="AC202" s="13"/>
      <c r="AD202" s="13"/>
      <c r="AE202" s="13"/>
      <c r="AT202" s="234" t="s">
        <v>153</v>
      </c>
      <c r="AU202" s="234" t="s">
        <v>83</v>
      </c>
      <c r="AV202" s="13" t="s">
        <v>81</v>
      </c>
      <c r="AW202" s="13" t="s">
        <v>35</v>
      </c>
      <c r="AX202" s="13" t="s">
        <v>73</v>
      </c>
      <c r="AY202" s="234" t="s">
        <v>142</v>
      </c>
    </row>
    <row r="203" s="14" customFormat="1">
      <c r="A203" s="14"/>
      <c r="B203" s="235"/>
      <c r="C203" s="236"/>
      <c r="D203" s="226" t="s">
        <v>153</v>
      </c>
      <c r="E203" s="237" t="s">
        <v>19</v>
      </c>
      <c r="F203" s="238" t="s">
        <v>807</v>
      </c>
      <c r="G203" s="236"/>
      <c r="H203" s="239">
        <v>3</v>
      </c>
      <c r="I203" s="240"/>
      <c r="J203" s="236"/>
      <c r="K203" s="236"/>
      <c r="L203" s="241"/>
      <c r="M203" s="242"/>
      <c r="N203" s="243"/>
      <c r="O203" s="243"/>
      <c r="P203" s="243"/>
      <c r="Q203" s="243"/>
      <c r="R203" s="243"/>
      <c r="S203" s="243"/>
      <c r="T203" s="244"/>
      <c r="U203" s="14"/>
      <c r="V203" s="14"/>
      <c r="W203" s="14"/>
      <c r="X203" s="14"/>
      <c r="Y203" s="14"/>
      <c r="Z203" s="14"/>
      <c r="AA203" s="14"/>
      <c r="AB203" s="14"/>
      <c r="AC203" s="14"/>
      <c r="AD203" s="14"/>
      <c r="AE203" s="14"/>
      <c r="AT203" s="245" t="s">
        <v>153</v>
      </c>
      <c r="AU203" s="245" t="s">
        <v>83</v>
      </c>
      <c r="AV203" s="14" t="s">
        <v>83</v>
      </c>
      <c r="AW203" s="14" t="s">
        <v>35</v>
      </c>
      <c r="AX203" s="14" t="s">
        <v>73</v>
      </c>
      <c r="AY203" s="245" t="s">
        <v>142</v>
      </c>
    </row>
    <row r="204" s="13" customFormat="1">
      <c r="A204" s="13"/>
      <c r="B204" s="224"/>
      <c r="C204" s="225"/>
      <c r="D204" s="226" t="s">
        <v>153</v>
      </c>
      <c r="E204" s="227" t="s">
        <v>19</v>
      </c>
      <c r="F204" s="228" t="s">
        <v>272</v>
      </c>
      <c r="G204" s="225"/>
      <c r="H204" s="227" t="s">
        <v>19</v>
      </c>
      <c r="I204" s="229"/>
      <c r="J204" s="225"/>
      <c r="K204" s="225"/>
      <c r="L204" s="230"/>
      <c r="M204" s="231"/>
      <c r="N204" s="232"/>
      <c r="O204" s="232"/>
      <c r="P204" s="232"/>
      <c r="Q204" s="232"/>
      <c r="R204" s="232"/>
      <c r="S204" s="232"/>
      <c r="T204" s="233"/>
      <c r="U204" s="13"/>
      <c r="V204" s="13"/>
      <c r="W204" s="13"/>
      <c r="X204" s="13"/>
      <c r="Y204" s="13"/>
      <c r="Z204" s="13"/>
      <c r="AA204" s="13"/>
      <c r="AB204" s="13"/>
      <c r="AC204" s="13"/>
      <c r="AD204" s="13"/>
      <c r="AE204" s="13"/>
      <c r="AT204" s="234" t="s">
        <v>153</v>
      </c>
      <c r="AU204" s="234" t="s">
        <v>83</v>
      </c>
      <c r="AV204" s="13" t="s">
        <v>81</v>
      </c>
      <c r="AW204" s="13" t="s">
        <v>35</v>
      </c>
      <c r="AX204" s="13" t="s">
        <v>73</v>
      </c>
      <c r="AY204" s="234" t="s">
        <v>142</v>
      </c>
    </row>
    <row r="205" s="14" customFormat="1">
      <c r="A205" s="14"/>
      <c r="B205" s="235"/>
      <c r="C205" s="236"/>
      <c r="D205" s="226" t="s">
        <v>153</v>
      </c>
      <c r="E205" s="237" t="s">
        <v>19</v>
      </c>
      <c r="F205" s="238" t="s">
        <v>411</v>
      </c>
      <c r="G205" s="236"/>
      <c r="H205" s="239">
        <v>35</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153</v>
      </c>
      <c r="AU205" s="245" t="s">
        <v>83</v>
      </c>
      <c r="AV205" s="14" t="s">
        <v>83</v>
      </c>
      <c r="AW205" s="14" t="s">
        <v>35</v>
      </c>
      <c r="AX205" s="14" t="s">
        <v>73</v>
      </c>
      <c r="AY205" s="245" t="s">
        <v>142</v>
      </c>
    </row>
    <row r="206" s="15" customFormat="1">
      <c r="A206" s="15"/>
      <c r="B206" s="246"/>
      <c r="C206" s="247"/>
      <c r="D206" s="226" t="s">
        <v>153</v>
      </c>
      <c r="E206" s="248" t="s">
        <v>19</v>
      </c>
      <c r="F206" s="249" t="s">
        <v>160</v>
      </c>
      <c r="G206" s="247"/>
      <c r="H206" s="250">
        <v>38</v>
      </c>
      <c r="I206" s="251"/>
      <c r="J206" s="247"/>
      <c r="K206" s="247"/>
      <c r="L206" s="252"/>
      <c r="M206" s="253"/>
      <c r="N206" s="254"/>
      <c r="O206" s="254"/>
      <c r="P206" s="254"/>
      <c r="Q206" s="254"/>
      <c r="R206" s="254"/>
      <c r="S206" s="254"/>
      <c r="T206" s="255"/>
      <c r="U206" s="15"/>
      <c r="V206" s="15"/>
      <c r="W206" s="15"/>
      <c r="X206" s="15"/>
      <c r="Y206" s="15"/>
      <c r="Z206" s="15"/>
      <c r="AA206" s="15"/>
      <c r="AB206" s="15"/>
      <c r="AC206" s="15"/>
      <c r="AD206" s="15"/>
      <c r="AE206" s="15"/>
      <c r="AT206" s="256" t="s">
        <v>153</v>
      </c>
      <c r="AU206" s="256" t="s">
        <v>83</v>
      </c>
      <c r="AV206" s="15" t="s">
        <v>149</v>
      </c>
      <c r="AW206" s="15" t="s">
        <v>35</v>
      </c>
      <c r="AX206" s="15" t="s">
        <v>81</v>
      </c>
      <c r="AY206" s="256" t="s">
        <v>142</v>
      </c>
    </row>
    <row r="207" s="2" customFormat="1" ht="16.5" customHeight="1">
      <c r="A207" s="40"/>
      <c r="B207" s="41"/>
      <c r="C207" s="206" t="s">
        <v>286</v>
      </c>
      <c r="D207" s="206" t="s">
        <v>144</v>
      </c>
      <c r="E207" s="207" t="s">
        <v>277</v>
      </c>
      <c r="F207" s="208" t="s">
        <v>278</v>
      </c>
      <c r="G207" s="209" t="s">
        <v>147</v>
      </c>
      <c r="H207" s="210">
        <v>1670</v>
      </c>
      <c r="I207" s="211"/>
      <c r="J207" s="212">
        <f>ROUND(I207*H207,2)</f>
        <v>0</v>
      </c>
      <c r="K207" s="208" t="s">
        <v>148</v>
      </c>
      <c r="L207" s="46"/>
      <c r="M207" s="213" t="s">
        <v>19</v>
      </c>
      <c r="N207" s="214" t="s">
        <v>44</v>
      </c>
      <c r="O207" s="86"/>
      <c r="P207" s="215">
        <f>O207*H207</f>
        <v>0</v>
      </c>
      <c r="Q207" s="215">
        <v>0</v>
      </c>
      <c r="R207" s="215">
        <f>Q207*H207</f>
        <v>0</v>
      </c>
      <c r="S207" s="215">
        <v>0</v>
      </c>
      <c r="T207" s="216">
        <f>S207*H207</f>
        <v>0</v>
      </c>
      <c r="U207" s="40"/>
      <c r="V207" s="40"/>
      <c r="W207" s="40"/>
      <c r="X207" s="40"/>
      <c r="Y207" s="40"/>
      <c r="Z207" s="40"/>
      <c r="AA207" s="40"/>
      <c r="AB207" s="40"/>
      <c r="AC207" s="40"/>
      <c r="AD207" s="40"/>
      <c r="AE207" s="40"/>
      <c r="AR207" s="217" t="s">
        <v>149</v>
      </c>
      <c r="AT207" s="217" t="s">
        <v>144</v>
      </c>
      <c r="AU207" s="217" t="s">
        <v>83</v>
      </c>
      <c r="AY207" s="19" t="s">
        <v>142</v>
      </c>
      <c r="BE207" s="218">
        <f>IF(N207="základní",J207,0)</f>
        <v>0</v>
      </c>
      <c r="BF207" s="218">
        <f>IF(N207="snížená",J207,0)</f>
        <v>0</v>
      </c>
      <c r="BG207" s="218">
        <f>IF(N207="zákl. přenesená",J207,0)</f>
        <v>0</v>
      </c>
      <c r="BH207" s="218">
        <f>IF(N207="sníž. přenesená",J207,0)</f>
        <v>0</v>
      </c>
      <c r="BI207" s="218">
        <f>IF(N207="nulová",J207,0)</f>
        <v>0</v>
      </c>
      <c r="BJ207" s="19" t="s">
        <v>81</v>
      </c>
      <c r="BK207" s="218">
        <f>ROUND(I207*H207,2)</f>
        <v>0</v>
      </c>
      <c r="BL207" s="19" t="s">
        <v>149</v>
      </c>
      <c r="BM207" s="217" t="s">
        <v>808</v>
      </c>
    </row>
    <row r="208" s="2" customFormat="1">
      <c r="A208" s="40"/>
      <c r="B208" s="41"/>
      <c r="C208" s="42"/>
      <c r="D208" s="219" t="s">
        <v>151</v>
      </c>
      <c r="E208" s="42"/>
      <c r="F208" s="220" t="s">
        <v>280</v>
      </c>
      <c r="G208" s="42"/>
      <c r="H208" s="42"/>
      <c r="I208" s="221"/>
      <c r="J208" s="42"/>
      <c r="K208" s="42"/>
      <c r="L208" s="46"/>
      <c r="M208" s="222"/>
      <c r="N208" s="223"/>
      <c r="O208" s="86"/>
      <c r="P208" s="86"/>
      <c r="Q208" s="86"/>
      <c r="R208" s="86"/>
      <c r="S208" s="86"/>
      <c r="T208" s="87"/>
      <c r="U208" s="40"/>
      <c r="V208" s="40"/>
      <c r="W208" s="40"/>
      <c r="X208" s="40"/>
      <c r="Y208" s="40"/>
      <c r="Z208" s="40"/>
      <c r="AA208" s="40"/>
      <c r="AB208" s="40"/>
      <c r="AC208" s="40"/>
      <c r="AD208" s="40"/>
      <c r="AE208" s="40"/>
      <c r="AT208" s="19" t="s">
        <v>151</v>
      </c>
      <c r="AU208" s="19" t="s">
        <v>83</v>
      </c>
    </row>
    <row r="209" s="13" customFormat="1">
      <c r="A209" s="13"/>
      <c r="B209" s="224"/>
      <c r="C209" s="225"/>
      <c r="D209" s="226" t="s">
        <v>153</v>
      </c>
      <c r="E209" s="227" t="s">
        <v>19</v>
      </c>
      <c r="F209" s="228" t="s">
        <v>752</v>
      </c>
      <c r="G209" s="225"/>
      <c r="H209" s="227" t="s">
        <v>19</v>
      </c>
      <c r="I209" s="229"/>
      <c r="J209" s="225"/>
      <c r="K209" s="225"/>
      <c r="L209" s="230"/>
      <c r="M209" s="231"/>
      <c r="N209" s="232"/>
      <c r="O209" s="232"/>
      <c r="P209" s="232"/>
      <c r="Q209" s="232"/>
      <c r="R209" s="232"/>
      <c r="S209" s="232"/>
      <c r="T209" s="233"/>
      <c r="U209" s="13"/>
      <c r="V209" s="13"/>
      <c r="W209" s="13"/>
      <c r="X209" s="13"/>
      <c r="Y209" s="13"/>
      <c r="Z209" s="13"/>
      <c r="AA209" s="13"/>
      <c r="AB209" s="13"/>
      <c r="AC209" s="13"/>
      <c r="AD209" s="13"/>
      <c r="AE209" s="13"/>
      <c r="AT209" s="234" t="s">
        <v>153</v>
      </c>
      <c r="AU209" s="234" t="s">
        <v>83</v>
      </c>
      <c r="AV209" s="13" t="s">
        <v>81</v>
      </c>
      <c r="AW209" s="13" t="s">
        <v>35</v>
      </c>
      <c r="AX209" s="13" t="s">
        <v>73</v>
      </c>
      <c r="AY209" s="234" t="s">
        <v>142</v>
      </c>
    </row>
    <row r="210" s="13" customFormat="1">
      <c r="A210" s="13"/>
      <c r="B210" s="224"/>
      <c r="C210" s="225"/>
      <c r="D210" s="226" t="s">
        <v>153</v>
      </c>
      <c r="E210" s="227" t="s">
        <v>19</v>
      </c>
      <c r="F210" s="228" t="s">
        <v>203</v>
      </c>
      <c r="G210" s="225"/>
      <c r="H210" s="227" t="s">
        <v>19</v>
      </c>
      <c r="I210" s="229"/>
      <c r="J210" s="225"/>
      <c r="K210" s="225"/>
      <c r="L210" s="230"/>
      <c r="M210" s="231"/>
      <c r="N210" s="232"/>
      <c r="O210" s="232"/>
      <c r="P210" s="232"/>
      <c r="Q210" s="232"/>
      <c r="R210" s="232"/>
      <c r="S210" s="232"/>
      <c r="T210" s="233"/>
      <c r="U210" s="13"/>
      <c r="V210" s="13"/>
      <c r="W210" s="13"/>
      <c r="X210" s="13"/>
      <c r="Y210" s="13"/>
      <c r="Z210" s="13"/>
      <c r="AA210" s="13"/>
      <c r="AB210" s="13"/>
      <c r="AC210" s="13"/>
      <c r="AD210" s="13"/>
      <c r="AE210" s="13"/>
      <c r="AT210" s="234" t="s">
        <v>153</v>
      </c>
      <c r="AU210" s="234" t="s">
        <v>83</v>
      </c>
      <c r="AV210" s="13" t="s">
        <v>81</v>
      </c>
      <c r="AW210" s="13" t="s">
        <v>35</v>
      </c>
      <c r="AX210" s="13" t="s">
        <v>73</v>
      </c>
      <c r="AY210" s="234" t="s">
        <v>142</v>
      </c>
    </row>
    <row r="211" s="14" customFormat="1">
      <c r="A211" s="14"/>
      <c r="B211" s="235"/>
      <c r="C211" s="236"/>
      <c r="D211" s="226" t="s">
        <v>153</v>
      </c>
      <c r="E211" s="237" t="s">
        <v>19</v>
      </c>
      <c r="F211" s="238" t="s">
        <v>809</v>
      </c>
      <c r="G211" s="236"/>
      <c r="H211" s="239">
        <v>1505</v>
      </c>
      <c r="I211" s="240"/>
      <c r="J211" s="236"/>
      <c r="K211" s="236"/>
      <c r="L211" s="241"/>
      <c r="M211" s="242"/>
      <c r="N211" s="243"/>
      <c r="O211" s="243"/>
      <c r="P211" s="243"/>
      <c r="Q211" s="243"/>
      <c r="R211" s="243"/>
      <c r="S211" s="243"/>
      <c r="T211" s="244"/>
      <c r="U211" s="14"/>
      <c r="V211" s="14"/>
      <c r="W211" s="14"/>
      <c r="X211" s="14"/>
      <c r="Y211" s="14"/>
      <c r="Z211" s="14"/>
      <c r="AA211" s="14"/>
      <c r="AB211" s="14"/>
      <c r="AC211" s="14"/>
      <c r="AD211" s="14"/>
      <c r="AE211" s="14"/>
      <c r="AT211" s="245" t="s">
        <v>153</v>
      </c>
      <c r="AU211" s="245" t="s">
        <v>83</v>
      </c>
      <c r="AV211" s="14" t="s">
        <v>83</v>
      </c>
      <c r="AW211" s="14" t="s">
        <v>35</v>
      </c>
      <c r="AX211" s="14" t="s">
        <v>73</v>
      </c>
      <c r="AY211" s="245" t="s">
        <v>142</v>
      </c>
    </row>
    <row r="212" s="13" customFormat="1">
      <c r="A212" s="13"/>
      <c r="B212" s="224"/>
      <c r="C212" s="225"/>
      <c r="D212" s="226" t="s">
        <v>153</v>
      </c>
      <c r="E212" s="227" t="s">
        <v>19</v>
      </c>
      <c r="F212" s="228" t="s">
        <v>283</v>
      </c>
      <c r="G212" s="225"/>
      <c r="H212" s="227" t="s">
        <v>19</v>
      </c>
      <c r="I212" s="229"/>
      <c r="J212" s="225"/>
      <c r="K212" s="225"/>
      <c r="L212" s="230"/>
      <c r="M212" s="231"/>
      <c r="N212" s="232"/>
      <c r="O212" s="232"/>
      <c r="P212" s="232"/>
      <c r="Q212" s="232"/>
      <c r="R212" s="232"/>
      <c r="S212" s="232"/>
      <c r="T212" s="233"/>
      <c r="U212" s="13"/>
      <c r="V212" s="13"/>
      <c r="W212" s="13"/>
      <c r="X212" s="13"/>
      <c r="Y212" s="13"/>
      <c r="Z212" s="13"/>
      <c r="AA212" s="13"/>
      <c r="AB212" s="13"/>
      <c r="AC212" s="13"/>
      <c r="AD212" s="13"/>
      <c r="AE212" s="13"/>
      <c r="AT212" s="234" t="s">
        <v>153</v>
      </c>
      <c r="AU212" s="234" t="s">
        <v>83</v>
      </c>
      <c r="AV212" s="13" t="s">
        <v>81</v>
      </c>
      <c r="AW212" s="13" t="s">
        <v>35</v>
      </c>
      <c r="AX212" s="13" t="s">
        <v>73</v>
      </c>
      <c r="AY212" s="234" t="s">
        <v>142</v>
      </c>
    </row>
    <row r="213" s="13" customFormat="1">
      <c r="A213" s="13"/>
      <c r="B213" s="224"/>
      <c r="C213" s="225"/>
      <c r="D213" s="226" t="s">
        <v>153</v>
      </c>
      <c r="E213" s="227" t="s">
        <v>19</v>
      </c>
      <c r="F213" s="228" t="s">
        <v>810</v>
      </c>
      <c r="G213" s="225"/>
      <c r="H213" s="227" t="s">
        <v>19</v>
      </c>
      <c r="I213" s="229"/>
      <c r="J213" s="225"/>
      <c r="K213" s="225"/>
      <c r="L213" s="230"/>
      <c r="M213" s="231"/>
      <c r="N213" s="232"/>
      <c r="O213" s="232"/>
      <c r="P213" s="232"/>
      <c r="Q213" s="232"/>
      <c r="R213" s="232"/>
      <c r="S213" s="232"/>
      <c r="T213" s="233"/>
      <c r="U213" s="13"/>
      <c r="V213" s="13"/>
      <c r="W213" s="13"/>
      <c r="X213" s="13"/>
      <c r="Y213" s="13"/>
      <c r="Z213" s="13"/>
      <c r="AA213" s="13"/>
      <c r="AB213" s="13"/>
      <c r="AC213" s="13"/>
      <c r="AD213" s="13"/>
      <c r="AE213" s="13"/>
      <c r="AT213" s="234" t="s">
        <v>153</v>
      </c>
      <c r="AU213" s="234" t="s">
        <v>83</v>
      </c>
      <c r="AV213" s="13" t="s">
        <v>81</v>
      </c>
      <c r="AW213" s="13" t="s">
        <v>35</v>
      </c>
      <c r="AX213" s="13" t="s">
        <v>73</v>
      </c>
      <c r="AY213" s="234" t="s">
        <v>142</v>
      </c>
    </row>
    <row r="214" s="14" customFormat="1">
      <c r="A214" s="14"/>
      <c r="B214" s="235"/>
      <c r="C214" s="236"/>
      <c r="D214" s="226" t="s">
        <v>153</v>
      </c>
      <c r="E214" s="237" t="s">
        <v>19</v>
      </c>
      <c r="F214" s="238" t="s">
        <v>811</v>
      </c>
      <c r="G214" s="236"/>
      <c r="H214" s="239">
        <v>165</v>
      </c>
      <c r="I214" s="240"/>
      <c r="J214" s="236"/>
      <c r="K214" s="236"/>
      <c r="L214" s="241"/>
      <c r="M214" s="242"/>
      <c r="N214" s="243"/>
      <c r="O214" s="243"/>
      <c r="P214" s="243"/>
      <c r="Q214" s="243"/>
      <c r="R214" s="243"/>
      <c r="S214" s="243"/>
      <c r="T214" s="244"/>
      <c r="U214" s="14"/>
      <c r="V214" s="14"/>
      <c r="W214" s="14"/>
      <c r="X214" s="14"/>
      <c r="Y214" s="14"/>
      <c r="Z214" s="14"/>
      <c r="AA214" s="14"/>
      <c r="AB214" s="14"/>
      <c r="AC214" s="14"/>
      <c r="AD214" s="14"/>
      <c r="AE214" s="14"/>
      <c r="AT214" s="245" t="s">
        <v>153</v>
      </c>
      <c r="AU214" s="245" t="s">
        <v>83</v>
      </c>
      <c r="AV214" s="14" t="s">
        <v>83</v>
      </c>
      <c r="AW214" s="14" t="s">
        <v>35</v>
      </c>
      <c r="AX214" s="14" t="s">
        <v>73</v>
      </c>
      <c r="AY214" s="245" t="s">
        <v>142</v>
      </c>
    </row>
    <row r="215" s="15" customFormat="1">
      <c r="A215" s="15"/>
      <c r="B215" s="246"/>
      <c r="C215" s="247"/>
      <c r="D215" s="226" t="s">
        <v>153</v>
      </c>
      <c r="E215" s="248" t="s">
        <v>19</v>
      </c>
      <c r="F215" s="249" t="s">
        <v>160</v>
      </c>
      <c r="G215" s="247"/>
      <c r="H215" s="250">
        <v>1670</v>
      </c>
      <c r="I215" s="251"/>
      <c r="J215" s="247"/>
      <c r="K215" s="247"/>
      <c r="L215" s="252"/>
      <c r="M215" s="253"/>
      <c r="N215" s="254"/>
      <c r="O215" s="254"/>
      <c r="P215" s="254"/>
      <c r="Q215" s="254"/>
      <c r="R215" s="254"/>
      <c r="S215" s="254"/>
      <c r="T215" s="255"/>
      <c r="U215" s="15"/>
      <c r="V215" s="15"/>
      <c r="W215" s="15"/>
      <c r="X215" s="15"/>
      <c r="Y215" s="15"/>
      <c r="Z215" s="15"/>
      <c r="AA215" s="15"/>
      <c r="AB215" s="15"/>
      <c r="AC215" s="15"/>
      <c r="AD215" s="15"/>
      <c r="AE215" s="15"/>
      <c r="AT215" s="256" t="s">
        <v>153</v>
      </c>
      <c r="AU215" s="256" t="s">
        <v>83</v>
      </c>
      <c r="AV215" s="15" t="s">
        <v>149</v>
      </c>
      <c r="AW215" s="15" t="s">
        <v>35</v>
      </c>
      <c r="AX215" s="15" t="s">
        <v>81</v>
      </c>
      <c r="AY215" s="256" t="s">
        <v>142</v>
      </c>
    </row>
    <row r="216" s="2" customFormat="1" ht="24.15" customHeight="1">
      <c r="A216" s="40"/>
      <c r="B216" s="41"/>
      <c r="C216" s="206" t="s">
        <v>293</v>
      </c>
      <c r="D216" s="206" t="s">
        <v>144</v>
      </c>
      <c r="E216" s="207" t="s">
        <v>287</v>
      </c>
      <c r="F216" s="208" t="s">
        <v>288</v>
      </c>
      <c r="G216" s="209" t="s">
        <v>147</v>
      </c>
      <c r="H216" s="210">
        <v>683</v>
      </c>
      <c r="I216" s="211"/>
      <c r="J216" s="212">
        <f>ROUND(I216*H216,2)</f>
        <v>0</v>
      </c>
      <c r="K216" s="208" t="s">
        <v>148</v>
      </c>
      <c r="L216" s="46"/>
      <c r="M216" s="213" t="s">
        <v>19</v>
      </c>
      <c r="N216" s="214" t="s">
        <v>44</v>
      </c>
      <c r="O216" s="86"/>
      <c r="P216" s="215">
        <f>O216*H216</f>
        <v>0</v>
      </c>
      <c r="Q216" s="215">
        <v>0</v>
      </c>
      <c r="R216" s="215">
        <f>Q216*H216</f>
        <v>0</v>
      </c>
      <c r="S216" s="215">
        <v>0</v>
      </c>
      <c r="T216" s="216">
        <f>S216*H216</f>
        <v>0</v>
      </c>
      <c r="U216" s="40"/>
      <c r="V216" s="40"/>
      <c r="W216" s="40"/>
      <c r="X216" s="40"/>
      <c r="Y216" s="40"/>
      <c r="Z216" s="40"/>
      <c r="AA216" s="40"/>
      <c r="AB216" s="40"/>
      <c r="AC216" s="40"/>
      <c r="AD216" s="40"/>
      <c r="AE216" s="40"/>
      <c r="AR216" s="217" t="s">
        <v>149</v>
      </c>
      <c r="AT216" s="217" t="s">
        <v>144</v>
      </c>
      <c r="AU216" s="217" t="s">
        <v>83</v>
      </c>
      <c r="AY216" s="19" t="s">
        <v>142</v>
      </c>
      <c r="BE216" s="218">
        <f>IF(N216="základní",J216,0)</f>
        <v>0</v>
      </c>
      <c r="BF216" s="218">
        <f>IF(N216="snížená",J216,0)</f>
        <v>0</v>
      </c>
      <c r="BG216" s="218">
        <f>IF(N216="zákl. přenesená",J216,0)</f>
        <v>0</v>
      </c>
      <c r="BH216" s="218">
        <f>IF(N216="sníž. přenesená",J216,0)</f>
        <v>0</v>
      </c>
      <c r="BI216" s="218">
        <f>IF(N216="nulová",J216,0)</f>
        <v>0</v>
      </c>
      <c r="BJ216" s="19" t="s">
        <v>81</v>
      </c>
      <c r="BK216" s="218">
        <f>ROUND(I216*H216,2)</f>
        <v>0</v>
      </c>
      <c r="BL216" s="19" t="s">
        <v>149</v>
      </c>
      <c r="BM216" s="217" t="s">
        <v>812</v>
      </c>
    </row>
    <row r="217" s="2" customFormat="1">
      <c r="A217" s="40"/>
      <c r="B217" s="41"/>
      <c r="C217" s="42"/>
      <c r="D217" s="219" t="s">
        <v>151</v>
      </c>
      <c r="E217" s="42"/>
      <c r="F217" s="220" t="s">
        <v>290</v>
      </c>
      <c r="G217" s="42"/>
      <c r="H217" s="42"/>
      <c r="I217" s="221"/>
      <c r="J217" s="42"/>
      <c r="K217" s="42"/>
      <c r="L217" s="46"/>
      <c r="M217" s="222"/>
      <c r="N217" s="223"/>
      <c r="O217" s="86"/>
      <c r="P217" s="86"/>
      <c r="Q217" s="86"/>
      <c r="R217" s="86"/>
      <c r="S217" s="86"/>
      <c r="T217" s="87"/>
      <c r="U217" s="40"/>
      <c r="V217" s="40"/>
      <c r="W217" s="40"/>
      <c r="X217" s="40"/>
      <c r="Y217" s="40"/>
      <c r="Z217" s="40"/>
      <c r="AA217" s="40"/>
      <c r="AB217" s="40"/>
      <c r="AC217" s="40"/>
      <c r="AD217" s="40"/>
      <c r="AE217" s="40"/>
      <c r="AT217" s="19" t="s">
        <v>151</v>
      </c>
      <c r="AU217" s="19" t="s">
        <v>83</v>
      </c>
    </row>
    <row r="218" s="13" customFormat="1">
      <c r="A218" s="13"/>
      <c r="B218" s="224"/>
      <c r="C218" s="225"/>
      <c r="D218" s="226" t="s">
        <v>153</v>
      </c>
      <c r="E218" s="227" t="s">
        <v>19</v>
      </c>
      <c r="F218" s="228" t="s">
        <v>752</v>
      </c>
      <c r="G218" s="225"/>
      <c r="H218" s="227" t="s">
        <v>19</v>
      </c>
      <c r="I218" s="229"/>
      <c r="J218" s="225"/>
      <c r="K218" s="225"/>
      <c r="L218" s="230"/>
      <c r="M218" s="231"/>
      <c r="N218" s="232"/>
      <c r="O218" s="232"/>
      <c r="P218" s="232"/>
      <c r="Q218" s="232"/>
      <c r="R218" s="232"/>
      <c r="S218" s="232"/>
      <c r="T218" s="233"/>
      <c r="U218" s="13"/>
      <c r="V218" s="13"/>
      <c r="W218" s="13"/>
      <c r="X218" s="13"/>
      <c r="Y218" s="13"/>
      <c r="Z218" s="13"/>
      <c r="AA218" s="13"/>
      <c r="AB218" s="13"/>
      <c r="AC218" s="13"/>
      <c r="AD218" s="13"/>
      <c r="AE218" s="13"/>
      <c r="AT218" s="234" t="s">
        <v>153</v>
      </c>
      <c r="AU218" s="234" t="s">
        <v>83</v>
      </c>
      <c r="AV218" s="13" t="s">
        <v>81</v>
      </c>
      <c r="AW218" s="13" t="s">
        <v>35</v>
      </c>
      <c r="AX218" s="13" t="s">
        <v>73</v>
      </c>
      <c r="AY218" s="234" t="s">
        <v>142</v>
      </c>
    </row>
    <row r="219" s="13" customFormat="1">
      <c r="A219" s="13"/>
      <c r="B219" s="224"/>
      <c r="C219" s="225"/>
      <c r="D219" s="226" t="s">
        <v>153</v>
      </c>
      <c r="E219" s="227" t="s">
        <v>19</v>
      </c>
      <c r="F219" s="228" t="s">
        <v>291</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153</v>
      </c>
      <c r="AU219" s="234" t="s">
        <v>83</v>
      </c>
      <c r="AV219" s="13" t="s">
        <v>81</v>
      </c>
      <c r="AW219" s="13" t="s">
        <v>35</v>
      </c>
      <c r="AX219" s="13" t="s">
        <v>73</v>
      </c>
      <c r="AY219" s="234" t="s">
        <v>142</v>
      </c>
    </row>
    <row r="220" s="14" customFormat="1">
      <c r="A220" s="14"/>
      <c r="B220" s="235"/>
      <c r="C220" s="236"/>
      <c r="D220" s="226" t="s">
        <v>153</v>
      </c>
      <c r="E220" s="237" t="s">
        <v>19</v>
      </c>
      <c r="F220" s="238" t="s">
        <v>813</v>
      </c>
      <c r="G220" s="236"/>
      <c r="H220" s="239">
        <v>683</v>
      </c>
      <c r="I220" s="240"/>
      <c r="J220" s="236"/>
      <c r="K220" s="236"/>
      <c r="L220" s="241"/>
      <c r="M220" s="242"/>
      <c r="N220" s="243"/>
      <c r="O220" s="243"/>
      <c r="P220" s="243"/>
      <c r="Q220" s="243"/>
      <c r="R220" s="243"/>
      <c r="S220" s="243"/>
      <c r="T220" s="244"/>
      <c r="U220" s="14"/>
      <c r="V220" s="14"/>
      <c r="W220" s="14"/>
      <c r="X220" s="14"/>
      <c r="Y220" s="14"/>
      <c r="Z220" s="14"/>
      <c r="AA220" s="14"/>
      <c r="AB220" s="14"/>
      <c r="AC220" s="14"/>
      <c r="AD220" s="14"/>
      <c r="AE220" s="14"/>
      <c r="AT220" s="245" t="s">
        <v>153</v>
      </c>
      <c r="AU220" s="245" t="s">
        <v>83</v>
      </c>
      <c r="AV220" s="14" t="s">
        <v>83</v>
      </c>
      <c r="AW220" s="14" t="s">
        <v>35</v>
      </c>
      <c r="AX220" s="14" t="s">
        <v>81</v>
      </c>
      <c r="AY220" s="245" t="s">
        <v>142</v>
      </c>
    </row>
    <row r="221" s="2" customFormat="1" ht="24.15" customHeight="1">
      <c r="A221" s="40"/>
      <c r="B221" s="41"/>
      <c r="C221" s="206" t="s">
        <v>299</v>
      </c>
      <c r="D221" s="206" t="s">
        <v>144</v>
      </c>
      <c r="E221" s="207" t="s">
        <v>306</v>
      </c>
      <c r="F221" s="208" t="s">
        <v>307</v>
      </c>
      <c r="G221" s="209" t="s">
        <v>147</v>
      </c>
      <c r="H221" s="210">
        <v>325</v>
      </c>
      <c r="I221" s="211"/>
      <c r="J221" s="212">
        <f>ROUND(I221*H221,2)</f>
        <v>0</v>
      </c>
      <c r="K221" s="208" t="s">
        <v>148</v>
      </c>
      <c r="L221" s="46"/>
      <c r="M221" s="213" t="s">
        <v>19</v>
      </c>
      <c r="N221" s="214" t="s">
        <v>44</v>
      </c>
      <c r="O221" s="86"/>
      <c r="P221" s="215">
        <f>O221*H221</f>
        <v>0</v>
      </c>
      <c r="Q221" s="215">
        <v>0</v>
      </c>
      <c r="R221" s="215">
        <f>Q221*H221</f>
        <v>0</v>
      </c>
      <c r="S221" s="215">
        <v>0</v>
      </c>
      <c r="T221" s="216">
        <f>S221*H221</f>
        <v>0</v>
      </c>
      <c r="U221" s="40"/>
      <c r="V221" s="40"/>
      <c r="W221" s="40"/>
      <c r="X221" s="40"/>
      <c r="Y221" s="40"/>
      <c r="Z221" s="40"/>
      <c r="AA221" s="40"/>
      <c r="AB221" s="40"/>
      <c r="AC221" s="40"/>
      <c r="AD221" s="40"/>
      <c r="AE221" s="40"/>
      <c r="AR221" s="217" t="s">
        <v>149</v>
      </c>
      <c r="AT221" s="217" t="s">
        <v>144</v>
      </c>
      <c r="AU221" s="217" t="s">
        <v>83</v>
      </c>
      <c r="AY221" s="19" t="s">
        <v>142</v>
      </c>
      <c r="BE221" s="218">
        <f>IF(N221="základní",J221,0)</f>
        <v>0</v>
      </c>
      <c r="BF221" s="218">
        <f>IF(N221="snížená",J221,0)</f>
        <v>0</v>
      </c>
      <c r="BG221" s="218">
        <f>IF(N221="zákl. přenesená",J221,0)</f>
        <v>0</v>
      </c>
      <c r="BH221" s="218">
        <f>IF(N221="sníž. přenesená",J221,0)</f>
        <v>0</v>
      </c>
      <c r="BI221" s="218">
        <f>IF(N221="nulová",J221,0)</f>
        <v>0</v>
      </c>
      <c r="BJ221" s="19" t="s">
        <v>81</v>
      </c>
      <c r="BK221" s="218">
        <f>ROUND(I221*H221,2)</f>
        <v>0</v>
      </c>
      <c r="BL221" s="19" t="s">
        <v>149</v>
      </c>
      <c r="BM221" s="217" t="s">
        <v>814</v>
      </c>
    </row>
    <row r="222" s="2" customFormat="1">
      <c r="A222" s="40"/>
      <c r="B222" s="41"/>
      <c r="C222" s="42"/>
      <c r="D222" s="219" t="s">
        <v>151</v>
      </c>
      <c r="E222" s="42"/>
      <c r="F222" s="220" t="s">
        <v>309</v>
      </c>
      <c r="G222" s="42"/>
      <c r="H222" s="42"/>
      <c r="I222" s="221"/>
      <c r="J222" s="42"/>
      <c r="K222" s="42"/>
      <c r="L222" s="46"/>
      <c r="M222" s="222"/>
      <c r="N222" s="223"/>
      <c r="O222" s="86"/>
      <c r="P222" s="86"/>
      <c r="Q222" s="86"/>
      <c r="R222" s="86"/>
      <c r="S222" s="86"/>
      <c r="T222" s="87"/>
      <c r="U222" s="40"/>
      <c r="V222" s="40"/>
      <c r="W222" s="40"/>
      <c r="X222" s="40"/>
      <c r="Y222" s="40"/>
      <c r="Z222" s="40"/>
      <c r="AA222" s="40"/>
      <c r="AB222" s="40"/>
      <c r="AC222" s="40"/>
      <c r="AD222" s="40"/>
      <c r="AE222" s="40"/>
      <c r="AT222" s="19" t="s">
        <v>151</v>
      </c>
      <c r="AU222" s="19" t="s">
        <v>83</v>
      </c>
    </row>
    <row r="223" s="13" customFormat="1">
      <c r="A223" s="13"/>
      <c r="B223" s="224"/>
      <c r="C223" s="225"/>
      <c r="D223" s="226" t="s">
        <v>153</v>
      </c>
      <c r="E223" s="227" t="s">
        <v>19</v>
      </c>
      <c r="F223" s="228" t="s">
        <v>752</v>
      </c>
      <c r="G223" s="225"/>
      <c r="H223" s="227" t="s">
        <v>19</v>
      </c>
      <c r="I223" s="229"/>
      <c r="J223" s="225"/>
      <c r="K223" s="225"/>
      <c r="L223" s="230"/>
      <c r="M223" s="231"/>
      <c r="N223" s="232"/>
      <c r="O223" s="232"/>
      <c r="P223" s="232"/>
      <c r="Q223" s="232"/>
      <c r="R223" s="232"/>
      <c r="S223" s="232"/>
      <c r="T223" s="233"/>
      <c r="U223" s="13"/>
      <c r="V223" s="13"/>
      <c r="W223" s="13"/>
      <c r="X223" s="13"/>
      <c r="Y223" s="13"/>
      <c r="Z223" s="13"/>
      <c r="AA223" s="13"/>
      <c r="AB223" s="13"/>
      <c r="AC223" s="13"/>
      <c r="AD223" s="13"/>
      <c r="AE223" s="13"/>
      <c r="AT223" s="234" t="s">
        <v>153</v>
      </c>
      <c r="AU223" s="234" t="s">
        <v>83</v>
      </c>
      <c r="AV223" s="13" t="s">
        <v>81</v>
      </c>
      <c r="AW223" s="13" t="s">
        <v>35</v>
      </c>
      <c r="AX223" s="13" t="s">
        <v>73</v>
      </c>
      <c r="AY223" s="234" t="s">
        <v>142</v>
      </c>
    </row>
    <row r="224" s="13" customFormat="1">
      <c r="A224" s="13"/>
      <c r="B224" s="224"/>
      <c r="C224" s="225"/>
      <c r="D224" s="226" t="s">
        <v>153</v>
      </c>
      <c r="E224" s="227" t="s">
        <v>19</v>
      </c>
      <c r="F224" s="228" t="s">
        <v>310</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153</v>
      </c>
      <c r="AU224" s="234" t="s">
        <v>83</v>
      </c>
      <c r="AV224" s="13" t="s">
        <v>81</v>
      </c>
      <c r="AW224" s="13" t="s">
        <v>35</v>
      </c>
      <c r="AX224" s="13" t="s">
        <v>73</v>
      </c>
      <c r="AY224" s="234" t="s">
        <v>142</v>
      </c>
    </row>
    <row r="225" s="14" customFormat="1">
      <c r="A225" s="14"/>
      <c r="B225" s="235"/>
      <c r="C225" s="236"/>
      <c r="D225" s="226" t="s">
        <v>153</v>
      </c>
      <c r="E225" s="237" t="s">
        <v>19</v>
      </c>
      <c r="F225" s="238" t="s">
        <v>758</v>
      </c>
      <c r="G225" s="236"/>
      <c r="H225" s="239">
        <v>325</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153</v>
      </c>
      <c r="AU225" s="245" t="s">
        <v>83</v>
      </c>
      <c r="AV225" s="14" t="s">
        <v>83</v>
      </c>
      <c r="AW225" s="14" t="s">
        <v>35</v>
      </c>
      <c r="AX225" s="14" t="s">
        <v>81</v>
      </c>
      <c r="AY225" s="245" t="s">
        <v>142</v>
      </c>
    </row>
    <row r="226" s="2" customFormat="1" ht="16.5" customHeight="1">
      <c r="A226" s="40"/>
      <c r="B226" s="41"/>
      <c r="C226" s="257" t="s">
        <v>305</v>
      </c>
      <c r="D226" s="257" t="s">
        <v>250</v>
      </c>
      <c r="E226" s="258" t="s">
        <v>312</v>
      </c>
      <c r="F226" s="259" t="s">
        <v>313</v>
      </c>
      <c r="G226" s="260" t="s">
        <v>302</v>
      </c>
      <c r="H226" s="261">
        <v>9.75</v>
      </c>
      <c r="I226" s="262"/>
      <c r="J226" s="263">
        <f>ROUND(I226*H226,2)</f>
        <v>0</v>
      </c>
      <c r="K226" s="259" t="s">
        <v>148</v>
      </c>
      <c r="L226" s="264"/>
      <c r="M226" s="265" t="s">
        <v>19</v>
      </c>
      <c r="N226" s="266" t="s">
        <v>44</v>
      </c>
      <c r="O226" s="86"/>
      <c r="P226" s="215">
        <f>O226*H226</f>
        <v>0</v>
      </c>
      <c r="Q226" s="215">
        <v>0.001</v>
      </c>
      <c r="R226" s="215">
        <f>Q226*H226</f>
        <v>0.00975</v>
      </c>
      <c r="S226" s="215">
        <v>0</v>
      </c>
      <c r="T226" s="216">
        <f>S226*H226</f>
        <v>0</v>
      </c>
      <c r="U226" s="40"/>
      <c r="V226" s="40"/>
      <c r="W226" s="40"/>
      <c r="X226" s="40"/>
      <c r="Y226" s="40"/>
      <c r="Z226" s="40"/>
      <c r="AA226" s="40"/>
      <c r="AB226" s="40"/>
      <c r="AC226" s="40"/>
      <c r="AD226" s="40"/>
      <c r="AE226" s="40"/>
      <c r="AR226" s="217" t="s">
        <v>209</v>
      </c>
      <c r="AT226" s="217" t="s">
        <v>250</v>
      </c>
      <c r="AU226" s="217" t="s">
        <v>83</v>
      </c>
      <c r="AY226" s="19" t="s">
        <v>142</v>
      </c>
      <c r="BE226" s="218">
        <f>IF(N226="základní",J226,0)</f>
        <v>0</v>
      </c>
      <c r="BF226" s="218">
        <f>IF(N226="snížená",J226,0)</f>
        <v>0</v>
      </c>
      <c r="BG226" s="218">
        <f>IF(N226="zákl. přenesená",J226,0)</f>
        <v>0</v>
      </c>
      <c r="BH226" s="218">
        <f>IF(N226="sníž. přenesená",J226,0)</f>
        <v>0</v>
      </c>
      <c r="BI226" s="218">
        <f>IF(N226="nulová",J226,0)</f>
        <v>0</v>
      </c>
      <c r="BJ226" s="19" t="s">
        <v>81</v>
      </c>
      <c r="BK226" s="218">
        <f>ROUND(I226*H226,2)</f>
        <v>0</v>
      </c>
      <c r="BL226" s="19" t="s">
        <v>149</v>
      </c>
      <c r="BM226" s="217" t="s">
        <v>815</v>
      </c>
    </row>
    <row r="227" s="13" customFormat="1">
      <c r="A227" s="13"/>
      <c r="B227" s="224"/>
      <c r="C227" s="225"/>
      <c r="D227" s="226" t="s">
        <v>153</v>
      </c>
      <c r="E227" s="227" t="s">
        <v>19</v>
      </c>
      <c r="F227" s="228" t="s">
        <v>752</v>
      </c>
      <c r="G227" s="225"/>
      <c r="H227" s="227" t="s">
        <v>19</v>
      </c>
      <c r="I227" s="229"/>
      <c r="J227" s="225"/>
      <c r="K227" s="225"/>
      <c r="L227" s="230"/>
      <c r="M227" s="231"/>
      <c r="N227" s="232"/>
      <c r="O227" s="232"/>
      <c r="P227" s="232"/>
      <c r="Q227" s="232"/>
      <c r="R227" s="232"/>
      <c r="S227" s="232"/>
      <c r="T227" s="233"/>
      <c r="U227" s="13"/>
      <c r="V227" s="13"/>
      <c r="W227" s="13"/>
      <c r="X227" s="13"/>
      <c r="Y227" s="13"/>
      <c r="Z227" s="13"/>
      <c r="AA227" s="13"/>
      <c r="AB227" s="13"/>
      <c r="AC227" s="13"/>
      <c r="AD227" s="13"/>
      <c r="AE227" s="13"/>
      <c r="AT227" s="234" t="s">
        <v>153</v>
      </c>
      <c r="AU227" s="234" t="s">
        <v>83</v>
      </c>
      <c r="AV227" s="13" t="s">
        <v>81</v>
      </c>
      <c r="AW227" s="13" t="s">
        <v>35</v>
      </c>
      <c r="AX227" s="13" t="s">
        <v>73</v>
      </c>
      <c r="AY227" s="234" t="s">
        <v>142</v>
      </c>
    </row>
    <row r="228" s="13" customFormat="1">
      <c r="A228" s="13"/>
      <c r="B228" s="224"/>
      <c r="C228" s="225"/>
      <c r="D228" s="226" t="s">
        <v>153</v>
      </c>
      <c r="E228" s="227" t="s">
        <v>19</v>
      </c>
      <c r="F228" s="228" t="s">
        <v>310</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153</v>
      </c>
      <c r="AU228" s="234" t="s">
        <v>83</v>
      </c>
      <c r="AV228" s="13" t="s">
        <v>81</v>
      </c>
      <c r="AW228" s="13" t="s">
        <v>35</v>
      </c>
      <c r="AX228" s="13" t="s">
        <v>73</v>
      </c>
      <c r="AY228" s="234" t="s">
        <v>142</v>
      </c>
    </row>
    <row r="229" s="14" customFormat="1">
      <c r="A229" s="14"/>
      <c r="B229" s="235"/>
      <c r="C229" s="236"/>
      <c r="D229" s="226" t="s">
        <v>153</v>
      </c>
      <c r="E229" s="237" t="s">
        <v>19</v>
      </c>
      <c r="F229" s="238" t="s">
        <v>816</v>
      </c>
      <c r="G229" s="236"/>
      <c r="H229" s="239">
        <v>9.75</v>
      </c>
      <c r="I229" s="240"/>
      <c r="J229" s="236"/>
      <c r="K229" s="236"/>
      <c r="L229" s="241"/>
      <c r="M229" s="242"/>
      <c r="N229" s="243"/>
      <c r="O229" s="243"/>
      <c r="P229" s="243"/>
      <c r="Q229" s="243"/>
      <c r="R229" s="243"/>
      <c r="S229" s="243"/>
      <c r="T229" s="244"/>
      <c r="U229" s="14"/>
      <c r="V229" s="14"/>
      <c r="W229" s="14"/>
      <c r="X229" s="14"/>
      <c r="Y229" s="14"/>
      <c r="Z229" s="14"/>
      <c r="AA229" s="14"/>
      <c r="AB229" s="14"/>
      <c r="AC229" s="14"/>
      <c r="AD229" s="14"/>
      <c r="AE229" s="14"/>
      <c r="AT229" s="245" t="s">
        <v>153</v>
      </c>
      <c r="AU229" s="245" t="s">
        <v>83</v>
      </c>
      <c r="AV229" s="14" t="s">
        <v>83</v>
      </c>
      <c r="AW229" s="14" t="s">
        <v>35</v>
      </c>
      <c r="AX229" s="14" t="s">
        <v>81</v>
      </c>
      <c r="AY229" s="245" t="s">
        <v>142</v>
      </c>
    </row>
    <row r="230" s="2" customFormat="1" ht="24.15" customHeight="1">
      <c r="A230" s="40"/>
      <c r="B230" s="41"/>
      <c r="C230" s="206" t="s">
        <v>311</v>
      </c>
      <c r="D230" s="206" t="s">
        <v>144</v>
      </c>
      <c r="E230" s="207" t="s">
        <v>294</v>
      </c>
      <c r="F230" s="208" t="s">
        <v>295</v>
      </c>
      <c r="G230" s="209" t="s">
        <v>147</v>
      </c>
      <c r="H230" s="210">
        <v>218</v>
      </c>
      <c r="I230" s="211"/>
      <c r="J230" s="212">
        <f>ROUND(I230*H230,2)</f>
        <v>0</v>
      </c>
      <c r="K230" s="208" t="s">
        <v>148</v>
      </c>
      <c r="L230" s="46"/>
      <c r="M230" s="213" t="s">
        <v>19</v>
      </c>
      <c r="N230" s="214" t="s">
        <v>44</v>
      </c>
      <c r="O230" s="86"/>
      <c r="P230" s="215">
        <f>O230*H230</f>
        <v>0</v>
      </c>
      <c r="Q230" s="215">
        <v>0</v>
      </c>
      <c r="R230" s="215">
        <f>Q230*H230</f>
        <v>0</v>
      </c>
      <c r="S230" s="215">
        <v>0</v>
      </c>
      <c r="T230" s="216">
        <f>S230*H230</f>
        <v>0</v>
      </c>
      <c r="U230" s="40"/>
      <c r="V230" s="40"/>
      <c r="W230" s="40"/>
      <c r="X230" s="40"/>
      <c r="Y230" s="40"/>
      <c r="Z230" s="40"/>
      <c r="AA230" s="40"/>
      <c r="AB230" s="40"/>
      <c r="AC230" s="40"/>
      <c r="AD230" s="40"/>
      <c r="AE230" s="40"/>
      <c r="AR230" s="217" t="s">
        <v>149</v>
      </c>
      <c r="AT230" s="217" t="s">
        <v>144</v>
      </c>
      <c r="AU230" s="217" t="s">
        <v>83</v>
      </c>
      <c r="AY230" s="19" t="s">
        <v>142</v>
      </c>
      <c r="BE230" s="218">
        <f>IF(N230="základní",J230,0)</f>
        <v>0</v>
      </c>
      <c r="BF230" s="218">
        <f>IF(N230="snížená",J230,0)</f>
        <v>0</v>
      </c>
      <c r="BG230" s="218">
        <f>IF(N230="zákl. přenesená",J230,0)</f>
        <v>0</v>
      </c>
      <c r="BH230" s="218">
        <f>IF(N230="sníž. přenesená",J230,0)</f>
        <v>0</v>
      </c>
      <c r="BI230" s="218">
        <f>IF(N230="nulová",J230,0)</f>
        <v>0</v>
      </c>
      <c r="BJ230" s="19" t="s">
        <v>81</v>
      </c>
      <c r="BK230" s="218">
        <f>ROUND(I230*H230,2)</f>
        <v>0</v>
      </c>
      <c r="BL230" s="19" t="s">
        <v>149</v>
      </c>
      <c r="BM230" s="217" t="s">
        <v>817</v>
      </c>
    </row>
    <row r="231" s="2" customFormat="1">
      <c r="A231" s="40"/>
      <c r="B231" s="41"/>
      <c r="C231" s="42"/>
      <c r="D231" s="219" t="s">
        <v>151</v>
      </c>
      <c r="E231" s="42"/>
      <c r="F231" s="220" t="s">
        <v>297</v>
      </c>
      <c r="G231" s="42"/>
      <c r="H231" s="42"/>
      <c r="I231" s="221"/>
      <c r="J231" s="42"/>
      <c r="K231" s="42"/>
      <c r="L231" s="46"/>
      <c r="M231" s="222"/>
      <c r="N231" s="223"/>
      <c r="O231" s="86"/>
      <c r="P231" s="86"/>
      <c r="Q231" s="86"/>
      <c r="R231" s="86"/>
      <c r="S231" s="86"/>
      <c r="T231" s="87"/>
      <c r="U231" s="40"/>
      <c r="V231" s="40"/>
      <c r="W231" s="40"/>
      <c r="X231" s="40"/>
      <c r="Y231" s="40"/>
      <c r="Z231" s="40"/>
      <c r="AA231" s="40"/>
      <c r="AB231" s="40"/>
      <c r="AC231" s="40"/>
      <c r="AD231" s="40"/>
      <c r="AE231" s="40"/>
      <c r="AT231" s="19" t="s">
        <v>151</v>
      </c>
      <c r="AU231" s="19" t="s">
        <v>83</v>
      </c>
    </row>
    <row r="232" s="13" customFormat="1">
      <c r="A232" s="13"/>
      <c r="B232" s="224"/>
      <c r="C232" s="225"/>
      <c r="D232" s="226" t="s">
        <v>153</v>
      </c>
      <c r="E232" s="227" t="s">
        <v>19</v>
      </c>
      <c r="F232" s="228" t="s">
        <v>752</v>
      </c>
      <c r="G232" s="225"/>
      <c r="H232" s="227" t="s">
        <v>19</v>
      </c>
      <c r="I232" s="229"/>
      <c r="J232" s="225"/>
      <c r="K232" s="225"/>
      <c r="L232" s="230"/>
      <c r="M232" s="231"/>
      <c r="N232" s="232"/>
      <c r="O232" s="232"/>
      <c r="P232" s="232"/>
      <c r="Q232" s="232"/>
      <c r="R232" s="232"/>
      <c r="S232" s="232"/>
      <c r="T232" s="233"/>
      <c r="U232" s="13"/>
      <c r="V232" s="13"/>
      <c r="W232" s="13"/>
      <c r="X232" s="13"/>
      <c r="Y232" s="13"/>
      <c r="Z232" s="13"/>
      <c r="AA232" s="13"/>
      <c r="AB232" s="13"/>
      <c r="AC232" s="13"/>
      <c r="AD232" s="13"/>
      <c r="AE232" s="13"/>
      <c r="AT232" s="234" t="s">
        <v>153</v>
      </c>
      <c r="AU232" s="234" t="s">
        <v>83</v>
      </c>
      <c r="AV232" s="13" t="s">
        <v>81</v>
      </c>
      <c r="AW232" s="13" t="s">
        <v>35</v>
      </c>
      <c r="AX232" s="13" t="s">
        <v>73</v>
      </c>
      <c r="AY232" s="234" t="s">
        <v>142</v>
      </c>
    </row>
    <row r="233" s="13" customFormat="1">
      <c r="A233" s="13"/>
      <c r="B233" s="224"/>
      <c r="C233" s="225"/>
      <c r="D233" s="226" t="s">
        <v>153</v>
      </c>
      <c r="E233" s="227" t="s">
        <v>19</v>
      </c>
      <c r="F233" s="228" t="s">
        <v>753</v>
      </c>
      <c r="G233" s="225"/>
      <c r="H233" s="227" t="s">
        <v>19</v>
      </c>
      <c r="I233" s="229"/>
      <c r="J233" s="225"/>
      <c r="K233" s="225"/>
      <c r="L233" s="230"/>
      <c r="M233" s="231"/>
      <c r="N233" s="232"/>
      <c r="O233" s="232"/>
      <c r="P233" s="232"/>
      <c r="Q233" s="232"/>
      <c r="R233" s="232"/>
      <c r="S233" s="232"/>
      <c r="T233" s="233"/>
      <c r="U233" s="13"/>
      <c r="V233" s="13"/>
      <c r="W233" s="13"/>
      <c r="X233" s="13"/>
      <c r="Y233" s="13"/>
      <c r="Z233" s="13"/>
      <c r="AA233" s="13"/>
      <c r="AB233" s="13"/>
      <c r="AC233" s="13"/>
      <c r="AD233" s="13"/>
      <c r="AE233" s="13"/>
      <c r="AT233" s="234" t="s">
        <v>153</v>
      </c>
      <c r="AU233" s="234" t="s">
        <v>83</v>
      </c>
      <c r="AV233" s="13" t="s">
        <v>81</v>
      </c>
      <c r="AW233" s="13" t="s">
        <v>35</v>
      </c>
      <c r="AX233" s="13" t="s">
        <v>73</v>
      </c>
      <c r="AY233" s="234" t="s">
        <v>142</v>
      </c>
    </row>
    <row r="234" s="14" customFormat="1">
      <c r="A234" s="14"/>
      <c r="B234" s="235"/>
      <c r="C234" s="236"/>
      <c r="D234" s="226" t="s">
        <v>153</v>
      </c>
      <c r="E234" s="237" t="s">
        <v>19</v>
      </c>
      <c r="F234" s="238" t="s">
        <v>818</v>
      </c>
      <c r="G234" s="236"/>
      <c r="H234" s="239">
        <v>218</v>
      </c>
      <c r="I234" s="240"/>
      <c r="J234" s="236"/>
      <c r="K234" s="236"/>
      <c r="L234" s="241"/>
      <c r="M234" s="242"/>
      <c r="N234" s="243"/>
      <c r="O234" s="243"/>
      <c r="P234" s="243"/>
      <c r="Q234" s="243"/>
      <c r="R234" s="243"/>
      <c r="S234" s="243"/>
      <c r="T234" s="244"/>
      <c r="U234" s="14"/>
      <c r="V234" s="14"/>
      <c r="W234" s="14"/>
      <c r="X234" s="14"/>
      <c r="Y234" s="14"/>
      <c r="Z234" s="14"/>
      <c r="AA234" s="14"/>
      <c r="AB234" s="14"/>
      <c r="AC234" s="14"/>
      <c r="AD234" s="14"/>
      <c r="AE234" s="14"/>
      <c r="AT234" s="245" t="s">
        <v>153</v>
      </c>
      <c r="AU234" s="245" t="s">
        <v>83</v>
      </c>
      <c r="AV234" s="14" t="s">
        <v>83</v>
      </c>
      <c r="AW234" s="14" t="s">
        <v>35</v>
      </c>
      <c r="AX234" s="14" t="s">
        <v>81</v>
      </c>
      <c r="AY234" s="245" t="s">
        <v>142</v>
      </c>
    </row>
    <row r="235" s="2" customFormat="1" ht="16.5" customHeight="1">
      <c r="A235" s="40"/>
      <c r="B235" s="41"/>
      <c r="C235" s="257" t="s">
        <v>7</v>
      </c>
      <c r="D235" s="257" t="s">
        <v>250</v>
      </c>
      <c r="E235" s="258" t="s">
        <v>300</v>
      </c>
      <c r="F235" s="259" t="s">
        <v>301</v>
      </c>
      <c r="G235" s="260" t="s">
        <v>302</v>
      </c>
      <c r="H235" s="261">
        <v>6.54</v>
      </c>
      <c r="I235" s="262"/>
      <c r="J235" s="263">
        <f>ROUND(I235*H235,2)</f>
        <v>0</v>
      </c>
      <c r="K235" s="259" t="s">
        <v>148</v>
      </c>
      <c r="L235" s="264"/>
      <c r="M235" s="265" t="s">
        <v>19</v>
      </c>
      <c r="N235" s="266" t="s">
        <v>44</v>
      </c>
      <c r="O235" s="86"/>
      <c r="P235" s="215">
        <f>O235*H235</f>
        <v>0</v>
      </c>
      <c r="Q235" s="215">
        <v>0.001</v>
      </c>
      <c r="R235" s="215">
        <f>Q235*H235</f>
        <v>0.0065399999999999998</v>
      </c>
      <c r="S235" s="215">
        <v>0</v>
      </c>
      <c r="T235" s="216">
        <f>S235*H235</f>
        <v>0</v>
      </c>
      <c r="U235" s="40"/>
      <c r="V235" s="40"/>
      <c r="W235" s="40"/>
      <c r="X235" s="40"/>
      <c r="Y235" s="40"/>
      <c r="Z235" s="40"/>
      <c r="AA235" s="40"/>
      <c r="AB235" s="40"/>
      <c r="AC235" s="40"/>
      <c r="AD235" s="40"/>
      <c r="AE235" s="40"/>
      <c r="AR235" s="217" t="s">
        <v>209</v>
      </c>
      <c r="AT235" s="217" t="s">
        <v>250</v>
      </c>
      <c r="AU235" s="217" t="s">
        <v>83</v>
      </c>
      <c r="AY235" s="19" t="s">
        <v>142</v>
      </c>
      <c r="BE235" s="218">
        <f>IF(N235="základní",J235,0)</f>
        <v>0</v>
      </c>
      <c r="BF235" s="218">
        <f>IF(N235="snížená",J235,0)</f>
        <v>0</v>
      </c>
      <c r="BG235" s="218">
        <f>IF(N235="zákl. přenesená",J235,0)</f>
        <v>0</v>
      </c>
      <c r="BH235" s="218">
        <f>IF(N235="sníž. přenesená",J235,0)</f>
        <v>0</v>
      </c>
      <c r="BI235" s="218">
        <f>IF(N235="nulová",J235,0)</f>
        <v>0</v>
      </c>
      <c r="BJ235" s="19" t="s">
        <v>81</v>
      </c>
      <c r="BK235" s="218">
        <f>ROUND(I235*H235,2)</f>
        <v>0</v>
      </c>
      <c r="BL235" s="19" t="s">
        <v>149</v>
      </c>
      <c r="BM235" s="217" t="s">
        <v>819</v>
      </c>
    </row>
    <row r="236" s="13" customFormat="1">
      <c r="A236" s="13"/>
      <c r="B236" s="224"/>
      <c r="C236" s="225"/>
      <c r="D236" s="226" t="s">
        <v>153</v>
      </c>
      <c r="E236" s="227" t="s">
        <v>19</v>
      </c>
      <c r="F236" s="228" t="s">
        <v>752</v>
      </c>
      <c r="G236" s="225"/>
      <c r="H236" s="227" t="s">
        <v>19</v>
      </c>
      <c r="I236" s="229"/>
      <c r="J236" s="225"/>
      <c r="K236" s="225"/>
      <c r="L236" s="230"/>
      <c r="M236" s="231"/>
      <c r="N236" s="232"/>
      <c r="O236" s="232"/>
      <c r="P236" s="232"/>
      <c r="Q236" s="232"/>
      <c r="R236" s="232"/>
      <c r="S236" s="232"/>
      <c r="T236" s="233"/>
      <c r="U236" s="13"/>
      <c r="V236" s="13"/>
      <c r="W236" s="13"/>
      <c r="X236" s="13"/>
      <c r="Y236" s="13"/>
      <c r="Z236" s="13"/>
      <c r="AA236" s="13"/>
      <c r="AB236" s="13"/>
      <c r="AC236" s="13"/>
      <c r="AD236" s="13"/>
      <c r="AE236" s="13"/>
      <c r="AT236" s="234" t="s">
        <v>153</v>
      </c>
      <c r="AU236" s="234" t="s">
        <v>83</v>
      </c>
      <c r="AV236" s="13" t="s">
        <v>81</v>
      </c>
      <c r="AW236" s="13" t="s">
        <v>35</v>
      </c>
      <c r="AX236" s="13" t="s">
        <v>73</v>
      </c>
      <c r="AY236" s="234" t="s">
        <v>142</v>
      </c>
    </row>
    <row r="237" s="13" customFormat="1">
      <c r="A237" s="13"/>
      <c r="B237" s="224"/>
      <c r="C237" s="225"/>
      <c r="D237" s="226" t="s">
        <v>153</v>
      </c>
      <c r="E237" s="227" t="s">
        <v>19</v>
      </c>
      <c r="F237" s="228" t="s">
        <v>753</v>
      </c>
      <c r="G237" s="225"/>
      <c r="H237" s="227" t="s">
        <v>19</v>
      </c>
      <c r="I237" s="229"/>
      <c r="J237" s="225"/>
      <c r="K237" s="225"/>
      <c r="L237" s="230"/>
      <c r="M237" s="231"/>
      <c r="N237" s="232"/>
      <c r="O237" s="232"/>
      <c r="P237" s="232"/>
      <c r="Q237" s="232"/>
      <c r="R237" s="232"/>
      <c r="S237" s="232"/>
      <c r="T237" s="233"/>
      <c r="U237" s="13"/>
      <c r="V237" s="13"/>
      <c r="W237" s="13"/>
      <c r="X237" s="13"/>
      <c r="Y237" s="13"/>
      <c r="Z237" s="13"/>
      <c r="AA237" s="13"/>
      <c r="AB237" s="13"/>
      <c r="AC237" s="13"/>
      <c r="AD237" s="13"/>
      <c r="AE237" s="13"/>
      <c r="AT237" s="234" t="s">
        <v>153</v>
      </c>
      <c r="AU237" s="234" t="s">
        <v>83</v>
      </c>
      <c r="AV237" s="13" t="s">
        <v>81</v>
      </c>
      <c r="AW237" s="13" t="s">
        <v>35</v>
      </c>
      <c r="AX237" s="13" t="s">
        <v>73</v>
      </c>
      <c r="AY237" s="234" t="s">
        <v>142</v>
      </c>
    </row>
    <row r="238" s="14" customFormat="1">
      <c r="A238" s="14"/>
      <c r="B238" s="235"/>
      <c r="C238" s="236"/>
      <c r="D238" s="226" t="s">
        <v>153</v>
      </c>
      <c r="E238" s="237" t="s">
        <v>19</v>
      </c>
      <c r="F238" s="238" t="s">
        <v>820</v>
      </c>
      <c r="G238" s="236"/>
      <c r="H238" s="239">
        <v>6.54</v>
      </c>
      <c r="I238" s="240"/>
      <c r="J238" s="236"/>
      <c r="K238" s="236"/>
      <c r="L238" s="241"/>
      <c r="M238" s="242"/>
      <c r="N238" s="243"/>
      <c r="O238" s="243"/>
      <c r="P238" s="243"/>
      <c r="Q238" s="243"/>
      <c r="R238" s="243"/>
      <c r="S238" s="243"/>
      <c r="T238" s="244"/>
      <c r="U238" s="14"/>
      <c r="V238" s="14"/>
      <c r="W238" s="14"/>
      <c r="X238" s="14"/>
      <c r="Y238" s="14"/>
      <c r="Z238" s="14"/>
      <c r="AA238" s="14"/>
      <c r="AB238" s="14"/>
      <c r="AC238" s="14"/>
      <c r="AD238" s="14"/>
      <c r="AE238" s="14"/>
      <c r="AT238" s="245" t="s">
        <v>153</v>
      </c>
      <c r="AU238" s="245" t="s">
        <v>83</v>
      </c>
      <c r="AV238" s="14" t="s">
        <v>83</v>
      </c>
      <c r="AW238" s="14" t="s">
        <v>35</v>
      </c>
      <c r="AX238" s="14" t="s">
        <v>81</v>
      </c>
      <c r="AY238" s="245" t="s">
        <v>142</v>
      </c>
    </row>
    <row r="239" s="2" customFormat="1" ht="24.15" customHeight="1">
      <c r="A239" s="40"/>
      <c r="B239" s="41"/>
      <c r="C239" s="206" t="s">
        <v>323</v>
      </c>
      <c r="D239" s="206" t="s">
        <v>144</v>
      </c>
      <c r="E239" s="207" t="s">
        <v>316</v>
      </c>
      <c r="F239" s="208" t="s">
        <v>317</v>
      </c>
      <c r="G239" s="209" t="s">
        <v>147</v>
      </c>
      <c r="H239" s="210">
        <v>18</v>
      </c>
      <c r="I239" s="211"/>
      <c r="J239" s="212">
        <f>ROUND(I239*H239,2)</f>
        <v>0</v>
      </c>
      <c r="K239" s="208" t="s">
        <v>148</v>
      </c>
      <c r="L239" s="46"/>
      <c r="M239" s="213" t="s">
        <v>19</v>
      </c>
      <c r="N239" s="214" t="s">
        <v>44</v>
      </c>
      <c r="O239" s="86"/>
      <c r="P239" s="215">
        <f>O239*H239</f>
        <v>0</v>
      </c>
      <c r="Q239" s="215">
        <v>0</v>
      </c>
      <c r="R239" s="215">
        <f>Q239*H239</f>
        <v>0</v>
      </c>
      <c r="S239" s="215">
        <v>0</v>
      </c>
      <c r="T239" s="216">
        <f>S239*H239</f>
        <v>0</v>
      </c>
      <c r="U239" s="40"/>
      <c r="V239" s="40"/>
      <c r="W239" s="40"/>
      <c r="X239" s="40"/>
      <c r="Y239" s="40"/>
      <c r="Z239" s="40"/>
      <c r="AA239" s="40"/>
      <c r="AB239" s="40"/>
      <c r="AC239" s="40"/>
      <c r="AD239" s="40"/>
      <c r="AE239" s="40"/>
      <c r="AR239" s="217" t="s">
        <v>149</v>
      </c>
      <c r="AT239" s="217" t="s">
        <v>144</v>
      </c>
      <c r="AU239" s="217" t="s">
        <v>83</v>
      </c>
      <c r="AY239" s="19" t="s">
        <v>142</v>
      </c>
      <c r="BE239" s="218">
        <f>IF(N239="základní",J239,0)</f>
        <v>0</v>
      </c>
      <c r="BF239" s="218">
        <f>IF(N239="snížená",J239,0)</f>
        <v>0</v>
      </c>
      <c r="BG239" s="218">
        <f>IF(N239="zákl. přenesená",J239,0)</f>
        <v>0</v>
      </c>
      <c r="BH239" s="218">
        <f>IF(N239="sníž. přenesená",J239,0)</f>
        <v>0</v>
      </c>
      <c r="BI239" s="218">
        <f>IF(N239="nulová",J239,0)</f>
        <v>0</v>
      </c>
      <c r="BJ239" s="19" t="s">
        <v>81</v>
      </c>
      <c r="BK239" s="218">
        <f>ROUND(I239*H239,2)</f>
        <v>0</v>
      </c>
      <c r="BL239" s="19" t="s">
        <v>149</v>
      </c>
      <c r="BM239" s="217" t="s">
        <v>821</v>
      </c>
    </row>
    <row r="240" s="2" customFormat="1">
      <c r="A240" s="40"/>
      <c r="B240" s="41"/>
      <c r="C240" s="42"/>
      <c r="D240" s="219" t="s">
        <v>151</v>
      </c>
      <c r="E240" s="42"/>
      <c r="F240" s="220" t="s">
        <v>319</v>
      </c>
      <c r="G240" s="42"/>
      <c r="H240" s="42"/>
      <c r="I240" s="221"/>
      <c r="J240" s="42"/>
      <c r="K240" s="42"/>
      <c r="L240" s="46"/>
      <c r="M240" s="222"/>
      <c r="N240" s="223"/>
      <c r="O240" s="86"/>
      <c r="P240" s="86"/>
      <c r="Q240" s="86"/>
      <c r="R240" s="86"/>
      <c r="S240" s="86"/>
      <c r="T240" s="87"/>
      <c r="U240" s="40"/>
      <c r="V240" s="40"/>
      <c r="W240" s="40"/>
      <c r="X240" s="40"/>
      <c r="Y240" s="40"/>
      <c r="Z240" s="40"/>
      <c r="AA240" s="40"/>
      <c r="AB240" s="40"/>
      <c r="AC240" s="40"/>
      <c r="AD240" s="40"/>
      <c r="AE240" s="40"/>
      <c r="AT240" s="19" t="s">
        <v>151</v>
      </c>
      <c r="AU240" s="19" t="s">
        <v>83</v>
      </c>
    </row>
    <row r="241" s="13" customFormat="1">
      <c r="A241" s="13"/>
      <c r="B241" s="224"/>
      <c r="C241" s="225"/>
      <c r="D241" s="226" t="s">
        <v>153</v>
      </c>
      <c r="E241" s="227" t="s">
        <v>19</v>
      </c>
      <c r="F241" s="228" t="s">
        <v>752</v>
      </c>
      <c r="G241" s="225"/>
      <c r="H241" s="227" t="s">
        <v>19</v>
      </c>
      <c r="I241" s="229"/>
      <c r="J241" s="225"/>
      <c r="K241" s="225"/>
      <c r="L241" s="230"/>
      <c r="M241" s="231"/>
      <c r="N241" s="232"/>
      <c r="O241" s="232"/>
      <c r="P241" s="232"/>
      <c r="Q241" s="232"/>
      <c r="R241" s="232"/>
      <c r="S241" s="232"/>
      <c r="T241" s="233"/>
      <c r="U241" s="13"/>
      <c r="V241" s="13"/>
      <c r="W241" s="13"/>
      <c r="X241" s="13"/>
      <c r="Y241" s="13"/>
      <c r="Z241" s="13"/>
      <c r="AA241" s="13"/>
      <c r="AB241" s="13"/>
      <c r="AC241" s="13"/>
      <c r="AD241" s="13"/>
      <c r="AE241" s="13"/>
      <c r="AT241" s="234" t="s">
        <v>153</v>
      </c>
      <c r="AU241" s="234" t="s">
        <v>83</v>
      </c>
      <c r="AV241" s="13" t="s">
        <v>81</v>
      </c>
      <c r="AW241" s="13" t="s">
        <v>35</v>
      </c>
      <c r="AX241" s="13" t="s">
        <v>73</v>
      </c>
      <c r="AY241" s="234" t="s">
        <v>142</v>
      </c>
    </row>
    <row r="242" s="13" customFormat="1">
      <c r="A242" s="13"/>
      <c r="B242" s="224"/>
      <c r="C242" s="225"/>
      <c r="D242" s="226" t="s">
        <v>153</v>
      </c>
      <c r="E242" s="227" t="s">
        <v>19</v>
      </c>
      <c r="F242" s="228" t="s">
        <v>203</v>
      </c>
      <c r="G242" s="225"/>
      <c r="H242" s="227" t="s">
        <v>19</v>
      </c>
      <c r="I242" s="229"/>
      <c r="J242" s="225"/>
      <c r="K242" s="225"/>
      <c r="L242" s="230"/>
      <c r="M242" s="231"/>
      <c r="N242" s="232"/>
      <c r="O242" s="232"/>
      <c r="P242" s="232"/>
      <c r="Q242" s="232"/>
      <c r="R242" s="232"/>
      <c r="S242" s="232"/>
      <c r="T242" s="233"/>
      <c r="U242" s="13"/>
      <c r="V242" s="13"/>
      <c r="W242" s="13"/>
      <c r="X242" s="13"/>
      <c r="Y242" s="13"/>
      <c r="Z242" s="13"/>
      <c r="AA242" s="13"/>
      <c r="AB242" s="13"/>
      <c r="AC242" s="13"/>
      <c r="AD242" s="13"/>
      <c r="AE242" s="13"/>
      <c r="AT242" s="234" t="s">
        <v>153</v>
      </c>
      <c r="AU242" s="234" t="s">
        <v>83</v>
      </c>
      <c r="AV242" s="13" t="s">
        <v>81</v>
      </c>
      <c r="AW242" s="13" t="s">
        <v>35</v>
      </c>
      <c r="AX242" s="13" t="s">
        <v>73</v>
      </c>
      <c r="AY242" s="234" t="s">
        <v>142</v>
      </c>
    </row>
    <row r="243" s="14" customFormat="1">
      <c r="A243" s="14"/>
      <c r="B243" s="235"/>
      <c r="C243" s="236"/>
      <c r="D243" s="226" t="s">
        <v>153</v>
      </c>
      <c r="E243" s="237" t="s">
        <v>19</v>
      </c>
      <c r="F243" s="238" t="s">
        <v>299</v>
      </c>
      <c r="G243" s="236"/>
      <c r="H243" s="239">
        <v>18</v>
      </c>
      <c r="I243" s="240"/>
      <c r="J243" s="236"/>
      <c r="K243" s="236"/>
      <c r="L243" s="241"/>
      <c r="M243" s="242"/>
      <c r="N243" s="243"/>
      <c r="O243" s="243"/>
      <c r="P243" s="243"/>
      <c r="Q243" s="243"/>
      <c r="R243" s="243"/>
      <c r="S243" s="243"/>
      <c r="T243" s="244"/>
      <c r="U243" s="14"/>
      <c r="V243" s="14"/>
      <c r="W243" s="14"/>
      <c r="X243" s="14"/>
      <c r="Y243" s="14"/>
      <c r="Z243" s="14"/>
      <c r="AA243" s="14"/>
      <c r="AB243" s="14"/>
      <c r="AC243" s="14"/>
      <c r="AD243" s="14"/>
      <c r="AE243" s="14"/>
      <c r="AT243" s="245" t="s">
        <v>153</v>
      </c>
      <c r="AU243" s="245" t="s">
        <v>83</v>
      </c>
      <c r="AV243" s="14" t="s">
        <v>83</v>
      </c>
      <c r="AW243" s="14" t="s">
        <v>35</v>
      </c>
      <c r="AX243" s="14" t="s">
        <v>81</v>
      </c>
      <c r="AY243" s="245" t="s">
        <v>142</v>
      </c>
    </row>
    <row r="244" s="2" customFormat="1" ht="24.15" customHeight="1">
      <c r="A244" s="40"/>
      <c r="B244" s="41"/>
      <c r="C244" s="206" t="s">
        <v>329</v>
      </c>
      <c r="D244" s="206" t="s">
        <v>144</v>
      </c>
      <c r="E244" s="207" t="s">
        <v>324</v>
      </c>
      <c r="F244" s="208" t="s">
        <v>325</v>
      </c>
      <c r="G244" s="209" t="s">
        <v>147</v>
      </c>
      <c r="H244" s="210">
        <v>200</v>
      </c>
      <c r="I244" s="211"/>
      <c r="J244" s="212">
        <f>ROUND(I244*H244,2)</f>
        <v>0</v>
      </c>
      <c r="K244" s="208" t="s">
        <v>148</v>
      </c>
      <c r="L244" s="46"/>
      <c r="M244" s="213" t="s">
        <v>19</v>
      </c>
      <c r="N244" s="214" t="s">
        <v>44</v>
      </c>
      <c r="O244" s="86"/>
      <c r="P244" s="215">
        <f>O244*H244</f>
        <v>0</v>
      </c>
      <c r="Q244" s="215">
        <v>0</v>
      </c>
      <c r="R244" s="215">
        <f>Q244*H244</f>
        <v>0</v>
      </c>
      <c r="S244" s="215">
        <v>0</v>
      </c>
      <c r="T244" s="216">
        <f>S244*H244</f>
        <v>0</v>
      </c>
      <c r="U244" s="40"/>
      <c r="V244" s="40"/>
      <c r="W244" s="40"/>
      <c r="X244" s="40"/>
      <c r="Y244" s="40"/>
      <c r="Z244" s="40"/>
      <c r="AA244" s="40"/>
      <c r="AB244" s="40"/>
      <c r="AC244" s="40"/>
      <c r="AD244" s="40"/>
      <c r="AE244" s="40"/>
      <c r="AR244" s="217" t="s">
        <v>149</v>
      </c>
      <c r="AT244" s="217" t="s">
        <v>144</v>
      </c>
      <c r="AU244" s="217" t="s">
        <v>83</v>
      </c>
      <c r="AY244" s="19" t="s">
        <v>142</v>
      </c>
      <c r="BE244" s="218">
        <f>IF(N244="základní",J244,0)</f>
        <v>0</v>
      </c>
      <c r="BF244" s="218">
        <f>IF(N244="snížená",J244,0)</f>
        <v>0</v>
      </c>
      <c r="BG244" s="218">
        <f>IF(N244="zákl. přenesená",J244,0)</f>
        <v>0</v>
      </c>
      <c r="BH244" s="218">
        <f>IF(N244="sníž. přenesená",J244,0)</f>
        <v>0</v>
      </c>
      <c r="BI244" s="218">
        <f>IF(N244="nulová",J244,0)</f>
        <v>0</v>
      </c>
      <c r="BJ244" s="19" t="s">
        <v>81</v>
      </c>
      <c r="BK244" s="218">
        <f>ROUND(I244*H244,2)</f>
        <v>0</v>
      </c>
      <c r="BL244" s="19" t="s">
        <v>149</v>
      </c>
      <c r="BM244" s="217" t="s">
        <v>822</v>
      </c>
    </row>
    <row r="245" s="2" customFormat="1">
      <c r="A245" s="40"/>
      <c r="B245" s="41"/>
      <c r="C245" s="42"/>
      <c r="D245" s="219" t="s">
        <v>151</v>
      </c>
      <c r="E245" s="42"/>
      <c r="F245" s="220" t="s">
        <v>327</v>
      </c>
      <c r="G245" s="42"/>
      <c r="H245" s="42"/>
      <c r="I245" s="221"/>
      <c r="J245" s="42"/>
      <c r="K245" s="42"/>
      <c r="L245" s="46"/>
      <c r="M245" s="222"/>
      <c r="N245" s="223"/>
      <c r="O245" s="86"/>
      <c r="P245" s="86"/>
      <c r="Q245" s="86"/>
      <c r="R245" s="86"/>
      <c r="S245" s="86"/>
      <c r="T245" s="87"/>
      <c r="U245" s="40"/>
      <c r="V245" s="40"/>
      <c r="W245" s="40"/>
      <c r="X245" s="40"/>
      <c r="Y245" s="40"/>
      <c r="Z245" s="40"/>
      <c r="AA245" s="40"/>
      <c r="AB245" s="40"/>
      <c r="AC245" s="40"/>
      <c r="AD245" s="40"/>
      <c r="AE245" s="40"/>
      <c r="AT245" s="19" t="s">
        <v>151</v>
      </c>
      <c r="AU245" s="19" t="s">
        <v>83</v>
      </c>
    </row>
    <row r="246" s="13" customFormat="1">
      <c r="A246" s="13"/>
      <c r="B246" s="224"/>
      <c r="C246" s="225"/>
      <c r="D246" s="226" t="s">
        <v>153</v>
      </c>
      <c r="E246" s="227" t="s">
        <v>19</v>
      </c>
      <c r="F246" s="228" t="s">
        <v>752</v>
      </c>
      <c r="G246" s="225"/>
      <c r="H246" s="227" t="s">
        <v>19</v>
      </c>
      <c r="I246" s="229"/>
      <c r="J246" s="225"/>
      <c r="K246" s="225"/>
      <c r="L246" s="230"/>
      <c r="M246" s="231"/>
      <c r="N246" s="232"/>
      <c r="O246" s="232"/>
      <c r="P246" s="232"/>
      <c r="Q246" s="232"/>
      <c r="R246" s="232"/>
      <c r="S246" s="232"/>
      <c r="T246" s="233"/>
      <c r="U246" s="13"/>
      <c r="V246" s="13"/>
      <c r="W246" s="13"/>
      <c r="X246" s="13"/>
      <c r="Y246" s="13"/>
      <c r="Z246" s="13"/>
      <c r="AA246" s="13"/>
      <c r="AB246" s="13"/>
      <c r="AC246" s="13"/>
      <c r="AD246" s="13"/>
      <c r="AE246" s="13"/>
      <c r="AT246" s="234" t="s">
        <v>153</v>
      </c>
      <c r="AU246" s="234" t="s">
        <v>83</v>
      </c>
      <c r="AV246" s="13" t="s">
        <v>81</v>
      </c>
      <c r="AW246" s="13" t="s">
        <v>35</v>
      </c>
      <c r="AX246" s="13" t="s">
        <v>73</v>
      </c>
      <c r="AY246" s="234" t="s">
        <v>142</v>
      </c>
    </row>
    <row r="247" s="13" customFormat="1">
      <c r="A247" s="13"/>
      <c r="B247" s="224"/>
      <c r="C247" s="225"/>
      <c r="D247" s="226" t="s">
        <v>153</v>
      </c>
      <c r="E247" s="227" t="s">
        <v>19</v>
      </c>
      <c r="F247" s="228" t="s">
        <v>203</v>
      </c>
      <c r="G247" s="225"/>
      <c r="H247" s="227" t="s">
        <v>19</v>
      </c>
      <c r="I247" s="229"/>
      <c r="J247" s="225"/>
      <c r="K247" s="225"/>
      <c r="L247" s="230"/>
      <c r="M247" s="231"/>
      <c r="N247" s="232"/>
      <c r="O247" s="232"/>
      <c r="P247" s="232"/>
      <c r="Q247" s="232"/>
      <c r="R247" s="232"/>
      <c r="S247" s="232"/>
      <c r="T247" s="233"/>
      <c r="U247" s="13"/>
      <c r="V247" s="13"/>
      <c r="W247" s="13"/>
      <c r="X247" s="13"/>
      <c r="Y247" s="13"/>
      <c r="Z247" s="13"/>
      <c r="AA247" s="13"/>
      <c r="AB247" s="13"/>
      <c r="AC247" s="13"/>
      <c r="AD247" s="13"/>
      <c r="AE247" s="13"/>
      <c r="AT247" s="234" t="s">
        <v>153</v>
      </c>
      <c r="AU247" s="234" t="s">
        <v>83</v>
      </c>
      <c r="AV247" s="13" t="s">
        <v>81</v>
      </c>
      <c r="AW247" s="13" t="s">
        <v>35</v>
      </c>
      <c r="AX247" s="13" t="s">
        <v>73</v>
      </c>
      <c r="AY247" s="234" t="s">
        <v>142</v>
      </c>
    </row>
    <row r="248" s="14" customFormat="1">
      <c r="A248" s="14"/>
      <c r="B248" s="235"/>
      <c r="C248" s="236"/>
      <c r="D248" s="226" t="s">
        <v>153</v>
      </c>
      <c r="E248" s="237" t="s">
        <v>19</v>
      </c>
      <c r="F248" s="238" t="s">
        <v>328</v>
      </c>
      <c r="G248" s="236"/>
      <c r="H248" s="239">
        <v>200</v>
      </c>
      <c r="I248" s="240"/>
      <c r="J248" s="236"/>
      <c r="K248" s="236"/>
      <c r="L248" s="241"/>
      <c r="M248" s="242"/>
      <c r="N248" s="243"/>
      <c r="O248" s="243"/>
      <c r="P248" s="243"/>
      <c r="Q248" s="243"/>
      <c r="R248" s="243"/>
      <c r="S248" s="243"/>
      <c r="T248" s="244"/>
      <c r="U248" s="14"/>
      <c r="V248" s="14"/>
      <c r="W248" s="14"/>
      <c r="X248" s="14"/>
      <c r="Y248" s="14"/>
      <c r="Z248" s="14"/>
      <c r="AA248" s="14"/>
      <c r="AB248" s="14"/>
      <c r="AC248" s="14"/>
      <c r="AD248" s="14"/>
      <c r="AE248" s="14"/>
      <c r="AT248" s="245" t="s">
        <v>153</v>
      </c>
      <c r="AU248" s="245" t="s">
        <v>83</v>
      </c>
      <c r="AV248" s="14" t="s">
        <v>83</v>
      </c>
      <c r="AW248" s="14" t="s">
        <v>35</v>
      </c>
      <c r="AX248" s="14" t="s">
        <v>81</v>
      </c>
      <c r="AY248" s="245" t="s">
        <v>142</v>
      </c>
    </row>
    <row r="249" s="2" customFormat="1" ht="24.15" customHeight="1">
      <c r="A249" s="40"/>
      <c r="B249" s="41"/>
      <c r="C249" s="206" t="s">
        <v>335</v>
      </c>
      <c r="D249" s="206" t="s">
        <v>144</v>
      </c>
      <c r="E249" s="207" t="s">
        <v>330</v>
      </c>
      <c r="F249" s="208" t="s">
        <v>331</v>
      </c>
      <c r="G249" s="209" t="s">
        <v>147</v>
      </c>
      <c r="H249" s="210">
        <v>218</v>
      </c>
      <c r="I249" s="211"/>
      <c r="J249" s="212">
        <f>ROUND(I249*H249,2)</f>
        <v>0</v>
      </c>
      <c r="K249" s="208" t="s">
        <v>148</v>
      </c>
      <c r="L249" s="46"/>
      <c r="M249" s="213" t="s">
        <v>19</v>
      </c>
      <c r="N249" s="214" t="s">
        <v>44</v>
      </c>
      <c r="O249" s="86"/>
      <c r="P249" s="215">
        <f>O249*H249</f>
        <v>0</v>
      </c>
      <c r="Q249" s="215">
        <v>0</v>
      </c>
      <c r="R249" s="215">
        <f>Q249*H249</f>
        <v>0</v>
      </c>
      <c r="S249" s="215">
        <v>0</v>
      </c>
      <c r="T249" s="216">
        <f>S249*H249</f>
        <v>0</v>
      </c>
      <c r="U249" s="40"/>
      <c r="V249" s="40"/>
      <c r="W249" s="40"/>
      <c r="X249" s="40"/>
      <c r="Y249" s="40"/>
      <c r="Z249" s="40"/>
      <c r="AA249" s="40"/>
      <c r="AB249" s="40"/>
      <c r="AC249" s="40"/>
      <c r="AD249" s="40"/>
      <c r="AE249" s="40"/>
      <c r="AR249" s="217" t="s">
        <v>149</v>
      </c>
      <c r="AT249" s="217" t="s">
        <v>144</v>
      </c>
      <c r="AU249" s="217" t="s">
        <v>83</v>
      </c>
      <c r="AY249" s="19" t="s">
        <v>142</v>
      </c>
      <c r="BE249" s="218">
        <f>IF(N249="základní",J249,0)</f>
        <v>0</v>
      </c>
      <c r="BF249" s="218">
        <f>IF(N249="snížená",J249,0)</f>
        <v>0</v>
      </c>
      <c r="BG249" s="218">
        <f>IF(N249="zákl. přenesená",J249,0)</f>
        <v>0</v>
      </c>
      <c r="BH249" s="218">
        <f>IF(N249="sníž. přenesená",J249,0)</f>
        <v>0</v>
      </c>
      <c r="BI249" s="218">
        <f>IF(N249="nulová",J249,0)</f>
        <v>0</v>
      </c>
      <c r="BJ249" s="19" t="s">
        <v>81</v>
      </c>
      <c r="BK249" s="218">
        <f>ROUND(I249*H249,2)</f>
        <v>0</v>
      </c>
      <c r="BL249" s="19" t="s">
        <v>149</v>
      </c>
      <c r="BM249" s="217" t="s">
        <v>823</v>
      </c>
    </row>
    <row r="250" s="2" customFormat="1">
      <c r="A250" s="40"/>
      <c r="B250" s="41"/>
      <c r="C250" s="42"/>
      <c r="D250" s="219" t="s">
        <v>151</v>
      </c>
      <c r="E250" s="42"/>
      <c r="F250" s="220" t="s">
        <v>333</v>
      </c>
      <c r="G250" s="42"/>
      <c r="H250" s="42"/>
      <c r="I250" s="221"/>
      <c r="J250" s="42"/>
      <c r="K250" s="42"/>
      <c r="L250" s="46"/>
      <c r="M250" s="222"/>
      <c r="N250" s="223"/>
      <c r="O250" s="86"/>
      <c r="P250" s="86"/>
      <c r="Q250" s="86"/>
      <c r="R250" s="86"/>
      <c r="S250" s="86"/>
      <c r="T250" s="87"/>
      <c r="U250" s="40"/>
      <c r="V250" s="40"/>
      <c r="W250" s="40"/>
      <c r="X250" s="40"/>
      <c r="Y250" s="40"/>
      <c r="Z250" s="40"/>
      <c r="AA250" s="40"/>
      <c r="AB250" s="40"/>
      <c r="AC250" s="40"/>
      <c r="AD250" s="40"/>
      <c r="AE250" s="40"/>
      <c r="AT250" s="19" t="s">
        <v>151</v>
      </c>
      <c r="AU250" s="19" t="s">
        <v>83</v>
      </c>
    </row>
    <row r="251" s="13" customFormat="1">
      <c r="A251" s="13"/>
      <c r="B251" s="224"/>
      <c r="C251" s="225"/>
      <c r="D251" s="226" t="s">
        <v>153</v>
      </c>
      <c r="E251" s="227" t="s">
        <v>19</v>
      </c>
      <c r="F251" s="228" t="s">
        <v>752</v>
      </c>
      <c r="G251" s="225"/>
      <c r="H251" s="227" t="s">
        <v>19</v>
      </c>
      <c r="I251" s="229"/>
      <c r="J251" s="225"/>
      <c r="K251" s="225"/>
      <c r="L251" s="230"/>
      <c r="M251" s="231"/>
      <c r="N251" s="232"/>
      <c r="O251" s="232"/>
      <c r="P251" s="232"/>
      <c r="Q251" s="232"/>
      <c r="R251" s="232"/>
      <c r="S251" s="232"/>
      <c r="T251" s="233"/>
      <c r="U251" s="13"/>
      <c r="V251" s="13"/>
      <c r="W251" s="13"/>
      <c r="X251" s="13"/>
      <c r="Y251" s="13"/>
      <c r="Z251" s="13"/>
      <c r="AA251" s="13"/>
      <c r="AB251" s="13"/>
      <c r="AC251" s="13"/>
      <c r="AD251" s="13"/>
      <c r="AE251" s="13"/>
      <c r="AT251" s="234" t="s">
        <v>153</v>
      </c>
      <c r="AU251" s="234" t="s">
        <v>83</v>
      </c>
      <c r="AV251" s="13" t="s">
        <v>81</v>
      </c>
      <c r="AW251" s="13" t="s">
        <v>35</v>
      </c>
      <c r="AX251" s="13" t="s">
        <v>73</v>
      </c>
      <c r="AY251" s="234" t="s">
        <v>142</v>
      </c>
    </row>
    <row r="252" s="13" customFormat="1">
      <c r="A252" s="13"/>
      <c r="B252" s="224"/>
      <c r="C252" s="225"/>
      <c r="D252" s="226" t="s">
        <v>153</v>
      </c>
      <c r="E252" s="227" t="s">
        <v>19</v>
      </c>
      <c r="F252" s="228" t="s">
        <v>824</v>
      </c>
      <c r="G252" s="225"/>
      <c r="H252" s="227" t="s">
        <v>19</v>
      </c>
      <c r="I252" s="229"/>
      <c r="J252" s="225"/>
      <c r="K252" s="225"/>
      <c r="L252" s="230"/>
      <c r="M252" s="231"/>
      <c r="N252" s="232"/>
      <c r="O252" s="232"/>
      <c r="P252" s="232"/>
      <c r="Q252" s="232"/>
      <c r="R252" s="232"/>
      <c r="S252" s="232"/>
      <c r="T252" s="233"/>
      <c r="U252" s="13"/>
      <c r="V252" s="13"/>
      <c r="W252" s="13"/>
      <c r="X252" s="13"/>
      <c r="Y252" s="13"/>
      <c r="Z252" s="13"/>
      <c r="AA252" s="13"/>
      <c r="AB252" s="13"/>
      <c r="AC252" s="13"/>
      <c r="AD252" s="13"/>
      <c r="AE252" s="13"/>
      <c r="AT252" s="234" t="s">
        <v>153</v>
      </c>
      <c r="AU252" s="234" t="s">
        <v>83</v>
      </c>
      <c r="AV252" s="13" t="s">
        <v>81</v>
      </c>
      <c r="AW252" s="13" t="s">
        <v>35</v>
      </c>
      <c r="AX252" s="13" t="s">
        <v>73</v>
      </c>
      <c r="AY252" s="234" t="s">
        <v>142</v>
      </c>
    </row>
    <row r="253" s="14" customFormat="1">
      <c r="A253" s="14"/>
      <c r="B253" s="235"/>
      <c r="C253" s="236"/>
      <c r="D253" s="226" t="s">
        <v>153</v>
      </c>
      <c r="E253" s="237" t="s">
        <v>19</v>
      </c>
      <c r="F253" s="238" t="s">
        <v>818</v>
      </c>
      <c r="G253" s="236"/>
      <c r="H253" s="239">
        <v>218</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153</v>
      </c>
      <c r="AU253" s="245" t="s">
        <v>83</v>
      </c>
      <c r="AV253" s="14" t="s">
        <v>83</v>
      </c>
      <c r="AW253" s="14" t="s">
        <v>35</v>
      </c>
      <c r="AX253" s="14" t="s">
        <v>81</v>
      </c>
      <c r="AY253" s="245" t="s">
        <v>142</v>
      </c>
    </row>
    <row r="254" s="2" customFormat="1" ht="16.5" customHeight="1">
      <c r="A254" s="40"/>
      <c r="B254" s="41"/>
      <c r="C254" s="206" t="s">
        <v>340</v>
      </c>
      <c r="D254" s="206" t="s">
        <v>144</v>
      </c>
      <c r="E254" s="207" t="s">
        <v>336</v>
      </c>
      <c r="F254" s="208" t="s">
        <v>337</v>
      </c>
      <c r="G254" s="209" t="s">
        <v>147</v>
      </c>
      <c r="H254" s="210">
        <v>218</v>
      </c>
      <c r="I254" s="211"/>
      <c r="J254" s="212">
        <f>ROUND(I254*H254,2)</f>
        <v>0</v>
      </c>
      <c r="K254" s="208" t="s">
        <v>148</v>
      </c>
      <c r="L254" s="46"/>
      <c r="M254" s="213" t="s">
        <v>19</v>
      </c>
      <c r="N254" s="214" t="s">
        <v>44</v>
      </c>
      <c r="O254" s="86"/>
      <c r="P254" s="215">
        <f>O254*H254</f>
        <v>0</v>
      </c>
      <c r="Q254" s="215">
        <v>0</v>
      </c>
      <c r="R254" s="215">
        <f>Q254*H254</f>
        <v>0</v>
      </c>
      <c r="S254" s="215">
        <v>0</v>
      </c>
      <c r="T254" s="216">
        <f>S254*H254</f>
        <v>0</v>
      </c>
      <c r="U254" s="40"/>
      <c r="V254" s="40"/>
      <c r="W254" s="40"/>
      <c r="X254" s="40"/>
      <c r="Y254" s="40"/>
      <c r="Z254" s="40"/>
      <c r="AA254" s="40"/>
      <c r="AB254" s="40"/>
      <c r="AC254" s="40"/>
      <c r="AD254" s="40"/>
      <c r="AE254" s="40"/>
      <c r="AR254" s="217" t="s">
        <v>149</v>
      </c>
      <c r="AT254" s="217" t="s">
        <v>144</v>
      </c>
      <c r="AU254" s="217" t="s">
        <v>83</v>
      </c>
      <c r="AY254" s="19" t="s">
        <v>142</v>
      </c>
      <c r="BE254" s="218">
        <f>IF(N254="základní",J254,0)</f>
        <v>0</v>
      </c>
      <c r="BF254" s="218">
        <f>IF(N254="snížená",J254,0)</f>
        <v>0</v>
      </c>
      <c r="BG254" s="218">
        <f>IF(N254="zákl. přenesená",J254,0)</f>
        <v>0</v>
      </c>
      <c r="BH254" s="218">
        <f>IF(N254="sníž. přenesená",J254,0)</f>
        <v>0</v>
      </c>
      <c r="BI254" s="218">
        <f>IF(N254="nulová",J254,0)</f>
        <v>0</v>
      </c>
      <c r="BJ254" s="19" t="s">
        <v>81</v>
      </c>
      <c r="BK254" s="218">
        <f>ROUND(I254*H254,2)</f>
        <v>0</v>
      </c>
      <c r="BL254" s="19" t="s">
        <v>149</v>
      </c>
      <c r="BM254" s="217" t="s">
        <v>825</v>
      </c>
    </row>
    <row r="255" s="2" customFormat="1">
      <c r="A255" s="40"/>
      <c r="B255" s="41"/>
      <c r="C255" s="42"/>
      <c r="D255" s="219" t="s">
        <v>151</v>
      </c>
      <c r="E255" s="42"/>
      <c r="F255" s="220" t="s">
        <v>339</v>
      </c>
      <c r="G255" s="42"/>
      <c r="H255" s="42"/>
      <c r="I255" s="221"/>
      <c r="J255" s="42"/>
      <c r="K255" s="42"/>
      <c r="L255" s="46"/>
      <c r="M255" s="222"/>
      <c r="N255" s="223"/>
      <c r="O255" s="86"/>
      <c r="P255" s="86"/>
      <c r="Q255" s="86"/>
      <c r="R255" s="86"/>
      <c r="S255" s="86"/>
      <c r="T255" s="87"/>
      <c r="U255" s="40"/>
      <c r="V255" s="40"/>
      <c r="W255" s="40"/>
      <c r="X255" s="40"/>
      <c r="Y255" s="40"/>
      <c r="Z255" s="40"/>
      <c r="AA255" s="40"/>
      <c r="AB255" s="40"/>
      <c r="AC255" s="40"/>
      <c r="AD255" s="40"/>
      <c r="AE255" s="40"/>
      <c r="AT255" s="19" t="s">
        <v>151</v>
      </c>
      <c r="AU255" s="19" t="s">
        <v>83</v>
      </c>
    </row>
    <row r="256" s="13" customFormat="1">
      <c r="A256" s="13"/>
      <c r="B256" s="224"/>
      <c r="C256" s="225"/>
      <c r="D256" s="226" t="s">
        <v>153</v>
      </c>
      <c r="E256" s="227" t="s">
        <v>19</v>
      </c>
      <c r="F256" s="228" t="s">
        <v>752</v>
      </c>
      <c r="G256" s="225"/>
      <c r="H256" s="227" t="s">
        <v>19</v>
      </c>
      <c r="I256" s="229"/>
      <c r="J256" s="225"/>
      <c r="K256" s="225"/>
      <c r="L256" s="230"/>
      <c r="M256" s="231"/>
      <c r="N256" s="232"/>
      <c r="O256" s="232"/>
      <c r="P256" s="232"/>
      <c r="Q256" s="232"/>
      <c r="R256" s="232"/>
      <c r="S256" s="232"/>
      <c r="T256" s="233"/>
      <c r="U256" s="13"/>
      <c r="V256" s="13"/>
      <c r="W256" s="13"/>
      <c r="X256" s="13"/>
      <c r="Y256" s="13"/>
      <c r="Z256" s="13"/>
      <c r="AA256" s="13"/>
      <c r="AB256" s="13"/>
      <c r="AC256" s="13"/>
      <c r="AD256" s="13"/>
      <c r="AE256" s="13"/>
      <c r="AT256" s="234" t="s">
        <v>153</v>
      </c>
      <c r="AU256" s="234" t="s">
        <v>83</v>
      </c>
      <c r="AV256" s="13" t="s">
        <v>81</v>
      </c>
      <c r="AW256" s="13" t="s">
        <v>35</v>
      </c>
      <c r="AX256" s="13" t="s">
        <v>73</v>
      </c>
      <c r="AY256" s="234" t="s">
        <v>142</v>
      </c>
    </row>
    <row r="257" s="13" customFormat="1">
      <c r="A257" s="13"/>
      <c r="B257" s="224"/>
      <c r="C257" s="225"/>
      <c r="D257" s="226" t="s">
        <v>153</v>
      </c>
      <c r="E257" s="227" t="s">
        <v>19</v>
      </c>
      <c r="F257" s="228" t="s">
        <v>753</v>
      </c>
      <c r="G257" s="225"/>
      <c r="H257" s="227" t="s">
        <v>19</v>
      </c>
      <c r="I257" s="229"/>
      <c r="J257" s="225"/>
      <c r="K257" s="225"/>
      <c r="L257" s="230"/>
      <c r="M257" s="231"/>
      <c r="N257" s="232"/>
      <c r="O257" s="232"/>
      <c r="P257" s="232"/>
      <c r="Q257" s="232"/>
      <c r="R257" s="232"/>
      <c r="S257" s="232"/>
      <c r="T257" s="233"/>
      <c r="U257" s="13"/>
      <c r="V257" s="13"/>
      <c r="W257" s="13"/>
      <c r="X257" s="13"/>
      <c r="Y257" s="13"/>
      <c r="Z257" s="13"/>
      <c r="AA257" s="13"/>
      <c r="AB257" s="13"/>
      <c r="AC257" s="13"/>
      <c r="AD257" s="13"/>
      <c r="AE257" s="13"/>
      <c r="AT257" s="234" t="s">
        <v>153</v>
      </c>
      <c r="AU257" s="234" t="s">
        <v>83</v>
      </c>
      <c r="AV257" s="13" t="s">
        <v>81</v>
      </c>
      <c r="AW257" s="13" t="s">
        <v>35</v>
      </c>
      <c r="AX257" s="13" t="s">
        <v>73</v>
      </c>
      <c r="AY257" s="234" t="s">
        <v>142</v>
      </c>
    </row>
    <row r="258" s="14" customFormat="1">
      <c r="A258" s="14"/>
      <c r="B258" s="235"/>
      <c r="C258" s="236"/>
      <c r="D258" s="226" t="s">
        <v>153</v>
      </c>
      <c r="E258" s="237" t="s">
        <v>19</v>
      </c>
      <c r="F258" s="238" t="s">
        <v>818</v>
      </c>
      <c r="G258" s="236"/>
      <c r="H258" s="239">
        <v>218</v>
      </c>
      <c r="I258" s="240"/>
      <c r="J258" s="236"/>
      <c r="K258" s="236"/>
      <c r="L258" s="241"/>
      <c r="M258" s="242"/>
      <c r="N258" s="243"/>
      <c r="O258" s="243"/>
      <c r="P258" s="243"/>
      <c r="Q258" s="243"/>
      <c r="R258" s="243"/>
      <c r="S258" s="243"/>
      <c r="T258" s="244"/>
      <c r="U258" s="14"/>
      <c r="V258" s="14"/>
      <c r="W258" s="14"/>
      <c r="X258" s="14"/>
      <c r="Y258" s="14"/>
      <c r="Z258" s="14"/>
      <c r="AA258" s="14"/>
      <c r="AB258" s="14"/>
      <c r="AC258" s="14"/>
      <c r="AD258" s="14"/>
      <c r="AE258" s="14"/>
      <c r="AT258" s="245" t="s">
        <v>153</v>
      </c>
      <c r="AU258" s="245" t="s">
        <v>83</v>
      </c>
      <c r="AV258" s="14" t="s">
        <v>83</v>
      </c>
      <c r="AW258" s="14" t="s">
        <v>35</v>
      </c>
      <c r="AX258" s="14" t="s">
        <v>81</v>
      </c>
      <c r="AY258" s="245" t="s">
        <v>142</v>
      </c>
    </row>
    <row r="259" s="2" customFormat="1" ht="16.5" customHeight="1">
      <c r="A259" s="40"/>
      <c r="B259" s="41"/>
      <c r="C259" s="206" t="s">
        <v>347</v>
      </c>
      <c r="D259" s="206" t="s">
        <v>144</v>
      </c>
      <c r="E259" s="207" t="s">
        <v>341</v>
      </c>
      <c r="F259" s="208" t="s">
        <v>342</v>
      </c>
      <c r="G259" s="209" t="s">
        <v>147</v>
      </c>
      <c r="H259" s="210">
        <v>325</v>
      </c>
      <c r="I259" s="211"/>
      <c r="J259" s="212">
        <f>ROUND(I259*H259,2)</f>
        <v>0</v>
      </c>
      <c r="K259" s="208" t="s">
        <v>148</v>
      </c>
      <c r="L259" s="46"/>
      <c r="M259" s="213" t="s">
        <v>19</v>
      </c>
      <c r="N259" s="214" t="s">
        <v>44</v>
      </c>
      <c r="O259" s="86"/>
      <c r="P259" s="215">
        <f>O259*H259</f>
        <v>0</v>
      </c>
      <c r="Q259" s="215">
        <v>0</v>
      </c>
      <c r="R259" s="215">
        <f>Q259*H259</f>
        <v>0</v>
      </c>
      <c r="S259" s="215">
        <v>0</v>
      </c>
      <c r="T259" s="216">
        <f>S259*H259</f>
        <v>0</v>
      </c>
      <c r="U259" s="40"/>
      <c r="V259" s="40"/>
      <c r="W259" s="40"/>
      <c r="X259" s="40"/>
      <c r="Y259" s="40"/>
      <c r="Z259" s="40"/>
      <c r="AA259" s="40"/>
      <c r="AB259" s="40"/>
      <c r="AC259" s="40"/>
      <c r="AD259" s="40"/>
      <c r="AE259" s="40"/>
      <c r="AR259" s="217" t="s">
        <v>149</v>
      </c>
      <c r="AT259" s="217" t="s">
        <v>144</v>
      </c>
      <c r="AU259" s="217" t="s">
        <v>83</v>
      </c>
      <c r="AY259" s="19" t="s">
        <v>142</v>
      </c>
      <c r="BE259" s="218">
        <f>IF(N259="základní",J259,0)</f>
        <v>0</v>
      </c>
      <c r="BF259" s="218">
        <f>IF(N259="snížená",J259,0)</f>
        <v>0</v>
      </c>
      <c r="BG259" s="218">
        <f>IF(N259="zákl. přenesená",J259,0)</f>
        <v>0</v>
      </c>
      <c r="BH259" s="218">
        <f>IF(N259="sníž. přenesená",J259,0)</f>
        <v>0</v>
      </c>
      <c r="BI259" s="218">
        <f>IF(N259="nulová",J259,0)</f>
        <v>0</v>
      </c>
      <c r="BJ259" s="19" t="s">
        <v>81</v>
      </c>
      <c r="BK259" s="218">
        <f>ROUND(I259*H259,2)</f>
        <v>0</v>
      </c>
      <c r="BL259" s="19" t="s">
        <v>149</v>
      </c>
      <c r="BM259" s="217" t="s">
        <v>826</v>
      </c>
    </row>
    <row r="260" s="2" customFormat="1">
      <c r="A260" s="40"/>
      <c r="B260" s="41"/>
      <c r="C260" s="42"/>
      <c r="D260" s="219" t="s">
        <v>151</v>
      </c>
      <c r="E260" s="42"/>
      <c r="F260" s="220" t="s">
        <v>344</v>
      </c>
      <c r="G260" s="42"/>
      <c r="H260" s="42"/>
      <c r="I260" s="221"/>
      <c r="J260" s="42"/>
      <c r="K260" s="42"/>
      <c r="L260" s="46"/>
      <c r="M260" s="222"/>
      <c r="N260" s="223"/>
      <c r="O260" s="86"/>
      <c r="P260" s="86"/>
      <c r="Q260" s="86"/>
      <c r="R260" s="86"/>
      <c r="S260" s="86"/>
      <c r="T260" s="87"/>
      <c r="U260" s="40"/>
      <c r="V260" s="40"/>
      <c r="W260" s="40"/>
      <c r="X260" s="40"/>
      <c r="Y260" s="40"/>
      <c r="Z260" s="40"/>
      <c r="AA260" s="40"/>
      <c r="AB260" s="40"/>
      <c r="AC260" s="40"/>
      <c r="AD260" s="40"/>
      <c r="AE260" s="40"/>
      <c r="AT260" s="19" t="s">
        <v>151</v>
      </c>
      <c r="AU260" s="19" t="s">
        <v>83</v>
      </c>
    </row>
    <row r="261" s="13" customFormat="1">
      <c r="A261" s="13"/>
      <c r="B261" s="224"/>
      <c r="C261" s="225"/>
      <c r="D261" s="226" t="s">
        <v>153</v>
      </c>
      <c r="E261" s="227" t="s">
        <v>19</v>
      </c>
      <c r="F261" s="228" t="s">
        <v>752</v>
      </c>
      <c r="G261" s="225"/>
      <c r="H261" s="227" t="s">
        <v>19</v>
      </c>
      <c r="I261" s="229"/>
      <c r="J261" s="225"/>
      <c r="K261" s="225"/>
      <c r="L261" s="230"/>
      <c r="M261" s="231"/>
      <c r="N261" s="232"/>
      <c r="O261" s="232"/>
      <c r="P261" s="232"/>
      <c r="Q261" s="232"/>
      <c r="R261" s="232"/>
      <c r="S261" s="232"/>
      <c r="T261" s="233"/>
      <c r="U261" s="13"/>
      <c r="V261" s="13"/>
      <c r="W261" s="13"/>
      <c r="X261" s="13"/>
      <c r="Y261" s="13"/>
      <c r="Z261" s="13"/>
      <c r="AA261" s="13"/>
      <c r="AB261" s="13"/>
      <c r="AC261" s="13"/>
      <c r="AD261" s="13"/>
      <c r="AE261" s="13"/>
      <c r="AT261" s="234" t="s">
        <v>153</v>
      </c>
      <c r="AU261" s="234" t="s">
        <v>83</v>
      </c>
      <c r="AV261" s="13" t="s">
        <v>81</v>
      </c>
      <c r="AW261" s="13" t="s">
        <v>35</v>
      </c>
      <c r="AX261" s="13" t="s">
        <v>73</v>
      </c>
      <c r="AY261" s="234" t="s">
        <v>142</v>
      </c>
    </row>
    <row r="262" s="13" customFormat="1">
      <c r="A262" s="13"/>
      <c r="B262" s="224"/>
      <c r="C262" s="225"/>
      <c r="D262" s="226" t="s">
        <v>153</v>
      </c>
      <c r="E262" s="227" t="s">
        <v>19</v>
      </c>
      <c r="F262" s="228" t="s">
        <v>345</v>
      </c>
      <c r="G262" s="225"/>
      <c r="H262" s="227" t="s">
        <v>19</v>
      </c>
      <c r="I262" s="229"/>
      <c r="J262" s="225"/>
      <c r="K262" s="225"/>
      <c r="L262" s="230"/>
      <c r="M262" s="231"/>
      <c r="N262" s="232"/>
      <c r="O262" s="232"/>
      <c r="P262" s="232"/>
      <c r="Q262" s="232"/>
      <c r="R262" s="232"/>
      <c r="S262" s="232"/>
      <c r="T262" s="233"/>
      <c r="U262" s="13"/>
      <c r="V262" s="13"/>
      <c r="W262" s="13"/>
      <c r="X262" s="13"/>
      <c r="Y262" s="13"/>
      <c r="Z262" s="13"/>
      <c r="AA262" s="13"/>
      <c r="AB262" s="13"/>
      <c r="AC262" s="13"/>
      <c r="AD262" s="13"/>
      <c r="AE262" s="13"/>
      <c r="AT262" s="234" t="s">
        <v>153</v>
      </c>
      <c r="AU262" s="234" t="s">
        <v>83</v>
      </c>
      <c r="AV262" s="13" t="s">
        <v>81</v>
      </c>
      <c r="AW262" s="13" t="s">
        <v>35</v>
      </c>
      <c r="AX262" s="13" t="s">
        <v>73</v>
      </c>
      <c r="AY262" s="234" t="s">
        <v>142</v>
      </c>
    </row>
    <row r="263" s="13" customFormat="1">
      <c r="A263" s="13"/>
      <c r="B263" s="224"/>
      <c r="C263" s="225"/>
      <c r="D263" s="226" t="s">
        <v>153</v>
      </c>
      <c r="E263" s="227" t="s">
        <v>19</v>
      </c>
      <c r="F263" s="228" t="s">
        <v>346</v>
      </c>
      <c r="G263" s="225"/>
      <c r="H263" s="227" t="s">
        <v>19</v>
      </c>
      <c r="I263" s="229"/>
      <c r="J263" s="225"/>
      <c r="K263" s="225"/>
      <c r="L263" s="230"/>
      <c r="M263" s="231"/>
      <c r="N263" s="232"/>
      <c r="O263" s="232"/>
      <c r="P263" s="232"/>
      <c r="Q263" s="232"/>
      <c r="R263" s="232"/>
      <c r="S263" s="232"/>
      <c r="T263" s="233"/>
      <c r="U263" s="13"/>
      <c r="V263" s="13"/>
      <c r="W263" s="13"/>
      <c r="X263" s="13"/>
      <c r="Y263" s="13"/>
      <c r="Z263" s="13"/>
      <c r="AA263" s="13"/>
      <c r="AB263" s="13"/>
      <c r="AC263" s="13"/>
      <c r="AD263" s="13"/>
      <c r="AE263" s="13"/>
      <c r="AT263" s="234" t="s">
        <v>153</v>
      </c>
      <c r="AU263" s="234" t="s">
        <v>83</v>
      </c>
      <c r="AV263" s="13" t="s">
        <v>81</v>
      </c>
      <c r="AW263" s="13" t="s">
        <v>35</v>
      </c>
      <c r="AX263" s="13" t="s">
        <v>73</v>
      </c>
      <c r="AY263" s="234" t="s">
        <v>142</v>
      </c>
    </row>
    <row r="264" s="14" customFormat="1">
      <c r="A264" s="14"/>
      <c r="B264" s="235"/>
      <c r="C264" s="236"/>
      <c r="D264" s="226" t="s">
        <v>153</v>
      </c>
      <c r="E264" s="237" t="s">
        <v>19</v>
      </c>
      <c r="F264" s="238" t="s">
        <v>758</v>
      </c>
      <c r="G264" s="236"/>
      <c r="H264" s="239">
        <v>325</v>
      </c>
      <c r="I264" s="240"/>
      <c r="J264" s="236"/>
      <c r="K264" s="236"/>
      <c r="L264" s="241"/>
      <c r="M264" s="242"/>
      <c r="N264" s="243"/>
      <c r="O264" s="243"/>
      <c r="P264" s="243"/>
      <c r="Q264" s="243"/>
      <c r="R264" s="243"/>
      <c r="S264" s="243"/>
      <c r="T264" s="244"/>
      <c r="U264" s="14"/>
      <c r="V264" s="14"/>
      <c r="W264" s="14"/>
      <c r="X264" s="14"/>
      <c r="Y264" s="14"/>
      <c r="Z264" s="14"/>
      <c r="AA264" s="14"/>
      <c r="AB264" s="14"/>
      <c r="AC264" s="14"/>
      <c r="AD264" s="14"/>
      <c r="AE264" s="14"/>
      <c r="AT264" s="245" t="s">
        <v>153</v>
      </c>
      <c r="AU264" s="245" t="s">
        <v>83</v>
      </c>
      <c r="AV264" s="14" t="s">
        <v>83</v>
      </c>
      <c r="AW264" s="14" t="s">
        <v>35</v>
      </c>
      <c r="AX264" s="14" t="s">
        <v>81</v>
      </c>
      <c r="AY264" s="245" t="s">
        <v>142</v>
      </c>
    </row>
    <row r="265" s="2" customFormat="1" ht="21.75" customHeight="1">
      <c r="A265" s="40"/>
      <c r="B265" s="41"/>
      <c r="C265" s="206" t="s">
        <v>354</v>
      </c>
      <c r="D265" s="206" t="s">
        <v>144</v>
      </c>
      <c r="E265" s="207" t="s">
        <v>348</v>
      </c>
      <c r="F265" s="208" t="s">
        <v>349</v>
      </c>
      <c r="G265" s="209" t="s">
        <v>350</v>
      </c>
      <c r="H265" s="210">
        <v>0.033000000000000002</v>
      </c>
      <c r="I265" s="211"/>
      <c r="J265" s="212">
        <f>ROUND(I265*H265,2)</f>
        <v>0</v>
      </c>
      <c r="K265" s="208" t="s">
        <v>148</v>
      </c>
      <c r="L265" s="46"/>
      <c r="M265" s="213" t="s">
        <v>19</v>
      </c>
      <c r="N265" s="214" t="s">
        <v>44</v>
      </c>
      <c r="O265" s="86"/>
      <c r="P265" s="215">
        <f>O265*H265</f>
        <v>0</v>
      </c>
      <c r="Q265" s="215">
        <v>0</v>
      </c>
      <c r="R265" s="215">
        <f>Q265*H265</f>
        <v>0</v>
      </c>
      <c r="S265" s="215">
        <v>0</v>
      </c>
      <c r="T265" s="216">
        <f>S265*H265</f>
        <v>0</v>
      </c>
      <c r="U265" s="40"/>
      <c r="V265" s="40"/>
      <c r="W265" s="40"/>
      <c r="X265" s="40"/>
      <c r="Y265" s="40"/>
      <c r="Z265" s="40"/>
      <c r="AA265" s="40"/>
      <c r="AB265" s="40"/>
      <c r="AC265" s="40"/>
      <c r="AD265" s="40"/>
      <c r="AE265" s="40"/>
      <c r="AR265" s="217" t="s">
        <v>149</v>
      </c>
      <c r="AT265" s="217" t="s">
        <v>144</v>
      </c>
      <c r="AU265" s="217" t="s">
        <v>83</v>
      </c>
      <c r="AY265" s="19" t="s">
        <v>142</v>
      </c>
      <c r="BE265" s="218">
        <f>IF(N265="základní",J265,0)</f>
        <v>0</v>
      </c>
      <c r="BF265" s="218">
        <f>IF(N265="snížená",J265,0)</f>
        <v>0</v>
      </c>
      <c r="BG265" s="218">
        <f>IF(N265="zákl. přenesená",J265,0)</f>
        <v>0</v>
      </c>
      <c r="BH265" s="218">
        <f>IF(N265="sníž. přenesená",J265,0)</f>
        <v>0</v>
      </c>
      <c r="BI265" s="218">
        <f>IF(N265="nulová",J265,0)</f>
        <v>0</v>
      </c>
      <c r="BJ265" s="19" t="s">
        <v>81</v>
      </c>
      <c r="BK265" s="218">
        <f>ROUND(I265*H265,2)</f>
        <v>0</v>
      </c>
      <c r="BL265" s="19" t="s">
        <v>149</v>
      </c>
      <c r="BM265" s="217" t="s">
        <v>827</v>
      </c>
    </row>
    <row r="266" s="2" customFormat="1">
      <c r="A266" s="40"/>
      <c r="B266" s="41"/>
      <c r="C266" s="42"/>
      <c r="D266" s="219" t="s">
        <v>151</v>
      </c>
      <c r="E266" s="42"/>
      <c r="F266" s="220" t="s">
        <v>352</v>
      </c>
      <c r="G266" s="42"/>
      <c r="H266" s="42"/>
      <c r="I266" s="221"/>
      <c r="J266" s="42"/>
      <c r="K266" s="42"/>
      <c r="L266" s="46"/>
      <c r="M266" s="222"/>
      <c r="N266" s="223"/>
      <c r="O266" s="86"/>
      <c r="P266" s="86"/>
      <c r="Q266" s="86"/>
      <c r="R266" s="86"/>
      <c r="S266" s="86"/>
      <c r="T266" s="87"/>
      <c r="U266" s="40"/>
      <c r="V266" s="40"/>
      <c r="W266" s="40"/>
      <c r="X266" s="40"/>
      <c r="Y266" s="40"/>
      <c r="Z266" s="40"/>
      <c r="AA266" s="40"/>
      <c r="AB266" s="40"/>
      <c r="AC266" s="40"/>
      <c r="AD266" s="40"/>
      <c r="AE266" s="40"/>
      <c r="AT266" s="19" t="s">
        <v>151</v>
      </c>
      <c r="AU266" s="19" t="s">
        <v>83</v>
      </c>
    </row>
    <row r="267" s="13" customFormat="1">
      <c r="A267" s="13"/>
      <c r="B267" s="224"/>
      <c r="C267" s="225"/>
      <c r="D267" s="226" t="s">
        <v>153</v>
      </c>
      <c r="E267" s="227" t="s">
        <v>19</v>
      </c>
      <c r="F267" s="228" t="s">
        <v>752</v>
      </c>
      <c r="G267" s="225"/>
      <c r="H267" s="227" t="s">
        <v>19</v>
      </c>
      <c r="I267" s="229"/>
      <c r="J267" s="225"/>
      <c r="K267" s="225"/>
      <c r="L267" s="230"/>
      <c r="M267" s="231"/>
      <c r="N267" s="232"/>
      <c r="O267" s="232"/>
      <c r="P267" s="232"/>
      <c r="Q267" s="232"/>
      <c r="R267" s="232"/>
      <c r="S267" s="232"/>
      <c r="T267" s="233"/>
      <c r="U267" s="13"/>
      <c r="V267" s="13"/>
      <c r="W267" s="13"/>
      <c r="X267" s="13"/>
      <c r="Y267" s="13"/>
      <c r="Z267" s="13"/>
      <c r="AA267" s="13"/>
      <c r="AB267" s="13"/>
      <c r="AC267" s="13"/>
      <c r="AD267" s="13"/>
      <c r="AE267" s="13"/>
      <c r="AT267" s="234" t="s">
        <v>153</v>
      </c>
      <c r="AU267" s="234" t="s">
        <v>83</v>
      </c>
      <c r="AV267" s="13" t="s">
        <v>81</v>
      </c>
      <c r="AW267" s="13" t="s">
        <v>35</v>
      </c>
      <c r="AX267" s="13" t="s">
        <v>73</v>
      </c>
      <c r="AY267" s="234" t="s">
        <v>142</v>
      </c>
    </row>
    <row r="268" s="13" customFormat="1">
      <c r="A268" s="13"/>
      <c r="B268" s="224"/>
      <c r="C268" s="225"/>
      <c r="D268" s="226" t="s">
        <v>153</v>
      </c>
      <c r="E268" s="227" t="s">
        <v>19</v>
      </c>
      <c r="F268" s="228" t="s">
        <v>345</v>
      </c>
      <c r="G268" s="225"/>
      <c r="H268" s="227" t="s">
        <v>19</v>
      </c>
      <c r="I268" s="229"/>
      <c r="J268" s="225"/>
      <c r="K268" s="225"/>
      <c r="L268" s="230"/>
      <c r="M268" s="231"/>
      <c r="N268" s="232"/>
      <c r="O268" s="232"/>
      <c r="P268" s="232"/>
      <c r="Q268" s="232"/>
      <c r="R268" s="232"/>
      <c r="S268" s="232"/>
      <c r="T268" s="233"/>
      <c r="U268" s="13"/>
      <c r="V268" s="13"/>
      <c r="W268" s="13"/>
      <c r="X268" s="13"/>
      <c r="Y268" s="13"/>
      <c r="Z268" s="13"/>
      <c r="AA268" s="13"/>
      <c r="AB268" s="13"/>
      <c r="AC268" s="13"/>
      <c r="AD268" s="13"/>
      <c r="AE268" s="13"/>
      <c r="AT268" s="234" t="s">
        <v>153</v>
      </c>
      <c r="AU268" s="234" t="s">
        <v>83</v>
      </c>
      <c r="AV268" s="13" t="s">
        <v>81</v>
      </c>
      <c r="AW268" s="13" t="s">
        <v>35</v>
      </c>
      <c r="AX268" s="13" t="s">
        <v>73</v>
      </c>
      <c r="AY268" s="234" t="s">
        <v>142</v>
      </c>
    </row>
    <row r="269" s="13" customFormat="1">
      <c r="A269" s="13"/>
      <c r="B269" s="224"/>
      <c r="C269" s="225"/>
      <c r="D269" s="226" t="s">
        <v>153</v>
      </c>
      <c r="E269" s="227" t="s">
        <v>19</v>
      </c>
      <c r="F269" s="228" t="s">
        <v>346</v>
      </c>
      <c r="G269" s="225"/>
      <c r="H269" s="227" t="s">
        <v>19</v>
      </c>
      <c r="I269" s="229"/>
      <c r="J269" s="225"/>
      <c r="K269" s="225"/>
      <c r="L269" s="230"/>
      <c r="M269" s="231"/>
      <c r="N269" s="232"/>
      <c r="O269" s="232"/>
      <c r="P269" s="232"/>
      <c r="Q269" s="232"/>
      <c r="R269" s="232"/>
      <c r="S269" s="232"/>
      <c r="T269" s="233"/>
      <c r="U269" s="13"/>
      <c r="V269" s="13"/>
      <c r="W269" s="13"/>
      <c r="X269" s="13"/>
      <c r="Y269" s="13"/>
      <c r="Z269" s="13"/>
      <c r="AA269" s="13"/>
      <c r="AB269" s="13"/>
      <c r="AC269" s="13"/>
      <c r="AD269" s="13"/>
      <c r="AE269" s="13"/>
      <c r="AT269" s="234" t="s">
        <v>153</v>
      </c>
      <c r="AU269" s="234" t="s">
        <v>83</v>
      </c>
      <c r="AV269" s="13" t="s">
        <v>81</v>
      </c>
      <c r="AW269" s="13" t="s">
        <v>35</v>
      </c>
      <c r="AX269" s="13" t="s">
        <v>73</v>
      </c>
      <c r="AY269" s="234" t="s">
        <v>142</v>
      </c>
    </row>
    <row r="270" s="14" customFormat="1">
      <c r="A270" s="14"/>
      <c r="B270" s="235"/>
      <c r="C270" s="236"/>
      <c r="D270" s="226" t="s">
        <v>153</v>
      </c>
      <c r="E270" s="237" t="s">
        <v>19</v>
      </c>
      <c r="F270" s="238" t="s">
        <v>828</v>
      </c>
      <c r="G270" s="236"/>
      <c r="H270" s="239">
        <v>0.033000000000000002</v>
      </c>
      <c r="I270" s="240"/>
      <c r="J270" s="236"/>
      <c r="K270" s="236"/>
      <c r="L270" s="241"/>
      <c r="M270" s="242"/>
      <c r="N270" s="243"/>
      <c r="O270" s="243"/>
      <c r="P270" s="243"/>
      <c r="Q270" s="243"/>
      <c r="R270" s="243"/>
      <c r="S270" s="243"/>
      <c r="T270" s="244"/>
      <c r="U270" s="14"/>
      <c r="V270" s="14"/>
      <c r="W270" s="14"/>
      <c r="X270" s="14"/>
      <c r="Y270" s="14"/>
      <c r="Z270" s="14"/>
      <c r="AA270" s="14"/>
      <c r="AB270" s="14"/>
      <c r="AC270" s="14"/>
      <c r="AD270" s="14"/>
      <c r="AE270" s="14"/>
      <c r="AT270" s="245" t="s">
        <v>153</v>
      </c>
      <c r="AU270" s="245" t="s">
        <v>83</v>
      </c>
      <c r="AV270" s="14" t="s">
        <v>83</v>
      </c>
      <c r="AW270" s="14" t="s">
        <v>35</v>
      </c>
      <c r="AX270" s="14" t="s">
        <v>81</v>
      </c>
      <c r="AY270" s="245" t="s">
        <v>142</v>
      </c>
    </row>
    <row r="271" s="2" customFormat="1" ht="24.15" customHeight="1">
      <c r="A271" s="40"/>
      <c r="B271" s="41"/>
      <c r="C271" s="206" t="s">
        <v>360</v>
      </c>
      <c r="D271" s="206" t="s">
        <v>144</v>
      </c>
      <c r="E271" s="207" t="s">
        <v>355</v>
      </c>
      <c r="F271" s="208" t="s">
        <v>356</v>
      </c>
      <c r="G271" s="209" t="s">
        <v>147</v>
      </c>
      <c r="H271" s="210">
        <v>816</v>
      </c>
      <c r="I271" s="211"/>
      <c r="J271" s="212">
        <f>ROUND(I271*H271,2)</f>
        <v>0</v>
      </c>
      <c r="K271" s="208" t="s">
        <v>148</v>
      </c>
      <c r="L271" s="46"/>
      <c r="M271" s="213" t="s">
        <v>19</v>
      </c>
      <c r="N271" s="214" t="s">
        <v>44</v>
      </c>
      <c r="O271" s="86"/>
      <c r="P271" s="215">
        <f>O271*H271</f>
        <v>0</v>
      </c>
      <c r="Q271" s="215">
        <v>0</v>
      </c>
      <c r="R271" s="215">
        <f>Q271*H271</f>
        <v>0</v>
      </c>
      <c r="S271" s="215">
        <v>0</v>
      </c>
      <c r="T271" s="216">
        <f>S271*H271</f>
        <v>0</v>
      </c>
      <c r="U271" s="40"/>
      <c r="V271" s="40"/>
      <c r="W271" s="40"/>
      <c r="X271" s="40"/>
      <c r="Y271" s="40"/>
      <c r="Z271" s="40"/>
      <c r="AA271" s="40"/>
      <c r="AB271" s="40"/>
      <c r="AC271" s="40"/>
      <c r="AD271" s="40"/>
      <c r="AE271" s="40"/>
      <c r="AR271" s="217" t="s">
        <v>149</v>
      </c>
      <c r="AT271" s="217" t="s">
        <v>144</v>
      </c>
      <c r="AU271" s="217" t="s">
        <v>83</v>
      </c>
      <c r="AY271" s="19" t="s">
        <v>142</v>
      </c>
      <c r="BE271" s="218">
        <f>IF(N271="základní",J271,0)</f>
        <v>0</v>
      </c>
      <c r="BF271" s="218">
        <f>IF(N271="snížená",J271,0)</f>
        <v>0</v>
      </c>
      <c r="BG271" s="218">
        <f>IF(N271="zákl. přenesená",J271,0)</f>
        <v>0</v>
      </c>
      <c r="BH271" s="218">
        <f>IF(N271="sníž. přenesená",J271,0)</f>
        <v>0</v>
      </c>
      <c r="BI271" s="218">
        <f>IF(N271="nulová",J271,0)</f>
        <v>0</v>
      </c>
      <c r="BJ271" s="19" t="s">
        <v>81</v>
      </c>
      <c r="BK271" s="218">
        <f>ROUND(I271*H271,2)</f>
        <v>0</v>
      </c>
      <c r="BL271" s="19" t="s">
        <v>149</v>
      </c>
      <c r="BM271" s="217" t="s">
        <v>829</v>
      </c>
    </row>
    <row r="272" s="2" customFormat="1">
      <c r="A272" s="40"/>
      <c r="B272" s="41"/>
      <c r="C272" s="42"/>
      <c r="D272" s="219" t="s">
        <v>151</v>
      </c>
      <c r="E272" s="42"/>
      <c r="F272" s="220" t="s">
        <v>358</v>
      </c>
      <c r="G272" s="42"/>
      <c r="H272" s="42"/>
      <c r="I272" s="221"/>
      <c r="J272" s="42"/>
      <c r="K272" s="42"/>
      <c r="L272" s="46"/>
      <c r="M272" s="222"/>
      <c r="N272" s="223"/>
      <c r="O272" s="86"/>
      <c r="P272" s="86"/>
      <c r="Q272" s="86"/>
      <c r="R272" s="86"/>
      <c r="S272" s="86"/>
      <c r="T272" s="87"/>
      <c r="U272" s="40"/>
      <c r="V272" s="40"/>
      <c r="W272" s="40"/>
      <c r="X272" s="40"/>
      <c r="Y272" s="40"/>
      <c r="Z272" s="40"/>
      <c r="AA272" s="40"/>
      <c r="AB272" s="40"/>
      <c r="AC272" s="40"/>
      <c r="AD272" s="40"/>
      <c r="AE272" s="40"/>
      <c r="AT272" s="19" t="s">
        <v>151</v>
      </c>
      <c r="AU272" s="19" t="s">
        <v>83</v>
      </c>
    </row>
    <row r="273" s="13" customFormat="1">
      <c r="A273" s="13"/>
      <c r="B273" s="224"/>
      <c r="C273" s="225"/>
      <c r="D273" s="226" t="s">
        <v>153</v>
      </c>
      <c r="E273" s="227" t="s">
        <v>19</v>
      </c>
      <c r="F273" s="228" t="s">
        <v>752</v>
      </c>
      <c r="G273" s="225"/>
      <c r="H273" s="227" t="s">
        <v>19</v>
      </c>
      <c r="I273" s="229"/>
      <c r="J273" s="225"/>
      <c r="K273" s="225"/>
      <c r="L273" s="230"/>
      <c r="M273" s="231"/>
      <c r="N273" s="232"/>
      <c r="O273" s="232"/>
      <c r="P273" s="232"/>
      <c r="Q273" s="232"/>
      <c r="R273" s="232"/>
      <c r="S273" s="232"/>
      <c r="T273" s="233"/>
      <c r="U273" s="13"/>
      <c r="V273" s="13"/>
      <c r="W273" s="13"/>
      <c r="X273" s="13"/>
      <c r="Y273" s="13"/>
      <c r="Z273" s="13"/>
      <c r="AA273" s="13"/>
      <c r="AB273" s="13"/>
      <c r="AC273" s="13"/>
      <c r="AD273" s="13"/>
      <c r="AE273" s="13"/>
      <c r="AT273" s="234" t="s">
        <v>153</v>
      </c>
      <c r="AU273" s="234" t="s">
        <v>83</v>
      </c>
      <c r="AV273" s="13" t="s">
        <v>81</v>
      </c>
      <c r="AW273" s="13" t="s">
        <v>35</v>
      </c>
      <c r="AX273" s="13" t="s">
        <v>73</v>
      </c>
      <c r="AY273" s="234" t="s">
        <v>142</v>
      </c>
    </row>
    <row r="274" s="13" customFormat="1">
      <c r="A274" s="13"/>
      <c r="B274" s="224"/>
      <c r="C274" s="225"/>
      <c r="D274" s="226" t="s">
        <v>153</v>
      </c>
      <c r="E274" s="227" t="s">
        <v>19</v>
      </c>
      <c r="F274" s="228" t="s">
        <v>359</v>
      </c>
      <c r="G274" s="225"/>
      <c r="H274" s="227" t="s">
        <v>19</v>
      </c>
      <c r="I274" s="229"/>
      <c r="J274" s="225"/>
      <c r="K274" s="225"/>
      <c r="L274" s="230"/>
      <c r="M274" s="231"/>
      <c r="N274" s="232"/>
      <c r="O274" s="232"/>
      <c r="P274" s="232"/>
      <c r="Q274" s="232"/>
      <c r="R274" s="232"/>
      <c r="S274" s="232"/>
      <c r="T274" s="233"/>
      <c r="U274" s="13"/>
      <c r="V274" s="13"/>
      <c r="W274" s="13"/>
      <c r="X274" s="13"/>
      <c r="Y274" s="13"/>
      <c r="Z274" s="13"/>
      <c r="AA274" s="13"/>
      <c r="AB274" s="13"/>
      <c r="AC274" s="13"/>
      <c r="AD274" s="13"/>
      <c r="AE274" s="13"/>
      <c r="AT274" s="234" t="s">
        <v>153</v>
      </c>
      <c r="AU274" s="234" t="s">
        <v>83</v>
      </c>
      <c r="AV274" s="13" t="s">
        <v>81</v>
      </c>
      <c r="AW274" s="13" t="s">
        <v>35</v>
      </c>
      <c r="AX274" s="13" t="s">
        <v>73</v>
      </c>
      <c r="AY274" s="234" t="s">
        <v>142</v>
      </c>
    </row>
    <row r="275" s="14" customFormat="1">
      <c r="A275" s="14"/>
      <c r="B275" s="235"/>
      <c r="C275" s="236"/>
      <c r="D275" s="226" t="s">
        <v>153</v>
      </c>
      <c r="E275" s="237" t="s">
        <v>19</v>
      </c>
      <c r="F275" s="238" t="s">
        <v>757</v>
      </c>
      <c r="G275" s="236"/>
      <c r="H275" s="239">
        <v>816</v>
      </c>
      <c r="I275" s="240"/>
      <c r="J275" s="236"/>
      <c r="K275" s="236"/>
      <c r="L275" s="241"/>
      <c r="M275" s="242"/>
      <c r="N275" s="243"/>
      <c r="O275" s="243"/>
      <c r="P275" s="243"/>
      <c r="Q275" s="243"/>
      <c r="R275" s="243"/>
      <c r="S275" s="243"/>
      <c r="T275" s="244"/>
      <c r="U275" s="14"/>
      <c r="V275" s="14"/>
      <c r="W275" s="14"/>
      <c r="X275" s="14"/>
      <c r="Y275" s="14"/>
      <c r="Z275" s="14"/>
      <c r="AA275" s="14"/>
      <c r="AB275" s="14"/>
      <c r="AC275" s="14"/>
      <c r="AD275" s="14"/>
      <c r="AE275" s="14"/>
      <c r="AT275" s="245" t="s">
        <v>153</v>
      </c>
      <c r="AU275" s="245" t="s">
        <v>83</v>
      </c>
      <c r="AV275" s="14" t="s">
        <v>83</v>
      </c>
      <c r="AW275" s="14" t="s">
        <v>35</v>
      </c>
      <c r="AX275" s="14" t="s">
        <v>81</v>
      </c>
      <c r="AY275" s="245" t="s">
        <v>142</v>
      </c>
    </row>
    <row r="276" s="2" customFormat="1" ht="16.5" customHeight="1">
      <c r="A276" s="40"/>
      <c r="B276" s="41"/>
      <c r="C276" s="257" t="s">
        <v>369</v>
      </c>
      <c r="D276" s="257" t="s">
        <v>250</v>
      </c>
      <c r="E276" s="258" t="s">
        <v>361</v>
      </c>
      <c r="F276" s="259" t="s">
        <v>362</v>
      </c>
      <c r="G276" s="260" t="s">
        <v>363</v>
      </c>
      <c r="H276" s="261">
        <v>1</v>
      </c>
      <c r="I276" s="262"/>
      <c r="J276" s="263">
        <f>ROUND(I276*H276,2)</f>
        <v>0</v>
      </c>
      <c r="K276" s="259" t="s">
        <v>148</v>
      </c>
      <c r="L276" s="264"/>
      <c r="M276" s="265" t="s">
        <v>19</v>
      </c>
      <c r="N276" s="266" t="s">
        <v>44</v>
      </c>
      <c r="O276" s="86"/>
      <c r="P276" s="215">
        <f>O276*H276</f>
        <v>0</v>
      </c>
      <c r="Q276" s="215">
        <v>0.001</v>
      </c>
      <c r="R276" s="215">
        <f>Q276*H276</f>
        <v>0.001</v>
      </c>
      <c r="S276" s="215">
        <v>0</v>
      </c>
      <c r="T276" s="216">
        <f>S276*H276</f>
        <v>0</v>
      </c>
      <c r="U276" s="40"/>
      <c r="V276" s="40"/>
      <c r="W276" s="40"/>
      <c r="X276" s="40"/>
      <c r="Y276" s="40"/>
      <c r="Z276" s="40"/>
      <c r="AA276" s="40"/>
      <c r="AB276" s="40"/>
      <c r="AC276" s="40"/>
      <c r="AD276" s="40"/>
      <c r="AE276" s="40"/>
      <c r="AR276" s="217" t="s">
        <v>209</v>
      </c>
      <c r="AT276" s="217" t="s">
        <v>250</v>
      </c>
      <c r="AU276" s="217" t="s">
        <v>83</v>
      </c>
      <c r="AY276" s="19" t="s">
        <v>142</v>
      </c>
      <c r="BE276" s="218">
        <f>IF(N276="základní",J276,0)</f>
        <v>0</v>
      </c>
      <c r="BF276" s="218">
        <f>IF(N276="snížená",J276,0)</f>
        <v>0</v>
      </c>
      <c r="BG276" s="218">
        <f>IF(N276="zákl. přenesená",J276,0)</f>
        <v>0</v>
      </c>
      <c r="BH276" s="218">
        <f>IF(N276="sníž. přenesená",J276,0)</f>
        <v>0</v>
      </c>
      <c r="BI276" s="218">
        <f>IF(N276="nulová",J276,0)</f>
        <v>0</v>
      </c>
      <c r="BJ276" s="19" t="s">
        <v>81</v>
      </c>
      <c r="BK276" s="218">
        <f>ROUND(I276*H276,2)</f>
        <v>0</v>
      </c>
      <c r="BL276" s="19" t="s">
        <v>149</v>
      </c>
      <c r="BM276" s="217" t="s">
        <v>830</v>
      </c>
    </row>
    <row r="277" s="13" customFormat="1">
      <c r="A277" s="13"/>
      <c r="B277" s="224"/>
      <c r="C277" s="225"/>
      <c r="D277" s="226" t="s">
        <v>153</v>
      </c>
      <c r="E277" s="227" t="s">
        <v>19</v>
      </c>
      <c r="F277" s="228" t="s">
        <v>752</v>
      </c>
      <c r="G277" s="225"/>
      <c r="H277" s="227" t="s">
        <v>19</v>
      </c>
      <c r="I277" s="229"/>
      <c r="J277" s="225"/>
      <c r="K277" s="225"/>
      <c r="L277" s="230"/>
      <c r="M277" s="231"/>
      <c r="N277" s="232"/>
      <c r="O277" s="232"/>
      <c r="P277" s="232"/>
      <c r="Q277" s="232"/>
      <c r="R277" s="232"/>
      <c r="S277" s="232"/>
      <c r="T277" s="233"/>
      <c r="U277" s="13"/>
      <c r="V277" s="13"/>
      <c r="W277" s="13"/>
      <c r="X277" s="13"/>
      <c r="Y277" s="13"/>
      <c r="Z277" s="13"/>
      <c r="AA277" s="13"/>
      <c r="AB277" s="13"/>
      <c r="AC277" s="13"/>
      <c r="AD277" s="13"/>
      <c r="AE277" s="13"/>
      <c r="AT277" s="234" t="s">
        <v>153</v>
      </c>
      <c r="AU277" s="234" t="s">
        <v>83</v>
      </c>
      <c r="AV277" s="13" t="s">
        <v>81</v>
      </c>
      <c r="AW277" s="13" t="s">
        <v>35</v>
      </c>
      <c r="AX277" s="13" t="s">
        <v>73</v>
      </c>
      <c r="AY277" s="234" t="s">
        <v>142</v>
      </c>
    </row>
    <row r="278" s="14" customFormat="1">
      <c r="A278" s="14"/>
      <c r="B278" s="235"/>
      <c r="C278" s="236"/>
      <c r="D278" s="226" t="s">
        <v>153</v>
      </c>
      <c r="E278" s="237" t="s">
        <v>19</v>
      </c>
      <c r="F278" s="238" t="s">
        <v>831</v>
      </c>
      <c r="G278" s="236"/>
      <c r="H278" s="239">
        <v>0.40799999999999997</v>
      </c>
      <c r="I278" s="240"/>
      <c r="J278" s="236"/>
      <c r="K278" s="236"/>
      <c r="L278" s="241"/>
      <c r="M278" s="242"/>
      <c r="N278" s="243"/>
      <c r="O278" s="243"/>
      <c r="P278" s="243"/>
      <c r="Q278" s="243"/>
      <c r="R278" s="243"/>
      <c r="S278" s="243"/>
      <c r="T278" s="244"/>
      <c r="U278" s="14"/>
      <c r="V278" s="14"/>
      <c r="W278" s="14"/>
      <c r="X278" s="14"/>
      <c r="Y278" s="14"/>
      <c r="Z278" s="14"/>
      <c r="AA278" s="14"/>
      <c r="AB278" s="14"/>
      <c r="AC278" s="14"/>
      <c r="AD278" s="14"/>
      <c r="AE278" s="14"/>
      <c r="AT278" s="245" t="s">
        <v>153</v>
      </c>
      <c r="AU278" s="245" t="s">
        <v>83</v>
      </c>
      <c r="AV278" s="14" t="s">
        <v>83</v>
      </c>
      <c r="AW278" s="14" t="s">
        <v>35</v>
      </c>
      <c r="AX278" s="14" t="s">
        <v>73</v>
      </c>
      <c r="AY278" s="245" t="s">
        <v>142</v>
      </c>
    </row>
    <row r="279" s="13" customFormat="1">
      <c r="A279" s="13"/>
      <c r="B279" s="224"/>
      <c r="C279" s="225"/>
      <c r="D279" s="226" t="s">
        <v>153</v>
      </c>
      <c r="E279" s="227" t="s">
        <v>19</v>
      </c>
      <c r="F279" s="228" t="s">
        <v>366</v>
      </c>
      <c r="G279" s="225"/>
      <c r="H279" s="227" t="s">
        <v>19</v>
      </c>
      <c r="I279" s="229"/>
      <c r="J279" s="225"/>
      <c r="K279" s="225"/>
      <c r="L279" s="230"/>
      <c r="M279" s="231"/>
      <c r="N279" s="232"/>
      <c r="O279" s="232"/>
      <c r="P279" s="232"/>
      <c r="Q279" s="232"/>
      <c r="R279" s="232"/>
      <c r="S279" s="232"/>
      <c r="T279" s="233"/>
      <c r="U279" s="13"/>
      <c r="V279" s="13"/>
      <c r="W279" s="13"/>
      <c r="X279" s="13"/>
      <c r="Y279" s="13"/>
      <c r="Z279" s="13"/>
      <c r="AA279" s="13"/>
      <c r="AB279" s="13"/>
      <c r="AC279" s="13"/>
      <c r="AD279" s="13"/>
      <c r="AE279" s="13"/>
      <c r="AT279" s="234" t="s">
        <v>153</v>
      </c>
      <c r="AU279" s="234" t="s">
        <v>83</v>
      </c>
      <c r="AV279" s="13" t="s">
        <v>81</v>
      </c>
      <c r="AW279" s="13" t="s">
        <v>35</v>
      </c>
      <c r="AX279" s="13" t="s">
        <v>73</v>
      </c>
      <c r="AY279" s="234" t="s">
        <v>142</v>
      </c>
    </row>
    <row r="280" s="14" customFormat="1">
      <c r="A280" s="14"/>
      <c r="B280" s="235"/>
      <c r="C280" s="236"/>
      <c r="D280" s="226" t="s">
        <v>153</v>
      </c>
      <c r="E280" s="237" t="s">
        <v>19</v>
      </c>
      <c r="F280" s="238" t="s">
        <v>832</v>
      </c>
      <c r="G280" s="236"/>
      <c r="H280" s="239">
        <v>0.59199999999999997</v>
      </c>
      <c r="I280" s="240"/>
      <c r="J280" s="236"/>
      <c r="K280" s="236"/>
      <c r="L280" s="241"/>
      <c r="M280" s="242"/>
      <c r="N280" s="243"/>
      <c r="O280" s="243"/>
      <c r="P280" s="243"/>
      <c r="Q280" s="243"/>
      <c r="R280" s="243"/>
      <c r="S280" s="243"/>
      <c r="T280" s="244"/>
      <c r="U280" s="14"/>
      <c r="V280" s="14"/>
      <c r="W280" s="14"/>
      <c r="X280" s="14"/>
      <c r="Y280" s="14"/>
      <c r="Z280" s="14"/>
      <c r="AA280" s="14"/>
      <c r="AB280" s="14"/>
      <c r="AC280" s="14"/>
      <c r="AD280" s="14"/>
      <c r="AE280" s="14"/>
      <c r="AT280" s="245" t="s">
        <v>153</v>
      </c>
      <c r="AU280" s="245" t="s">
        <v>83</v>
      </c>
      <c r="AV280" s="14" t="s">
        <v>83</v>
      </c>
      <c r="AW280" s="14" t="s">
        <v>35</v>
      </c>
      <c r="AX280" s="14" t="s">
        <v>73</v>
      </c>
      <c r="AY280" s="245" t="s">
        <v>142</v>
      </c>
    </row>
    <row r="281" s="15" customFormat="1">
      <c r="A281" s="15"/>
      <c r="B281" s="246"/>
      <c r="C281" s="247"/>
      <c r="D281" s="226" t="s">
        <v>153</v>
      </c>
      <c r="E281" s="248" t="s">
        <v>19</v>
      </c>
      <c r="F281" s="249" t="s">
        <v>160</v>
      </c>
      <c r="G281" s="247"/>
      <c r="H281" s="250">
        <v>1</v>
      </c>
      <c r="I281" s="251"/>
      <c r="J281" s="247"/>
      <c r="K281" s="247"/>
      <c r="L281" s="252"/>
      <c r="M281" s="253"/>
      <c r="N281" s="254"/>
      <c r="O281" s="254"/>
      <c r="P281" s="254"/>
      <c r="Q281" s="254"/>
      <c r="R281" s="254"/>
      <c r="S281" s="254"/>
      <c r="T281" s="255"/>
      <c r="U281" s="15"/>
      <c r="V281" s="15"/>
      <c r="W281" s="15"/>
      <c r="X281" s="15"/>
      <c r="Y281" s="15"/>
      <c r="Z281" s="15"/>
      <c r="AA281" s="15"/>
      <c r="AB281" s="15"/>
      <c r="AC281" s="15"/>
      <c r="AD281" s="15"/>
      <c r="AE281" s="15"/>
      <c r="AT281" s="256" t="s">
        <v>153</v>
      </c>
      <c r="AU281" s="256" t="s">
        <v>83</v>
      </c>
      <c r="AV281" s="15" t="s">
        <v>149</v>
      </c>
      <c r="AW281" s="15" t="s">
        <v>35</v>
      </c>
      <c r="AX281" s="15" t="s">
        <v>81</v>
      </c>
      <c r="AY281" s="256" t="s">
        <v>142</v>
      </c>
    </row>
    <row r="282" s="12" customFormat="1" ht="22.8" customHeight="1">
      <c r="A282" s="12"/>
      <c r="B282" s="190"/>
      <c r="C282" s="191"/>
      <c r="D282" s="192" t="s">
        <v>72</v>
      </c>
      <c r="E282" s="204" t="s">
        <v>83</v>
      </c>
      <c r="F282" s="204" t="s">
        <v>368</v>
      </c>
      <c r="G282" s="191"/>
      <c r="H282" s="191"/>
      <c r="I282" s="194"/>
      <c r="J282" s="205">
        <f>BK282</f>
        <v>0</v>
      </c>
      <c r="K282" s="191"/>
      <c r="L282" s="196"/>
      <c r="M282" s="197"/>
      <c r="N282" s="198"/>
      <c r="O282" s="198"/>
      <c r="P282" s="199">
        <f>SUM(P283:P306)</f>
        <v>0</v>
      </c>
      <c r="Q282" s="198"/>
      <c r="R282" s="199">
        <f>SUM(R283:R306)</f>
        <v>269.29548</v>
      </c>
      <c r="S282" s="198"/>
      <c r="T282" s="200">
        <f>SUM(T283:T306)</f>
        <v>0</v>
      </c>
      <c r="U282" s="12"/>
      <c r="V282" s="12"/>
      <c r="W282" s="12"/>
      <c r="X282" s="12"/>
      <c r="Y282" s="12"/>
      <c r="Z282" s="12"/>
      <c r="AA282" s="12"/>
      <c r="AB282" s="12"/>
      <c r="AC282" s="12"/>
      <c r="AD282" s="12"/>
      <c r="AE282" s="12"/>
      <c r="AR282" s="201" t="s">
        <v>81</v>
      </c>
      <c r="AT282" s="202" t="s">
        <v>72</v>
      </c>
      <c r="AU282" s="202" t="s">
        <v>81</v>
      </c>
      <c r="AY282" s="201" t="s">
        <v>142</v>
      </c>
      <c r="BK282" s="203">
        <f>SUM(BK283:BK306)</f>
        <v>0</v>
      </c>
    </row>
    <row r="283" s="2" customFormat="1" ht="24.15" customHeight="1">
      <c r="A283" s="40"/>
      <c r="B283" s="41"/>
      <c r="C283" s="206" t="s">
        <v>377</v>
      </c>
      <c r="D283" s="206" t="s">
        <v>144</v>
      </c>
      <c r="E283" s="207" t="s">
        <v>833</v>
      </c>
      <c r="F283" s="208" t="s">
        <v>834</v>
      </c>
      <c r="G283" s="209" t="s">
        <v>191</v>
      </c>
      <c r="H283" s="210">
        <v>23.25</v>
      </c>
      <c r="I283" s="211"/>
      <c r="J283" s="212">
        <f>ROUND(I283*H283,2)</f>
        <v>0</v>
      </c>
      <c r="K283" s="208" t="s">
        <v>148</v>
      </c>
      <c r="L283" s="46"/>
      <c r="M283" s="213" t="s">
        <v>19</v>
      </c>
      <c r="N283" s="214" t="s">
        <v>44</v>
      </c>
      <c r="O283" s="86"/>
      <c r="P283" s="215">
        <f>O283*H283</f>
        <v>0</v>
      </c>
      <c r="Q283" s="215">
        <v>1.6299999999999999</v>
      </c>
      <c r="R283" s="215">
        <f>Q283*H283</f>
        <v>37.897500000000001</v>
      </c>
      <c r="S283" s="215">
        <v>0</v>
      </c>
      <c r="T283" s="216">
        <f>S283*H283</f>
        <v>0</v>
      </c>
      <c r="U283" s="40"/>
      <c r="V283" s="40"/>
      <c r="W283" s="40"/>
      <c r="X283" s="40"/>
      <c r="Y283" s="40"/>
      <c r="Z283" s="40"/>
      <c r="AA283" s="40"/>
      <c r="AB283" s="40"/>
      <c r="AC283" s="40"/>
      <c r="AD283" s="40"/>
      <c r="AE283" s="40"/>
      <c r="AR283" s="217" t="s">
        <v>149</v>
      </c>
      <c r="AT283" s="217" t="s">
        <v>144</v>
      </c>
      <c r="AU283" s="217" t="s">
        <v>83</v>
      </c>
      <c r="AY283" s="19" t="s">
        <v>142</v>
      </c>
      <c r="BE283" s="218">
        <f>IF(N283="základní",J283,0)</f>
        <v>0</v>
      </c>
      <c r="BF283" s="218">
        <f>IF(N283="snížená",J283,0)</f>
        <v>0</v>
      </c>
      <c r="BG283" s="218">
        <f>IF(N283="zákl. přenesená",J283,0)</f>
        <v>0</v>
      </c>
      <c r="BH283" s="218">
        <f>IF(N283="sníž. přenesená",J283,0)</f>
        <v>0</v>
      </c>
      <c r="BI283" s="218">
        <f>IF(N283="nulová",J283,0)</f>
        <v>0</v>
      </c>
      <c r="BJ283" s="19" t="s">
        <v>81</v>
      </c>
      <c r="BK283" s="218">
        <f>ROUND(I283*H283,2)</f>
        <v>0</v>
      </c>
      <c r="BL283" s="19" t="s">
        <v>149</v>
      </c>
      <c r="BM283" s="217" t="s">
        <v>835</v>
      </c>
    </row>
    <row r="284" s="2" customFormat="1">
      <c r="A284" s="40"/>
      <c r="B284" s="41"/>
      <c r="C284" s="42"/>
      <c r="D284" s="219" t="s">
        <v>151</v>
      </c>
      <c r="E284" s="42"/>
      <c r="F284" s="220" t="s">
        <v>836</v>
      </c>
      <c r="G284" s="42"/>
      <c r="H284" s="42"/>
      <c r="I284" s="221"/>
      <c r="J284" s="42"/>
      <c r="K284" s="42"/>
      <c r="L284" s="46"/>
      <c r="M284" s="222"/>
      <c r="N284" s="223"/>
      <c r="O284" s="86"/>
      <c r="P284" s="86"/>
      <c r="Q284" s="86"/>
      <c r="R284" s="86"/>
      <c r="S284" s="86"/>
      <c r="T284" s="87"/>
      <c r="U284" s="40"/>
      <c r="V284" s="40"/>
      <c r="W284" s="40"/>
      <c r="X284" s="40"/>
      <c r="Y284" s="40"/>
      <c r="Z284" s="40"/>
      <c r="AA284" s="40"/>
      <c r="AB284" s="40"/>
      <c r="AC284" s="40"/>
      <c r="AD284" s="40"/>
      <c r="AE284" s="40"/>
      <c r="AT284" s="19" t="s">
        <v>151</v>
      </c>
      <c r="AU284" s="19" t="s">
        <v>83</v>
      </c>
    </row>
    <row r="285" s="13" customFormat="1">
      <c r="A285" s="13"/>
      <c r="B285" s="224"/>
      <c r="C285" s="225"/>
      <c r="D285" s="226" t="s">
        <v>153</v>
      </c>
      <c r="E285" s="227" t="s">
        <v>19</v>
      </c>
      <c r="F285" s="228" t="s">
        <v>752</v>
      </c>
      <c r="G285" s="225"/>
      <c r="H285" s="227" t="s">
        <v>19</v>
      </c>
      <c r="I285" s="229"/>
      <c r="J285" s="225"/>
      <c r="K285" s="225"/>
      <c r="L285" s="230"/>
      <c r="M285" s="231"/>
      <c r="N285" s="232"/>
      <c r="O285" s="232"/>
      <c r="P285" s="232"/>
      <c r="Q285" s="232"/>
      <c r="R285" s="232"/>
      <c r="S285" s="232"/>
      <c r="T285" s="233"/>
      <c r="U285" s="13"/>
      <c r="V285" s="13"/>
      <c r="W285" s="13"/>
      <c r="X285" s="13"/>
      <c r="Y285" s="13"/>
      <c r="Z285" s="13"/>
      <c r="AA285" s="13"/>
      <c r="AB285" s="13"/>
      <c r="AC285" s="13"/>
      <c r="AD285" s="13"/>
      <c r="AE285" s="13"/>
      <c r="AT285" s="234" t="s">
        <v>153</v>
      </c>
      <c r="AU285" s="234" t="s">
        <v>83</v>
      </c>
      <c r="AV285" s="13" t="s">
        <v>81</v>
      </c>
      <c r="AW285" s="13" t="s">
        <v>35</v>
      </c>
      <c r="AX285" s="13" t="s">
        <v>73</v>
      </c>
      <c r="AY285" s="234" t="s">
        <v>142</v>
      </c>
    </row>
    <row r="286" s="13" customFormat="1">
      <c r="A286" s="13"/>
      <c r="B286" s="224"/>
      <c r="C286" s="225"/>
      <c r="D286" s="226" t="s">
        <v>153</v>
      </c>
      <c r="E286" s="227" t="s">
        <v>19</v>
      </c>
      <c r="F286" s="228" t="s">
        <v>837</v>
      </c>
      <c r="G286" s="225"/>
      <c r="H286" s="227" t="s">
        <v>19</v>
      </c>
      <c r="I286" s="229"/>
      <c r="J286" s="225"/>
      <c r="K286" s="225"/>
      <c r="L286" s="230"/>
      <c r="M286" s="231"/>
      <c r="N286" s="232"/>
      <c r="O286" s="232"/>
      <c r="P286" s="232"/>
      <c r="Q286" s="232"/>
      <c r="R286" s="232"/>
      <c r="S286" s="232"/>
      <c r="T286" s="233"/>
      <c r="U286" s="13"/>
      <c r="V286" s="13"/>
      <c r="W286" s="13"/>
      <c r="X286" s="13"/>
      <c r="Y286" s="13"/>
      <c r="Z286" s="13"/>
      <c r="AA286" s="13"/>
      <c r="AB286" s="13"/>
      <c r="AC286" s="13"/>
      <c r="AD286" s="13"/>
      <c r="AE286" s="13"/>
      <c r="AT286" s="234" t="s">
        <v>153</v>
      </c>
      <c r="AU286" s="234" t="s">
        <v>83</v>
      </c>
      <c r="AV286" s="13" t="s">
        <v>81</v>
      </c>
      <c r="AW286" s="13" t="s">
        <v>35</v>
      </c>
      <c r="AX286" s="13" t="s">
        <v>73</v>
      </c>
      <c r="AY286" s="234" t="s">
        <v>142</v>
      </c>
    </row>
    <row r="287" s="14" customFormat="1">
      <c r="A287" s="14"/>
      <c r="B287" s="235"/>
      <c r="C287" s="236"/>
      <c r="D287" s="226" t="s">
        <v>153</v>
      </c>
      <c r="E287" s="237" t="s">
        <v>19</v>
      </c>
      <c r="F287" s="238" t="s">
        <v>777</v>
      </c>
      <c r="G287" s="236"/>
      <c r="H287" s="239">
        <v>23.25</v>
      </c>
      <c r="I287" s="240"/>
      <c r="J287" s="236"/>
      <c r="K287" s="236"/>
      <c r="L287" s="241"/>
      <c r="M287" s="242"/>
      <c r="N287" s="243"/>
      <c r="O287" s="243"/>
      <c r="P287" s="243"/>
      <c r="Q287" s="243"/>
      <c r="R287" s="243"/>
      <c r="S287" s="243"/>
      <c r="T287" s="244"/>
      <c r="U287" s="14"/>
      <c r="V287" s="14"/>
      <c r="W287" s="14"/>
      <c r="X287" s="14"/>
      <c r="Y287" s="14"/>
      <c r="Z287" s="14"/>
      <c r="AA287" s="14"/>
      <c r="AB287" s="14"/>
      <c r="AC287" s="14"/>
      <c r="AD287" s="14"/>
      <c r="AE287" s="14"/>
      <c r="AT287" s="245" t="s">
        <v>153</v>
      </c>
      <c r="AU287" s="245" t="s">
        <v>83</v>
      </c>
      <c r="AV287" s="14" t="s">
        <v>83</v>
      </c>
      <c r="AW287" s="14" t="s">
        <v>35</v>
      </c>
      <c r="AX287" s="14" t="s">
        <v>81</v>
      </c>
      <c r="AY287" s="245" t="s">
        <v>142</v>
      </c>
    </row>
    <row r="288" s="2" customFormat="1" ht="16.5" customHeight="1">
      <c r="A288" s="40"/>
      <c r="B288" s="41"/>
      <c r="C288" s="206" t="s">
        <v>382</v>
      </c>
      <c r="D288" s="206" t="s">
        <v>144</v>
      </c>
      <c r="E288" s="207" t="s">
        <v>370</v>
      </c>
      <c r="F288" s="208" t="s">
        <v>371</v>
      </c>
      <c r="G288" s="209" t="s">
        <v>372</v>
      </c>
      <c r="H288" s="210">
        <v>302</v>
      </c>
      <c r="I288" s="211"/>
      <c r="J288" s="212">
        <f>ROUND(I288*H288,2)</f>
        <v>0</v>
      </c>
      <c r="K288" s="208" t="s">
        <v>148</v>
      </c>
      <c r="L288" s="46"/>
      <c r="M288" s="213" t="s">
        <v>19</v>
      </c>
      <c r="N288" s="214" t="s">
        <v>44</v>
      </c>
      <c r="O288" s="86"/>
      <c r="P288" s="215">
        <f>O288*H288</f>
        <v>0</v>
      </c>
      <c r="Q288" s="215">
        <v>0.00048999999999999998</v>
      </c>
      <c r="R288" s="215">
        <f>Q288*H288</f>
        <v>0.14798</v>
      </c>
      <c r="S288" s="215">
        <v>0</v>
      </c>
      <c r="T288" s="216">
        <f>S288*H288</f>
        <v>0</v>
      </c>
      <c r="U288" s="40"/>
      <c r="V288" s="40"/>
      <c r="W288" s="40"/>
      <c r="X288" s="40"/>
      <c r="Y288" s="40"/>
      <c r="Z288" s="40"/>
      <c r="AA288" s="40"/>
      <c r="AB288" s="40"/>
      <c r="AC288" s="40"/>
      <c r="AD288" s="40"/>
      <c r="AE288" s="40"/>
      <c r="AR288" s="217" t="s">
        <v>149</v>
      </c>
      <c r="AT288" s="217" t="s">
        <v>144</v>
      </c>
      <c r="AU288" s="217" t="s">
        <v>83</v>
      </c>
      <c r="AY288" s="19" t="s">
        <v>142</v>
      </c>
      <c r="BE288" s="218">
        <f>IF(N288="základní",J288,0)</f>
        <v>0</v>
      </c>
      <c r="BF288" s="218">
        <f>IF(N288="snížená",J288,0)</f>
        <v>0</v>
      </c>
      <c r="BG288" s="218">
        <f>IF(N288="zákl. přenesená",J288,0)</f>
        <v>0</v>
      </c>
      <c r="BH288" s="218">
        <f>IF(N288="sníž. přenesená",J288,0)</f>
        <v>0</v>
      </c>
      <c r="BI288" s="218">
        <f>IF(N288="nulová",J288,0)</f>
        <v>0</v>
      </c>
      <c r="BJ288" s="19" t="s">
        <v>81</v>
      </c>
      <c r="BK288" s="218">
        <f>ROUND(I288*H288,2)</f>
        <v>0</v>
      </c>
      <c r="BL288" s="19" t="s">
        <v>149</v>
      </c>
      <c r="BM288" s="217" t="s">
        <v>838</v>
      </c>
    </row>
    <row r="289" s="2" customFormat="1">
      <c r="A289" s="40"/>
      <c r="B289" s="41"/>
      <c r="C289" s="42"/>
      <c r="D289" s="219" t="s">
        <v>151</v>
      </c>
      <c r="E289" s="42"/>
      <c r="F289" s="220" t="s">
        <v>374</v>
      </c>
      <c r="G289" s="42"/>
      <c r="H289" s="42"/>
      <c r="I289" s="221"/>
      <c r="J289" s="42"/>
      <c r="K289" s="42"/>
      <c r="L289" s="46"/>
      <c r="M289" s="222"/>
      <c r="N289" s="223"/>
      <c r="O289" s="86"/>
      <c r="P289" s="86"/>
      <c r="Q289" s="86"/>
      <c r="R289" s="86"/>
      <c r="S289" s="86"/>
      <c r="T289" s="87"/>
      <c r="U289" s="40"/>
      <c r="V289" s="40"/>
      <c r="W289" s="40"/>
      <c r="X289" s="40"/>
      <c r="Y289" s="40"/>
      <c r="Z289" s="40"/>
      <c r="AA289" s="40"/>
      <c r="AB289" s="40"/>
      <c r="AC289" s="40"/>
      <c r="AD289" s="40"/>
      <c r="AE289" s="40"/>
      <c r="AT289" s="19" t="s">
        <v>151</v>
      </c>
      <c r="AU289" s="19" t="s">
        <v>83</v>
      </c>
    </row>
    <row r="290" s="13" customFormat="1">
      <c r="A290" s="13"/>
      <c r="B290" s="224"/>
      <c r="C290" s="225"/>
      <c r="D290" s="226" t="s">
        <v>153</v>
      </c>
      <c r="E290" s="227" t="s">
        <v>19</v>
      </c>
      <c r="F290" s="228" t="s">
        <v>752</v>
      </c>
      <c r="G290" s="225"/>
      <c r="H290" s="227" t="s">
        <v>19</v>
      </c>
      <c r="I290" s="229"/>
      <c r="J290" s="225"/>
      <c r="K290" s="225"/>
      <c r="L290" s="230"/>
      <c r="M290" s="231"/>
      <c r="N290" s="232"/>
      <c r="O290" s="232"/>
      <c r="P290" s="232"/>
      <c r="Q290" s="232"/>
      <c r="R290" s="232"/>
      <c r="S290" s="232"/>
      <c r="T290" s="233"/>
      <c r="U290" s="13"/>
      <c r="V290" s="13"/>
      <c r="W290" s="13"/>
      <c r="X290" s="13"/>
      <c r="Y290" s="13"/>
      <c r="Z290" s="13"/>
      <c r="AA290" s="13"/>
      <c r="AB290" s="13"/>
      <c r="AC290" s="13"/>
      <c r="AD290" s="13"/>
      <c r="AE290" s="13"/>
      <c r="AT290" s="234" t="s">
        <v>153</v>
      </c>
      <c r="AU290" s="234" t="s">
        <v>83</v>
      </c>
      <c r="AV290" s="13" t="s">
        <v>81</v>
      </c>
      <c r="AW290" s="13" t="s">
        <v>35</v>
      </c>
      <c r="AX290" s="13" t="s">
        <v>73</v>
      </c>
      <c r="AY290" s="234" t="s">
        <v>142</v>
      </c>
    </row>
    <row r="291" s="13" customFormat="1">
      <c r="A291" s="13"/>
      <c r="B291" s="224"/>
      <c r="C291" s="225"/>
      <c r="D291" s="226" t="s">
        <v>153</v>
      </c>
      <c r="E291" s="227" t="s">
        <v>19</v>
      </c>
      <c r="F291" s="228" t="s">
        <v>839</v>
      </c>
      <c r="G291" s="225"/>
      <c r="H291" s="227" t="s">
        <v>19</v>
      </c>
      <c r="I291" s="229"/>
      <c r="J291" s="225"/>
      <c r="K291" s="225"/>
      <c r="L291" s="230"/>
      <c r="M291" s="231"/>
      <c r="N291" s="232"/>
      <c r="O291" s="232"/>
      <c r="P291" s="232"/>
      <c r="Q291" s="232"/>
      <c r="R291" s="232"/>
      <c r="S291" s="232"/>
      <c r="T291" s="233"/>
      <c r="U291" s="13"/>
      <c r="V291" s="13"/>
      <c r="W291" s="13"/>
      <c r="X291" s="13"/>
      <c r="Y291" s="13"/>
      <c r="Z291" s="13"/>
      <c r="AA291" s="13"/>
      <c r="AB291" s="13"/>
      <c r="AC291" s="13"/>
      <c r="AD291" s="13"/>
      <c r="AE291" s="13"/>
      <c r="AT291" s="234" t="s">
        <v>153</v>
      </c>
      <c r="AU291" s="234" t="s">
        <v>83</v>
      </c>
      <c r="AV291" s="13" t="s">
        <v>81</v>
      </c>
      <c r="AW291" s="13" t="s">
        <v>35</v>
      </c>
      <c r="AX291" s="13" t="s">
        <v>73</v>
      </c>
      <c r="AY291" s="234" t="s">
        <v>142</v>
      </c>
    </row>
    <row r="292" s="14" customFormat="1">
      <c r="A292" s="14"/>
      <c r="B292" s="235"/>
      <c r="C292" s="236"/>
      <c r="D292" s="226" t="s">
        <v>153</v>
      </c>
      <c r="E292" s="237" t="s">
        <v>19</v>
      </c>
      <c r="F292" s="238" t="s">
        <v>840</v>
      </c>
      <c r="G292" s="236"/>
      <c r="H292" s="239">
        <v>302</v>
      </c>
      <c r="I292" s="240"/>
      <c r="J292" s="236"/>
      <c r="K292" s="236"/>
      <c r="L292" s="241"/>
      <c r="M292" s="242"/>
      <c r="N292" s="243"/>
      <c r="O292" s="243"/>
      <c r="P292" s="243"/>
      <c r="Q292" s="243"/>
      <c r="R292" s="243"/>
      <c r="S292" s="243"/>
      <c r="T292" s="244"/>
      <c r="U292" s="14"/>
      <c r="V292" s="14"/>
      <c r="W292" s="14"/>
      <c r="X292" s="14"/>
      <c r="Y292" s="14"/>
      <c r="Z292" s="14"/>
      <c r="AA292" s="14"/>
      <c r="AB292" s="14"/>
      <c r="AC292" s="14"/>
      <c r="AD292" s="14"/>
      <c r="AE292" s="14"/>
      <c r="AT292" s="245" t="s">
        <v>153</v>
      </c>
      <c r="AU292" s="245" t="s">
        <v>83</v>
      </c>
      <c r="AV292" s="14" t="s">
        <v>83</v>
      </c>
      <c r="AW292" s="14" t="s">
        <v>35</v>
      </c>
      <c r="AX292" s="14" t="s">
        <v>81</v>
      </c>
      <c r="AY292" s="245" t="s">
        <v>142</v>
      </c>
    </row>
    <row r="293" s="2" customFormat="1" ht="24.15" customHeight="1">
      <c r="A293" s="40"/>
      <c r="B293" s="41"/>
      <c r="C293" s="206" t="s">
        <v>388</v>
      </c>
      <c r="D293" s="206" t="s">
        <v>144</v>
      </c>
      <c r="E293" s="207" t="s">
        <v>378</v>
      </c>
      <c r="F293" s="208" t="s">
        <v>379</v>
      </c>
      <c r="G293" s="209" t="s">
        <v>372</v>
      </c>
      <c r="H293" s="210">
        <v>302</v>
      </c>
      <c r="I293" s="211"/>
      <c r="J293" s="212">
        <f>ROUND(I293*H293,2)</f>
        <v>0</v>
      </c>
      <c r="K293" s="208" t="s">
        <v>148</v>
      </c>
      <c r="L293" s="46"/>
      <c r="M293" s="213" t="s">
        <v>19</v>
      </c>
      <c r="N293" s="214" t="s">
        <v>44</v>
      </c>
      <c r="O293" s="86"/>
      <c r="P293" s="215">
        <f>O293*H293</f>
        <v>0</v>
      </c>
      <c r="Q293" s="215">
        <v>0</v>
      </c>
      <c r="R293" s="215">
        <f>Q293*H293</f>
        <v>0</v>
      </c>
      <c r="S293" s="215">
        <v>0</v>
      </c>
      <c r="T293" s="216">
        <f>S293*H293</f>
        <v>0</v>
      </c>
      <c r="U293" s="40"/>
      <c r="V293" s="40"/>
      <c r="W293" s="40"/>
      <c r="X293" s="40"/>
      <c r="Y293" s="40"/>
      <c r="Z293" s="40"/>
      <c r="AA293" s="40"/>
      <c r="AB293" s="40"/>
      <c r="AC293" s="40"/>
      <c r="AD293" s="40"/>
      <c r="AE293" s="40"/>
      <c r="AR293" s="217" t="s">
        <v>149</v>
      </c>
      <c r="AT293" s="217" t="s">
        <v>144</v>
      </c>
      <c r="AU293" s="217" t="s">
        <v>83</v>
      </c>
      <c r="AY293" s="19" t="s">
        <v>142</v>
      </c>
      <c r="BE293" s="218">
        <f>IF(N293="základní",J293,0)</f>
        <v>0</v>
      </c>
      <c r="BF293" s="218">
        <f>IF(N293="snížená",J293,0)</f>
        <v>0</v>
      </c>
      <c r="BG293" s="218">
        <f>IF(N293="zákl. přenesená",J293,0)</f>
        <v>0</v>
      </c>
      <c r="BH293" s="218">
        <f>IF(N293="sníž. přenesená",J293,0)</f>
        <v>0</v>
      </c>
      <c r="BI293" s="218">
        <f>IF(N293="nulová",J293,0)</f>
        <v>0</v>
      </c>
      <c r="BJ293" s="19" t="s">
        <v>81</v>
      </c>
      <c r="BK293" s="218">
        <f>ROUND(I293*H293,2)</f>
        <v>0</v>
      </c>
      <c r="BL293" s="19" t="s">
        <v>149</v>
      </c>
      <c r="BM293" s="217" t="s">
        <v>841</v>
      </c>
    </row>
    <row r="294" s="2" customFormat="1">
      <c r="A294" s="40"/>
      <c r="B294" s="41"/>
      <c r="C294" s="42"/>
      <c r="D294" s="219" t="s">
        <v>151</v>
      </c>
      <c r="E294" s="42"/>
      <c r="F294" s="220" t="s">
        <v>381</v>
      </c>
      <c r="G294" s="42"/>
      <c r="H294" s="42"/>
      <c r="I294" s="221"/>
      <c r="J294" s="42"/>
      <c r="K294" s="42"/>
      <c r="L294" s="46"/>
      <c r="M294" s="222"/>
      <c r="N294" s="223"/>
      <c r="O294" s="86"/>
      <c r="P294" s="86"/>
      <c r="Q294" s="86"/>
      <c r="R294" s="86"/>
      <c r="S294" s="86"/>
      <c r="T294" s="87"/>
      <c r="U294" s="40"/>
      <c r="V294" s="40"/>
      <c r="W294" s="40"/>
      <c r="X294" s="40"/>
      <c r="Y294" s="40"/>
      <c r="Z294" s="40"/>
      <c r="AA294" s="40"/>
      <c r="AB294" s="40"/>
      <c r="AC294" s="40"/>
      <c r="AD294" s="40"/>
      <c r="AE294" s="40"/>
      <c r="AT294" s="19" t="s">
        <v>151</v>
      </c>
      <c r="AU294" s="19" t="s">
        <v>83</v>
      </c>
    </row>
    <row r="295" s="13" customFormat="1">
      <c r="A295" s="13"/>
      <c r="B295" s="224"/>
      <c r="C295" s="225"/>
      <c r="D295" s="226" t="s">
        <v>153</v>
      </c>
      <c r="E295" s="227" t="s">
        <v>19</v>
      </c>
      <c r="F295" s="228" t="s">
        <v>752</v>
      </c>
      <c r="G295" s="225"/>
      <c r="H295" s="227" t="s">
        <v>19</v>
      </c>
      <c r="I295" s="229"/>
      <c r="J295" s="225"/>
      <c r="K295" s="225"/>
      <c r="L295" s="230"/>
      <c r="M295" s="231"/>
      <c r="N295" s="232"/>
      <c r="O295" s="232"/>
      <c r="P295" s="232"/>
      <c r="Q295" s="232"/>
      <c r="R295" s="232"/>
      <c r="S295" s="232"/>
      <c r="T295" s="233"/>
      <c r="U295" s="13"/>
      <c r="V295" s="13"/>
      <c r="W295" s="13"/>
      <c r="X295" s="13"/>
      <c r="Y295" s="13"/>
      <c r="Z295" s="13"/>
      <c r="AA295" s="13"/>
      <c r="AB295" s="13"/>
      <c r="AC295" s="13"/>
      <c r="AD295" s="13"/>
      <c r="AE295" s="13"/>
      <c r="AT295" s="234" t="s">
        <v>153</v>
      </c>
      <c r="AU295" s="234" t="s">
        <v>83</v>
      </c>
      <c r="AV295" s="13" t="s">
        <v>81</v>
      </c>
      <c r="AW295" s="13" t="s">
        <v>35</v>
      </c>
      <c r="AX295" s="13" t="s">
        <v>73</v>
      </c>
      <c r="AY295" s="234" t="s">
        <v>142</v>
      </c>
    </row>
    <row r="296" s="13" customFormat="1">
      <c r="A296" s="13"/>
      <c r="B296" s="224"/>
      <c r="C296" s="225"/>
      <c r="D296" s="226" t="s">
        <v>153</v>
      </c>
      <c r="E296" s="227" t="s">
        <v>19</v>
      </c>
      <c r="F296" s="228" t="s">
        <v>839</v>
      </c>
      <c r="G296" s="225"/>
      <c r="H296" s="227" t="s">
        <v>19</v>
      </c>
      <c r="I296" s="229"/>
      <c r="J296" s="225"/>
      <c r="K296" s="225"/>
      <c r="L296" s="230"/>
      <c r="M296" s="231"/>
      <c r="N296" s="232"/>
      <c r="O296" s="232"/>
      <c r="P296" s="232"/>
      <c r="Q296" s="232"/>
      <c r="R296" s="232"/>
      <c r="S296" s="232"/>
      <c r="T296" s="233"/>
      <c r="U296" s="13"/>
      <c r="V296" s="13"/>
      <c r="W296" s="13"/>
      <c r="X296" s="13"/>
      <c r="Y296" s="13"/>
      <c r="Z296" s="13"/>
      <c r="AA296" s="13"/>
      <c r="AB296" s="13"/>
      <c r="AC296" s="13"/>
      <c r="AD296" s="13"/>
      <c r="AE296" s="13"/>
      <c r="AT296" s="234" t="s">
        <v>153</v>
      </c>
      <c r="AU296" s="234" t="s">
        <v>83</v>
      </c>
      <c r="AV296" s="13" t="s">
        <v>81</v>
      </c>
      <c r="AW296" s="13" t="s">
        <v>35</v>
      </c>
      <c r="AX296" s="13" t="s">
        <v>73</v>
      </c>
      <c r="AY296" s="234" t="s">
        <v>142</v>
      </c>
    </row>
    <row r="297" s="14" customFormat="1">
      <c r="A297" s="14"/>
      <c r="B297" s="235"/>
      <c r="C297" s="236"/>
      <c r="D297" s="226" t="s">
        <v>153</v>
      </c>
      <c r="E297" s="237" t="s">
        <v>19</v>
      </c>
      <c r="F297" s="238" t="s">
        <v>840</v>
      </c>
      <c r="G297" s="236"/>
      <c r="H297" s="239">
        <v>302</v>
      </c>
      <c r="I297" s="240"/>
      <c r="J297" s="236"/>
      <c r="K297" s="236"/>
      <c r="L297" s="241"/>
      <c r="M297" s="242"/>
      <c r="N297" s="243"/>
      <c r="O297" s="243"/>
      <c r="P297" s="243"/>
      <c r="Q297" s="243"/>
      <c r="R297" s="243"/>
      <c r="S297" s="243"/>
      <c r="T297" s="244"/>
      <c r="U297" s="14"/>
      <c r="V297" s="14"/>
      <c r="W297" s="14"/>
      <c r="X297" s="14"/>
      <c r="Y297" s="14"/>
      <c r="Z297" s="14"/>
      <c r="AA297" s="14"/>
      <c r="AB297" s="14"/>
      <c r="AC297" s="14"/>
      <c r="AD297" s="14"/>
      <c r="AE297" s="14"/>
      <c r="AT297" s="245" t="s">
        <v>153</v>
      </c>
      <c r="AU297" s="245" t="s">
        <v>83</v>
      </c>
      <c r="AV297" s="14" t="s">
        <v>83</v>
      </c>
      <c r="AW297" s="14" t="s">
        <v>35</v>
      </c>
      <c r="AX297" s="14" t="s">
        <v>81</v>
      </c>
      <c r="AY297" s="245" t="s">
        <v>142</v>
      </c>
    </row>
    <row r="298" s="2" customFormat="1" ht="24.15" customHeight="1">
      <c r="A298" s="40"/>
      <c r="B298" s="41"/>
      <c r="C298" s="206" t="s">
        <v>396</v>
      </c>
      <c r="D298" s="206" t="s">
        <v>144</v>
      </c>
      <c r="E298" s="207" t="s">
        <v>842</v>
      </c>
      <c r="F298" s="208" t="s">
        <v>843</v>
      </c>
      <c r="G298" s="209" t="s">
        <v>372</v>
      </c>
      <c r="H298" s="210">
        <v>40</v>
      </c>
      <c r="I298" s="211"/>
      <c r="J298" s="212">
        <f>ROUND(I298*H298,2)</f>
        <v>0</v>
      </c>
      <c r="K298" s="208" t="s">
        <v>148</v>
      </c>
      <c r="L298" s="46"/>
      <c r="M298" s="213" t="s">
        <v>19</v>
      </c>
      <c r="N298" s="214" t="s">
        <v>44</v>
      </c>
      <c r="O298" s="86"/>
      <c r="P298" s="215">
        <f>O298*H298</f>
        <v>0</v>
      </c>
      <c r="Q298" s="215">
        <v>0</v>
      </c>
      <c r="R298" s="215">
        <f>Q298*H298</f>
        <v>0</v>
      </c>
      <c r="S298" s="215">
        <v>0</v>
      </c>
      <c r="T298" s="216">
        <f>S298*H298</f>
        <v>0</v>
      </c>
      <c r="U298" s="40"/>
      <c r="V298" s="40"/>
      <c r="W298" s="40"/>
      <c r="X298" s="40"/>
      <c r="Y298" s="40"/>
      <c r="Z298" s="40"/>
      <c r="AA298" s="40"/>
      <c r="AB298" s="40"/>
      <c r="AC298" s="40"/>
      <c r="AD298" s="40"/>
      <c r="AE298" s="40"/>
      <c r="AR298" s="217" t="s">
        <v>149</v>
      </c>
      <c r="AT298" s="217" t="s">
        <v>144</v>
      </c>
      <c r="AU298" s="217" t="s">
        <v>83</v>
      </c>
      <c r="AY298" s="19" t="s">
        <v>142</v>
      </c>
      <c r="BE298" s="218">
        <f>IF(N298="základní",J298,0)</f>
        <v>0</v>
      </c>
      <c r="BF298" s="218">
        <f>IF(N298="snížená",J298,0)</f>
        <v>0</v>
      </c>
      <c r="BG298" s="218">
        <f>IF(N298="zákl. přenesená",J298,0)</f>
        <v>0</v>
      </c>
      <c r="BH298" s="218">
        <f>IF(N298="sníž. přenesená",J298,0)</f>
        <v>0</v>
      </c>
      <c r="BI298" s="218">
        <f>IF(N298="nulová",J298,0)</f>
        <v>0</v>
      </c>
      <c r="BJ298" s="19" t="s">
        <v>81</v>
      </c>
      <c r="BK298" s="218">
        <f>ROUND(I298*H298,2)</f>
        <v>0</v>
      </c>
      <c r="BL298" s="19" t="s">
        <v>149</v>
      </c>
      <c r="BM298" s="217" t="s">
        <v>844</v>
      </c>
    </row>
    <row r="299" s="2" customFormat="1">
      <c r="A299" s="40"/>
      <c r="B299" s="41"/>
      <c r="C299" s="42"/>
      <c r="D299" s="219" t="s">
        <v>151</v>
      </c>
      <c r="E299" s="42"/>
      <c r="F299" s="220" t="s">
        <v>845</v>
      </c>
      <c r="G299" s="42"/>
      <c r="H299" s="42"/>
      <c r="I299" s="221"/>
      <c r="J299" s="42"/>
      <c r="K299" s="42"/>
      <c r="L299" s="46"/>
      <c r="M299" s="222"/>
      <c r="N299" s="223"/>
      <c r="O299" s="86"/>
      <c r="P299" s="86"/>
      <c r="Q299" s="86"/>
      <c r="R299" s="86"/>
      <c r="S299" s="86"/>
      <c r="T299" s="87"/>
      <c r="U299" s="40"/>
      <c r="V299" s="40"/>
      <c r="W299" s="40"/>
      <c r="X299" s="40"/>
      <c r="Y299" s="40"/>
      <c r="Z299" s="40"/>
      <c r="AA299" s="40"/>
      <c r="AB299" s="40"/>
      <c r="AC299" s="40"/>
      <c r="AD299" s="40"/>
      <c r="AE299" s="40"/>
      <c r="AT299" s="19" t="s">
        <v>151</v>
      </c>
      <c r="AU299" s="19" t="s">
        <v>83</v>
      </c>
    </row>
    <row r="300" s="13" customFormat="1">
      <c r="A300" s="13"/>
      <c r="B300" s="224"/>
      <c r="C300" s="225"/>
      <c r="D300" s="226" t="s">
        <v>153</v>
      </c>
      <c r="E300" s="227" t="s">
        <v>19</v>
      </c>
      <c r="F300" s="228" t="s">
        <v>752</v>
      </c>
      <c r="G300" s="225"/>
      <c r="H300" s="227" t="s">
        <v>19</v>
      </c>
      <c r="I300" s="229"/>
      <c r="J300" s="225"/>
      <c r="K300" s="225"/>
      <c r="L300" s="230"/>
      <c r="M300" s="231"/>
      <c r="N300" s="232"/>
      <c r="O300" s="232"/>
      <c r="P300" s="232"/>
      <c r="Q300" s="232"/>
      <c r="R300" s="232"/>
      <c r="S300" s="232"/>
      <c r="T300" s="233"/>
      <c r="U300" s="13"/>
      <c r="V300" s="13"/>
      <c r="W300" s="13"/>
      <c r="X300" s="13"/>
      <c r="Y300" s="13"/>
      <c r="Z300" s="13"/>
      <c r="AA300" s="13"/>
      <c r="AB300" s="13"/>
      <c r="AC300" s="13"/>
      <c r="AD300" s="13"/>
      <c r="AE300" s="13"/>
      <c r="AT300" s="234" t="s">
        <v>153</v>
      </c>
      <c r="AU300" s="234" t="s">
        <v>83</v>
      </c>
      <c r="AV300" s="13" t="s">
        <v>81</v>
      </c>
      <c r="AW300" s="13" t="s">
        <v>35</v>
      </c>
      <c r="AX300" s="13" t="s">
        <v>73</v>
      </c>
      <c r="AY300" s="234" t="s">
        <v>142</v>
      </c>
    </row>
    <row r="301" s="13" customFormat="1">
      <c r="A301" s="13"/>
      <c r="B301" s="224"/>
      <c r="C301" s="225"/>
      <c r="D301" s="226" t="s">
        <v>153</v>
      </c>
      <c r="E301" s="227" t="s">
        <v>19</v>
      </c>
      <c r="F301" s="228" t="s">
        <v>846</v>
      </c>
      <c r="G301" s="225"/>
      <c r="H301" s="227" t="s">
        <v>19</v>
      </c>
      <c r="I301" s="229"/>
      <c r="J301" s="225"/>
      <c r="K301" s="225"/>
      <c r="L301" s="230"/>
      <c r="M301" s="231"/>
      <c r="N301" s="232"/>
      <c r="O301" s="232"/>
      <c r="P301" s="232"/>
      <c r="Q301" s="232"/>
      <c r="R301" s="232"/>
      <c r="S301" s="232"/>
      <c r="T301" s="233"/>
      <c r="U301" s="13"/>
      <c r="V301" s="13"/>
      <c r="W301" s="13"/>
      <c r="X301" s="13"/>
      <c r="Y301" s="13"/>
      <c r="Z301" s="13"/>
      <c r="AA301" s="13"/>
      <c r="AB301" s="13"/>
      <c r="AC301" s="13"/>
      <c r="AD301" s="13"/>
      <c r="AE301" s="13"/>
      <c r="AT301" s="234" t="s">
        <v>153</v>
      </c>
      <c r="AU301" s="234" t="s">
        <v>83</v>
      </c>
      <c r="AV301" s="13" t="s">
        <v>81</v>
      </c>
      <c r="AW301" s="13" t="s">
        <v>35</v>
      </c>
      <c r="AX301" s="13" t="s">
        <v>73</v>
      </c>
      <c r="AY301" s="234" t="s">
        <v>142</v>
      </c>
    </row>
    <row r="302" s="14" customFormat="1">
      <c r="A302" s="14"/>
      <c r="B302" s="235"/>
      <c r="C302" s="236"/>
      <c r="D302" s="226" t="s">
        <v>153</v>
      </c>
      <c r="E302" s="237" t="s">
        <v>19</v>
      </c>
      <c r="F302" s="238" t="s">
        <v>847</v>
      </c>
      <c r="G302" s="236"/>
      <c r="H302" s="239">
        <v>40</v>
      </c>
      <c r="I302" s="240"/>
      <c r="J302" s="236"/>
      <c r="K302" s="236"/>
      <c r="L302" s="241"/>
      <c r="M302" s="242"/>
      <c r="N302" s="243"/>
      <c r="O302" s="243"/>
      <c r="P302" s="243"/>
      <c r="Q302" s="243"/>
      <c r="R302" s="243"/>
      <c r="S302" s="243"/>
      <c r="T302" s="244"/>
      <c r="U302" s="14"/>
      <c r="V302" s="14"/>
      <c r="W302" s="14"/>
      <c r="X302" s="14"/>
      <c r="Y302" s="14"/>
      <c r="Z302" s="14"/>
      <c r="AA302" s="14"/>
      <c r="AB302" s="14"/>
      <c r="AC302" s="14"/>
      <c r="AD302" s="14"/>
      <c r="AE302" s="14"/>
      <c r="AT302" s="245" t="s">
        <v>153</v>
      </c>
      <c r="AU302" s="245" t="s">
        <v>83</v>
      </c>
      <c r="AV302" s="14" t="s">
        <v>83</v>
      </c>
      <c r="AW302" s="14" t="s">
        <v>35</v>
      </c>
      <c r="AX302" s="14" t="s">
        <v>81</v>
      </c>
      <c r="AY302" s="245" t="s">
        <v>142</v>
      </c>
    </row>
    <row r="303" s="2" customFormat="1" ht="16.5" customHeight="1">
      <c r="A303" s="40"/>
      <c r="B303" s="41"/>
      <c r="C303" s="257" t="s">
        <v>404</v>
      </c>
      <c r="D303" s="257" t="s">
        <v>250</v>
      </c>
      <c r="E303" s="258" t="s">
        <v>383</v>
      </c>
      <c r="F303" s="259" t="s">
        <v>384</v>
      </c>
      <c r="G303" s="260" t="s">
        <v>253</v>
      </c>
      <c r="H303" s="261">
        <v>231.25</v>
      </c>
      <c r="I303" s="262"/>
      <c r="J303" s="263">
        <f>ROUND(I303*H303,2)</f>
        <v>0</v>
      </c>
      <c r="K303" s="259" t="s">
        <v>148</v>
      </c>
      <c r="L303" s="264"/>
      <c r="M303" s="265" t="s">
        <v>19</v>
      </c>
      <c r="N303" s="266" t="s">
        <v>44</v>
      </c>
      <c r="O303" s="86"/>
      <c r="P303" s="215">
        <f>O303*H303</f>
        <v>0</v>
      </c>
      <c r="Q303" s="215">
        <v>1</v>
      </c>
      <c r="R303" s="215">
        <f>Q303*H303</f>
        <v>231.25</v>
      </c>
      <c r="S303" s="215">
        <v>0</v>
      </c>
      <c r="T303" s="216">
        <f>S303*H303</f>
        <v>0</v>
      </c>
      <c r="U303" s="40"/>
      <c r="V303" s="40"/>
      <c r="W303" s="40"/>
      <c r="X303" s="40"/>
      <c r="Y303" s="40"/>
      <c r="Z303" s="40"/>
      <c r="AA303" s="40"/>
      <c r="AB303" s="40"/>
      <c r="AC303" s="40"/>
      <c r="AD303" s="40"/>
      <c r="AE303" s="40"/>
      <c r="AR303" s="217" t="s">
        <v>209</v>
      </c>
      <c r="AT303" s="217" t="s">
        <v>250</v>
      </c>
      <c r="AU303" s="217" t="s">
        <v>83</v>
      </c>
      <c r="AY303" s="19" t="s">
        <v>142</v>
      </c>
      <c r="BE303" s="218">
        <f>IF(N303="základní",J303,0)</f>
        <v>0</v>
      </c>
      <c r="BF303" s="218">
        <f>IF(N303="snížená",J303,0)</f>
        <v>0</v>
      </c>
      <c r="BG303" s="218">
        <f>IF(N303="zákl. přenesená",J303,0)</f>
        <v>0</v>
      </c>
      <c r="BH303" s="218">
        <f>IF(N303="sníž. přenesená",J303,0)</f>
        <v>0</v>
      </c>
      <c r="BI303" s="218">
        <f>IF(N303="nulová",J303,0)</f>
        <v>0</v>
      </c>
      <c r="BJ303" s="19" t="s">
        <v>81</v>
      </c>
      <c r="BK303" s="218">
        <f>ROUND(I303*H303,2)</f>
        <v>0</v>
      </c>
      <c r="BL303" s="19" t="s">
        <v>149</v>
      </c>
      <c r="BM303" s="217" t="s">
        <v>848</v>
      </c>
    </row>
    <row r="304" s="13" customFormat="1">
      <c r="A304" s="13"/>
      <c r="B304" s="224"/>
      <c r="C304" s="225"/>
      <c r="D304" s="226" t="s">
        <v>153</v>
      </c>
      <c r="E304" s="227" t="s">
        <v>19</v>
      </c>
      <c r="F304" s="228" t="s">
        <v>752</v>
      </c>
      <c r="G304" s="225"/>
      <c r="H304" s="227" t="s">
        <v>19</v>
      </c>
      <c r="I304" s="229"/>
      <c r="J304" s="225"/>
      <c r="K304" s="225"/>
      <c r="L304" s="230"/>
      <c r="M304" s="231"/>
      <c r="N304" s="232"/>
      <c r="O304" s="232"/>
      <c r="P304" s="232"/>
      <c r="Q304" s="232"/>
      <c r="R304" s="232"/>
      <c r="S304" s="232"/>
      <c r="T304" s="233"/>
      <c r="U304" s="13"/>
      <c r="V304" s="13"/>
      <c r="W304" s="13"/>
      <c r="X304" s="13"/>
      <c r="Y304" s="13"/>
      <c r="Z304" s="13"/>
      <c r="AA304" s="13"/>
      <c r="AB304" s="13"/>
      <c r="AC304" s="13"/>
      <c r="AD304" s="13"/>
      <c r="AE304" s="13"/>
      <c r="AT304" s="234" t="s">
        <v>153</v>
      </c>
      <c r="AU304" s="234" t="s">
        <v>83</v>
      </c>
      <c r="AV304" s="13" t="s">
        <v>81</v>
      </c>
      <c r="AW304" s="13" t="s">
        <v>35</v>
      </c>
      <c r="AX304" s="13" t="s">
        <v>73</v>
      </c>
      <c r="AY304" s="234" t="s">
        <v>142</v>
      </c>
    </row>
    <row r="305" s="13" customFormat="1">
      <c r="A305" s="13"/>
      <c r="B305" s="224"/>
      <c r="C305" s="225"/>
      <c r="D305" s="226" t="s">
        <v>153</v>
      </c>
      <c r="E305" s="227" t="s">
        <v>19</v>
      </c>
      <c r="F305" s="228" t="s">
        <v>849</v>
      </c>
      <c r="G305" s="225"/>
      <c r="H305" s="227" t="s">
        <v>19</v>
      </c>
      <c r="I305" s="229"/>
      <c r="J305" s="225"/>
      <c r="K305" s="225"/>
      <c r="L305" s="230"/>
      <c r="M305" s="231"/>
      <c r="N305" s="232"/>
      <c r="O305" s="232"/>
      <c r="P305" s="232"/>
      <c r="Q305" s="232"/>
      <c r="R305" s="232"/>
      <c r="S305" s="232"/>
      <c r="T305" s="233"/>
      <c r="U305" s="13"/>
      <c r="V305" s="13"/>
      <c r="W305" s="13"/>
      <c r="X305" s="13"/>
      <c r="Y305" s="13"/>
      <c r="Z305" s="13"/>
      <c r="AA305" s="13"/>
      <c r="AB305" s="13"/>
      <c r="AC305" s="13"/>
      <c r="AD305" s="13"/>
      <c r="AE305" s="13"/>
      <c r="AT305" s="234" t="s">
        <v>153</v>
      </c>
      <c r="AU305" s="234" t="s">
        <v>83</v>
      </c>
      <c r="AV305" s="13" t="s">
        <v>81</v>
      </c>
      <c r="AW305" s="13" t="s">
        <v>35</v>
      </c>
      <c r="AX305" s="13" t="s">
        <v>73</v>
      </c>
      <c r="AY305" s="234" t="s">
        <v>142</v>
      </c>
    </row>
    <row r="306" s="14" customFormat="1">
      <c r="A306" s="14"/>
      <c r="B306" s="235"/>
      <c r="C306" s="236"/>
      <c r="D306" s="226" t="s">
        <v>153</v>
      </c>
      <c r="E306" s="237" t="s">
        <v>19</v>
      </c>
      <c r="F306" s="238" t="s">
        <v>850</v>
      </c>
      <c r="G306" s="236"/>
      <c r="H306" s="239">
        <v>231.25</v>
      </c>
      <c r="I306" s="240"/>
      <c r="J306" s="236"/>
      <c r="K306" s="236"/>
      <c r="L306" s="241"/>
      <c r="M306" s="242"/>
      <c r="N306" s="243"/>
      <c r="O306" s="243"/>
      <c r="P306" s="243"/>
      <c r="Q306" s="243"/>
      <c r="R306" s="243"/>
      <c r="S306" s="243"/>
      <c r="T306" s="244"/>
      <c r="U306" s="14"/>
      <c r="V306" s="14"/>
      <c r="W306" s="14"/>
      <c r="X306" s="14"/>
      <c r="Y306" s="14"/>
      <c r="Z306" s="14"/>
      <c r="AA306" s="14"/>
      <c r="AB306" s="14"/>
      <c r="AC306" s="14"/>
      <c r="AD306" s="14"/>
      <c r="AE306" s="14"/>
      <c r="AT306" s="245" t="s">
        <v>153</v>
      </c>
      <c r="AU306" s="245" t="s">
        <v>83</v>
      </c>
      <c r="AV306" s="14" t="s">
        <v>83</v>
      </c>
      <c r="AW306" s="14" t="s">
        <v>35</v>
      </c>
      <c r="AX306" s="14" t="s">
        <v>81</v>
      </c>
      <c r="AY306" s="245" t="s">
        <v>142</v>
      </c>
    </row>
    <row r="307" s="12" customFormat="1" ht="22.8" customHeight="1">
      <c r="A307" s="12"/>
      <c r="B307" s="190"/>
      <c r="C307" s="191"/>
      <c r="D307" s="192" t="s">
        <v>72</v>
      </c>
      <c r="E307" s="204" t="s">
        <v>149</v>
      </c>
      <c r="F307" s="204" t="s">
        <v>403</v>
      </c>
      <c r="G307" s="191"/>
      <c r="H307" s="191"/>
      <c r="I307" s="194"/>
      <c r="J307" s="205">
        <f>BK307</f>
        <v>0</v>
      </c>
      <c r="K307" s="191"/>
      <c r="L307" s="196"/>
      <c r="M307" s="197"/>
      <c r="N307" s="198"/>
      <c r="O307" s="198"/>
      <c r="P307" s="199">
        <f>SUM(P308:P312)</f>
        <v>0</v>
      </c>
      <c r="Q307" s="198"/>
      <c r="R307" s="199">
        <f>SUM(R308:R312)</f>
        <v>22.68</v>
      </c>
      <c r="S307" s="198"/>
      <c r="T307" s="200">
        <f>SUM(T308:T312)</f>
        <v>0</v>
      </c>
      <c r="U307" s="12"/>
      <c r="V307" s="12"/>
      <c r="W307" s="12"/>
      <c r="X307" s="12"/>
      <c r="Y307" s="12"/>
      <c r="Z307" s="12"/>
      <c r="AA307" s="12"/>
      <c r="AB307" s="12"/>
      <c r="AC307" s="12"/>
      <c r="AD307" s="12"/>
      <c r="AE307" s="12"/>
      <c r="AR307" s="201" t="s">
        <v>81</v>
      </c>
      <c r="AT307" s="202" t="s">
        <v>72</v>
      </c>
      <c r="AU307" s="202" t="s">
        <v>81</v>
      </c>
      <c r="AY307" s="201" t="s">
        <v>142</v>
      </c>
      <c r="BK307" s="203">
        <f>SUM(BK308:BK312)</f>
        <v>0</v>
      </c>
    </row>
    <row r="308" s="2" customFormat="1" ht="24.15" customHeight="1">
      <c r="A308" s="40"/>
      <c r="B308" s="41"/>
      <c r="C308" s="206" t="s">
        <v>411</v>
      </c>
      <c r="D308" s="206" t="s">
        <v>144</v>
      </c>
      <c r="E308" s="207" t="s">
        <v>412</v>
      </c>
      <c r="F308" s="208" t="s">
        <v>413</v>
      </c>
      <c r="G308" s="209" t="s">
        <v>191</v>
      </c>
      <c r="H308" s="210">
        <v>12</v>
      </c>
      <c r="I308" s="211"/>
      <c r="J308" s="212">
        <f>ROUND(I308*H308,2)</f>
        <v>0</v>
      </c>
      <c r="K308" s="208" t="s">
        <v>148</v>
      </c>
      <c r="L308" s="46"/>
      <c r="M308" s="213" t="s">
        <v>19</v>
      </c>
      <c r="N308" s="214" t="s">
        <v>44</v>
      </c>
      <c r="O308" s="86"/>
      <c r="P308" s="215">
        <f>O308*H308</f>
        <v>0</v>
      </c>
      <c r="Q308" s="215">
        <v>1.8899999999999999</v>
      </c>
      <c r="R308" s="215">
        <f>Q308*H308</f>
        <v>22.68</v>
      </c>
      <c r="S308" s="215">
        <v>0</v>
      </c>
      <c r="T308" s="216">
        <f>S308*H308</f>
        <v>0</v>
      </c>
      <c r="U308" s="40"/>
      <c r="V308" s="40"/>
      <c r="W308" s="40"/>
      <c r="X308" s="40"/>
      <c r="Y308" s="40"/>
      <c r="Z308" s="40"/>
      <c r="AA308" s="40"/>
      <c r="AB308" s="40"/>
      <c r="AC308" s="40"/>
      <c r="AD308" s="40"/>
      <c r="AE308" s="40"/>
      <c r="AR308" s="217" t="s">
        <v>149</v>
      </c>
      <c r="AT308" s="217" t="s">
        <v>144</v>
      </c>
      <c r="AU308" s="217" t="s">
        <v>83</v>
      </c>
      <c r="AY308" s="19" t="s">
        <v>142</v>
      </c>
      <c r="BE308" s="218">
        <f>IF(N308="základní",J308,0)</f>
        <v>0</v>
      </c>
      <c r="BF308" s="218">
        <f>IF(N308="snížená",J308,0)</f>
        <v>0</v>
      </c>
      <c r="BG308" s="218">
        <f>IF(N308="zákl. přenesená",J308,0)</f>
        <v>0</v>
      </c>
      <c r="BH308" s="218">
        <f>IF(N308="sníž. přenesená",J308,0)</f>
        <v>0</v>
      </c>
      <c r="BI308" s="218">
        <f>IF(N308="nulová",J308,0)</f>
        <v>0</v>
      </c>
      <c r="BJ308" s="19" t="s">
        <v>81</v>
      </c>
      <c r="BK308" s="218">
        <f>ROUND(I308*H308,2)</f>
        <v>0</v>
      </c>
      <c r="BL308" s="19" t="s">
        <v>149</v>
      </c>
      <c r="BM308" s="217" t="s">
        <v>851</v>
      </c>
    </row>
    <row r="309" s="2" customFormat="1">
      <c r="A309" s="40"/>
      <c r="B309" s="41"/>
      <c r="C309" s="42"/>
      <c r="D309" s="219" t="s">
        <v>151</v>
      </c>
      <c r="E309" s="42"/>
      <c r="F309" s="220" t="s">
        <v>415</v>
      </c>
      <c r="G309" s="42"/>
      <c r="H309" s="42"/>
      <c r="I309" s="221"/>
      <c r="J309" s="42"/>
      <c r="K309" s="42"/>
      <c r="L309" s="46"/>
      <c r="M309" s="222"/>
      <c r="N309" s="223"/>
      <c r="O309" s="86"/>
      <c r="P309" s="86"/>
      <c r="Q309" s="86"/>
      <c r="R309" s="86"/>
      <c r="S309" s="86"/>
      <c r="T309" s="87"/>
      <c r="U309" s="40"/>
      <c r="V309" s="40"/>
      <c r="W309" s="40"/>
      <c r="X309" s="40"/>
      <c r="Y309" s="40"/>
      <c r="Z309" s="40"/>
      <c r="AA309" s="40"/>
      <c r="AB309" s="40"/>
      <c r="AC309" s="40"/>
      <c r="AD309" s="40"/>
      <c r="AE309" s="40"/>
      <c r="AT309" s="19" t="s">
        <v>151</v>
      </c>
      <c r="AU309" s="19" t="s">
        <v>83</v>
      </c>
    </row>
    <row r="310" s="13" customFormat="1">
      <c r="A310" s="13"/>
      <c r="B310" s="224"/>
      <c r="C310" s="225"/>
      <c r="D310" s="226" t="s">
        <v>153</v>
      </c>
      <c r="E310" s="227" t="s">
        <v>19</v>
      </c>
      <c r="F310" s="228" t="s">
        <v>771</v>
      </c>
      <c r="G310" s="225"/>
      <c r="H310" s="227" t="s">
        <v>19</v>
      </c>
      <c r="I310" s="229"/>
      <c r="J310" s="225"/>
      <c r="K310" s="225"/>
      <c r="L310" s="230"/>
      <c r="M310" s="231"/>
      <c r="N310" s="232"/>
      <c r="O310" s="232"/>
      <c r="P310" s="232"/>
      <c r="Q310" s="232"/>
      <c r="R310" s="232"/>
      <c r="S310" s="232"/>
      <c r="T310" s="233"/>
      <c r="U310" s="13"/>
      <c r="V310" s="13"/>
      <c r="W310" s="13"/>
      <c r="X310" s="13"/>
      <c r="Y310" s="13"/>
      <c r="Z310" s="13"/>
      <c r="AA310" s="13"/>
      <c r="AB310" s="13"/>
      <c r="AC310" s="13"/>
      <c r="AD310" s="13"/>
      <c r="AE310" s="13"/>
      <c r="AT310" s="234" t="s">
        <v>153</v>
      </c>
      <c r="AU310" s="234" t="s">
        <v>83</v>
      </c>
      <c r="AV310" s="13" t="s">
        <v>81</v>
      </c>
      <c r="AW310" s="13" t="s">
        <v>35</v>
      </c>
      <c r="AX310" s="13" t="s">
        <v>73</v>
      </c>
      <c r="AY310" s="234" t="s">
        <v>142</v>
      </c>
    </row>
    <row r="311" s="13" customFormat="1">
      <c r="A311" s="13"/>
      <c r="B311" s="224"/>
      <c r="C311" s="225"/>
      <c r="D311" s="226" t="s">
        <v>153</v>
      </c>
      <c r="E311" s="227" t="s">
        <v>19</v>
      </c>
      <c r="F311" s="228" t="s">
        <v>772</v>
      </c>
      <c r="G311" s="225"/>
      <c r="H311" s="227" t="s">
        <v>19</v>
      </c>
      <c r="I311" s="229"/>
      <c r="J311" s="225"/>
      <c r="K311" s="225"/>
      <c r="L311" s="230"/>
      <c r="M311" s="231"/>
      <c r="N311" s="232"/>
      <c r="O311" s="232"/>
      <c r="P311" s="232"/>
      <c r="Q311" s="232"/>
      <c r="R311" s="232"/>
      <c r="S311" s="232"/>
      <c r="T311" s="233"/>
      <c r="U311" s="13"/>
      <c r="V311" s="13"/>
      <c r="W311" s="13"/>
      <c r="X311" s="13"/>
      <c r="Y311" s="13"/>
      <c r="Z311" s="13"/>
      <c r="AA311" s="13"/>
      <c r="AB311" s="13"/>
      <c r="AC311" s="13"/>
      <c r="AD311" s="13"/>
      <c r="AE311" s="13"/>
      <c r="AT311" s="234" t="s">
        <v>153</v>
      </c>
      <c r="AU311" s="234" t="s">
        <v>83</v>
      </c>
      <c r="AV311" s="13" t="s">
        <v>81</v>
      </c>
      <c r="AW311" s="13" t="s">
        <v>35</v>
      </c>
      <c r="AX311" s="13" t="s">
        <v>73</v>
      </c>
      <c r="AY311" s="234" t="s">
        <v>142</v>
      </c>
    </row>
    <row r="312" s="14" customFormat="1">
      <c r="A312" s="14"/>
      <c r="B312" s="235"/>
      <c r="C312" s="236"/>
      <c r="D312" s="226" t="s">
        <v>153</v>
      </c>
      <c r="E312" s="237" t="s">
        <v>19</v>
      </c>
      <c r="F312" s="238" t="s">
        <v>852</v>
      </c>
      <c r="G312" s="236"/>
      <c r="H312" s="239">
        <v>12</v>
      </c>
      <c r="I312" s="240"/>
      <c r="J312" s="236"/>
      <c r="K312" s="236"/>
      <c r="L312" s="241"/>
      <c r="M312" s="242"/>
      <c r="N312" s="243"/>
      <c r="O312" s="243"/>
      <c r="P312" s="243"/>
      <c r="Q312" s="243"/>
      <c r="R312" s="243"/>
      <c r="S312" s="243"/>
      <c r="T312" s="244"/>
      <c r="U312" s="14"/>
      <c r="V312" s="14"/>
      <c r="W312" s="14"/>
      <c r="X312" s="14"/>
      <c r="Y312" s="14"/>
      <c r="Z312" s="14"/>
      <c r="AA312" s="14"/>
      <c r="AB312" s="14"/>
      <c r="AC312" s="14"/>
      <c r="AD312" s="14"/>
      <c r="AE312" s="14"/>
      <c r="AT312" s="245" t="s">
        <v>153</v>
      </c>
      <c r="AU312" s="245" t="s">
        <v>83</v>
      </c>
      <c r="AV312" s="14" t="s">
        <v>83</v>
      </c>
      <c r="AW312" s="14" t="s">
        <v>35</v>
      </c>
      <c r="AX312" s="14" t="s">
        <v>81</v>
      </c>
      <c r="AY312" s="245" t="s">
        <v>142</v>
      </c>
    </row>
    <row r="313" s="12" customFormat="1" ht="22.8" customHeight="1">
      <c r="A313" s="12"/>
      <c r="B313" s="190"/>
      <c r="C313" s="191"/>
      <c r="D313" s="192" t="s">
        <v>72</v>
      </c>
      <c r="E313" s="204" t="s">
        <v>180</v>
      </c>
      <c r="F313" s="204" t="s">
        <v>417</v>
      </c>
      <c r="G313" s="191"/>
      <c r="H313" s="191"/>
      <c r="I313" s="194"/>
      <c r="J313" s="205">
        <f>BK313</f>
        <v>0</v>
      </c>
      <c r="K313" s="191"/>
      <c r="L313" s="196"/>
      <c r="M313" s="197"/>
      <c r="N313" s="198"/>
      <c r="O313" s="198"/>
      <c r="P313" s="199">
        <f>SUM(P314:P401)</f>
        <v>0</v>
      </c>
      <c r="Q313" s="198"/>
      <c r="R313" s="199">
        <f>SUM(R314:R401)</f>
        <v>2018.0170499999997</v>
      </c>
      <c r="S313" s="198"/>
      <c r="T313" s="200">
        <f>SUM(T314:T401)</f>
        <v>0</v>
      </c>
      <c r="U313" s="12"/>
      <c r="V313" s="12"/>
      <c r="W313" s="12"/>
      <c r="X313" s="12"/>
      <c r="Y313" s="12"/>
      <c r="Z313" s="12"/>
      <c r="AA313" s="12"/>
      <c r="AB313" s="12"/>
      <c r="AC313" s="12"/>
      <c r="AD313" s="12"/>
      <c r="AE313" s="12"/>
      <c r="AR313" s="201" t="s">
        <v>81</v>
      </c>
      <c r="AT313" s="202" t="s">
        <v>72</v>
      </c>
      <c r="AU313" s="202" t="s">
        <v>81</v>
      </c>
      <c r="AY313" s="201" t="s">
        <v>142</v>
      </c>
      <c r="BK313" s="203">
        <f>SUM(BK314:BK401)</f>
        <v>0</v>
      </c>
    </row>
    <row r="314" s="2" customFormat="1" ht="37.8" customHeight="1">
      <c r="A314" s="40"/>
      <c r="B314" s="41"/>
      <c r="C314" s="206" t="s">
        <v>273</v>
      </c>
      <c r="D314" s="206" t="s">
        <v>144</v>
      </c>
      <c r="E314" s="207" t="s">
        <v>418</v>
      </c>
      <c r="F314" s="208" t="s">
        <v>419</v>
      </c>
      <c r="G314" s="209" t="s">
        <v>147</v>
      </c>
      <c r="H314" s="210">
        <v>1623.5</v>
      </c>
      <c r="I314" s="211"/>
      <c r="J314" s="212">
        <f>ROUND(I314*H314,2)</f>
        <v>0</v>
      </c>
      <c r="K314" s="208" t="s">
        <v>148</v>
      </c>
      <c r="L314" s="46"/>
      <c r="M314" s="213" t="s">
        <v>19</v>
      </c>
      <c r="N314" s="214" t="s">
        <v>44</v>
      </c>
      <c r="O314" s="86"/>
      <c r="P314" s="215">
        <f>O314*H314</f>
        <v>0</v>
      </c>
      <c r="Q314" s="215">
        <v>0</v>
      </c>
      <c r="R314" s="215">
        <f>Q314*H314</f>
        <v>0</v>
      </c>
      <c r="S314" s="215">
        <v>0</v>
      </c>
      <c r="T314" s="216">
        <f>S314*H314</f>
        <v>0</v>
      </c>
      <c r="U314" s="40"/>
      <c r="V314" s="40"/>
      <c r="W314" s="40"/>
      <c r="X314" s="40"/>
      <c r="Y314" s="40"/>
      <c r="Z314" s="40"/>
      <c r="AA314" s="40"/>
      <c r="AB314" s="40"/>
      <c r="AC314" s="40"/>
      <c r="AD314" s="40"/>
      <c r="AE314" s="40"/>
      <c r="AR314" s="217" t="s">
        <v>149</v>
      </c>
      <c r="AT314" s="217" t="s">
        <v>144</v>
      </c>
      <c r="AU314" s="217" t="s">
        <v>83</v>
      </c>
      <c r="AY314" s="19" t="s">
        <v>142</v>
      </c>
      <c r="BE314" s="218">
        <f>IF(N314="základní",J314,0)</f>
        <v>0</v>
      </c>
      <c r="BF314" s="218">
        <f>IF(N314="snížená",J314,0)</f>
        <v>0</v>
      </c>
      <c r="BG314" s="218">
        <f>IF(N314="zákl. přenesená",J314,0)</f>
        <v>0</v>
      </c>
      <c r="BH314" s="218">
        <f>IF(N314="sníž. přenesená",J314,0)</f>
        <v>0</v>
      </c>
      <c r="BI314" s="218">
        <f>IF(N314="nulová",J314,0)</f>
        <v>0</v>
      </c>
      <c r="BJ314" s="19" t="s">
        <v>81</v>
      </c>
      <c r="BK314" s="218">
        <f>ROUND(I314*H314,2)</f>
        <v>0</v>
      </c>
      <c r="BL314" s="19" t="s">
        <v>149</v>
      </c>
      <c r="BM314" s="217" t="s">
        <v>853</v>
      </c>
    </row>
    <row r="315" s="2" customFormat="1">
      <c r="A315" s="40"/>
      <c r="B315" s="41"/>
      <c r="C315" s="42"/>
      <c r="D315" s="219" t="s">
        <v>151</v>
      </c>
      <c r="E315" s="42"/>
      <c r="F315" s="220" t="s">
        <v>421</v>
      </c>
      <c r="G315" s="42"/>
      <c r="H315" s="42"/>
      <c r="I315" s="221"/>
      <c r="J315" s="42"/>
      <c r="K315" s="42"/>
      <c r="L315" s="46"/>
      <c r="M315" s="222"/>
      <c r="N315" s="223"/>
      <c r="O315" s="86"/>
      <c r="P315" s="86"/>
      <c r="Q315" s="86"/>
      <c r="R315" s="86"/>
      <c r="S315" s="86"/>
      <c r="T315" s="87"/>
      <c r="U315" s="40"/>
      <c r="V315" s="40"/>
      <c r="W315" s="40"/>
      <c r="X315" s="40"/>
      <c r="Y315" s="40"/>
      <c r="Z315" s="40"/>
      <c r="AA315" s="40"/>
      <c r="AB315" s="40"/>
      <c r="AC315" s="40"/>
      <c r="AD315" s="40"/>
      <c r="AE315" s="40"/>
      <c r="AT315" s="19" t="s">
        <v>151</v>
      </c>
      <c r="AU315" s="19" t="s">
        <v>83</v>
      </c>
    </row>
    <row r="316" s="13" customFormat="1">
      <c r="A316" s="13"/>
      <c r="B316" s="224"/>
      <c r="C316" s="225"/>
      <c r="D316" s="226" t="s">
        <v>153</v>
      </c>
      <c r="E316" s="227" t="s">
        <v>19</v>
      </c>
      <c r="F316" s="228" t="s">
        <v>752</v>
      </c>
      <c r="G316" s="225"/>
      <c r="H316" s="227" t="s">
        <v>19</v>
      </c>
      <c r="I316" s="229"/>
      <c r="J316" s="225"/>
      <c r="K316" s="225"/>
      <c r="L316" s="230"/>
      <c r="M316" s="231"/>
      <c r="N316" s="232"/>
      <c r="O316" s="232"/>
      <c r="P316" s="232"/>
      <c r="Q316" s="232"/>
      <c r="R316" s="232"/>
      <c r="S316" s="232"/>
      <c r="T316" s="233"/>
      <c r="U316" s="13"/>
      <c r="V316" s="13"/>
      <c r="W316" s="13"/>
      <c r="X316" s="13"/>
      <c r="Y316" s="13"/>
      <c r="Z316" s="13"/>
      <c r="AA316" s="13"/>
      <c r="AB316" s="13"/>
      <c r="AC316" s="13"/>
      <c r="AD316" s="13"/>
      <c r="AE316" s="13"/>
      <c r="AT316" s="234" t="s">
        <v>153</v>
      </c>
      <c r="AU316" s="234" t="s">
        <v>83</v>
      </c>
      <c r="AV316" s="13" t="s">
        <v>81</v>
      </c>
      <c r="AW316" s="13" t="s">
        <v>35</v>
      </c>
      <c r="AX316" s="13" t="s">
        <v>73</v>
      </c>
      <c r="AY316" s="234" t="s">
        <v>142</v>
      </c>
    </row>
    <row r="317" s="13" customFormat="1">
      <c r="A317" s="13"/>
      <c r="B317" s="224"/>
      <c r="C317" s="225"/>
      <c r="D317" s="226" t="s">
        <v>153</v>
      </c>
      <c r="E317" s="227" t="s">
        <v>19</v>
      </c>
      <c r="F317" s="228" t="s">
        <v>422</v>
      </c>
      <c r="G317" s="225"/>
      <c r="H317" s="227" t="s">
        <v>19</v>
      </c>
      <c r="I317" s="229"/>
      <c r="J317" s="225"/>
      <c r="K317" s="225"/>
      <c r="L317" s="230"/>
      <c r="M317" s="231"/>
      <c r="N317" s="232"/>
      <c r="O317" s="232"/>
      <c r="P317" s="232"/>
      <c r="Q317" s="232"/>
      <c r="R317" s="232"/>
      <c r="S317" s="232"/>
      <c r="T317" s="233"/>
      <c r="U317" s="13"/>
      <c r="V317" s="13"/>
      <c r="W317" s="13"/>
      <c r="X317" s="13"/>
      <c r="Y317" s="13"/>
      <c r="Z317" s="13"/>
      <c r="AA317" s="13"/>
      <c r="AB317" s="13"/>
      <c r="AC317" s="13"/>
      <c r="AD317" s="13"/>
      <c r="AE317" s="13"/>
      <c r="AT317" s="234" t="s">
        <v>153</v>
      </c>
      <c r="AU317" s="234" t="s">
        <v>83</v>
      </c>
      <c r="AV317" s="13" t="s">
        <v>81</v>
      </c>
      <c r="AW317" s="13" t="s">
        <v>35</v>
      </c>
      <c r="AX317" s="13" t="s">
        <v>73</v>
      </c>
      <c r="AY317" s="234" t="s">
        <v>142</v>
      </c>
    </row>
    <row r="318" s="13" customFormat="1">
      <c r="A318" s="13"/>
      <c r="B318" s="224"/>
      <c r="C318" s="225"/>
      <c r="D318" s="226" t="s">
        <v>153</v>
      </c>
      <c r="E318" s="227" t="s">
        <v>19</v>
      </c>
      <c r="F318" s="228" t="s">
        <v>203</v>
      </c>
      <c r="G318" s="225"/>
      <c r="H318" s="227" t="s">
        <v>19</v>
      </c>
      <c r="I318" s="229"/>
      <c r="J318" s="225"/>
      <c r="K318" s="225"/>
      <c r="L318" s="230"/>
      <c r="M318" s="231"/>
      <c r="N318" s="232"/>
      <c r="O318" s="232"/>
      <c r="P318" s="232"/>
      <c r="Q318" s="232"/>
      <c r="R318" s="232"/>
      <c r="S318" s="232"/>
      <c r="T318" s="233"/>
      <c r="U318" s="13"/>
      <c r="V318" s="13"/>
      <c r="W318" s="13"/>
      <c r="X318" s="13"/>
      <c r="Y318" s="13"/>
      <c r="Z318" s="13"/>
      <c r="AA318" s="13"/>
      <c r="AB318" s="13"/>
      <c r="AC318" s="13"/>
      <c r="AD318" s="13"/>
      <c r="AE318" s="13"/>
      <c r="AT318" s="234" t="s">
        <v>153</v>
      </c>
      <c r="AU318" s="234" t="s">
        <v>83</v>
      </c>
      <c r="AV318" s="13" t="s">
        <v>81</v>
      </c>
      <c r="AW318" s="13" t="s">
        <v>35</v>
      </c>
      <c r="AX318" s="13" t="s">
        <v>73</v>
      </c>
      <c r="AY318" s="234" t="s">
        <v>142</v>
      </c>
    </row>
    <row r="319" s="14" customFormat="1">
      <c r="A319" s="14"/>
      <c r="B319" s="235"/>
      <c r="C319" s="236"/>
      <c r="D319" s="226" t="s">
        <v>153</v>
      </c>
      <c r="E319" s="237" t="s">
        <v>19</v>
      </c>
      <c r="F319" s="238" t="s">
        <v>809</v>
      </c>
      <c r="G319" s="236"/>
      <c r="H319" s="239">
        <v>1505</v>
      </c>
      <c r="I319" s="240"/>
      <c r="J319" s="236"/>
      <c r="K319" s="236"/>
      <c r="L319" s="241"/>
      <c r="M319" s="242"/>
      <c r="N319" s="243"/>
      <c r="O319" s="243"/>
      <c r="P319" s="243"/>
      <c r="Q319" s="243"/>
      <c r="R319" s="243"/>
      <c r="S319" s="243"/>
      <c r="T319" s="244"/>
      <c r="U319" s="14"/>
      <c r="V319" s="14"/>
      <c r="W319" s="14"/>
      <c r="X319" s="14"/>
      <c r="Y319" s="14"/>
      <c r="Z319" s="14"/>
      <c r="AA319" s="14"/>
      <c r="AB319" s="14"/>
      <c r="AC319" s="14"/>
      <c r="AD319" s="14"/>
      <c r="AE319" s="14"/>
      <c r="AT319" s="245" t="s">
        <v>153</v>
      </c>
      <c r="AU319" s="245" t="s">
        <v>83</v>
      </c>
      <c r="AV319" s="14" t="s">
        <v>83</v>
      </c>
      <c r="AW319" s="14" t="s">
        <v>35</v>
      </c>
      <c r="AX319" s="14" t="s">
        <v>73</v>
      </c>
      <c r="AY319" s="245" t="s">
        <v>142</v>
      </c>
    </row>
    <row r="320" s="13" customFormat="1">
      <c r="A320" s="13"/>
      <c r="B320" s="224"/>
      <c r="C320" s="225"/>
      <c r="D320" s="226" t="s">
        <v>153</v>
      </c>
      <c r="E320" s="227" t="s">
        <v>19</v>
      </c>
      <c r="F320" s="228" t="s">
        <v>283</v>
      </c>
      <c r="G320" s="225"/>
      <c r="H320" s="227" t="s">
        <v>19</v>
      </c>
      <c r="I320" s="229"/>
      <c r="J320" s="225"/>
      <c r="K320" s="225"/>
      <c r="L320" s="230"/>
      <c r="M320" s="231"/>
      <c r="N320" s="232"/>
      <c r="O320" s="232"/>
      <c r="P320" s="232"/>
      <c r="Q320" s="232"/>
      <c r="R320" s="232"/>
      <c r="S320" s="232"/>
      <c r="T320" s="233"/>
      <c r="U320" s="13"/>
      <c r="V320" s="13"/>
      <c r="W320" s="13"/>
      <c r="X320" s="13"/>
      <c r="Y320" s="13"/>
      <c r="Z320" s="13"/>
      <c r="AA320" s="13"/>
      <c r="AB320" s="13"/>
      <c r="AC320" s="13"/>
      <c r="AD320" s="13"/>
      <c r="AE320" s="13"/>
      <c r="AT320" s="234" t="s">
        <v>153</v>
      </c>
      <c r="AU320" s="234" t="s">
        <v>83</v>
      </c>
      <c r="AV320" s="13" t="s">
        <v>81</v>
      </c>
      <c r="AW320" s="13" t="s">
        <v>35</v>
      </c>
      <c r="AX320" s="13" t="s">
        <v>73</v>
      </c>
      <c r="AY320" s="234" t="s">
        <v>142</v>
      </c>
    </row>
    <row r="321" s="13" customFormat="1">
      <c r="A321" s="13"/>
      <c r="B321" s="224"/>
      <c r="C321" s="225"/>
      <c r="D321" s="226" t="s">
        <v>153</v>
      </c>
      <c r="E321" s="227" t="s">
        <v>19</v>
      </c>
      <c r="F321" s="228" t="s">
        <v>810</v>
      </c>
      <c r="G321" s="225"/>
      <c r="H321" s="227" t="s">
        <v>19</v>
      </c>
      <c r="I321" s="229"/>
      <c r="J321" s="225"/>
      <c r="K321" s="225"/>
      <c r="L321" s="230"/>
      <c r="M321" s="231"/>
      <c r="N321" s="232"/>
      <c r="O321" s="232"/>
      <c r="P321" s="232"/>
      <c r="Q321" s="232"/>
      <c r="R321" s="232"/>
      <c r="S321" s="232"/>
      <c r="T321" s="233"/>
      <c r="U321" s="13"/>
      <c r="V321" s="13"/>
      <c r="W321" s="13"/>
      <c r="X321" s="13"/>
      <c r="Y321" s="13"/>
      <c r="Z321" s="13"/>
      <c r="AA321" s="13"/>
      <c r="AB321" s="13"/>
      <c r="AC321" s="13"/>
      <c r="AD321" s="13"/>
      <c r="AE321" s="13"/>
      <c r="AT321" s="234" t="s">
        <v>153</v>
      </c>
      <c r="AU321" s="234" t="s">
        <v>83</v>
      </c>
      <c r="AV321" s="13" t="s">
        <v>81</v>
      </c>
      <c r="AW321" s="13" t="s">
        <v>35</v>
      </c>
      <c r="AX321" s="13" t="s">
        <v>73</v>
      </c>
      <c r="AY321" s="234" t="s">
        <v>142</v>
      </c>
    </row>
    <row r="322" s="14" customFormat="1">
      <c r="A322" s="14"/>
      <c r="B322" s="235"/>
      <c r="C322" s="236"/>
      <c r="D322" s="226" t="s">
        <v>153</v>
      </c>
      <c r="E322" s="237" t="s">
        <v>19</v>
      </c>
      <c r="F322" s="238" t="s">
        <v>811</v>
      </c>
      <c r="G322" s="236"/>
      <c r="H322" s="239">
        <v>165</v>
      </c>
      <c r="I322" s="240"/>
      <c r="J322" s="236"/>
      <c r="K322" s="236"/>
      <c r="L322" s="241"/>
      <c r="M322" s="242"/>
      <c r="N322" s="243"/>
      <c r="O322" s="243"/>
      <c r="P322" s="243"/>
      <c r="Q322" s="243"/>
      <c r="R322" s="243"/>
      <c r="S322" s="243"/>
      <c r="T322" s="244"/>
      <c r="U322" s="14"/>
      <c r="V322" s="14"/>
      <c r="W322" s="14"/>
      <c r="X322" s="14"/>
      <c r="Y322" s="14"/>
      <c r="Z322" s="14"/>
      <c r="AA322" s="14"/>
      <c r="AB322" s="14"/>
      <c r="AC322" s="14"/>
      <c r="AD322" s="14"/>
      <c r="AE322" s="14"/>
      <c r="AT322" s="245" t="s">
        <v>153</v>
      </c>
      <c r="AU322" s="245" t="s">
        <v>83</v>
      </c>
      <c r="AV322" s="14" t="s">
        <v>83</v>
      </c>
      <c r="AW322" s="14" t="s">
        <v>35</v>
      </c>
      <c r="AX322" s="14" t="s">
        <v>73</v>
      </c>
      <c r="AY322" s="245" t="s">
        <v>142</v>
      </c>
    </row>
    <row r="323" s="13" customFormat="1">
      <c r="A323" s="13"/>
      <c r="B323" s="224"/>
      <c r="C323" s="225"/>
      <c r="D323" s="226" t="s">
        <v>153</v>
      </c>
      <c r="E323" s="227" t="s">
        <v>19</v>
      </c>
      <c r="F323" s="228" t="s">
        <v>854</v>
      </c>
      <c r="G323" s="225"/>
      <c r="H323" s="227" t="s">
        <v>19</v>
      </c>
      <c r="I323" s="229"/>
      <c r="J323" s="225"/>
      <c r="K323" s="225"/>
      <c r="L323" s="230"/>
      <c r="M323" s="231"/>
      <c r="N323" s="232"/>
      <c r="O323" s="232"/>
      <c r="P323" s="232"/>
      <c r="Q323" s="232"/>
      <c r="R323" s="232"/>
      <c r="S323" s="232"/>
      <c r="T323" s="233"/>
      <c r="U323" s="13"/>
      <c r="V323" s="13"/>
      <c r="W323" s="13"/>
      <c r="X323" s="13"/>
      <c r="Y323" s="13"/>
      <c r="Z323" s="13"/>
      <c r="AA323" s="13"/>
      <c r="AB323" s="13"/>
      <c r="AC323" s="13"/>
      <c r="AD323" s="13"/>
      <c r="AE323" s="13"/>
      <c r="AT323" s="234" t="s">
        <v>153</v>
      </c>
      <c r="AU323" s="234" t="s">
        <v>83</v>
      </c>
      <c r="AV323" s="13" t="s">
        <v>81</v>
      </c>
      <c r="AW323" s="13" t="s">
        <v>35</v>
      </c>
      <c r="AX323" s="13" t="s">
        <v>73</v>
      </c>
      <c r="AY323" s="234" t="s">
        <v>142</v>
      </c>
    </row>
    <row r="324" s="14" customFormat="1">
      <c r="A324" s="14"/>
      <c r="B324" s="235"/>
      <c r="C324" s="236"/>
      <c r="D324" s="226" t="s">
        <v>153</v>
      </c>
      <c r="E324" s="237" t="s">
        <v>19</v>
      </c>
      <c r="F324" s="238" t="s">
        <v>855</v>
      </c>
      <c r="G324" s="236"/>
      <c r="H324" s="239">
        <v>-46.5</v>
      </c>
      <c r="I324" s="240"/>
      <c r="J324" s="236"/>
      <c r="K324" s="236"/>
      <c r="L324" s="241"/>
      <c r="M324" s="242"/>
      <c r="N324" s="243"/>
      <c r="O324" s="243"/>
      <c r="P324" s="243"/>
      <c r="Q324" s="243"/>
      <c r="R324" s="243"/>
      <c r="S324" s="243"/>
      <c r="T324" s="244"/>
      <c r="U324" s="14"/>
      <c r="V324" s="14"/>
      <c r="W324" s="14"/>
      <c r="X324" s="14"/>
      <c r="Y324" s="14"/>
      <c r="Z324" s="14"/>
      <c r="AA324" s="14"/>
      <c r="AB324" s="14"/>
      <c r="AC324" s="14"/>
      <c r="AD324" s="14"/>
      <c r="AE324" s="14"/>
      <c r="AT324" s="245" t="s">
        <v>153</v>
      </c>
      <c r="AU324" s="245" t="s">
        <v>83</v>
      </c>
      <c r="AV324" s="14" t="s">
        <v>83</v>
      </c>
      <c r="AW324" s="14" t="s">
        <v>35</v>
      </c>
      <c r="AX324" s="14" t="s">
        <v>73</v>
      </c>
      <c r="AY324" s="245" t="s">
        <v>142</v>
      </c>
    </row>
    <row r="325" s="15" customFormat="1">
      <c r="A325" s="15"/>
      <c r="B325" s="246"/>
      <c r="C325" s="247"/>
      <c r="D325" s="226" t="s">
        <v>153</v>
      </c>
      <c r="E325" s="248" t="s">
        <v>19</v>
      </c>
      <c r="F325" s="249" t="s">
        <v>160</v>
      </c>
      <c r="G325" s="247"/>
      <c r="H325" s="250">
        <v>1623.5</v>
      </c>
      <c r="I325" s="251"/>
      <c r="J325" s="247"/>
      <c r="K325" s="247"/>
      <c r="L325" s="252"/>
      <c r="M325" s="253"/>
      <c r="N325" s="254"/>
      <c r="O325" s="254"/>
      <c r="P325" s="254"/>
      <c r="Q325" s="254"/>
      <c r="R325" s="254"/>
      <c r="S325" s="254"/>
      <c r="T325" s="255"/>
      <c r="U325" s="15"/>
      <c r="V325" s="15"/>
      <c r="W325" s="15"/>
      <c r="X325" s="15"/>
      <c r="Y325" s="15"/>
      <c r="Z325" s="15"/>
      <c r="AA325" s="15"/>
      <c r="AB325" s="15"/>
      <c r="AC325" s="15"/>
      <c r="AD325" s="15"/>
      <c r="AE325" s="15"/>
      <c r="AT325" s="256" t="s">
        <v>153</v>
      </c>
      <c r="AU325" s="256" t="s">
        <v>83</v>
      </c>
      <c r="AV325" s="15" t="s">
        <v>149</v>
      </c>
      <c r="AW325" s="15" t="s">
        <v>35</v>
      </c>
      <c r="AX325" s="15" t="s">
        <v>81</v>
      </c>
      <c r="AY325" s="256" t="s">
        <v>142</v>
      </c>
    </row>
    <row r="326" s="2" customFormat="1" ht="16.5" customHeight="1">
      <c r="A326" s="40"/>
      <c r="B326" s="41"/>
      <c r="C326" s="257" t="s">
        <v>423</v>
      </c>
      <c r="D326" s="257" t="s">
        <v>250</v>
      </c>
      <c r="E326" s="258" t="s">
        <v>424</v>
      </c>
      <c r="F326" s="259" t="s">
        <v>425</v>
      </c>
      <c r="G326" s="260" t="s">
        <v>253</v>
      </c>
      <c r="H326" s="261">
        <v>44.273000000000003</v>
      </c>
      <c r="I326" s="262"/>
      <c r="J326" s="263">
        <f>ROUND(I326*H326,2)</f>
        <v>0</v>
      </c>
      <c r="K326" s="259" t="s">
        <v>148</v>
      </c>
      <c r="L326" s="264"/>
      <c r="M326" s="265" t="s">
        <v>19</v>
      </c>
      <c r="N326" s="266" t="s">
        <v>44</v>
      </c>
      <c r="O326" s="86"/>
      <c r="P326" s="215">
        <f>O326*H326</f>
        <v>0</v>
      </c>
      <c r="Q326" s="215">
        <v>1</v>
      </c>
      <c r="R326" s="215">
        <f>Q326*H326</f>
        <v>44.273000000000003</v>
      </c>
      <c r="S326" s="215">
        <v>0</v>
      </c>
      <c r="T326" s="216">
        <f>S326*H326</f>
        <v>0</v>
      </c>
      <c r="U326" s="40"/>
      <c r="V326" s="40"/>
      <c r="W326" s="40"/>
      <c r="X326" s="40"/>
      <c r="Y326" s="40"/>
      <c r="Z326" s="40"/>
      <c r="AA326" s="40"/>
      <c r="AB326" s="40"/>
      <c r="AC326" s="40"/>
      <c r="AD326" s="40"/>
      <c r="AE326" s="40"/>
      <c r="AR326" s="217" t="s">
        <v>209</v>
      </c>
      <c r="AT326" s="217" t="s">
        <v>250</v>
      </c>
      <c r="AU326" s="217" t="s">
        <v>83</v>
      </c>
      <c r="AY326" s="19" t="s">
        <v>142</v>
      </c>
      <c r="BE326" s="218">
        <f>IF(N326="základní",J326,0)</f>
        <v>0</v>
      </c>
      <c r="BF326" s="218">
        <f>IF(N326="snížená",J326,0)</f>
        <v>0</v>
      </c>
      <c r="BG326" s="218">
        <f>IF(N326="zákl. přenesená",J326,0)</f>
        <v>0</v>
      </c>
      <c r="BH326" s="218">
        <f>IF(N326="sníž. přenesená",J326,0)</f>
        <v>0</v>
      </c>
      <c r="BI326" s="218">
        <f>IF(N326="nulová",J326,0)</f>
        <v>0</v>
      </c>
      <c r="BJ326" s="19" t="s">
        <v>81</v>
      </c>
      <c r="BK326" s="218">
        <f>ROUND(I326*H326,2)</f>
        <v>0</v>
      </c>
      <c r="BL326" s="19" t="s">
        <v>149</v>
      </c>
      <c r="BM326" s="217" t="s">
        <v>856</v>
      </c>
    </row>
    <row r="327" s="13" customFormat="1">
      <c r="A327" s="13"/>
      <c r="B327" s="224"/>
      <c r="C327" s="225"/>
      <c r="D327" s="226" t="s">
        <v>153</v>
      </c>
      <c r="E327" s="227" t="s">
        <v>19</v>
      </c>
      <c r="F327" s="228" t="s">
        <v>752</v>
      </c>
      <c r="G327" s="225"/>
      <c r="H327" s="227" t="s">
        <v>19</v>
      </c>
      <c r="I327" s="229"/>
      <c r="J327" s="225"/>
      <c r="K327" s="225"/>
      <c r="L327" s="230"/>
      <c r="M327" s="231"/>
      <c r="N327" s="232"/>
      <c r="O327" s="232"/>
      <c r="P327" s="232"/>
      <c r="Q327" s="232"/>
      <c r="R327" s="232"/>
      <c r="S327" s="232"/>
      <c r="T327" s="233"/>
      <c r="U327" s="13"/>
      <c r="V327" s="13"/>
      <c r="W327" s="13"/>
      <c r="X327" s="13"/>
      <c r="Y327" s="13"/>
      <c r="Z327" s="13"/>
      <c r="AA327" s="13"/>
      <c r="AB327" s="13"/>
      <c r="AC327" s="13"/>
      <c r="AD327" s="13"/>
      <c r="AE327" s="13"/>
      <c r="AT327" s="234" t="s">
        <v>153</v>
      </c>
      <c r="AU327" s="234" t="s">
        <v>83</v>
      </c>
      <c r="AV327" s="13" t="s">
        <v>81</v>
      </c>
      <c r="AW327" s="13" t="s">
        <v>35</v>
      </c>
      <c r="AX327" s="13" t="s">
        <v>73</v>
      </c>
      <c r="AY327" s="234" t="s">
        <v>142</v>
      </c>
    </row>
    <row r="328" s="13" customFormat="1">
      <c r="A328" s="13"/>
      <c r="B328" s="224"/>
      <c r="C328" s="225"/>
      <c r="D328" s="226" t="s">
        <v>153</v>
      </c>
      <c r="E328" s="227" t="s">
        <v>19</v>
      </c>
      <c r="F328" s="228" t="s">
        <v>427</v>
      </c>
      <c r="G328" s="225"/>
      <c r="H328" s="227" t="s">
        <v>19</v>
      </c>
      <c r="I328" s="229"/>
      <c r="J328" s="225"/>
      <c r="K328" s="225"/>
      <c r="L328" s="230"/>
      <c r="M328" s="231"/>
      <c r="N328" s="232"/>
      <c r="O328" s="232"/>
      <c r="P328" s="232"/>
      <c r="Q328" s="232"/>
      <c r="R328" s="232"/>
      <c r="S328" s="232"/>
      <c r="T328" s="233"/>
      <c r="U328" s="13"/>
      <c r="V328" s="13"/>
      <c r="W328" s="13"/>
      <c r="X328" s="13"/>
      <c r="Y328" s="13"/>
      <c r="Z328" s="13"/>
      <c r="AA328" s="13"/>
      <c r="AB328" s="13"/>
      <c r="AC328" s="13"/>
      <c r="AD328" s="13"/>
      <c r="AE328" s="13"/>
      <c r="AT328" s="234" t="s">
        <v>153</v>
      </c>
      <c r="AU328" s="234" t="s">
        <v>83</v>
      </c>
      <c r="AV328" s="13" t="s">
        <v>81</v>
      </c>
      <c r="AW328" s="13" t="s">
        <v>35</v>
      </c>
      <c r="AX328" s="13" t="s">
        <v>73</v>
      </c>
      <c r="AY328" s="234" t="s">
        <v>142</v>
      </c>
    </row>
    <row r="329" s="13" customFormat="1">
      <c r="A329" s="13"/>
      <c r="B329" s="224"/>
      <c r="C329" s="225"/>
      <c r="D329" s="226" t="s">
        <v>153</v>
      </c>
      <c r="E329" s="227" t="s">
        <v>19</v>
      </c>
      <c r="F329" s="228" t="s">
        <v>428</v>
      </c>
      <c r="G329" s="225"/>
      <c r="H329" s="227" t="s">
        <v>19</v>
      </c>
      <c r="I329" s="229"/>
      <c r="J329" s="225"/>
      <c r="K329" s="225"/>
      <c r="L329" s="230"/>
      <c r="M329" s="231"/>
      <c r="N329" s="232"/>
      <c r="O329" s="232"/>
      <c r="P329" s="232"/>
      <c r="Q329" s="232"/>
      <c r="R329" s="232"/>
      <c r="S329" s="232"/>
      <c r="T329" s="233"/>
      <c r="U329" s="13"/>
      <c r="V329" s="13"/>
      <c r="W329" s="13"/>
      <c r="X329" s="13"/>
      <c r="Y329" s="13"/>
      <c r="Z329" s="13"/>
      <c r="AA329" s="13"/>
      <c r="AB329" s="13"/>
      <c r="AC329" s="13"/>
      <c r="AD329" s="13"/>
      <c r="AE329" s="13"/>
      <c r="AT329" s="234" t="s">
        <v>153</v>
      </c>
      <c r="AU329" s="234" t="s">
        <v>83</v>
      </c>
      <c r="AV329" s="13" t="s">
        <v>81</v>
      </c>
      <c r="AW329" s="13" t="s">
        <v>35</v>
      </c>
      <c r="AX329" s="13" t="s">
        <v>73</v>
      </c>
      <c r="AY329" s="234" t="s">
        <v>142</v>
      </c>
    </row>
    <row r="330" s="13" customFormat="1">
      <c r="A330" s="13"/>
      <c r="B330" s="224"/>
      <c r="C330" s="225"/>
      <c r="D330" s="226" t="s">
        <v>153</v>
      </c>
      <c r="E330" s="227" t="s">
        <v>19</v>
      </c>
      <c r="F330" s="228" t="s">
        <v>857</v>
      </c>
      <c r="G330" s="225"/>
      <c r="H330" s="227" t="s">
        <v>19</v>
      </c>
      <c r="I330" s="229"/>
      <c r="J330" s="225"/>
      <c r="K330" s="225"/>
      <c r="L330" s="230"/>
      <c r="M330" s="231"/>
      <c r="N330" s="232"/>
      <c r="O330" s="232"/>
      <c r="P330" s="232"/>
      <c r="Q330" s="232"/>
      <c r="R330" s="232"/>
      <c r="S330" s="232"/>
      <c r="T330" s="233"/>
      <c r="U330" s="13"/>
      <c r="V330" s="13"/>
      <c r="W330" s="13"/>
      <c r="X330" s="13"/>
      <c r="Y330" s="13"/>
      <c r="Z330" s="13"/>
      <c r="AA330" s="13"/>
      <c r="AB330" s="13"/>
      <c r="AC330" s="13"/>
      <c r="AD330" s="13"/>
      <c r="AE330" s="13"/>
      <c r="AT330" s="234" t="s">
        <v>153</v>
      </c>
      <c r="AU330" s="234" t="s">
        <v>83</v>
      </c>
      <c r="AV330" s="13" t="s">
        <v>81</v>
      </c>
      <c r="AW330" s="13" t="s">
        <v>35</v>
      </c>
      <c r="AX330" s="13" t="s">
        <v>73</v>
      </c>
      <c r="AY330" s="234" t="s">
        <v>142</v>
      </c>
    </row>
    <row r="331" s="13" customFormat="1">
      <c r="A331" s="13"/>
      <c r="B331" s="224"/>
      <c r="C331" s="225"/>
      <c r="D331" s="226" t="s">
        <v>153</v>
      </c>
      <c r="E331" s="227" t="s">
        <v>19</v>
      </c>
      <c r="F331" s="228" t="s">
        <v>858</v>
      </c>
      <c r="G331" s="225"/>
      <c r="H331" s="227" t="s">
        <v>19</v>
      </c>
      <c r="I331" s="229"/>
      <c r="J331" s="225"/>
      <c r="K331" s="225"/>
      <c r="L331" s="230"/>
      <c r="M331" s="231"/>
      <c r="N331" s="232"/>
      <c r="O331" s="232"/>
      <c r="P331" s="232"/>
      <c r="Q331" s="232"/>
      <c r="R331" s="232"/>
      <c r="S331" s="232"/>
      <c r="T331" s="233"/>
      <c r="U331" s="13"/>
      <c r="V331" s="13"/>
      <c r="W331" s="13"/>
      <c r="X331" s="13"/>
      <c r="Y331" s="13"/>
      <c r="Z331" s="13"/>
      <c r="AA331" s="13"/>
      <c r="AB331" s="13"/>
      <c r="AC331" s="13"/>
      <c r="AD331" s="13"/>
      <c r="AE331" s="13"/>
      <c r="AT331" s="234" t="s">
        <v>153</v>
      </c>
      <c r="AU331" s="234" t="s">
        <v>83</v>
      </c>
      <c r="AV331" s="13" t="s">
        <v>81</v>
      </c>
      <c r="AW331" s="13" t="s">
        <v>35</v>
      </c>
      <c r="AX331" s="13" t="s">
        <v>73</v>
      </c>
      <c r="AY331" s="234" t="s">
        <v>142</v>
      </c>
    </row>
    <row r="332" s="14" customFormat="1">
      <c r="A332" s="14"/>
      <c r="B332" s="235"/>
      <c r="C332" s="236"/>
      <c r="D332" s="226" t="s">
        <v>153</v>
      </c>
      <c r="E332" s="237" t="s">
        <v>19</v>
      </c>
      <c r="F332" s="238" t="s">
        <v>859</v>
      </c>
      <c r="G332" s="236"/>
      <c r="H332" s="239">
        <v>44.273000000000003</v>
      </c>
      <c r="I332" s="240"/>
      <c r="J332" s="236"/>
      <c r="K332" s="236"/>
      <c r="L332" s="241"/>
      <c r="M332" s="242"/>
      <c r="N332" s="243"/>
      <c r="O332" s="243"/>
      <c r="P332" s="243"/>
      <c r="Q332" s="243"/>
      <c r="R332" s="243"/>
      <c r="S332" s="243"/>
      <c r="T332" s="244"/>
      <c r="U332" s="14"/>
      <c r="V332" s="14"/>
      <c r="W332" s="14"/>
      <c r="X332" s="14"/>
      <c r="Y332" s="14"/>
      <c r="Z332" s="14"/>
      <c r="AA332" s="14"/>
      <c r="AB332" s="14"/>
      <c r="AC332" s="14"/>
      <c r="AD332" s="14"/>
      <c r="AE332" s="14"/>
      <c r="AT332" s="245" t="s">
        <v>153</v>
      </c>
      <c r="AU332" s="245" t="s">
        <v>83</v>
      </c>
      <c r="AV332" s="14" t="s">
        <v>83</v>
      </c>
      <c r="AW332" s="14" t="s">
        <v>35</v>
      </c>
      <c r="AX332" s="14" t="s">
        <v>81</v>
      </c>
      <c r="AY332" s="245" t="s">
        <v>142</v>
      </c>
    </row>
    <row r="333" s="2" customFormat="1" ht="21.75" customHeight="1">
      <c r="A333" s="40"/>
      <c r="B333" s="41"/>
      <c r="C333" s="206" t="s">
        <v>432</v>
      </c>
      <c r="D333" s="206" t="s">
        <v>144</v>
      </c>
      <c r="E333" s="207" t="s">
        <v>433</v>
      </c>
      <c r="F333" s="208" t="s">
        <v>434</v>
      </c>
      <c r="G333" s="209" t="s">
        <v>147</v>
      </c>
      <c r="H333" s="210">
        <v>3490</v>
      </c>
      <c r="I333" s="211"/>
      <c r="J333" s="212">
        <f>ROUND(I333*H333,2)</f>
        <v>0</v>
      </c>
      <c r="K333" s="208" t="s">
        <v>148</v>
      </c>
      <c r="L333" s="46"/>
      <c r="M333" s="213" t="s">
        <v>19</v>
      </c>
      <c r="N333" s="214" t="s">
        <v>44</v>
      </c>
      <c r="O333" s="86"/>
      <c r="P333" s="215">
        <f>O333*H333</f>
        <v>0</v>
      </c>
      <c r="Q333" s="215">
        <v>0.34499999999999997</v>
      </c>
      <c r="R333" s="215">
        <f>Q333*H333</f>
        <v>1204.05</v>
      </c>
      <c r="S333" s="215">
        <v>0</v>
      </c>
      <c r="T333" s="216">
        <f>S333*H333</f>
        <v>0</v>
      </c>
      <c r="U333" s="40"/>
      <c r="V333" s="40"/>
      <c r="W333" s="40"/>
      <c r="X333" s="40"/>
      <c r="Y333" s="40"/>
      <c r="Z333" s="40"/>
      <c r="AA333" s="40"/>
      <c r="AB333" s="40"/>
      <c r="AC333" s="40"/>
      <c r="AD333" s="40"/>
      <c r="AE333" s="40"/>
      <c r="AR333" s="217" t="s">
        <v>149</v>
      </c>
      <c r="AT333" s="217" t="s">
        <v>144</v>
      </c>
      <c r="AU333" s="217" t="s">
        <v>83</v>
      </c>
      <c r="AY333" s="19" t="s">
        <v>142</v>
      </c>
      <c r="BE333" s="218">
        <f>IF(N333="základní",J333,0)</f>
        <v>0</v>
      </c>
      <c r="BF333" s="218">
        <f>IF(N333="snížená",J333,0)</f>
        <v>0</v>
      </c>
      <c r="BG333" s="218">
        <f>IF(N333="zákl. přenesená",J333,0)</f>
        <v>0</v>
      </c>
      <c r="BH333" s="218">
        <f>IF(N333="sníž. přenesená",J333,0)</f>
        <v>0</v>
      </c>
      <c r="BI333" s="218">
        <f>IF(N333="nulová",J333,0)</f>
        <v>0</v>
      </c>
      <c r="BJ333" s="19" t="s">
        <v>81</v>
      </c>
      <c r="BK333" s="218">
        <f>ROUND(I333*H333,2)</f>
        <v>0</v>
      </c>
      <c r="BL333" s="19" t="s">
        <v>149</v>
      </c>
      <c r="BM333" s="217" t="s">
        <v>860</v>
      </c>
    </row>
    <row r="334" s="2" customFormat="1">
      <c r="A334" s="40"/>
      <c r="B334" s="41"/>
      <c r="C334" s="42"/>
      <c r="D334" s="219" t="s">
        <v>151</v>
      </c>
      <c r="E334" s="42"/>
      <c r="F334" s="220" t="s">
        <v>436</v>
      </c>
      <c r="G334" s="42"/>
      <c r="H334" s="42"/>
      <c r="I334" s="221"/>
      <c r="J334" s="42"/>
      <c r="K334" s="42"/>
      <c r="L334" s="46"/>
      <c r="M334" s="222"/>
      <c r="N334" s="223"/>
      <c r="O334" s="86"/>
      <c r="P334" s="86"/>
      <c r="Q334" s="86"/>
      <c r="R334" s="86"/>
      <c r="S334" s="86"/>
      <c r="T334" s="87"/>
      <c r="U334" s="40"/>
      <c r="V334" s="40"/>
      <c r="W334" s="40"/>
      <c r="X334" s="40"/>
      <c r="Y334" s="40"/>
      <c r="Z334" s="40"/>
      <c r="AA334" s="40"/>
      <c r="AB334" s="40"/>
      <c r="AC334" s="40"/>
      <c r="AD334" s="40"/>
      <c r="AE334" s="40"/>
      <c r="AT334" s="19" t="s">
        <v>151</v>
      </c>
      <c r="AU334" s="19" t="s">
        <v>83</v>
      </c>
    </row>
    <row r="335" s="13" customFormat="1">
      <c r="A335" s="13"/>
      <c r="B335" s="224"/>
      <c r="C335" s="225"/>
      <c r="D335" s="226" t="s">
        <v>153</v>
      </c>
      <c r="E335" s="227" t="s">
        <v>19</v>
      </c>
      <c r="F335" s="228" t="s">
        <v>752</v>
      </c>
      <c r="G335" s="225"/>
      <c r="H335" s="227" t="s">
        <v>19</v>
      </c>
      <c r="I335" s="229"/>
      <c r="J335" s="225"/>
      <c r="K335" s="225"/>
      <c r="L335" s="230"/>
      <c r="M335" s="231"/>
      <c r="N335" s="232"/>
      <c r="O335" s="232"/>
      <c r="P335" s="232"/>
      <c r="Q335" s="232"/>
      <c r="R335" s="232"/>
      <c r="S335" s="232"/>
      <c r="T335" s="233"/>
      <c r="U335" s="13"/>
      <c r="V335" s="13"/>
      <c r="W335" s="13"/>
      <c r="X335" s="13"/>
      <c r="Y335" s="13"/>
      <c r="Z335" s="13"/>
      <c r="AA335" s="13"/>
      <c r="AB335" s="13"/>
      <c r="AC335" s="13"/>
      <c r="AD335" s="13"/>
      <c r="AE335" s="13"/>
      <c r="AT335" s="234" t="s">
        <v>153</v>
      </c>
      <c r="AU335" s="234" t="s">
        <v>83</v>
      </c>
      <c r="AV335" s="13" t="s">
        <v>81</v>
      </c>
      <c r="AW335" s="13" t="s">
        <v>35</v>
      </c>
      <c r="AX335" s="13" t="s">
        <v>73</v>
      </c>
      <c r="AY335" s="234" t="s">
        <v>142</v>
      </c>
    </row>
    <row r="336" s="13" customFormat="1">
      <c r="A336" s="13"/>
      <c r="B336" s="224"/>
      <c r="C336" s="225"/>
      <c r="D336" s="226" t="s">
        <v>153</v>
      </c>
      <c r="E336" s="227" t="s">
        <v>19</v>
      </c>
      <c r="F336" s="228" t="s">
        <v>437</v>
      </c>
      <c r="G336" s="225"/>
      <c r="H336" s="227" t="s">
        <v>19</v>
      </c>
      <c r="I336" s="229"/>
      <c r="J336" s="225"/>
      <c r="K336" s="225"/>
      <c r="L336" s="230"/>
      <c r="M336" s="231"/>
      <c r="N336" s="232"/>
      <c r="O336" s="232"/>
      <c r="P336" s="232"/>
      <c r="Q336" s="232"/>
      <c r="R336" s="232"/>
      <c r="S336" s="232"/>
      <c r="T336" s="233"/>
      <c r="U336" s="13"/>
      <c r="V336" s="13"/>
      <c r="W336" s="13"/>
      <c r="X336" s="13"/>
      <c r="Y336" s="13"/>
      <c r="Z336" s="13"/>
      <c r="AA336" s="13"/>
      <c r="AB336" s="13"/>
      <c r="AC336" s="13"/>
      <c r="AD336" s="13"/>
      <c r="AE336" s="13"/>
      <c r="AT336" s="234" t="s">
        <v>153</v>
      </c>
      <c r="AU336" s="234" t="s">
        <v>83</v>
      </c>
      <c r="AV336" s="13" t="s">
        <v>81</v>
      </c>
      <c r="AW336" s="13" t="s">
        <v>35</v>
      </c>
      <c r="AX336" s="13" t="s">
        <v>73</v>
      </c>
      <c r="AY336" s="234" t="s">
        <v>142</v>
      </c>
    </row>
    <row r="337" s="13" customFormat="1">
      <c r="A337" s="13"/>
      <c r="B337" s="224"/>
      <c r="C337" s="225"/>
      <c r="D337" s="226" t="s">
        <v>153</v>
      </c>
      <c r="E337" s="227" t="s">
        <v>19</v>
      </c>
      <c r="F337" s="228" t="s">
        <v>203</v>
      </c>
      <c r="G337" s="225"/>
      <c r="H337" s="227" t="s">
        <v>19</v>
      </c>
      <c r="I337" s="229"/>
      <c r="J337" s="225"/>
      <c r="K337" s="225"/>
      <c r="L337" s="230"/>
      <c r="M337" s="231"/>
      <c r="N337" s="232"/>
      <c r="O337" s="232"/>
      <c r="P337" s="232"/>
      <c r="Q337" s="232"/>
      <c r="R337" s="232"/>
      <c r="S337" s="232"/>
      <c r="T337" s="233"/>
      <c r="U337" s="13"/>
      <c r="V337" s="13"/>
      <c r="W337" s="13"/>
      <c r="X337" s="13"/>
      <c r="Y337" s="13"/>
      <c r="Z337" s="13"/>
      <c r="AA337" s="13"/>
      <c r="AB337" s="13"/>
      <c r="AC337" s="13"/>
      <c r="AD337" s="13"/>
      <c r="AE337" s="13"/>
      <c r="AT337" s="234" t="s">
        <v>153</v>
      </c>
      <c r="AU337" s="234" t="s">
        <v>83</v>
      </c>
      <c r="AV337" s="13" t="s">
        <v>81</v>
      </c>
      <c r="AW337" s="13" t="s">
        <v>35</v>
      </c>
      <c r="AX337" s="13" t="s">
        <v>73</v>
      </c>
      <c r="AY337" s="234" t="s">
        <v>142</v>
      </c>
    </row>
    <row r="338" s="14" customFormat="1">
      <c r="A338" s="14"/>
      <c r="B338" s="235"/>
      <c r="C338" s="236"/>
      <c r="D338" s="226" t="s">
        <v>153</v>
      </c>
      <c r="E338" s="237" t="s">
        <v>19</v>
      </c>
      <c r="F338" s="238" t="s">
        <v>861</v>
      </c>
      <c r="G338" s="236"/>
      <c r="H338" s="239">
        <v>1630</v>
      </c>
      <c r="I338" s="240"/>
      <c r="J338" s="236"/>
      <c r="K338" s="236"/>
      <c r="L338" s="241"/>
      <c r="M338" s="242"/>
      <c r="N338" s="243"/>
      <c r="O338" s="243"/>
      <c r="P338" s="243"/>
      <c r="Q338" s="243"/>
      <c r="R338" s="243"/>
      <c r="S338" s="243"/>
      <c r="T338" s="244"/>
      <c r="U338" s="14"/>
      <c r="V338" s="14"/>
      <c r="W338" s="14"/>
      <c r="X338" s="14"/>
      <c r="Y338" s="14"/>
      <c r="Z338" s="14"/>
      <c r="AA338" s="14"/>
      <c r="AB338" s="14"/>
      <c r="AC338" s="14"/>
      <c r="AD338" s="14"/>
      <c r="AE338" s="14"/>
      <c r="AT338" s="245" t="s">
        <v>153</v>
      </c>
      <c r="AU338" s="245" t="s">
        <v>83</v>
      </c>
      <c r="AV338" s="14" t="s">
        <v>83</v>
      </c>
      <c r="AW338" s="14" t="s">
        <v>35</v>
      </c>
      <c r="AX338" s="14" t="s">
        <v>73</v>
      </c>
      <c r="AY338" s="245" t="s">
        <v>142</v>
      </c>
    </row>
    <row r="339" s="13" customFormat="1">
      <c r="A339" s="13"/>
      <c r="B339" s="224"/>
      <c r="C339" s="225"/>
      <c r="D339" s="226" t="s">
        <v>153</v>
      </c>
      <c r="E339" s="227" t="s">
        <v>19</v>
      </c>
      <c r="F339" s="228" t="s">
        <v>283</v>
      </c>
      <c r="G339" s="225"/>
      <c r="H339" s="227" t="s">
        <v>19</v>
      </c>
      <c r="I339" s="229"/>
      <c r="J339" s="225"/>
      <c r="K339" s="225"/>
      <c r="L339" s="230"/>
      <c r="M339" s="231"/>
      <c r="N339" s="232"/>
      <c r="O339" s="232"/>
      <c r="P339" s="232"/>
      <c r="Q339" s="232"/>
      <c r="R339" s="232"/>
      <c r="S339" s="232"/>
      <c r="T339" s="233"/>
      <c r="U339" s="13"/>
      <c r="V339" s="13"/>
      <c r="W339" s="13"/>
      <c r="X339" s="13"/>
      <c r="Y339" s="13"/>
      <c r="Z339" s="13"/>
      <c r="AA339" s="13"/>
      <c r="AB339" s="13"/>
      <c r="AC339" s="13"/>
      <c r="AD339" s="13"/>
      <c r="AE339" s="13"/>
      <c r="AT339" s="234" t="s">
        <v>153</v>
      </c>
      <c r="AU339" s="234" t="s">
        <v>83</v>
      </c>
      <c r="AV339" s="13" t="s">
        <v>81</v>
      </c>
      <c r="AW339" s="13" t="s">
        <v>35</v>
      </c>
      <c r="AX339" s="13" t="s">
        <v>73</v>
      </c>
      <c r="AY339" s="234" t="s">
        <v>142</v>
      </c>
    </row>
    <row r="340" s="13" customFormat="1">
      <c r="A340" s="13"/>
      <c r="B340" s="224"/>
      <c r="C340" s="225"/>
      <c r="D340" s="226" t="s">
        <v>153</v>
      </c>
      <c r="E340" s="227" t="s">
        <v>19</v>
      </c>
      <c r="F340" s="228" t="s">
        <v>810</v>
      </c>
      <c r="G340" s="225"/>
      <c r="H340" s="227" t="s">
        <v>19</v>
      </c>
      <c r="I340" s="229"/>
      <c r="J340" s="225"/>
      <c r="K340" s="225"/>
      <c r="L340" s="230"/>
      <c r="M340" s="231"/>
      <c r="N340" s="232"/>
      <c r="O340" s="232"/>
      <c r="P340" s="232"/>
      <c r="Q340" s="232"/>
      <c r="R340" s="232"/>
      <c r="S340" s="232"/>
      <c r="T340" s="233"/>
      <c r="U340" s="13"/>
      <c r="V340" s="13"/>
      <c r="W340" s="13"/>
      <c r="X340" s="13"/>
      <c r="Y340" s="13"/>
      <c r="Z340" s="13"/>
      <c r="AA340" s="13"/>
      <c r="AB340" s="13"/>
      <c r="AC340" s="13"/>
      <c r="AD340" s="13"/>
      <c r="AE340" s="13"/>
      <c r="AT340" s="234" t="s">
        <v>153</v>
      </c>
      <c r="AU340" s="234" t="s">
        <v>83</v>
      </c>
      <c r="AV340" s="13" t="s">
        <v>81</v>
      </c>
      <c r="AW340" s="13" t="s">
        <v>35</v>
      </c>
      <c r="AX340" s="13" t="s">
        <v>73</v>
      </c>
      <c r="AY340" s="234" t="s">
        <v>142</v>
      </c>
    </row>
    <row r="341" s="14" customFormat="1">
      <c r="A341" s="14"/>
      <c r="B341" s="235"/>
      <c r="C341" s="236"/>
      <c r="D341" s="226" t="s">
        <v>153</v>
      </c>
      <c r="E341" s="237" t="s">
        <v>19</v>
      </c>
      <c r="F341" s="238" t="s">
        <v>811</v>
      </c>
      <c r="G341" s="236"/>
      <c r="H341" s="239">
        <v>165</v>
      </c>
      <c r="I341" s="240"/>
      <c r="J341" s="236"/>
      <c r="K341" s="236"/>
      <c r="L341" s="241"/>
      <c r="M341" s="242"/>
      <c r="N341" s="243"/>
      <c r="O341" s="243"/>
      <c r="P341" s="243"/>
      <c r="Q341" s="243"/>
      <c r="R341" s="243"/>
      <c r="S341" s="243"/>
      <c r="T341" s="244"/>
      <c r="U341" s="14"/>
      <c r="V341" s="14"/>
      <c r="W341" s="14"/>
      <c r="X341" s="14"/>
      <c r="Y341" s="14"/>
      <c r="Z341" s="14"/>
      <c r="AA341" s="14"/>
      <c r="AB341" s="14"/>
      <c r="AC341" s="14"/>
      <c r="AD341" s="14"/>
      <c r="AE341" s="14"/>
      <c r="AT341" s="245" t="s">
        <v>153</v>
      </c>
      <c r="AU341" s="245" t="s">
        <v>83</v>
      </c>
      <c r="AV341" s="14" t="s">
        <v>83</v>
      </c>
      <c r="AW341" s="14" t="s">
        <v>35</v>
      </c>
      <c r="AX341" s="14" t="s">
        <v>73</v>
      </c>
      <c r="AY341" s="245" t="s">
        <v>142</v>
      </c>
    </row>
    <row r="342" s="13" customFormat="1">
      <c r="A342" s="13"/>
      <c r="B342" s="224"/>
      <c r="C342" s="225"/>
      <c r="D342" s="226" t="s">
        <v>153</v>
      </c>
      <c r="E342" s="227" t="s">
        <v>19</v>
      </c>
      <c r="F342" s="228" t="s">
        <v>439</v>
      </c>
      <c r="G342" s="225"/>
      <c r="H342" s="227" t="s">
        <v>19</v>
      </c>
      <c r="I342" s="229"/>
      <c r="J342" s="225"/>
      <c r="K342" s="225"/>
      <c r="L342" s="230"/>
      <c r="M342" s="231"/>
      <c r="N342" s="232"/>
      <c r="O342" s="232"/>
      <c r="P342" s="232"/>
      <c r="Q342" s="232"/>
      <c r="R342" s="232"/>
      <c r="S342" s="232"/>
      <c r="T342" s="233"/>
      <c r="U342" s="13"/>
      <c r="V342" s="13"/>
      <c r="W342" s="13"/>
      <c r="X342" s="13"/>
      <c r="Y342" s="13"/>
      <c r="Z342" s="13"/>
      <c r="AA342" s="13"/>
      <c r="AB342" s="13"/>
      <c r="AC342" s="13"/>
      <c r="AD342" s="13"/>
      <c r="AE342" s="13"/>
      <c r="AT342" s="234" t="s">
        <v>153</v>
      </c>
      <c r="AU342" s="234" t="s">
        <v>83</v>
      </c>
      <c r="AV342" s="13" t="s">
        <v>81</v>
      </c>
      <c r="AW342" s="13" t="s">
        <v>35</v>
      </c>
      <c r="AX342" s="13" t="s">
        <v>73</v>
      </c>
      <c r="AY342" s="234" t="s">
        <v>142</v>
      </c>
    </row>
    <row r="343" s="13" customFormat="1">
      <c r="A343" s="13"/>
      <c r="B343" s="224"/>
      <c r="C343" s="225"/>
      <c r="D343" s="226" t="s">
        <v>153</v>
      </c>
      <c r="E343" s="227" t="s">
        <v>19</v>
      </c>
      <c r="F343" s="228" t="s">
        <v>203</v>
      </c>
      <c r="G343" s="225"/>
      <c r="H343" s="227" t="s">
        <v>19</v>
      </c>
      <c r="I343" s="229"/>
      <c r="J343" s="225"/>
      <c r="K343" s="225"/>
      <c r="L343" s="230"/>
      <c r="M343" s="231"/>
      <c r="N343" s="232"/>
      <c r="O343" s="232"/>
      <c r="P343" s="232"/>
      <c r="Q343" s="232"/>
      <c r="R343" s="232"/>
      <c r="S343" s="232"/>
      <c r="T343" s="233"/>
      <c r="U343" s="13"/>
      <c r="V343" s="13"/>
      <c r="W343" s="13"/>
      <c r="X343" s="13"/>
      <c r="Y343" s="13"/>
      <c r="Z343" s="13"/>
      <c r="AA343" s="13"/>
      <c r="AB343" s="13"/>
      <c r="AC343" s="13"/>
      <c r="AD343" s="13"/>
      <c r="AE343" s="13"/>
      <c r="AT343" s="234" t="s">
        <v>153</v>
      </c>
      <c r="AU343" s="234" t="s">
        <v>83</v>
      </c>
      <c r="AV343" s="13" t="s">
        <v>81</v>
      </c>
      <c r="AW343" s="13" t="s">
        <v>35</v>
      </c>
      <c r="AX343" s="13" t="s">
        <v>73</v>
      </c>
      <c r="AY343" s="234" t="s">
        <v>142</v>
      </c>
    </row>
    <row r="344" s="14" customFormat="1">
      <c r="A344" s="14"/>
      <c r="B344" s="235"/>
      <c r="C344" s="236"/>
      <c r="D344" s="226" t="s">
        <v>153</v>
      </c>
      <c r="E344" s="237" t="s">
        <v>19</v>
      </c>
      <c r="F344" s="238" t="s">
        <v>862</v>
      </c>
      <c r="G344" s="236"/>
      <c r="H344" s="239">
        <v>1530</v>
      </c>
      <c r="I344" s="240"/>
      <c r="J344" s="236"/>
      <c r="K344" s="236"/>
      <c r="L344" s="241"/>
      <c r="M344" s="242"/>
      <c r="N344" s="243"/>
      <c r="O344" s="243"/>
      <c r="P344" s="243"/>
      <c r="Q344" s="243"/>
      <c r="R344" s="243"/>
      <c r="S344" s="243"/>
      <c r="T344" s="244"/>
      <c r="U344" s="14"/>
      <c r="V344" s="14"/>
      <c r="W344" s="14"/>
      <c r="X344" s="14"/>
      <c r="Y344" s="14"/>
      <c r="Z344" s="14"/>
      <c r="AA344" s="14"/>
      <c r="AB344" s="14"/>
      <c r="AC344" s="14"/>
      <c r="AD344" s="14"/>
      <c r="AE344" s="14"/>
      <c r="AT344" s="245" t="s">
        <v>153</v>
      </c>
      <c r="AU344" s="245" t="s">
        <v>83</v>
      </c>
      <c r="AV344" s="14" t="s">
        <v>83</v>
      </c>
      <c r="AW344" s="14" t="s">
        <v>35</v>
      </c>
      <c r="AX344" s="14" t="s">
        <v>73</v>
      </c>
      <c r="AY344" s="245" t="s">
        <v>142</v>
      </c>
    </row>
    <row r="345" s="13" customFormat="1">
      <c r="A345" s="13"/>
      <c r="B345" s="224"/>
      <c r="C345" s="225"/>
      <c r="D345" s="226" t="s">
        <v>153</v>
      </c>
      <c r="E345" s="227" t="s">
        <v>19</v>
      </c>
      <c r="F345" s="228" t="s">
        <v>283</v>
      </c>
      <c r="G345" s="225"/>
      <c r="H345" s="227" t="s">
        <v>19</v>
      </c>
      <c r="I345" s="229"/>
      <c r="J345" s="225"/>
      <c r="K345" s="225"/>
      <c r="L345" s="230"/>
      <c r="M345" s="231"/>
      <c r="N345" s="232"/>
      <c r="O345" s="232"/>
      <c r="P345" s="232"/>
      <c r="Q345" s="232"/>
      <c r="R345" s="232"/>
      <c r="S345" s="232"/>
      <c r="T345" s="233"/>
      <c r="U345" s="13"/>
      <c r="V345" s="13"/>
      <c r="W345" s="13"/>
      <c r="X345" s="13"/>
      <c r="Y345" s="13"/>
      <c r="Z345" s="13"/>
      <c r="AA345" s="13"/>
      <c r="AB345" s="13"/>
      <c r="AC345" s="13"/>
      <c r="AD345" s="13"/>
      <c r="AE345" s="13"/>
      <c r="AT345" s="234" t="s">
        <v>153</v>
      </c>
      <c r="AU345" s="234" t="s">
        <v>83</v>
      </c>
      <c r="AV345" s="13" t="s">
        <v>81</v>
      </c>
      <c r="AW345" s="13" t="s">
        <v>35</v>
      </c>
      <c r="AX345" s="13" t="s">
        <v>73</v>
      </c>
      <c r="AY345" s="234" t="s">
        <v>142</v>
      </c>
    </row>
    <row r="346" s="13" customFormat="1">
      <c r="A346" s="13"/>
      <c r="B346" s="224"/>
      <c r="C346" s="225"/>
      <c r="D346" s="226" t="s">
        <v>153</v>
      </c>
      <c r="E346" s="227" t="s">
        <v>19</v>
      </c>
      <c r="F346" s="228" t="s">
        <v>810</v>
      </c>
      <c r="G346" s="225"/>
      <c r="H346" s="227" t="s">
        <v>19</v>
      </c>
      <c r="I346" s="229"/>
      <c r="J346" s="225"/>
      <c r="K346" s="225"/>
      <c r="L346" s="230"/>
      <c r="M346" s="231"/>
      <c r="N346" s="232"/>
      <c r="O346" s="232"/>
      <c r="P346" s="232"/>
      <c r="Q346" s="232"/>
      <c r="R346" s="232"/>
      <c r="S346" s="232"/>
      <c r="T346" s="233"/>
      <c r="U346" s="13"/>
      <c r="V346" s="13"/>
      <c r="W346" s="13"/>
      <c r="X346" s="13"/>
      <c r="Y346" s="13"/>
      <c r="Z346" s="13"/>
      <c r="AA346" s="13"/>
      <c r="AB346" s="13"/>
      <c r="AC346" s="13"/>
      <c r="AD346" s="13"/>
      <c r="AE346" s="13"/>
      <c r="AT346" s="234" t="s">
        <v>153</v>
      </c>
      <c r="AU346" s="234" t="s">
        <v>83</v>
      </c>
      <c r="AV346" s="13" t="s">
        <v>81</v>
      </c>
      <c r="AW346" s="13" t="s">
        <v>35</v>
      </c>
      <c r="AX346" s="13" t="s">
        <v>73</v>
      </c>
      <c r="AY346" s="234" t="s">
        <v>142</v>
      </c>
    </row>
    <row r="347" s="14" customFormat="1">
      <c r="A347" s="14"/>
      <c r="B347" s="235"/>
      <c r="C347" s="236"/>
      <c r="D347" s="226" t="s">
        <v>153</v>
      </c>
      <c r="E347" s="237" t="s">
        <v>19</v>
      </c>
      <c r="F347" s="238" t="s">
        <v>811</v>
      </c>
      <c r="G347" s="236"/>
      <c r="H347" s="239">
        <v>165</v>
      </c>
      <c r="I347" s="240"/>
      <c r="J347" s="236"/>
      <c r="K347" s="236"/>
      <c r="L347" s="241"/>
      <c r="M347" s="242"/>
      <c r="N347" s="243"/>
      <c r="O347" s="243"/>
      <c r="P347" s="243"/>
      <c r="Q347" s="243"/>
      <c r="R347" s="243"/>
      <c r="S347" s="243"/>
      <c r="T347" s="244"/>
      <c r="U347" s="14"/>
      <c r="V347" s="14"/>
      <c r="W347" s="14"/>
      <c r="X347" s="14"/>
      <c r="Y347" s="14"/>
      <c r="Z347" s="14"/>
      <c r="AA347" s="14"/>
      <c r="AB347" s="14"/>
      <c r="AC347" s="14"/>
      <c r="AD347" s="14"/>
      <c r="AE347" s="14"/>
      <c r="AT347" s="245" t="s">
        <v>153</v>
      </c>
      <c r="AU347" s="245" t="s">
        <v>83</v>
      </c>
      <c r="AV347" s="14" t="s">
        <v>83</v>
      </c>
      <c r="AW347" s="14" t="s">
        <v>35</v>
      </c>
      <c r="AX347" s="14" t="s">
        <v>73</v>
      </c>
      <c r="AY347" s="245" t="s">
        <v>142</v>
      </c>
    </row>
    <row r="348" s="15" customFormat="1">
      <c r="A348" s="15"/>
      <c r="B348" s="246"/>
      <c r="C348" s="247"/>
      <c r="D348" s="226" t="s">
        <v>153</v>
      </c>
      <c r="E348" s="248" t="s">
        <v>19</v>
      </c>
      <c r="F348" s="249" t="s">
        <v>160</v>
      </c>
      <c r="G348" s="247"/>
      <c r="H348" s="250">
        <v>3490</v>
      </c>
      <c r="I348" s="251"/>
      <c r="J348" s="247"/>
      <c r="K348" s="247"/>
      <c r="L348" s="252"/>
      <c r="M348" s="253"/>
      <c r="N348" s="254"/>
      <c r="O348" s="254"/>
      <c r="P348" s="254"/>
      <c r="Q348" s="254"/>
      <c r="R348" s="254"/>
      <c r="S348" s="254"/>
      <c r="T348" s="255"/>
      <c r="U348" s="15"/>
      <c r="V348" s="15"/>
      <c r="W348" s="15"/>
      <c r="X348" s="15"/>
      <c r="Y348" s="15"/>
      <c r="Z348" s="15"/>
      <c r="AA348" s="15"/>
      <c r="AB348" s="15"/>
      <c r="AC348" s="15"/>
      <c r="AD348" s="15"/>
      <c r="AE348" s="15"/>
      <c r="AT348" s="256" t="s">
        <v>153</v>
      </c>
      <c r="AU348" s="256" t="s">
        <v>83</v>
      </c>
      <c r="AV348" s="15" t="s">
        <v>149</v>
      </c>
      <c r="AW348" s="15" t="s">
        <v>35</v>
      </c>
      <c r="AX348" s="15" t="s">
        <v>81</v>
      </c>
      <c r="AY348" s="256" t="s">
        <v>142</v>
      </c>
    </row>
    <row r="349" s="2" customFormat="1" ht="21.75" customHeight="1">
      <c r="A349" s="40"/>
      <c r="B349" s="41"/>
      <c r="C349" s="206" t="s">
        <v>441</v>
      </c>
      <c r="D349" s="206" t="s">
        <v>144</v>
      </c>
      <c r="E349" s="207" t="s">
        <v>442</v>
      </c>
      <c r="F349" s="208" t="s">
        <v>443</v>
      </c>
      <c r="G349" s="209" t="s">
        <v>147</v>
      </c>
      <c r="H349" s="210">
        <v>365</v>
      </c>
      <c r="I349" s="211"/>
      <c r="J349" s="212">
        <f>ROUND(I349*H349,2)</f>
        <v>0</v>
      </c>
      <c r="K349" s="208" t="s">
        <v>148</v>
      </c>
      <c r="L349" s="46"/>
      <c r="M349" s="213" t="s">
        <v>19</v>
      </c>
      <c r="N349" s="214" t="s">
        <v>44</v>
      </c>
      <c r="O349" s="86"/>
      <c r="P349" s="215">
        <f>O349*H349</f>
        <v>0</v>
      </c>
      <c r="Q349" s="215">
        <v>0.68999999999999995</v>
      </c>
      <c r="R349" s="215">
        <f>Q349*H349</f>
        <v>251.84999999999999</v>
      </c>
      <c r="S349" s="215">
        <v>0</v>
      </c>
      <c r="T349" s="216">
        <f>S349*H349</f>
        <v>0</v>
      </c>
      <c r="U349" s="40"/>
      <c r="V349" s="40"/>
      <c r="W349" s="40"/>
      <c r="X349" s="40"/>
      <c r="Y349" s="40"/>
      <c r="Z349" s="40"/>
      <c r="AA349" s="40"/>
      <c r="AB349" s="40"/>
      <c r="AC349" s="40"/>
      <c r="AD349" s="40"/>
      <c r="AE349" s="40"/>
      <c r="AR349" s="217" t="s">
        <v>149</v>
      </c>
      <c r="AT349" s="217" t="s">
        <v>144</v>
      </c>
      <c r="AU349" s="217" t="s">
        <v>83</v>
      </c>
      <c r="AY349" s="19" t="s">
        <v>142</v>
      </c>
      <c r="BE349" s="218">
        <f>IF(N349="základní",J349,0)</f>
        <v>0</v>
      </c>
      <c r="BF349" s="218">
        <f>IF(N349="snížená",J349,0)</f>
        <v>0</v>
      </c>
      <c r="BG349" s="218">
        <f>IF(N349="zákl. přenesená",J349,0)</f>
        <v>0</v>
      </c>
      <c r="BH349" s="218">
        <f>IF(N349="sníž. přenesená",J349,0)</f>
        <v>0</v>
      </c>
      <c r="BI349" s="218">
        <f>IF(N349="nulová",J349,0)</f>
        <v>0</v>
      </c>
      <c r="BJ349" s="19" t="s">
        <v>81</v>
      </c>
      <c r="BK349" s="218">
        <f>ROUND(I349*H349,2)</f>
        <v>0</v>
      </c>
      <c r="BL349" s="19" t="s">
        <v>149</v>
      </c>
      <c r="BM349" s="217" t="s">
        <v>863</v>
      </c>
    </row>
    <row r="350" s="2" customFormat="1">
      <c r="A350" s="40"/>
      <c r="B350" s="41"/>
      <c r="C350" s="42"/>
      <c r="D350" s="219" t="s">
        <v>151</v>
      </c>
      <c r="E350" s="42"/>
      <c r="F350" s="220" t="s">
        <v>445</v>
      </c>
      <c r="G350" s="42"/>
      <c r="H350" s="42"/>
      <c r="I350" s="221"/>
      <c r="J350" s="42"/>
      <c r="K350" s="42"/>
      <c r="L350" s="46"/>
      <c r="M350" s="222"/>
      <c r="N350" s="223"/>
      <c r="O350" s="86"/>
      <c r="P350" s="86"/>
      <c r="Q350" s="86"/>
      <c r="R350" s="86"/>
      <c r="S350" s="86"/>
      <c r="T350" s="87"/>
      <c r="U350" s="40"/>
      <c r="V350" s="40"/>
      <c r="W350" s="40"/>
      <c r="X350" s="40"/>
      <c r="Y350" s="40"/>
      <c r="Z350" s="40"/>
      <c r="AA350" s="40"/>
      <c r="AB350" s="40"/>
      <c r="AC350" s="40"/>
      <c r="AD350" s="40"/>
      <c r="AE350" s="40"/>
      <c r="AT350" s="19" t="s">
        <v>151</v>
      </c>
      <c r="AU350" s="19" t="s">
        <v>83</v>
      </c>
    </row>
    <row r="351" s="13" customFormat="1">
      <c r="A351" s="13"/>
      <c r="B351" s="224"/>
      <c r="C351" s="225"/>
      <c r="D351" s="226" t="s">
        <v>153</v>
      </c>
      <c r="E351" s="227" t="s">
        <v>19</v>
      </c>
      <c r="F351" s="228" t="s">
        <v>752</v>
      </c>
      <c r="G351" s="225"/>
      <c r="H351" s="227" t="s">
        <v>19</v>
      </c>
      <c r="I351" s="229"/>
      <c r="J351" s="225"/>
      <c r="K351" s="225"/>
      <c r="L351" s="230"/>
      <c r="M351" s="231"/>
      <c r="N351" s="232"/>
      <c r="O351" s="232"/>
      <c r="P351" s="232"/>
      <c r="Q351" s="232"/>
      <c r="R351" s="232"/>
      <c r="S351" s="232"/>
      <c r="T351" s="233"/>
      <c r="U351" s="13"/>
      <c r="V351" s="13"/>
      <c r="W351" s="13"/>
      <c r="X351" s="13"/>
      <c r="Y351" s="13"/>
      <c r="Z351" s="13"/>
      <c r="AA351" s="13"/>
      <c r="AB351" s="13"/>
      <c r="AC351" s="13"/>
      <c r="AD351" s="13"/>
      <c r="AE351" s="13"/>
      <c r="AT351" s="234" t="s">
        <v>153</v>
      </c>
      <c r="AU351" s="234" t="s">
        <v>83</v>
      </c>
      <c r="AV351" s="13" t="s">
        <v>81</v>
      </c>
      <c r="AW351" s="13" t="s">
        <v>35</v>
      </c>
      <c r="AX351" s="13" t="s">
        <v>73</v>
      </c>
      <c r="AY351" s="234" t="s">
        <v>142</v>
      </c>
    </row>
    <row r="352" s="13" customFormat="1">
      <c r="A352" s="13"/>
      <c r="B352" s="224"/>
      <c r="C352" s="225"/>
      <c r="D352" s="226" t="s">
        <v>153</v>
      </c>
      <c r="E352" s="227" t="s">
        <v>19</v>
      </c>
      <c r="F352" s="228" t="s">
        <v>446</v>
      </c>
      <c r="G352" s="225"/>
      <c r="H352" s="227" t="s">
        <v>19</v>
      </c>
      <c r="I352" s="229"/>
      <c r="J352" s="225"/>
      <c r="K352" s="225"/>
      <c r="L352" s="230"/>
      <c r="M352" s="231"/>
      <c r="N352" s="232"/>
      <c r="O352" s="232"/>
      <c r="P352" s="232"/>
      <c r="Q352" s="232"/>
      <c r="R352" s="232"/>
      <c r="S352" s="232"/>
      <c r="T352" s="233"/>
      <c r="U352" s="13"/>
      <c r="V352" s="13"/>
      <c r="W352" s="13"/>
      <c r="X352" s="13"/>
      <c r="Y352" s="13"/>
      <c r="Z352" s="13"/>
      <c r="AA352" s="13"/>
      <c r="AB352" s="13"/>
      <c r="AC352" s="13"/>
      <c r="AD352" s="13"/>
      <c r="AE352" s="13"/>
      <c r="AT352" s="234" t="s">
        <v>153</v>
      </c>
      <c r="AU352" s="234" t="s">
        <v>83</v>
      </c>
      <c r="AV352" s="13" t="s">
        <v>81</v>
      </c>
      <c r="AW352" s="13" t="s">
        <v>35</v>
      </c>
      <c r="AX352" s="13" t="s">
        <v>73</v>
      </c>
      <c r="AY352" s="234" t="s">
        <v>142</v>
      </c>
    </row>
    <row r="353" s="13" customFormat="1">
      <c r="A353" s="13"/>
      <c r="B353" s="224"/>
      <c r="C353" s="225"/>
      <c r="D353" s="226" t="s">
        <v>153</v>
      </c>
      <c r="E353" s="227" t="s">
        <v>19</v>
      </c>
      <c r="F353" s="228" t="s">
        <v>437</v>
      </c>
      <c r="G353" s="225"/>
      <c r="H353" s="227" t="s">
        <v>19</v>
      </c>
      <c r="I353" s="229"/>
      <c r="J353" s="225"/>
      <c r="K353" s="225"/>
      <c r="L353" s="230"/>
      <c r="M353" s="231"/>
      <c r="N353" s="232"/>
      <c r="O353" s="232"/>
      <c r="P353" s="232"/>
      <c r="Q353" s="232"/>
      <c r="R353" s="232"/>
      <c r="S353" s="232"/>
      <c r="T353" s="233"/>
      <c r="U353" s="13"/>
      <c r="V353" s="13"/>
      <c r="W353" s="13"/>
      <c r="X353" s="13"/>
      <c r="Y353" s="13"/>
      <c r="Z353" s="13"/>
      <c r="AA353" s="13"/>
      <c r="AB353" s="13"/>
      <c r="AC353" s="13"/>
      <c r="AD353" s="13"/>
      <c r="AE353" s="13"/>
      <c r="AT353" s="234" t="s">
        <v>153</v>
      </c>
      <c r="AU353" s="234" t="s">
        <v>83</v>
      </c>
      <c r="AV353" s="13" t="s">
        <v>81</v>
      </c>
      <c r="AW353" s="13" t="s">
        <v>35</v>
      </c>
      <c r="AX353" s="13" t="s">
        <v>73</v>
      </c>
      <c r="AY353" s="234" t="s">
        <v>142</v>
      </c>
    </row>
    <row r="354" s="13" customFormat="1">
      <c r="A354" s="13"/>
      <c r="B354" s="224"/>
      <c r="C354" s="225"/>
      <c r="D354" s="226" t="s">
        <v>153</v>
      </c>
      <c r="E354" s="227" t="s">
        <v>19</v>
      </c>
      <c r="F354" s="228" t="s">
        <v>203</v>
      </c>
      <c r="G354" s="225"/>
      <c r="H354" s="227" t="s">
        <v>19</v>
      </c>
      <c r="I354" s="229"/>
      <c r="J354" s="225"/>
      <c r="K354" s="225"/>
      <c r="L354" s="230"/>
      <c r="M354" s="231"/>
      <c r="N354" s="232"/>
      <c r="O354" s="232"/>
      <c r="P354" s="232"/>
      <c r="Q354" s="232"/>
      <c r="R354" s="232"/>
      <c r="S354" s="232"/>
      <c r="T354" s="233"/>
      <c r="U354" s="13"/>
      <c r="V354" s="13"/>
      <c r="W354" s="13"/>
      <c r="X354" s="13"/>
      <c r="Y354" s="13"/>
      <c r="Z354" s="13"/>
      <c r="AA354" s="13"/>
      <c r="AB354" s="13"/>
      <c r="AC354" s="13"/>
      <c r="AD354" s="13"/>
      <c r="AE354" s="13"/>
      <c r="AT354" s="234" t="s">
        <v>153</v>
      </c>
      <c r="AU354" s="234" t="s">
        <v>83</v>
      </c>
      <c r="AV354" s="13" t="s">
        <v>81</v>
      </c>
      <c r="AW354" s="13" t="s">
        <v>35</v>
      </c>
      <c r="AX354" s="13" t="s">
        <v>73</v>
      </c>
      <c r="AY354" s="234" t="s">
        <v>142</v>
      </c>
    </row>
    <row r="355" s="14" customFormat="1">
      <c r="A355" s="14"/>
      <c r="B355" s="235"/>
      <c r="C355" s="236"/>
      <c r="D355" s="226" t="s">
        <v>153</v>
      </c>
      <c r="E355" s="237" t="s">
        <v>19</v>
      </c>
      <c r="F355" s="238" t="s">
        <v>864</v>
      </c>
      <c r="G355" s="236"/>
      <c r="H355" s="239">
        <v>365</v>
      </c>
      <c r="I355" s="240"/>
      <c r="J355" s="236"/>
      <c r="K355" s="236"/>
      <c r="L355" s="241"/>
      <c r="M355" s="242"/>
      <c r="N355" s="243"/>
      <c r="O355" s="243"/>
      <c r="P355" s="243"/>
      <c r="Q355" s="243"/>
      <c r="R355" s="243"/>
      <c r="S355" s="243"/>
      <c r="T355" s="244"/>
      <c r="U355" s="14"/>
      <c r="V355" s="14"/>
      <c r="W355" s="14"/>
      <c r="X355" s="14"/>
      <c r="Y355" s="14"/>
      <c r="Z355" s="14"/>
      <c r="AA355" s="14"/>
      <c r="AB355" s="14"/>
      <c r="AC355" s="14"/>
      <c r="AD355" s="14"/>
      <c r="AE355" s="14"/>
      <c r="AT355" s="245" t="s">
        <v>153</v>
      </c>
      <c r="AU355" s="245" t="s">
        <v>83</v>
      </c>
      <c r="AV355" s="14" t="s">
        <v>83</v>
      </c>
      <c r="AW355" s="14" t="s">
        <v>35</v>
      </c>
      <c r="AX355" s="14" t="s">
        <v>81</v>
      </c>
      <c r="AY355" s="245" t="s">
        <v>142</v>
      </c>
    </row>
    <row r="356" s="2" customFormat="1" ht="24.15" customHeight="1">
      <c r="A356" s="40"/>
      <c r="B356" s="41"/>
      <c r="C356" s="206" t="s">
        <v>448</v>
      </c>
      <c r="D356" s="206" t="s">
        <v>144</v>
      </c>
      <c r="E356" s="207" t="s">
        <v>449</v>
      </c>
      <c r="F356" s="208" t="s">
        <v>450</v>
      </c>
      <c r="G356" s="209" t="s">
        <v>147</v>
      </c>
      <c r="H356" s="210">
        <v>1285</v>
      </c>
      <c r="I356" s="211"/>
      <c r="J356" s="212">
        <f>ROUND(I356*H356,2)</f>
        <v>0</v>
      </c>
      <c r="K356" s="208" t="s">
        <v>148</v>
      </c>
      <c r="L356" s="46"/>
      <c r="M356" s="213" t="s">
        <v>19</v>
      </c>
      <c r="N356" s="214" t="s">
        <v>44</v>
      </c>
      <c r="O356" s="86"/>
      <c r="P356" s="215">
        <f>O356*H356</f>
        <v>0</v>
      </c>
      <c r="Q356" s="215">
        <v>0.21099999999999999</v>
      </c>
      <c r="R356" s="215">
        <f>Q356*H356</f>
        <v>271.13499999999999</v>
      </c>
      <c r="S356" s="215">
        <v>0</v>
      </c>
      <c r="T356" s="216">
        <f>S356*H356</f>
        <v>0</v>
      </c>
      <c r="U356" s="40"/>
      <c r="V356" s="40"/>
      <c r="W356" s="40"/>
      <c r="X356" s="40"/>
      <c r="Y356" s="40"/>
      <c r="Z356" s="40"/>
      <c r="AA356" s="40"/>
      <c r="AB356" s="40"/>
      <c r="AC356" s="40"/>
      <c r="AD356" s="40"/>
      <c r="AE356" s="40"/>
      <c r="AR356" s="217" t="s">
        <v>149</v>
      </c>
      <c r="AT356" s="217" t="s">
        <v>144</v>
      </c>
      <c r="AU356" s="217" t="s">
        <v>83</v>
      </c>
      <c r="AY356" s="19" t="s">
        <v>142</v>
      </c>
      <c r="BE356" s="218">
        <f>IF(N356="základní",J356,0)</f>
        <v>0</v>
      </c>
      <c r="BF356" s="218">
        <f>IF(N356="snížená",J356,0)</f>
        <v>0</v>
      </c>
      <c r="BG356" s="218">
        <f>IF(N356="zákl. přenesená",J356,0)</f>
        <v>0</v>
      </c>
      <c r="BH356" s="218">
        <f>IF(N356="sníž. přenesená",J356,0)</f>
        <v>0</v>
      </c>
      <c r="BI356" s="218">
        <f>IF(N356="nulová",J356,0)</f>
        <v>0</v>
      </c>
      <c r="BJ356" s="19" t="s">
        <v>81</v>
      </c>
      <c r="BK356" s="218">
        <f>ROUND(I356*H356,2)</f>
        <v>0</v>
      </c>
      <c r="BL356" s="19" t="s">
        <v>149</v>
      </c>
      <c r="BM356" s="217" t="s">
        <v>865</v>
      </c>
    </row>
    <row r="357" s="2" customFormat="1">
      <c r="A357" s="40"/>
      <c r="B357" s="41"/>
      <c r="C357" s="42"/>
      <c r="D357" s="219" t="s">
        <v>151</v>
      </c>
      <c r="E357" s="42"/>
      <c r="F357" s="220" t="s">
        <v>452</v>
      </c>
      <c r="G357" s="42"/>
      <c r="H357" s="42"/>
      <c r="I357" s="221"/>
      <c r="J357" s="42"/>
      <c r="K357" s="42"/>
      <c r="L357" s="46"/>
      <c r="M357" s="222"/>
      <c r="N357" s="223"/>
      <c r="O357" s="86"/>
      <c r="P357" s="86"/>
      <c r="Q357" s="86"/>
      <c r="R357" s="86"/>
      <c r="S357" s="86"/>
      <c r="T357" s="87"/>
      <c r="U357" s="40"/>
      <c r="V357" s="40"/>
      <c r="W357" s="40"/>
      <c r="X357" s="40"/>
      <c r="Y357" s="40"/>
      <c r="Z357" s="40"/>
      <c r="AA357" s="40"/>
      <c r="AB357" s="40"/>
      <c r="AC357" s="40"/>
      <c r="AD357" s="40"/>
      <c r="AE357" s="40"/>
      <c r="AT357" s="19" t="s">
        <v>151</v>
      </c>
      <c r="AU357" s="19" t="s">
        <v>83</v>
      </c>
    </row>
    <row r="358" s="13" customFormat="1">
      <c r="A358" s="13"/>
      <c r="B358" s="224"/>
      <c r="C358" s="225"/>
      <c r="D358" s="226" t="s">
        <v>153</v>
      </c>
      <c r="E358" s="227" t="s">
        <v>19</v>
      </c>
      <c r="F358" s="228" t="s">
        <v>752</v>
      </c>
      <c r="G358" s="225"/>
      <c r="H358" s="227" t="s">
        <v>19</v>
      </c>
      <c r="I358" s="229"/>
      <c r="J358" s="225"/>
      <c r="K358" s="225"/>
      <c r="L358" s="230"/>
      <c r="M358" s="231"/>
      <c r="N358" s="232"/>
      <c r="O358" s="232"/>
      <c r="P358" s="232"/>
      <c r="Q358" s="232"/>
      <c r="R358" s="232"/>
      <c r="S358" s="232"/>
      <c r="T358" s="233"/>
      <c r="U358" s="13"/>
      <c r="V358" s="13"/>
      <c r="W358" s="13"/>
      <c r="X358" s="13"/>
      <c r="Y358" s="13"/>
      <c r="Z358" s="13"/>
      <c r="AA358" s="13"/>
      <c r="AB358" s="13"/>
      <c r="AC358" s="13"/>
      <c r="AD358" s="13"/>
      <c r="AE358" s="13"/>
      <c r="AT358" s="234" t="s">
        <v>153</v>
      </c>
      <c r="AU358" s="234" t="s">
        <v>83</v>
      </c>
      <c r="AV358" s="13" t="s">
        <v>81</v>
      </c>
      <c r="AW358" s="13" t="s">
        <v>35</v>
      </c>
      <c r="AX358" s="13" t="s">
        <v>73</v>
      </c>
      <c r="AY358" s="234" t="s">
        <v>142</v>
      </c>
    </row>
    <row r="359" s="13" customFormat="1">
      <c r="A359" s="13"/>
      <c r="B359" s="224"/>
      <c r="C359" s="225"/>
      <c r="D359" s="226" t="s">
        <v>153</v>
      </c>
      <c r="E359" s="227" t="s">
        <v>19</v>
      </c>
      <c r="F359" s="228" t="s">
        <v>203</v>
      </c>
      <c r="G359" s="225"/>
      <c r="H359" s="227" t="s">
        <v>19</v>
      </c>
      <c r="I359" s="229"/>
      <c r="J359" s="225"/>
      <c r="K359" s="225"/>
      <c r="L359" s="230"/>
      <c r="M359" s="231"/>
      <c r="N359" s="232"/>
      <c r="O359" s="232"/>
      <c r="P359" s="232"/>
      <c r="Q359" s="232"/>
      <c r="R359" s="232"/>
      <c r="S359" s="232"/>
      <c r="T359" s="233"/>
      <c r="U359" s="13"/>
      <c r="V359" s="13"/>
      <c r="W359" s="13"/>
      <c r="X359" s="13"/>
      <c r="Y359" s="13"/>
      <c r="Z359" s="13"/>
      <c r="AA359" s="13"/>
      <c r="AB359" s="13"/>
      <c r="AC359" s="13"/>
      <c r="AD359" s="13"/>
      <c r="AE359" s="13"/>
      <c r="AT359" s="234" t="s">
        <v>153</v>
      </c>
      <c r="AU359" s="234" t="s">
        <v>83</v>
      </c>
      <c r="AV359" s="13" t="s">
        <v>81</v>
      </c>
      <c r="AW359" s="13" t="s">
        <v>35</v>
      </c>
      <c r="AX359" s="13" t="s">
        <v>73</v>
      </c>
      <c r="AY359" s="234" t="s">
        <v>142</v>
      </c>
    </row>
    <row r="360" s="14" customFormat="1">
      <c r="A360" s="14"/>
      <c r="B360" s="235"/>
      <c r="C360" s="236"/>
      <c r="D360" s="226" t="s">
        <v>153</v>
      </c>
      <c r="E360" s="237" t="s">
        <v>19</v>
      </c>
      <c r="F360" s="238" t="s">
        <v>866</v>
      </c>
      <c r="G360" s="236"/>
      <c r="H360" s="239">
        <v>1120</v>
      </c>
      <c r="I360" s="240"/>
      <c r="J360" s="236"/>
      <c r="K360" s="236"/>
      <c r="L360" s="241"/>
      <c r="M360" s="242"/>
      <c r="N360" s="243"/>
      <c r="O360" s="243"/>
      <c r="P360" s="243"/>
      <c r="Q360" s="243"/>
      <c r="R360" s="243"/>
      <c r="S360" s="243"/>
      <c r="T360" s="244"/>
      <c r="U360" s="14"/>
      <c r="V360" s="14"/>
      <c r="W360" s="14"/>
      <c r="X360" s="14"/>
      <c r="Y360" s="14"/>
      <c r="Z360" s="14"/>
      <c r="AA360" s="14"/>
      <c r="AB360" s="14"/>
      <c r="AC360" s="14"/>
      <c r="AD360" s="14"/>
      <c r="AE360" s="14"/>
      <c r="AT360" s="245" t="s">
        <v>153</v>
      </c>
      <c r="AU360" s="245" t="s">
        <v>83</v>
      </c>
      <c r="AV360" s="14" t="s">
        <v>83</v>
      </c>
      <c r="AW360" s="14" t="s">
        <v>35</v>
      </c>
      <c r="AX360" s="14" t="s">
        <v>73</v>
      </c>
      <c r="AY360" s="245" t="s">
        <v>142</v>
      </c>
    </row>
    <row r="361" s="13" customFormat="1">
      <c r="A361" s="13"/>
      <c r="B361" s="224"/>
      <c r="C361" s="225"/>
      <c r="D361" s="226" t="s">
        <v>153</v>
      </c>
      <c r="E361" s="227" t="s">
        <v>19</v>
      </c>
      <c r="F361" s="228" t="s">
        <v>283</v>
      </c>
      <c r="G361" s="225"/>
      <c r="H361" s="227" t="s">
        <v>19</v>
      </c>
      <c r="I361" s="229"/>
      <c r="J361" s="225"/>
      <c r="K361" s="225"/>
      <c r="L361" s="230"/>
      <c r="M361" s="231"/>
      <c r="N361" s="232"/>
      <c r="O361" s="232"/>
      <c r="P361" s="232"/>
      <c r="Q361" s="232"/>
      <c r="R361" s="232"/>
      <c r="S361" s="232"/>
      <c r="T361" s="233"/>
      <c r="U361" s="13"/>
      <c r="V361" s="13"/>
      <c r="W361" s="13"/>
      <c r="X361" s="13"/>
      <c r="Y361" s="13"/>
      <c r="Z361" s="13"/>
      <c r="AA361" s="13"/>
      <c r="AB361" s="13"/>
      <c r="AC361" s="13"/>
      <c r="AD361" s="13"/>
      <c r="AE361" s="13"/>
      <c r="AT361" s="234" t="s">
        <v>153</v>
      </c>
      <c r="AU361" s="234" t="s">
        <v>83</v>
      </c>
      <c r="AV361" s="13" t="s">
        <v>81</v>
      </c>
      <c r="AW361" s="13" t="s">
        <v>35</v>
      </c>
      <c r="AX361" s="13" t="s">
        <v>73</v>
      </c>
      <c r="AY361" s="234" t="s">
        <v>142</v>
      </c>
    </row>
    <row r="362" s="13" customFormat="1">
      <c r="A362" s="13"/>
      <c r="B362" s="224"/>
      <c r="C362" s="225"/>
      <c r="D362" s="226" t="s">
        <v>153</v>
      </c>
      <c r="E362" s="227" t="s">
        <v>19</v>
      </c>
      <c r="F362" s="228" t="s">
        <v>810</v>
      </c>
      <c r="G362" s="225"/>
      <c r="H362" s="227" t="s">
        <v>19</v>
      </c>
      <c r="I362" s="229"/>
      <c r="J362" s="225"/>
      <c r="K362" s="225"/>
      <c r="L362" s="230"/>
      <c r="M362" s="231"/>
      <c r="N362" s="232"/>
      <c r="O362" s="232"/>
      <c r="P362" s="232"/>
      <c r="Q362" s="232"/>
      <c r="R362" s="232"/>
      <c r="S362" s="232"/>
      <c r="T362" s="233"/>
      <c r="U362" s="13"/>
      <c r="V362" s="13"/>
      <c r="W362" s="13"/>
      <c r="X362" s="13"/>
      <c r="Y362" s="13"/>
      <c r="Z362" s="13"/>
      <c r="AA362" s="13"/>
      <c r="AB362" s="13"/>
      <c r="AC362" s="13"/>
      <c r="AD362" s="13"/>
      <c r="AE362" s="13"/>
      <c r="AT362" s="234" t="s">
        <v>153</v>
      </c>
      <c r="AU362" s="234" t="s">
        <v>83</v>
      </c>
      <c r="AV362" s="13" t="s">
        <v>81</v>
      </c>
      <c r="AW362" s="13" t="s">
        <v>35</v>
      </c>
      <c r="AX362" s="13" t="s">
        <v>73</v>
      </c>
      <c r="AY362" s="234" t="s">
        <v>142</v>
      </c>
    </row>
    <row r="363" s="14" customFormat="1">
      <c r="A363" s="14"/>
      <c r="B363" s="235"/>
      <c r="C363" s="236"/>
      <c r="D363" s="226" t="s">
        <v>153</v>
      </c>
      <c r="E363" s="237" t="s">
        <v>19</v>
      </c>
      <c r="F363" s="238" t="s">
        <v>811</v>
      </c>
      <c r="G363" s="236"/>
      <c r="H363" s="239">
        <v>165</v>
      </c>
      <c r="I363" s="240"/>
      <c r="J363" s="236"/>
      <c r="K363" s="236"/>
      <c r="L363" s="241"/>
      <c r="M363" s="242"/>
      <c r="N363" s="243"/>
      <c r="O363" s="243"/>
      <c r="P363" s="243"/>
      <c r="Q363" s="243"/>
      <c r="R363" s="243"/>
      <c r="S363" s="243"/>
      <c r="T363" s="244"/>
      <c r="U363" s="14"/>
      <c r="V363" s="14"/>
      <c r="W363" s="14"/>
      <c r="X363" s="14"/>
      <c r="Y363" s="14"/>
      <c r="Z363" s="14"/>
      <c r="AA363" s="14"/>
      <c r="AB363" s="14"/>
      <c r="AC363" s="14"/>
      <c r="AD363" s="14"/>
      <c r="AE363" s="14"/>
      <c r="AT363" s="245" t="s">
        <v>153</v>
      </c>
      <c r="AU363" s="245" t="s">
        <v>83</v>
      </c>
      <c r="AV363" s="14" t="s">
        <v>83</v>
      </c>
      <c r="AW363" s="14" t="s">
        <v>35</v>
      </c>
      <c r="AX363" s="14" t="s">
        <v>73</v>
      </c>
      <c r="AY363" s="245" t="s">
        <v>142</v>
      </c>
    </row>
    <row r="364" s="15" customFormat="1">
      <c r="A364" s="15"/>
      <c r="B364" s="246"/>
      <c r="C364" s="247"/>
      <c r="D364" s="226" t="s">
        <v>153</v>
      </c>
      <c r="E364" s="248" t="s">
        <v>19</v>
      </c>
      <c r="F364" s="249" t="s">
        <v>160</v>
      </c>
      <c r="G364" s="247"/>
      <c r="H364" s="250">
        <v>1285</v>
      </c>
      <c r="I364" s="251"/>
      <c r="J364" s="247"/>
      <c r="K364" s="247"/>
      <c r="L364" s="252"/>
      <c r="M364" s="253"/>
      <c r="N364" s="254"/>
      <c r="O364" s="254"/>
      <c r="P364" s="254"/>
      <c r="Q364" s="254"/>
      <c r="R364" s="254"/>
      <c r="S364" s="254"/>
      <c r="T364" s="255"/>
      <c r="U364" s="15"/>
      <c r="V364" s="15"/>
      <c r="W364" s="15"/>
      <c r="X364" s="15"/>
      <c r="Y364" s="15"/>
      <c r="Z364" s="15"/>
      <c r="AA364" s="15"/>
      <c r="AB364" s="15"/>
      <c r="AC364" s="15"/>
      <c r="AD364" s="15"/>
      <c r="AE364" s="15"/>
      <c r="AT364" s="256" t="s">
        <v>153</v>
      </c>
      <c r="AU364" s="256" t="s">
        <v>83</v>
      </c>
      <c r="AV364" s="15" t="s">
        <v>149</v>
      </c>
      <c r="AW364" s="15" t="s">
        <v>35</v>
      </c>
      <c r="AX364" s="15" t="s">
        <v>81</v>
      </c>
      <c r="AY364" s="256" t="s">
        <v>142</v>
      </c>
    </row>
    <row r="365" s="2" customFormat="1" ht="24.15" customHeight="1">
      <c r="A365" s="40"/>
      <c r="B365" s="41"/>
      <c r="C365" s="206" t="s">
        <v>454</v>
      </c>
      <c r="D365" s="206" t="s">
        <v>144</v>
      </c>
      <c r="E365" s="207" t="s">
        <v>455</v>
      </c>
      <c r="F365" s="208" t="s">
        <v>456</v>
      </c>
      <c r="G365" s="209" t="s">
        <v>147</v>
      </c>
      <c r="H365" s="210">
        <v>353.39999999999998</v>
      </c>
      <c r="I365" s="211"/>
      <c r="J365" s="212">
        <f>ROUND(I365*H365,2)</f>
        <v>0</v>
      </c>
      <c r="K365" s="208" t="s">
        <v>148</v>
      </c>
      <c r="L365" s="46"/>
      <c r="M365" s="213" t="s">
        <v>19</v>
      </c>
      <c r="N365" s="214" t="s">
        <v>44</v>
      </c>
      <c r="O365" s="86"/>
      <c r="P365" s="215">
        <f>O365*H365</f>
        <v>0</v>
      </c>
      <c r="Q365" s="215">
        <v>0.26000000000000001</v>
      </c>
      <c r="R365" s="215">
        <f>Q365*H365</f>
        <v>91.884</v>
      </c>
      <c r="S365" s="215">
        <v>0</v>
      </c>
      <c r="T365" s="216">
        <f>S365*H365</f>
        <v>0</v>
      </c>
      <c r="U365" s="40"/>
      <c r="V365" s="40"/>
      <c r="W365" s="40"/>
      <c r="X365" s="40"/>
      <c r="Y365" s="40"/>
      <c r="Z365" s="40"/>
      <c r="AA365" s="40"/>
      <c r="AB365" s="40"/>
      <c r="AC365" s="40"/>
      <c r="AD365" s="40"/>
      <c r="AE365" s="40"/>
      <c r="AR365" s="217" t="s">
        <v>149</v>
      </c>
      <c r="AT365" s="217" t="s">
        <v>144</v>
      </c>
      <c r="AU365" s="217" t="s">
        <v>83</v>
      </c>
      <c r="AY365" s="19" t="s">
        <v>142</v>
      </c>
      <c r="BE365" s="218">
        <f>IF(N365="základní",J365,0)</f>
        <v>0</v>
      </c>
      <c r="BF365" s="218">
        <f>IF(N365="snížená",J365,0)</f>
        <v>0</v>
      </c>
      <c r="BG365" s="218">
        <f>IF(N365="zákl. přenesená",J365,0)</f>
        <v>0</v>
      </c>
      <c r="BH365" s="218">
        <f>IF(N365="sníž. přenesená",J365,0)</f>
        <v>0</v>
      </c>
      <c r="BI365" s="218">
        <f>IF(N365="nulová",J365,0)</f>
        <v>0</v>
      </c>
      <c r="BJ365" s="19" t="s">
        <v>81</v>
      </c>
      <c r="BK365" s="218">
        <f>ROUND(I365*H365,2)</f>
        <v>0</v>
      </c>
      <c r="BL365" s="19" t="s">
        <v>149</v>
      </c>
      <c r="BM365" s="217" t="s">
        <v>867</v>
      </c>
    </row>
    <row r="366" s="2" customFormat="1">
      <c r="A366" s="40"/>
      <c r="B366" s="41"/>
      <c r="C366" s="42"/>
      <c r="D366" s="219" t="s">
        <v>151</v>
      </c>
      <c r="E366" s="42"/>
      <c r="F366" s="220" t="s">
        <v>458</v>
      </c>
      <c r="G366" s="42"/>
      <c r="H366" s="42"/>
      <c r="I366" s="221"/>
      <c r="J366" s="42"/>
      <c r="K366" s="42"/>
      <c r="L366" s="46"/>
      <c r="M366" s="222"/>
      <c r="N366" s="223"/>
      <c r="O366" s="86"/>
      <c r="P366" s="86"/>
      <c r="Q366" s="86"/>
      <c r="R366" s="86"/>
      <c r="S366" s="86"/>
      <c r="T366" s="87"/>
      <c r="U366" s="40"/>
      <c r="V366" s="40"/>
      <c r="W366" s="40"/>
      <c r="X366" s="40"/>
      <c r="Y366" s="40"/>
      <c r="Z366" s="40"/>
      <c r="AA366" s="40"/>
      <c r="AB366" s="40"/>
      <c r="AC366" s="40"/>
      <c r="AD366" s="40"/>
      <c r="AE366" s="40"/>
      <c r="AT366" s="19" t="s">
        <v>151</v>
      </c>
      <c r="AU366" s="19" t="s">
        <v>83</v>
      </c>
    </row>
    <row r="367" s="13" customFormat="1">
      <c r="A367" s="13"/>
      <c r="B367" s="224"/>
      <c r="C367" s="225"/>
      <c r="D367" s="226" t="s">
        <v>153</v>
      </c>
      <c r="E367" s="227" t="s">
        <v>19</v>
      </c>
      <c r="F367" s="228" t="s">
        <v>752</v>
      </c>
      <c r="G367" s="225"/>
      <c r="H367" s="227" t="s">
        <v>19</v>
      </c>
      <c r="I367" s="229"/>
      <c r="J367" s="225"/>
      <c r="K367" s="225"/>
      <c r="L367" s="230"/>
      <c r="M367" s="231"/>
      <c r="N367" s="232"/>
      <c r="O367" s="232"/>
      <c r="P367" s="232"/>
      <c r="Q367" s="232"/>
      <c r="R367" s="232"/>
      <c r="S367" s="232"/>
      <c r="T367" s="233"/>
      <c r="U367" s="13"/>
      <c r="V367" s="13"/>
      <c r="W367" s="13"/>
      <c r="X367" s="13"/>
      <c r="Y367" s="13"/>
      <c r="Z367" s="13"/>
      <c r="AA367" s="13"/>
      <c r="AB367" s="13"/>
      <c r="AC367" s="13"/>
      <c r="AD367" s="13"/>
      <c r="AE367" s="13"/>
      <c r="AT367" s="234" t="s">
        <v>153</v>
      </c>
      <c r="AU367" s="234" t="s">
        <v>83</v>
      </c>
      <c r="AV367" s="13" t="s">
        <v>81</v>
      </c>
      <c r="AW367" s="13" t="s">
        <v>35</v>
      </c>
      <c r="AX367" s="13" t="s">
        <v>73</v>
      </c>
      <c r="AY367" s="234" t="s">
        <v>142</v>
      </c>
    </row>
    <row r="368" s="14" customFormat="1">
      <c r="A368" s="14"/>
      <c r="B368" s="235"/>
      <c r="C368" s="236"/>
      <c r="D368" s="226" t="s">
        <v>153</v>
      </c>
      <c r="E368" s="237" t="s">
        <v>19</v>
      </c>
      <c r="F368" s="238" t="s">
        <v>868</v>
      </c>
      <c r="G368" s="236"/>
      <c r="H368" s="239">
        <v>353.39999999999998</v>
      </c>
      <c r="I368" s="240"/>
      <c r="J368" s="236"/>
      <c r="K368" s="236"/>
      <c r="L368" s="241"/>
      <c r="M368" s="242"/>
      <c r="N368" s="243"/>
      <c r="O368" s="243"/>
      <c r="P368" s="243"/>
      <c r="Q368" s="243"/>
      <c r="R368" s="243"/>
      <c r="S368" s="243"/>
      <c r="T368" s="244"/>
      <c r="U368" s="14"/>
      <c r="V368" s="14"/>
      <c r="W368" s="14"/>
      <c r="X368" s="14"/>
      <c r="Y368" s="14"/>
      <c r="Z368" s="14"/>
      <c r="AA368" s="14"/>
      <c r="AB368" s="14"/>
      <c r="AC368" s="14"/>
      <c r="AD368" s="14"/>
      <c r="AE368" s="14"/>
      <c r="AT368" s="245" t="s">
        <v>153</v>
      </c>
      <c r="AU368" s="245" t="s">
        <v>83</v>
      </c>
      <c r="AV368" s="14" t="s">
        <v>83</v>
      </c>
      <c r="AW368" s="14" t="s">
        <v>35</v>
      </c>
      <c r="AX368" s="14" t="s">
        <v>81</v>
      </c>
      <c r="AY368" s="245" t="s">
        <v>142</v>
      </c>
    </row>
    <row r="369" s="2" customFormat="1" ht="16.5" customHeight="1">
      <c r="A369" s="40"/>
      <c r="B369" s="41"/>
      <c r="C369" s="206" t="s">
        <v>460</v>
      </c>
      <c r="D369" s="206" t="s">
        <v>144</v>
      </c>
      <c r="E369" s="207" t="s">
        <v>461</v>
      </c>
      <c r="F369" s="208" t="s">
        <v>462</v>
      </c>
      <c r="G369" s="209" t="s">
        <v>147</v>
      </c>
      <c r="H369" s="210">
        <v>3280</v>
      </c>
      <c r="I369" s="211"/>
      <c r="J369" s="212">
        <f>ROUND(I369*H369,2)</f>
        <v>0</v>
      </c>
      <c r="K369" s="208" t="s">
        <v>148</v>
      </c>
      <c r="L369" s="46"/>
      <c r="M369" s="213" t="s">
        <v>19</v>
      </c>
      <c r="N369" s="214" t="s">
        <v>44</v>
      </c>
      <c r="O369" s="86"/>
      <c r="P369" s="215">
        <f>O369*H369</f>
        <v>0</v>
      </c>
      <c r="Q369" s="215">
        <v>0.0075300000000000002</v>
      </c>
      <c r="R369" s="215">
        <f>Q369*H369</f>
        <v>24.698399999999999</v>
      </c>
      <c r="S369" s="215">
        <v>0</v>
      </c>
      <c r="T369" s="216">
        <f>S369*H369</f>
        <v>0</v>
      </c>
      <c r="U369" s="40"/>
      <c r="V369" s="40"/>
      <c r="W369" s="40"/>
      <c r="X369" s="40"/>
      <c r="Y369" s="40"/>
      <c r="Z369" s="40"/>
      <c r="AA369" s="40"/>
      <c r="AB369" s="40"/>
      <c r="AC369" s="40"/>
      <c r="AD369" s="40"/>
      <c r="AE369" s="40"/>
      <c r="AR369" s="217" t="s">
        <v>149</v>
      </c>
      <c r="AT369" s="217" t="s">
        <v>144</v>
      </c>
      <c r="AU369" s="217" t="s">
        <v>83</v>
      </c>
      <c r="AY369" s="19" t="s">
        <v>142</v>
      </c>
      <c r="BE369" s="218">
        <f>IF(N369="základní",J369,0)</f>
        <v>0</v>
      </c>
      <c r="BF369" s="218">
        <f>IF(N369="snížená",J369,0)</f>
        <v>0</v>
      </c>
      <c r="BG369" s="218">
        <f>IF(N369="zákl. přenesená",J369,0)</f>
        <v>0</v>
      </c>
      <c r="BH369" s="218">
        <f>IF(N369="sníž. přenesená",J369,0)</f>
        <v>0</v>
      </c>
      <c r="BI369" s="218">
        <f>IF(N369="nulová",J369,0)</f>
        <v>0</v>
      </c>
      <c r="BJ369" s="19" t="s">
        <v>81</v>
      </c>
      <c r="BK369" s="218">
        <f>ROUND(I369*H369,2)</f>
        <v>0</v>
      </c>
      <c r="BL369" s="19" t="s">
        <v>149</v>
      </c>
      <c r="BM369" s="217" t="s">
        <v>869</v>
      </c>
    </row>
    <row r="370" s="2" customFormat="1">
      <c r="A370" s="40"/>
      <c r="B370" s="41"/>
      <c r="C370" s="42"/>
      <c r="D370" s="219" t="s">
        <v>151</v>
      </c>
      <c r="E370" s="42"/>
      <c r="F370" s="220" t="s">
        <v>464</v>
      </c>
      <c r="G370" s="42"/>
      <c r="H370" s="42"/>
      <c r="I370" s="221"/>
      <c r="J370" s="42"/>
      <c r="K370" s="42"/>
      <c r="L370" s="46"/>
      <c r="M370" s="222"/>
      <c r="N370" s="223"/>
      <c r="O370" s="86"/>
      <c r="P370" s="86"/>
      <c r="Q370" s="86"/>
      <c r="R370" s="86"/>
      <c r="S370" s="86"/>
      <c r="T370" s="87"/>
      <c r="U370" s="40"/>
      <c r="V370" s="40"/>
      <c r="W370" s="40"/>
      <c r="X370" s="40"/>
      <c r="Y370" s="40"/>
      <c r="Z370" s="40"/>
      <c r="AA370" s="40"/>
      <c r="AB370" s="40"/>
      <c r="AC370" s="40"/>
      <c r="AD370" s="40"/>
      <c r="AE370" s="40"/>
      <c r="AT370" s="19" t="s">
        <v>151</v>
      </c>
      <c r="AU370" s="19" t="s">
        <v>83</v>
      </c>
    </row>
    <row r="371" s="13" customFormat="1">
      <c r="A371" s="13"/>
      <c r="B371" s="224"/>
      <c r="C371" s="225"/>
      <c r="D371" s="226" t="s">
        <v>153</v>
      </c>
      <c r="E371" s="227" t="s">
        <v>19</v>
      </c>
      <c r="F371" s="228" t="s">
        <v>752</v>
      </c>
      <c r="G371" s="225"/>
      <c r="H371" s="227" t="s">
        <v>19</v>
      </c>
      <c r="I371" s="229"/>
      <c r="J371" s="225"/>
      <c r="K371" s="225"/>
      <c r="L371" s="230"/>
      <c r="M371" s="231"/>
      <c r="N371" s="232"/>
      <c r="O371" s="232"/>
      <c r="P371" s="232"/>
      <c r="Q371" s="232"/>
      <c r="R371" s="232"/>
      <c r="S371" s="232"/>
      <c r="T371" s="233"/>
      <c r="U371" s="13"/>
      <c r="V371" s="13"/>
      <c r="W371" s="13"/>
      <c r="X371" s="13"/>
      <c r="Y371" s="13"/>
      <c r="Z371" s="13"/>
      <c r="AA371" s="13"/>
      <c r="AB371" s="13"/>
      <c r="AC371" s="13"/>
      <c r="AD371" s="13"/>
      <c r="AE371" s="13"/>
      <c r="AT371" s="234" t="s">
        <v>153</v>
      </c>
      <c r="AU371" s="234" t="s">
        <v>83</v>
      </c>
      <c r="AV371" s="13" t="s">
        <v>81</v>
      </c>
      <c r="AW371" s="13" t="s">
        <v>35</v>
      </c>
      <c r="AX371" s="13" t="s">
        <v>73</v>
      </c>
      <c r="AY371" s="234" t="s">
        <v>142</v>
      </c>
    </row>
    <row r="372" s="13" customFormat="1">
      <c r="A372" s="13"/>
      <c r="B372" s="224"/>
      <c r="C372" s="225"/>
      <c r="D372" s="226" t="s">
        <v>153</v>
      </c>
      <c r="E372" s="227" t="s">
        <v>19</v>
      </c>
      <c r="F372" s="228" t="s">
        <v>465</v>
      </c>
      <c r="G372" s="225"/>
      <c r="H372" s="227" t="s">
        <v>19</v>
      </c>
      <c r="I372" s="229"/>
      <c r="J372" s="225"/>
      <c r="K372" s="225"/>
      <c r="L372" s="230"/>
      <c r="M372" s="231"/>
      <c r="N372" s="232"/>
      <c r="O372" s="232"/>
      <c r="P372" s="232"/>
      <c r="Q372" s="232"/>
      <c r="R372" s="232"/>
      <c r="S372" s="232"/>
      <c r="T372" s="233"/>
      <c r="U372" s="13"/>
      <c r="V372" s="13"/>
      <c r="W372" s="13"/>
      <c r="X372" s="13"/>
      <c r="Y372" s="13"/>
      <c r="Z372" s="13"/>
      <c r="AA372" s="13"/>
      <c r="AB372" s="13"/>
      <c r="AC372" s="13"/>
      <c r="AD372" s="13"/>
      <c r="AE372" s="13"/>
      <c r="AT372" s="234" t="s">
        <v>153</v>
      </c>
      <c r="AU372" s="234" t="s">
        <v>83</v>
      </c>
      <c r="AV372" s="13" t="s">
        <v>81</v>
      </c>
      <c r="AW372" s="13" t="s">
        <v>35</v>
      </c>
      <c r="AX372" s="13" t="s">
        <v>73</v>
      </c>
      <c r="AY372" s="234" t="s">
        <v>142</v>
      </c>
    </row>
    <row r="373" s="13" customFormat="1">
      <c r="A373" s="13"/>
      <c r="B373" s="224"/>
      <c r="C373" s="225"/>
      <c r="D373" s="226" t="s">
        <v>153</v>
      </c>
      <c r="E373" s="227" t="s">
        <v>19</v>
      </c>
      <c r="F373" s="228" t="s">
        <v>203</v>
      </c>
      <c r="G373" s="225"/>
      <c r="H373" s="227" t="s">
        <v>19</v>
      </c>
      <c r="I373" s="229"/>
      <c r="J373" s="225"/>
      <c r="K373" s="225"/>
      <c r="L373" s="230"/>
      <c r="M373" s="231"/>
      <c r="N373" s="232"/>
      <c r="O373" s="232"/>
      <c r="P373" s="232"/>
      <c r="Q373" s="232"/>
      <c r="R373" s="232"/>
      <c r="S373" s="232"/>
      <c r="T373" s="233"/>
      <c r="U373" s="13"/>
      <c r="V373" s="13"/>
      <c r="W373" s="13"/>
      <c r="X373" s="13"/>
      <c r="Y373" s="13"/>
      <c r="Z373" s="13"/>
      <c r="AA373" s="13"/>
      <c r="AB373" s="13"/>
      <c r="AC373" s="13"/>
      <c r="AD373" s="13"/>
      <c r="AE373" s="13"/>
      <c r="AT373" s="234" t="s">
        <v>153</v>
      </c>
      <c r="AU373" s="234" t="s">
        <v>83</v>
      </c>
      <c r="AV373" s="13" t="s">
        <v>81</v>
      </c>
      <c r="AW373" s="13" t="s">
        <v>35</v>
      </c>
      <c r="AX373" s="13" t="s">
        <v>73</v>
      </c>
      <c r="AY373" s="234" t="s">
        <v>142</v>
      </c>
    </row>
    <row r="374" s="14" customFormat="1">
      <c r="A374" s="14"/>
      <c r="B374" s="235"/>
      <c r="C374" s="236"/>
      <c r="D374" s="226" t="s">
        <v>153</v>
      </c>
      <c r="E374" s="237" t="s">
        <v>19</v>
      </c>
      <c r="F374" s="238" t="s">
        <v>870</v>
      </c>
      <c r="G374" s="236"/>
      <c r="H374" s="239">
        <v>2950</v>
      </c>
      <c r="I374" s="240"/>
      <c r="J374" s="236"/>
      <c r="K374" s="236"/>
      <c r="L374" s="241"/>
      <c r="M374" s="242"/>
      <c r="N374" s="243"/>
      <c r="O374" s="243"/>
      <c r="P374" s="243"/>
      <c r="Q374" s="243"/>
      <c r="R374" s="243"/>
      <c r="S374" s="243"/>
      <c r="T374" s="244"/>
      <c r="U374" s="14"/>
      <c r="V374" s="14"/>
      <c r="W374" s="14"/>
      <c r="X374" s="14"/>
      <c r="Y374" s="14"/>
      <c r="Z374" s="14"/>
      <c r="AA374" s="14"/>
      <c r="AB374" s="14"/>
      <c r="AC374" s="14"/>
      <c r="AD374" s="14"/>
      <c r="AE374" s="14"/>
      <c r="AT374" s="245" t="s">
        <v>153</v>
      </c>
      <c r="AU374" s="245" t="s">
        <v>83</v>
      </c>
      <c r="AV374" s="14" t="s">
        <v>83</v>
      </c>
      <c r="AW374" s="14" t="s">
        <v>35</v>
      </c>
      <c r="AX374" s="14" t="s">
        <v>73</v>
      </c>
      <c r="AY374" s="245" t="s">
        <v>142</v>
      </c>
    </row>
    <row r="375" s="13" customFormat="1">
      <c r="A375" s="13"/>
      <c r="B375" s="224"/>
      <c r="C375" s="225"/>
      <c r="D375" s="226" t="s">
        <v>153</v>
      </c>
      <c r="E375" s="227" t="s">
        <v>19</v>
      </c>
      <c r="F375" s="228" t="s">
        <v>283</v>
      </c>
      <c r="G375" s="225"/>
      <c r="H375" s="227" t="s">
        <v>19</v>
      </c>
      <c r="I375" s="229"/>
      <c r="J375" s="225"/>
      <c r="K375" s="225"/>
      <c r="L375" s="230"/>
      <c r="M375" s="231"/>
      <c r="N375" s="232"/>
      <c r="O375" s="232"/>
      <c r="P375" s="232"/>
      <c r="Q375" s="232"/>
      <c r="R375" s="232"/>
      <c r="S375" s="232"/>
      <c r="T375" s="233"/>
      <c r="U375" s="13"/>
      <c r="V375" s="13"/>
      <c r="W375" s="13"/>
      <c r="X375" s="13"/>
      <c r="Y375" s="13"/>
      <c r="Z375" s="13"/>
      <c r="AA375" s="13"/>
      <c r="AB375" s="13"/>
      <c r="AC375" s="13"/>
      <c r="AD375" s="13"/>
      <c r="AE375" s="13"/>
      <c r="AT375" s="234" t="s">
        <v>153</v>
      </c>
      <c r="AU375" s="234" t="s">
        <v>83</v>
      </c>
      <c r="AV375" s="13" t="s">
        <v>81</v>
      </c>
      <c r="AW375" s="13" t="s">
        <v>35</v>
      </c>
      <c r="AX375" s="13" t="s">
        <v>73</v>
      </c>
      <c r="AY375" s="234" t="s">
        <v>142</v>
      </c>
    </row>
    <row r="376" s="13" customFormat="1">
      <c r="A376" s="13"/>
      <c r="B376" s="224"/>
      <c r="C376" s="225"/>
      <c r="D376" s="226" t="s">
        <v>153</v>
      </c>
      <c r="E376" s="227" t="s">
        <v>19</v>
      </c>
      <c r="F376" s="228" t="s">
        <v>810</v>
      </c>
      <c r="G376" s="225"/>
      <c r="H376" s="227" t="s">
        <v>19</v>
      </c>
      <c r="I376" s="229"/>
      <c r="J376" s="225"/>
      <c r="K376" s="225"/>
      <c r="L376" s="230"/>
      <c r="M376" s="231"/>
      <c r="N376" s="232"/>
      <c r="O376" s="232"/>
      <c r="P376" s="232"/>
      <c r="Q376" s="232"/>
      <c r="R376" s="232"/>
      <c r="S376" s="232"/>
      <c r="T376" s="233"/>
      <c r="U376" s="13"/>
      <c r="V376" s="13"/>
      <c r="W376" s="13"/>
      <c r="X376" s="13"/>
      <c r="Y376" s="13"/>
      <c r="Z376" s="13"/>
      <c r="AA376" s="13"/>
      <c r="AB376" s="13"/>
      <c r="AC376" s="13"/>
      <c r="AD376" s="13"/>
      <c r="AE376" s="13"/>
      <c r="AT376" s="234" t="s">
        <v>153</v>
      </c>
      <c r="AU376" s="234" t="s">
        <v>83</v>
      </c>
      <c r="AV376" s="13" t="s">
        <v>81</v>
      </c>
      <c r="AW376" s="13" t="s">
        <v>35</v>
      </c>
      <c r="AX376" s="13" t="s">
        <v>73</v>
      </c>
      <c r="AY376" s="234" t="s">
        <v>142</v>
      </c>
    </row>
    <row r="377" s="14" customFormat="1">
      <c r="A377" s="14"/>
      <c r="B377" s="235"/>
      <c r="C377" s="236"/>
      <c r="D377" s="226" t="s">
        <v>153</v>
      </c>
      <c r="E377" s="237" t="s">
        <v>19</v>
      </c>
      <c r="F377" s="238" t="s">
        <v>871</v>
      </c>
      <c r="G377" s="236"/>
      <c r="H377" s="239">
        <v>330</v>
      </c>
      <c r="I377" s="240"/>
      <c r="J377" s="236"/>
      <c r="K377" s="236"/>
      <c r="L377" s="241"/>
      <c r="M377" s="242"/>
      <c r="N377" s="243"/>
      <c r="O377" s="243"/>
      <c r="P377" s="243"/>
      <c r="Q377" s="243"/>
      <c r="R377" s="243"/>
      <c r="S377" s="243"/>
      <c r="T377" s="244"/>
      <c r="U377" s="14"/>
      <c r="V377" s="14"/>
      <c r="W377" s="14"/>
      <c r="X377" s="14"/>
      <c r="Y377" s="14"/>
      <c r="Z377" s="14"/>
      <c r="AA377" s="14"/>
      <c r="AB377" s="14"/>
      <c r="AC377" s="14"/>
      <c r="AD377" s="14"/>
      <c r="AE377" s="14"/>
      <c r="AT377" s="245" t="s">
        <v>153</v>
      </c>
      <c r="AU377" s="245" t="s">
        <v>83</v>
      </c>
      <c r="AV377" s="14" t="s">
        <v>83</v>
      </c>
      <c r="AW377" s="14" t="s">
        <v>35</v>
      </c>
      <c r="AX377" s="14" t="s">
        <v>73</v>
      </c>
      <c r="AY377" s="245" t="s">
        <v>142</v>
      </c>
    </row>
    <row r="378" s="15" customFormat="1">
      <c r="A378" s="15"/>
      <c r="B378" s="246"/>
      <c r="C378" s="247"/>
      <c r="D378" s="226" t="s">
        <v>153</v>
      </c>
      <c r="E378" s="248" t="s">
        <v>19</v>
      </c>
      <c r="F378" s="249" t="s">
        <v>160</v>
      </c>
      <c r="G378" s="247"/>
      <c r="H378" s="250">
        <v>3280</v>
      </c>
      <c r="I378" s="251"/>
      <c r="J378" s="247"/>
      <c r="K378" s="247"/>
      <c r="L378" s="252"/>
      <c r="M378" s="253"/>
      <c r="N378" s="254"/>
      <c r="O378" s="254"/>
      <c r="P378" s="254"/>
      <c r="Q378" s="254"/>
      <c r="R378" s="254"/>
      <c r="S378" s="254"/>
      <c r="T378" s="255"/>
      <c r="U378" s="15"/>
      <c r="V378" s="15"/>
      <c r="W378" s="15"/>
      <c r="X378" s="15"/>
      <c r="Y378" s="15"/>
      <c r="Z378" s="15"/>
      <c r="AA378" s="15"/>
      <c r="AB378" s="15"/>
      <c r="AC378" s="15"/>
      <c r="AD378" s="15"/>
      <c r="AE378" s="15"/>
      <c r="AT378" s="256" t="s">
        <v>153</v>
      </c>
      <c r="AU378" s="256" t="s">
        <v>83</v>
      </c>
      <c r="AV378" s="15" t="s">
        <v>149</v>
      </c>
      <c r="AW378" s="15" t="s">
        <v>35</v>
      </c>
      <c r="AX378" s="15" t="s">
        <v>81</v>
      </c>
      <c r="AY378" s="256" t="s">
        <v>142</v>
      </c>
    </row>
    <row r="379" s="2" customFormat="1" ht="16.5" customHeight="1">
      <c r="A379" s="40"/>
      <c r="B379" s="41"/>
      <c r="C379" s="206" t="s">
        <v>468</v>
      </c>
      <c r="D379" s="206" t="s">
        <v>144</v>
      </c>
      <c r="E379" s="207" t="s">
        <v>469</v>
      </c>
      <c r="F379" s="208" t="s">
        <v>470</v>
      </c>
      <c r="G379" s="209" t="s">
        <v>147</v>
      </c>
      <c r="H379" s="210">
        <v>1260</v>
      </c>
      <c r="I379" s="211"/>
      <c r="J379" s="212">
        <f>ROUND(I379*H379,2)</f>
        <v>0</v>
      </c>
      <c r="K379" s="208" t="s">
        <v>148</v>
      </c>
      <c r="L379" s="46"/>
      <c r="M379" s="213" t="s">
        <v>19</v>
      </c>
      <c r="N379" s="214" t="s">
        <v>44</v>
      </c>
      <c r="O379" s="86"/>
      <c r="P379" s="215">
        <f>O379*H379</f>
        <v>0</v>
      </c>
      <c r="Q379" s="215">
        <v>0.00071000000000000002</v>
      </c>
      <c r="R379" s="215">
        <f>Q379*H379</f>
        <v>0.89460000000000006</v>
      </c>
      <c r="S379" s="215">
        <v>0</v>
      </c>
      <c r="T379" s="216">
        <f>S379*H379</f>
        <v>0</v>
      </c>
      <c r="U379" s="40"/>
      <c r="V379" s="40"/>
      <c r="W379" s="40"/>
      <c r="X379" s="40"/>
      <c r="Y379" s="40"/>
      <c r="Z379" s="40"/>
      <c r="AA379" s="40"/>
      <c r="AB379" s="40"/>
      <c r="AC379" s="40"/>
      <c r="AD379" s="40"/>
      <c r="AE379" s="40"/>
      <c r="AR379" s="217" t="s">
        <v>149</v>
      </c>
      <c r="AT379" s="217" t="s">
        <v>144</v>
      </c>
      <c r="AU379" s="217" t="s">
        <v>83</v>
      </c>
      <c r="AY379" s="19" t="s">
        <v>142</v>
      </c>
      <c r="BE379" s="218">
        <f>IF(N379="základní",J379,0)</f>
        <v>0</v>
      </c>
      <c r="BF379" s="218">
        <f>IF(N379="snížená",J379,0)</f>
        <v>0</v>
      </c>
      <c r="BG379" s="218">
        <f>IF(N379="zákl. přenesená",J379,0)</f>
        <v>0</v>
      </c>
      <c r="BH379" s="218">
        <f>IF(N379="sníž. přenesená",J379,0)</f>
        <v>0</v>
      </c>
      <c r="BI379" s="218">
        <f>IF(N379="nulová",J379,0)</f>
        <v>0</v>
      </c>
      <c r="BJ379" s="19" t="s">
        <v>81</v>
      </c>
      <c r="BK379" s="218">
        <f>ROUND(I379*H379,2)</f>
        <v>0</v>
      </c>
      <c r="BL379" s="19" t="s">
        <v>149</v>
      </c>
      <c r="BM379" s="217" t="s">
        <v>872</v>
      </c>
    </row>
    <row r="380" s="2" customFormat="1">
      <c r="A380" s="40"/>
      <c r="B380" s="41"/>
      <c r="C380" s="42"/>
      <c r="D380" s="219" t="s">
        <v>151</v>
      </c>
      <c r="E380" s="42"/>
      <c r="F380" s="220" t="s">
        <v>472</v>
      </c>
      <c r="G380" s="42"/>
      <c r="H380" s="42"/>
      <c r="I380" s="221"/>
      <c r="J380" s="42"/>
      <c r="K380" s="42"/>
      <c r="L380" s="46"/>
      <c r="M380" s="222"/>
      <c r="N380" s="223"/>
      <c r="O380" s="86"/>
      <c r="P380" s="86"/>
      <c r="Q380" s="86"/>
      <c r="R380" s="86"/>
      <c r="S380" s="86"/>
      <c r="T380" s="87"/>
      <c r="U380" s="40"/>
      <c r="V380" s="40"/>
      <c r="W380" s="40"/>
      <c r="X380" s="40"/>
      <c r="Y380" s="40"/>
      <c r="Z380" s="40"/>
      <c r="AA380" s="40"/>
      <c r="AB380" s="40"/>
      <c r="AC380" s="40"/>
      <c r="AD380" s="40"/>
      <c r="AE380" s="40"/>
      <c r="AT380" s="19" t="s">
        <v>151</v>
      </c>
      <c r="AU380" s="19" t="s">
        <v>83</v>
      </c>
    </row>
    <row r="381" s="13" customFormat="1">
      <c r="A381" s="13"/>
      <c r="B381" s="224"/>
      <c r="C381" s="225"/>
      <c r="D381" s="226" t="s">
        <v>153</v>
      </c>
      <c r="E381" s="227" t="s">
        <v>19</v>
      </c>
      <c r="F381" s="228" t="s">
        <v>752</v>
      </c>
      <c r="G381" s="225"/>
      <c r="H381" s="227" t="s">
        <v>19</v>
      </c>
      <c r="I381" s="229"/>
      <c r="J381" s="225"/>
      <c r="K381" s="225"/>
      <c r="L381" s="230"/>
      <c r="M381" s="231"/>
      <c r="N381" s="232"/>
      <c r="O381" s="232"/>
      <c r="P381" s="232"/>
      <c r="Q381" s="232"/>
      <c r="R381" s="232"/>
      <c r="S381" s="232"/>
      <c r="T381" s="233"/>
      <c r="U381" s="13"/>
      <c r="V381" s="13"/>
      <c r="W381" s="13"/>
      <c r="X381" s="13"/>
      <c r="Y381" s="13"/>
      <c r="Z381" s="13"/>
      <c r="AA381" s="13"/>
      <c r="AB381" s="13"/>
      <c r="AC381" s="13"/>
      <c r="AD381" s="13"/>
      <c r="AE381" s="13"/>
      <c r="AT381" s="234" t="s">
        <v>153</v>
      </c>
      <c r="AU381" s="234" t="s">
        <v>83</v>
      </c>
      <c r="AV381" s="13" t="s">
        <v>81</v>
      </c>
      <c r="AW381" s="13" t="s">
        <v>35</v>
      </c>
      <c r="AX381" s="13" t="s">
        <v>73</v>
      </c>
      <c r="AY381" s="234" t="s">
        <v>142</v>
      </c>
    </row>
    <row r="382" s="13" customFormat="1">
      <c r="A382" s="13"/>
      <c r="B382" s="224"/>
      <c r="C382" s="225"/>
      <c r="D382" s="226" t="s">
        <v>153</v>
      </c>
      <c r="E382" s="227" t="s">
        <v>19</v>
      </c>
      <c r="F382" s="228" t="s">
        <v>203</v>
      </c>
      <c r="G382" s="225"/>
      <c r="H382" s="227" t="s">
        <v>19</v>
      </c>
      <c r="I382" s="229"/>
      <c r="J382" s="225"/>
      <c r="K382" s="225"/>
      <c r="L382" s="230"/>
      <c r="M382" s="231"/>
      <c r="N382" s="232"/>
      <c r="O382" s="232"/>
      <c r="P382" s="232"/>
      <c r="Q382" s="232"/>
      <c r="R382" s="232"/>
      <c r="S382" s="232"/>
      <c r="T382" s="233"/>
      <c r="U382" s="13"/>
      <c r="V382" s="13"/>
      <c r="W382" s="13"/>
      <c r="X382" s="13"/>
      <c r="Y382" s="13"/>
      <c r="Z382" s="13"/>
      <c r="AA382" s="13"/>
      <c r="AB382" s="13"/>
      <c r="AC382" s="13"/>
      <c r="AD382" s="13"/>
      <c r="AE382" s="13"/>
      <c r="AT382" s="234" t="s">
        <v>153</v>
      </c>
      <c r="AU382" s="234" t="s">
        <v>83</v>
      </c>
      <c r="AV382" s="13" t="s">
        <v>81</v>
      </c>
      <c r="AW382" s="13" t="s">
        <v>35</v>
      </c>
      <c r="AX382" s="13" t="s">
        <v>73</v>
      </c>
      <c r="AY382" s="234" t="s">
        <v>142</v>
      </c>
    </row>
    <row r="383" s="14" customFormat="1">
      <c r="A383" s="14"/>
      <c r="B383" s="235"/>
      <c r="C383" s="236"/>
      <c r="D383" s="226" t="s">
        <v>153</v>
      </c>
      <c r="E383" s="237" t="s">
        <v>19</v>
      </c>
      <c r="F383" s="238" t="s">
        <v>873</v>
      </c>
      <c r="G383" s="236"/>
      <c r="H383" s="239">
        <v>1095</v>
      </c>
      <c r="I383" s="240"/>
      <c r="J383" s="236"/>
      <c r="K383" s="236"/>
      <c r="L383" s="241"/>
      <c r="M383" s="242"/>
      <c r="N383" s="243"/>
      <c r="O383" s="243"/>
      <c r="P383" s="243"/>
      <c r="Q383" s="243"/>
      <c r="R383" s="243"/>
      <c r="S383" s="243"/>
      <c r="T383" s="244"/>
      <c r="U383" s="14"/>
      <c r="V383" s="14"/>
      <c r="W383" s="14"/>
      <c r="X383" s="14"/>
      <c r="Y383" s="14"/>
      <c r="Z383" s="14"/>
      <c r="AA383" s="14"/>
      <c r="AB383" s="14"/>
      <c r="AC383" s="14"/>
      <c r="AD383" s="14"/>
      <c r="AE383" s="14"/>
      <c r="AT383" s="245" t="s">
        <v>153</v>
      </c>
      <c r="AU383" s="245" t="s">
        <v>83</v>
      </c>
      <c r="AV383" s="14" t="s">
        <v>83</v>
      </c>
      <c r="AW383" s="14" t="s">
        <v>35</v>
      </c>
      <c r="AX383" s="14" t="s">
        <v>73</v>
      </c>
      <c r="AY383" s="245" t="s">
        <v>142</v>
      </c>
    </row>
    <row r="384" s="13" customFormat="1">
      <c r="A384" s="13"/>
      <c r="B384" s="224"/>
      <c r="C384" s="225"/>
      <c r="D384" s="226" t="s">
        <v>153</v>
      </c>
      <c r="E384" s="227" t="s">
        <v>19</v>
      </c>
      <c r="F384" s="228" t="s">
        <v>283</v>
      </c>
      <c r="G384" s="225"/>
      <c r="H384" s="227" t="s">
        <v>19</v>
      </c>
      <c r="I384" s="229"/>
      <c r="J384" s="225"/>
      <c r="K384" s="225"/>
      <c r="L384" s="230"/>
      <c r="M384" s="231"/>
      <c r="N384" s="232"/>
      <c r="O384" s="232"/>
      <c r="P384" s="232"/>
      <c r="Q384" s="232"/>
      <c r="R384" s="232"/>
      <c r="S384" s="232"/>
      <c r="T384" s="233"/>
      <c r="U384" s="13"/>
      <c r="V384" s="13"/>
      <c r="W384" s="13"/>
      <c r="X384" s="13"/>
      <c r="Y384" s="13"/>
      <c r="Z384" s="13"/>
      <c r="AA384" s="13"/>
      <c r="AB384" s="13"/>
      <c r="AC384" s="13"/>
      <c r="AD384" s="13"/>
      <c r="AE384" s="13"/>
      <c r="AT384" s="234" t="s">
        <v>153</v>
      </c>
      <c r="AU384" s="234" t="s">
        <v>83</v>
      </c>
      <c r="AV384" s="13" t="s">
        <v>81</v>
      </c>
      <c r="AW384" s="13" t="s">
        <v>35</v>
      </c>
      <c r="AX384" s="13" t="s">
        <v>73</v>
      </c>
      <c r="AY384" s="234" t="s">
        <v>142</v>
      </c>
    </row>
    <row r="385" s="13" customFormat="1">
      <c r="A385" s="13"/>
      <c r="B385" s="224"/>
      <c r="C385" s="225"/>
      <c r="D385" s="226" t="s">
        <v>153</v>
      </c>
      <c r="E385" s="227" t="s">
        <v>19</v>
      </c>
      <c r="F385" s="228" t="s">
        <v>810</v>
      </c>
      <c r="G385" s="225"/>
      <c r="H385" s="227" t="s">
        <v>19</v>
      </c>
      <c r="I385" s="229"/>
      <c r="J385" s="225"/>
      <c r="K385" s="225"/>
      <c r="L385" s="230"/>
      <c r="M385" s="231"/>
      <c r="N385" s="232"/>
      <c r="O385" s="232"/>
      <c r="P385" s="232"/>
      <c r="Q385" s="232"/>
      <c r="R385" s="232"/>
      <c r="S385" s="232"/>
      <c r="T385" s="233"/>
      <c r="U385" s="13"/>
      <c r="V385" s="13"/>
      <c r="W385" s="13"/>
      <c r="X385" s="13"/>
      <c r="Y385" s="13"/>
      <c r="Z385" s="13"/>
      <c r="AA385" s="13"/>
      <c r="AB385" s="13"/>
      <c r="AC385" s="13"/>
      <c r="AD385" s="13"/>
      <c r="AE385" s="13"/>
      <c r="AT385" s="234" t="s">
        <v>153</v>
      </c>
      <c r="AU385" s="234" t="s">
        <v>83</v>
      </c>
      <c r="AV385" s="13" t="s">
        <v>81</v>
      </c>
      <c r="AW385" s="13" t="s">
        <v>35</v>
      </c>
      <c r="AX385" s="13" t="s">
        <v>73</v>
      </c>
      <c r="AY385" s="234" t="s">
        <v>142</v>
      </c>
    </row>
    <row r="386" s="14" customFormat="1">
      <c r="A386" s="14"/>
      <c r="B386" s="235"/>
      <c r="C386" s="236"/>
      <c r="D386" s="226" t="s">
        <v>153</v>
      </c>
      <c r="E386" s="237" t="s">
        <v>19</v>
      </c>
      <c r="F386" s="238" t="s">
        <v>811</v>
      </c>
      <c r="G386" s="236"/>
      <c r="H386" s="239">
        <v>165</v>
      </c>
      <c r="I386" s="240"/>
      <c r="J386" s="236"/>
      <c r="K386" s="236"/>
      <c r="L386" s="241"/>
      <c r="M386" s="242"/>
      <c r="N386" s="243"/>
      <c r="O386" s="243"/>
      <c r="P386" s="243"/>
      <c r="Q386" s="243"/>
      <c r="R386" s="243"/>
      <c r="S386" s="243"/>
      <c r="T386" s="244"/>
      <c r="U386" s="14"/>
      <c r="V386" s="14"/>
      <c r="W386" s="14"/>
      <c r="X386" s="14"/>
      <c r="Y386" s="14"/>
      <c r="Z386" s="14"/>
      <c r="AA386" s="14"/>
      <c r="AB386" s="14"/>
      <c r="AC386" s="14"/>
      <c r="AD386" s="14"/>
      <c r="AE386" s="14"/>
      <c r="AT386" s="245" t="s">
        <v>153</v>
      </c>
      <c r="AU386" s="245" t="s">
        <v>83</v>
      </c>
      <c r="AV386" s="14" t="s">
        <v>83</v>
      </c>
      <c r="AW386" s="14" t="s">
        <v>35</v>
      </c>
      <c r="AX386" s="14" t="s">
        <v>73</v>
      </c>
      <c r="AY386" s="245" t="s">
        <v>142</v>
      </c>
    </row>
    <row r="387" s="15" customFormat="1">
      <c r="A387" s="15"/>
      <c r="B387" s="246"/>
      <c r="C387" s="247"/>
      <c r="D387" s="226" t="s">
        <v>153</v>
      </c>
      <c r="E387" s="248" t="s">
        <v>19</v>
      </c>
      <c r="F387" s="249" t="s">
        <v>160</v>
      </c>
      <c r="G387" s="247"/>
      <c r="H387" s="250">
        <v>1260</v>
      </c>
      <c r="I387" s="251"/>
      <c r="J387" s="247"/>
      <c r="K387" s="247"/>
      <c r="L387" s="252"/>
      <c r="M387" s="253"/>
      <c r="N387" s="254"/>
      <c r="O387" s="254"/>
      <c r="P387" s="254"/>
      <c r="Q387" s="254"/>
      <c r="R387" s="254"/>
      <c r="S387" s="254"/>
      <c r="T387" s="255"/>
      <c r="U387" s="15"/>
      <c r="V387" s="15"/>
      <c r="W387" s="15"/>
      <c r="X387" s="15"/>
      <c r="Y387" s="15"/>
      <c r="Z387" s="15"/>
      <c r="AA387" s="15"/>
      <c r="AB387" s="15"/>
      <c r="AC387" s="15"/>
      <c r="AD387" s="15"/>
      <c r="AE387" s="15"/>
      <c r="AT387" s="256" t="s">
        <v>153</v>
      </c>
      <c r="AU387" s="256" t="s">
        <v>83</v>
      </c>
      <c r="AV387" s="15" t="s">
        <v>149</v>
      </c>
      <c r="AW387" s="15" t="s">
        <v>35</v>
      </c>
      <c r="AX387" s="15" t="s">
        <v>81</v>
      </c>
      <c r="AY387" s="256" t="s">
        <v>142</v>
      </c>
    </row>
    <row r="388" s="2" customFormat="1" ht="24.15" customHeight="1">
      <c r="A388" s="40"/>
      <c r="B388" s="41"/>
      <c r="C388" s="206" t="s">
        <v>474</v>
      </c>
      <c r="D388" s="206" t="s">
        <v>144</v>
      </c>
      <c r="E388" s="207" t="s">
        <v>475</v>
      </c>
      <c r="F388" s="208" t="s">
        <v>476</v>
      </c>
      <c r="G388" s="209" t="s">
        <v>147</v>
      </c>
      <c r="H388" s="210">
        <v>1245</v>
      </c>
      <c r="I388" s="211"/>
      <c r="J388" s="212">
        <f>ROUND(I388*H388,2)</f>
        <v>0</v>
      </c>
      <c r="K388" s="208" t="s">
        <v>148</v>
      </c>
      <c r="L388" s="46"/>
      <c r="M388" s="213" t="s">
        <v>19</v>
      </c>
      <c r="N388" s="214" t="s">
        <v>44</v>
      </c>
      <c r="O388" s="86"/>
      <c r="P388" s="215">
        <f>O388*H388</f>
        <v>0</v>
      </c>
      <c r="Q388" s="215">
        <v>0.10373</v>
      </c>
      <c r="R388" s="215">
        <f>Q388*H388</f>
        <v>129.14385000000002</v>
      </c>
      <c r="S388" s="215">
        <v>0</v>
      </c>
      <c r="T388" s="216">
        <f>S388*H388</f>
        <v>0</v>
      </c>
      <c r="U388" s="40"/>
      <c r="V388" s="40"/>
      <c r="W388" s="40"/>
      <c r="X388" s="40"/>
      <c r="Y388" s="40"/>
      <c r="Z388" s="40"/>
      <c r="AA388" s="40"/>
      <c r="AB388" s="40"/>
      <c r="AC388" s="40"/>
      <c r="AD388" s="40"/>
      <c r="AE388" s="40"/>
      <c r="AR388" s="217" t="s">
        <v>149</v>
      </c>
      <c r="AT388" s="217" t="s">
        <v>144</v>
      </c>
      <c r="AU388" s="217" t="s">
        <v>83</v>
      </c>
      <c r="AY388" s="19" t="s">
        <v>142</v>
      </c>
      <c r="BE388" s="218">
        <f>IF(N388="základní",J388,0)</f>
        <v>0</v>
      </c>
      <c r="BF388" s="218">
        <f>IF(N388="snížená",J388,0)</f>
        <v>0</v>
      </c>
      <c r="BG388" s="218">
        <f>IF(N388="zákl. přenesená",J388,0)</f>
        <v>0</v>
      </c>
      <c r="BH388" s="218">
        <f>IF(N388="sníž. přenesená",J388,0)</f>
        <v>0</v>
      </c>
      <c r="BI388" s="218">
        <f>IF(N388="nulová",J388,0)</f>
        <v>0</v>
      </c>
      <c r="BJ388" s="19" t="s">
        <v>81</v>
      </c>
      <c r="BK388" s="218">
        <f>ROUND(I388*H388,2)</f>
        <v>0</v>
      </c>
      <c r="BL388" s="19" t="s">
        <v>149</v>
      </c>
      <c r="BM388" s="217" t="s">
        <v>874</v>
      </c>
    </row>
    <row r="389" s="2" customFormat="1">
      <c r="A389" s="40"/>
      <c r="B389" s="41"/>
      <c r="C389" s="42"/>
      <c r="D389" s="219" t="s">
        <v>151</v>
      </c>
      <c r="E389" s="42"/>
      <c r="F389" s="220" t="s">
        <v>478</v>
      </c>
      <c r="G389" s="42"/>
      <c r="H389" s="42"/>
      <c r="I389" s="221"/>
      <c r="J389" s="42"/>
      <c r="K389" s="42"/>
      <c r="L389" s="46"/>
      <c r="M389" s="222"/>
      <c r="N389" s="223"/>
      <c r="O389" s="86"/>
      <c r="P389" s="86"/>
      <c r="Q389" s="86"/>
      <c r="R389" s="86"/>
      <c r="S389" s="86"/>
      <c r="T389" s="87"/>
      <c r="U389" s="40"/>
      <c r="V389" s="40"/>
      <c r="W389" s="40"/>
      <c r="X389" s="40"/>
      <c r="Y389" s="40"/>
      <c r="Z389" s="40"/>
      <c r="AA389" s="40"/>
      <c r="AB389" s="40"/>
      <c r="AC389" s="40"/>
      <c r="AD389" s="40"/>
      <c r="AE389" s="40"/>
      <c r="AT389" s="19" t="s">
        <v>151</v>
      </c>
      <c r="AU389" s="19" t="s">
        <v>83</v>
      </c>
    </row>
    <row r="390" s="13" customFormat="1">
      <c r="A390" s="13"/>
      <c r="B390" s="224"/>
      <c r="C390" s="225"/>
      <c r="D390" s="226" t="s">
        <v>153</v>
      </c>
      <c r="E390" s="227" t="s">
        <v>19</v>
      </c>
      <c r="F390" s="228" t="s">
        <v>752</v>
      </c>
      <c r="G390" s="225"/>
      <c r="H390" s="227" t="s">
        <v>19</v>
      </c>
      <c r="I390" s="229"/>
      <c r="J390" s="225"/>
      <c r="K390" s="225"/>
      <c r="L390" s="230"/>
      <c r="M390" s="231"/>
      <c r="N390" s="232"/>
      <c r="O390" s="232"/>
      <c r="P390" s="232"/>
      <c r="Q390" s="232"/>
      <c r="R390" s="232"/>
      <c r="S390" s="232"/>
      <c r="T390" s="233"/>
      <c r="U390" s="13"/>
      <c r="V390" s="13"/>
      <c r="W390" s="13"/>
      <c r="X390" s="13"/>
      <c r="Y390" s="13"/>
      <c r="Z390" s="13"/>
      <c r="AA390" s="13"/>
      <c r="AB390" s="13"/>
      <c r="AC390" s="13"/>
      <c r="AD390" s="13"/>
      <c r="AE390" s="13"/>
      <c r="AT390" s="234" t="s">
        <v>153</v>
      </c>
      <c r="AU390" s="234" t="s">
        <v>83</v>
      </c>
      <c r="AV390" s="13" t="s">
        <v>81</v>
      </c>
      <c r="AW390" s="13" t="s">
        <v>35</v>
      </c>
      <c r="AX390" s="13" t="s">
        <v>73</v>
      </c>
      <c r="AY390" s="234" t="s">
        <v>142</v>
      </c>
    </row>
    <row r="391" s="13" customFormat="1">
      <c r="A391" s="13"/>
      <c r="B391" s="224"/>
      <c r="C391" s="225"/>
      <c r="D391" s="226" t="s">
        <v>153</v>
      </c>
      <c r="E391" s="227" t="s">
        <v>19</v>
      </c>
      <c r="F391" s="228" t="s">
        <v>203</v>
      </c>
      <c r="G391" s="225"/>
      <c r="H391" s="227" t="s">
        <v>19</v>
      </c>
      <c r="I391" s="229"/>
      <c r="J391" s="225"/>
      <c r="K391" s="225"/>
      <c r="L391" s="230"/>
      <c r="M391" s="231"/>
      <c r="N391" s="232"/>
      <c r="O391" s="232"/>
      <c r="P391" s="232"/>
      <c r="Q391" s="232"/>
      <c r="R391" s="232"/>
      <c r="S391" s="232"/>
      <c r="T391" s="233"/>
      <c r="U391" s="13"/>
      <c r="V391" s="13"/>
      <c r="W391" s="13"/>
      <c r="X391" s="13"/>
      <c r="Y391" s="13"/>
      <c r="Z391" s="13"/>
      <c r="AA391" s="13"/>
      <c r="AB391" s="13"/>
      <c r="AC391" s="13"/>
      <c r="AD391" s="13"/>
      <c r="AE391" s="13"/>
      <c r="AT391" s="234" t="s">
        <v>153</v>
      </c>
      <c r="AU391" s="234" t="s">
        <v>83</v>
      </c>
      <c r="AV391" s="13" t="s">
        <v>81</v>
      </c>
      <c r="AW391" s="13" t="s">
        <v>35</v>
      </c>
      <c r="AX391" s="13" t="s">
        <v>73</v>
      </c>
      <c r="AY391" s="234" t="s">
        <v>142</v>
      </c>
    </row>
    <row r="392" s="14" customFormat="1">
      <c r="A392" s="14"/>
      <c r="B392" s="235"/>
      <c r="C392" s="236"/>
      <c r="D392" s="226" t="s">
        <v>153</v>
      </c>
      <c r="E392" s="237" t="s">
        <v>19</v>
      </c>
      <c r="F392" s="238" t="s">
        <v>875</v>
      </c>
      <c r="G392" s="236"/>
      <c r="H392" s="239">
        <v>1080</v>
      </c>
      <c r="I392" s="240"/>
      <c r="J392" s="236"/>
      <c r="K392" s="236"/>
      <c r="L392" s="241"/>
      <c r="M392" s="242"/>
      <c r="N392" s="243"/>
      <c r="O392" s="243"/>
      <c r="P392" s="243"/>
      <c r="Q392" s="243"/>
      <c r="R392" s="243"/>
      <c r="S392" s="243"/>
      <c r="T392" s="244"/>
      <c r="U392" s="14"/>
      <c r="V392" s="14"/>
      <c r="W392" s="14"/>
      <c r="X392" s="14"/>
      <c r="Y392" s="14"/>
      <c r="Z392" s="14"/>
      <c r="AA392" s="14"/>
      <c r="AB392" s="14"/>
      <c r="AC392" s="14"/>
      <c r="AD392" s="14"/>
      <c r="AE392" s="14"/>
      <c r="AT392" s="245" t="s">
        <v>153</v>
      </c>
      <c r="AU392" s="245" t="s">
        <v>83</v>
      </c>
      <c r="AV392" s="14" t="s">
        <v>83</v>
      </c>
      <c r="AW392" s="14" t="s">
        <v>35</v>
      </c>
      <c r="AX392" s="14" t="s">
        <v>73</v>
      </c>
      <c r="AY392" s="245" t="s">
        <v>142</v>
      </c>
    </row>
    <row r="393" s="13" customFormat="1">
      <c r="A393" s="13"/>
      <c r="B393" s="224"/>
      <c r="C393" s="225"/>
      <c r="D393" s="226" t="s">
        <v>153</v>
      </c>
      <c r="E393" s="227" t="s">
        <v>19</v>
      </c>
      <c r="F393" s="228" t="s">
        <v>283</v>
      </c>
      <c r="G393" s="225"/>
      <c r="H393" s="227" t="s">
        <v>19</v>
      </c>
      <c r="I393" s="229"/>
      <c r="J393" s="225"/>
      <c r="K393" s="225"/>
      <c r="L393" s="230"/>
      <c r="M393" s="231"/>
      <c r="N393" s="232"/>
      <c r="O393" s="232"/>
      <c r="P393" s="232"/>
      <c r="Q393" s="232"/>
      <c r="R393" s="232"/>
      <c r="S393" s="232"/>
      <c r="T393" s="233"/>
      <c r="U393" s="13"/>
      <c r="V393" s="13"/>
      <c r="W393" s="13"/>
      <c r="X393" s="13"/>
      <c r="Y393" s="13"/>
      <c r="Z393" s="13"/>
      <c r="AA393" s="13"/>
      <c r="AB393" s="13"/>
      <c r="AC393" s="13"/>
      <c r="AD393" s="13"/>
      <c r="AE393" s="13"/>
      <c r="AT393" s="234" t="s">
        <v>153</v>
      </c>
      <c r="AU393" s="234" t="s">
        <v>83</v>
      </c>
      <c r="AV393" s="13" t="s">
        <v>81</v>
      </c>
      <c r="AW393" s="13" t="s">
        <v>35</v>
      </c>
      <c r="AX393" s="13" t="s">
        <v>73</v>
      </c>
      <c r="AY393" s="234" t="s">
        <v>142</v>
      </c>
    </row>
    <row r="394" s="13" customFormat="1">
      <c r="A394" s="13"/>
      <c r="B394" s="224"/>
      <c r="C394" s="225"/>
      <c r="D394" s="226" t="s">
        <v>153</v>
      </c>
      <c r="E394" s="227" t="s">
        <v>19</v>
      </c>
      <c r="F394" s="228" t="s">
        <v>810</v>
      </c>
      <c r="G394" s="225"/>
      <c r="H394" s="227" t="s">
        <v>19</v>
      </c>
      <c r="I394" s="229"/>
      <c r="J394" s="225"/>
      <c r="K394" s="225"/>
      <c r="L394" s="230"/>
      <c r="M394" s="231"/>
      <c r="N394" s="232"/>
      <c r="O394" s="232"/>
      <c r="P394" s="232"/>
      <c r="Q394" s="232"/>
      <c r="R394" s="232"/>
      <c r="S394" s="232"/>
      <c r="T394" s="233"/>
      <c r="U394" s="13"/>
      <c r="V394" s="13"/>
      <c r="W394" s="13"/>
      <c r="X394" s="13"/>
      <c r="Y394" s="13"/>
      <c r="Z394" s="13"/>
      <c r="AA394" s="13"/>
      <c r="AB394" s="13"/>
      <c r="AC394" s="13"/>
      <c r="AD394" s="13"/>
      <c r="AE394" s="13"/>
      <c r="AT394" s="234" t="s">
        <v>153</v>
      </c>
      <c r="AU394" s="234" t="s">
        <v>83</v>
      </c>
      <c r="AV394" s="13" t="s">
        <v>81</v>
      </c>
      <c r="AW394" s="13" t="s">
        <v>35</v>
      </c>
      <c r="AX394" s="13" t="s">
        <v>73</v>
      </c>
      <c r="AY394" s="234" t="s">
        <v>142</v>
      </c>
    </row>
    <row r="395" s="14" customFormat="1">
      <c r="A395" s="14"/>
      <c r="B395" s="235"/>
      <c r="C395" s="236"/>
      <c r="D395" s="226" t="s">
        <v>153</v>
      </c>
      <c r="E395" s="237" t="s">
        <v>19</v>
      </c>
      <c r="F395" s="238" t="s">
        <v>811</v>
      </c>
      <c r="G395" s="236"/>
      <c r="H395" s="239">
        <v>165</v>
      </c>
      <c r="I395" s="240"/>
      <c r="J395" s="236"/>
      <c r="K395" s="236"/>
      <c r="L395" s="241"/>
      <c r="M395" s="242"/>
      <c r="N395" s="243"/>
      <c r="O395" s="243"/>
      <c r="P395" s="243"/>
      <c r="Q395" s="243"/>
      <c r="R395" s="243"/>
      <c r="S395" s="243"/>
      <c r="T395" s="244"/>
      <c r="U395" s="14"/>
      <c r="V395" s="14"/>
      <c r="W395" s="14"/>
      <c r="X395" s="14"/>
      <c r="Y395" s="14"/>
      <c r="Z395" s="14"/>
      <c r="AA395" s="14"/>
      <c r="AB395" s="14"/>
      <c r="AC395" s="14"/>
      <c r="AD395" s="14"/>
      <c r="AE395" s="14"/>
      <c r="AT395" s="245" t="s">
        <v>153</v>
      </c>
      <c r="AU395" s="245" t="s">
        <v>83</v>
      </c>
      <c r="AV395" s="14" t="s">
        <v>83</v>
      </c>
      <c r="AW395" s="14" t="s">
        <v>35</v>
      </c>
      <c r="AX395" s="14" t="s">
        <v>73</v>
      </c>
      <c r="AY395" s="245" t="s">
        <v>142</v>
      </c>
    </row>
    <row r="396" s="15" customFormat="1">
      <c r="A396" s="15"/>
      <c r="B396" s="246"/>
      <c r="C396" s="247"/>
      <c r="D396" s="226" t="s">
        <v>153</v>
      </c>
      <c r="E396" s="248" t="s">
        <v>19</v>
      </c>
      <c r="F396" s="249" t="s">
        <v>160</v>
      </c>
      <c r="G396" s="247"/>
      <c r="H396" s="250">
        <v>1245</v>
      </c>
      <c r="I396" s="251"/>
      <c r="J396" s="247"/>
      <c r="K396" s="247"/>
      <c r="L396" s="252"/>
      <c r="M396" s="253"/>
      <c r="N396" s="254"/>
      <c r="O396" s="254"/>
      <c r="P396" s="254"/>
      <c r="Q396" s="254"/>
      <c r="R396" s="254"/>
      <c r="S396" s="254"/>
      <c r="T396" s="255"/>
      <c r="U396" s="15"/>
      <c r="V396" s="15"/>
      <c r="W396" s="15"/>
      <c r="X396" s="15"/>
      <c r="Y396" s="15"/>
      <c r="Z396" s="15"/>
      <c r="AA396" s="15"/>
      <c r="AB396" s="15"/>
      <c r="AC396" s="15"/>
      <c r="AD396" s="15"/>
      <c r="AE396" s="15"/>
      <c r="AT396" s="256" t="s">
        <v>153</v>
      </c>
      <c r="AU396" s="256" t="s">
        <v>83</v>
      </c>
      <c r="AV396" s="15" t="s">
        <v>149</v>
      </c>
      <c r="AW396" s="15" t="s">
        <v>35</v>
      </c>
      <c r="AX396" s="15" t="s">
        <v>81</v>
      </c>
      <c r="AY396" s="256" t="s">
        <v>142</v>
      </c>
    </row>
    <row r="397" s="2" customFormat="1" ht="16.5" customHeight="1">
      <c r="A397" s="40"/>
      <c r="B397" s="41"/>
      <c r="C397" s="206" t="s">
        <v>480</v>
      </c>
      <c r="D397" s="206" t="s">
        <v>144</v>
      </c>
      <c r="E397" s="207" t="s">
        <v>481</v>
      </c>
      <c r="F397" s="208" t="s">
        <v>482</v>
      </c>
      <c r="G397" s="209" t="s">
        <v>372</v>
      </c>
      <c r="H397" s="210">
        <v>24.5</v>
      </c>
      <c r="I397" s="211"/>
      <c r="J397" s="212">
        <f>ROUND(I397*H397,2)</f>
        <v>0</v>
      </c>
      <c r="K397" s="208" t="s">
        <v>148</v>
      </c>
      <c r="L397" s="46"/>
      <c r="M397" s="213" t="s">
        <v>19</v>
      </c>
      <c r="N397" s="214" t="s">
        <v>44</v>
      </c>
      <c r="O397" s="86"/>
      <c r="P397" s="215">
        <f>O397*H397</f>
        <v>0</v>
      </c>
      <c r="Q397" s="215">
        <v>0.0035999999999999999</v>
      </c>
      <c r="R397" s="215">
        <f>Q397*H397</f>
        <v>0.088200000000000001</v>
      </c>
      <c r="S397" s="215">
        <v>0</v>
      </c>
      <c r="T397" s="216">
        <f>S397*H397</f>
        <v>0</v>
      </c>
      <c r="U397" s="40"/>
      <c r="V397" s="40"/>
      <c r="W397" s="40"/>
      <c r="X397" s="40"/>
      <c r="Y397" s="40"/>
      <c r="Z397" s="40"/>
      <c r="AA397" s="40"/>
      <c r="AB397" s="40"/>
      <c r="AC397" s="40"/>
      <c r="AD397" s="40"/>
      <c r="AE397" s="40"/>
      <c r="AR397" s="217" t="s">
        <v>149</v>
      </c>
      <c r="AT397" s="217" t="s">
        <v>144</v>
      </c>
      <c r="AU397" s="217" t="s">
        <v>83</v>
      </c>
      <c r="AY397" s="19" t="s">
        <v>142</v>
      </c>
      <c r="BE397" s="218">
        <f>IF(N397="základní",J397,0)</f>
        <v>0</v>
      </c>
      <c r="BF397" s="218">
        <f>IF(N397="snížená",J397,0)</f>
        <v>0</v>
      </c>
      <c r="BG397" s="218">
        <f>IF(N397="zákl. přenesená",J397,0)</f>
        <v>0</v>
      </c>
      <c r="BH397" s="218">
        <f>IF(N397="sníž. přenesená",J397,0)</f>
        <v>0</v>
      </c>
      <c r="BI397" s="218">
        <f>IF(N397="nulová",J397,0)</f>
        <v>0</v>
      </c>
      <c r="BJ397" s="19" t="s">
        <v>81</v>
      </c>
      <c r="BK397" s="218">
        <f>ROUND(I397*H397,2)</f>
        <v>0</v>
      </c>
      <c r="BL397" s="19" t="s">
        <v>149</v>
      </c>
      <c r="BM397" s="217" t="s">
        <v>876</v>
      </c>
    </row>
    <row r="398" s="2" customFormat="1">
      <c r="A398" s="40"/>
      <c r="B398" s="41"/>
      <c r="C398" s="42"/>
      <c r="D398" s="219" t="s">
        <v>151</v>
      </c>
      <c r="E398" s="42"/>
      <c r="F398" s="220" t="s">
        <v>484</v>
      </c>
      <c r="G398" s="42"/>
      <c r="H398" s="42"/>
      <c r="I398" s="221"/>
      <c r="J398" s="42"/>
      <c r="K398" s="42"/>
      <c r="L398" s="46"/>
      <c r="M398" s="222"/>
      <c r="N398" s="223"/>
      <c r="O398" s="86"/>
      <c r="P398" s="86"/>
      <c r="Q398" s="86"/>
      <c r="R398" s="86"/>
      <c r="S398" s="86"/>
      <c r="T398" s="87"/>
      <c r="U398" s="40"/>
      <c r="V398" s="40"/>
      <c r="W398" s="40"/>
      <c r="X398" s="40"/>
      <c r="Y398" s="40"/>
      <c r="Z398" s="40"/>
      <c r="AA398" s="40"/>
      <c r="AB398" s="40"/>
      <c r="AC398" s="40"/>
      <c r="AD398" s="40"/>
      <c r="AE398" s="40"/>
      <c r="AT398" s="19" t="s">
        <v>151</v>
      </c>
      <c r="AU398" s="19" t="s">
        <v>83</v>
      </c>
    </row>
    <row r="399" s="13" customFormat="1">
      <c r="A399" s="13"/>
      <c r="B399" s="224"/>
      <c r="C399" s="225"/>
      <c r="D399" s="226" t="s">
        <v>153</v>
      </c>
      <c r="E399" s="227" t="s">
        <v>19</v>
      </c>
      <c r="F399" s="228" t="s">
        <v>752</v>
      </c>
      <c r="G399" s="225"/>
      <c r="H399" s="227" t="s">
        <v>19</v>
      </c>
      <c r="I399" s="229"/>
      <c r="J399" s="225"/>
      <c r="K399" s="225"/>
      <c r="L399" s="230"/>
      <c r="M399" s="231"/>
      <c r="N399" s="232"/>
      <c r="O399" s="232"/>
      <c r="P399" s="232"/>
      <c r="Q399" s="232"/>
      <c r="R399" s="232"/>
      <c r="S399" s="232"/>
      <c r="T399" s="233"/>
      <c r="U399" s="13"/>
      <c r="V399" s="13"/>
      <c r="W399" s="13"/>
      <c r="X399" s="13"/>
      <c r="Y399" s="13"/>
      <c r="Z399" s="13"/>
      <c r="AA399" s="13"/>
      <c r="AB399" s="13"/>
      <c r="AC399" s="13"/>
      <c r="AD399" s="13"/>
      <c r="AE399" s="13"/>
      <c r="AT399" s="234" t="s">
        <v>153</v>
      </c>
      <c r="AU399" s="234" t="s">
        <v>83</v>
      </c>
      <c r="AV399" s="13" t="s">
        <v>81</v>
      </c>
      <c r="AW399" s="13" t="s">
        <v>35</v>
      </c>
      <c r="AX399" s="13" t="s">
        <v>73</v>
      </c>
      <c r="AY399" s="234" t="s">
        <v>142</v>
      </c>
    </row>
    <row r="400" s="13" customFormat="1">
      <c r="A400" s="13"/>
      <c r="B400" s="224"/>
      <c r="C400" s="225"/>
      <c r="D400" s="226" t="s">
        <v>153</v>
      </c>
      <c r="E400" s="227" t="s">
        <v>19</v>
      </c>
      <c r="F400" s="228" t="s">
        <v>877</v>
      </c>
      <c r="G400" s="225"/>
      <c r="H400" s="227" t="s">
        <v>19</v>
      </c>
      <c r="I400" s="229"/>
      <c r="J400" s="225"/>
      <c r="K400" s="225"/>
      <c r="L400" s="230"/>
      <c r="M400" s="231"/>
      <c r="N400" s="232"/>
      <c r="O400" s="232"/>
      <c r="P400" s="232"/>
      <c r="Q400" s="232"/>
      <c r="R400" s="232"/>
      <c r="S400" s="232"/>
      <c r="T400" s="233"/>
      <c r="U400" s="13"/>
      <c r="V400" s="13"/>
      <c r="W400" s="13"/>
      <c r="X400" s="13"/>
      <c r="Y400" s="13"/>
      <c r="Z400" s="13"/>
      <c r="AA400" s="13"/>
      <c r="AB400" s="13"/>
      <c r="AC400" s="13"/>
      <c r="AD400" s="13"/>
      <c r="AE400" s="13"/>
      <c r="AT400" s="234" t="s">
        <v>153</v>
      </c>
      <c r="AU400" s="234" t="s">
        <v>83</v>
      </c>
      <c r="AV400" s="13" t="s">
        <v>81</v>
      </c>
      <c r="AW400" s="13" t="s">
        <v>35</v>
      </c>
      <c r="AX400" s="13" t="s">
        <v>73</v>
      </c>
      <c r="AY400" s="234" t="s">
        <v>142</v>
      </c>
    </row>
    <row r="401" s="14" customFormat="1">
      <c r="A401" s="14"/>
      <c r="B401" s="235"/>
      <c r="C401" s="236"/>
      <c r="D401" s="226" t="s">
        <v>153</v>
      </c>
      <c r="E401" s="237" t="s">
        <v>19</v>
      </c>
      <c r="F401" s="238" t="s">
        <v>878</v>
      </c>
      <c r="G401" s="236"/>
      <c r="H401" s="239">
        <v>24.5</v>
      </c>
      <c r="I401" s="240"/>
      <c r="J401" s="236"/>
      <c r="K401" s="236"/>
      <c r="L401" s="241"/>
      <c r="M401" s="242"/>
      <c r="N401" s="243"/>
      <c r="O401" s="243"/>
      <c r="P401" s="243"/>
      <c r="Q401" s="243"/>
      <c r="R401" s="243"/>
      <c r="S401" s="243"/>
      <c r="T401" s="244"/>
      <c r="U401" s="14"/>
      <c r="V401" s="14"/>
      <c r="W401" s="14"/>
      <c r="X401" s="14"/>
      <c r="Y401" s="14"/>
      <c r="Z401" s="14"/>
      <c r="AA401" s="14"/>
      <c r="AB401" s="14"/>
      <c r="AC401" s="14"/>
      <c r="AD401" s="14"/>
      <c r="AE401" s="14"/>
      <c r="AT401" s="245" t="s">
        <v>153</v>
      </c>
      <c r="AU401" s="245" t="s">
        <v>83</v>
      </c>
      <c r="AV401" s="14" t="s">
        <v>83</v>
      </c>
      <c r="AW401" s="14" t="s">
        <v>35</v>
      </c>
      <c r="AX401" s="14" t="s">
        <v>81</v>
      </c>
      <c r="AY401" s="245" t="s">
        <v>142</v>
      </c>
    </row>
    <row r="402" s="12" customFormat="1" ht="22.8" customHeight="1">
      <c r="A402" s="12"/>
      <c r="B402" s="190"/>
      <c r="C402" s="191"/>
      <c r="D402" s="192" t="s">
        <v>72</v>
      </c>
      <c r="E402" s="204" t="s">
        <v>209</v>
      </c>
      <c r="F402" s="204" t="s">
        <v>487</v>
      </c>
      <c r="G402" s="191"/>
      <c r="H402" s="191"/>
      <c r="I402" s="194"/>
      <c r="J402" s="205">
        <f>BK402</f>
        <v>0</v>
      </c>
      <c r="K402" s="191"/>
      <c r="L402" s="196"/>
      <c r="M402" s="197"/>
      <c r="N402" s="198"/>
      <c r="O402" s="198"/>
      <c r="P402" s="199">
        <f>SUM(P403:P408)</f>
        <v>0</v>
      </c>
      <c r="Q402" s="198"/>
      <c r="R402" s="199">
        <f>SUM(R403:R408)</f>
        <v>1.71576</v>
      </c>
      <c r="S402" s="198"/>
      <c r="T402" s="200">
        <f>SUM(T403:T408)</f>
        <v>0</v>
      </c>
      <c r="U402" s="12"/>
      <c r="V402" s="12"/>
      <c r="W402" s="12"/>
      <c r="X402" s="12"/>
      <c r="Y402" s="12"/>
      <c r="Z402" s="12"/>
      <c r="AA402" s="12"/>
      <c r="AB402" s="12"/>
      <c r="AC402" s="12"/>
      <c r="AD402" s="12"/>
      <c r="AE402" s="12"/>
      <c r="AR402" s="201" t="s">
        <v>81</v>
      </c>
      <c r="AT402" s="202" t="s">
        <v>72</v>
      </c>
      <c r="AU402" s="202" t="s">
        <v>81</v>
      </c>
      <c r="AY402" s="201" t="s">
        <v>142</v>
      </c>
      <c r="BK402" s="203">
        <f>SUM(BK403:BK408)</f>
        <v>0</v>
      </c>
    </row>
    <row r="403" s="2" customFormat="1" ht="16.5" customHeight="1">
      <c r="A403" s="40"/>
      <c r="B403" s="41"/>
      <c r="C403" s="206" t="s">
        <v>488</v>
      </c>
      <c r="D403" s="206" t="s">
        <v>144</v>
      </c>
      <c r="E403" s="207" t="s">
        <v>489</v>
      </c>
      <c r="F403" s="208" t="s">
        <v>490</v>
      </c>
      <c r="G403" s="209" t="s">
        <v>372</v>
      </c>
      <c r="H403" s="210">
        <v>12</v>
      </c>
      <c r="I403" s="211"/>
      <c r="J403" s="212">
        <f>ROUND(I403*H403,2)</f>
        <v>0</v>
      </c>
      <c r="K403" s="208" t="s">
        <v>148</v>
      </c>
      <c r="L403" s="46"/>
      <c r="M403" s="213" t="s">
        <v>19</v>
      </c>
      <c r="N403" s="214" t="s">
        <v>44</v>
      </c>
      <c r="O403" s="86"/>
      <c r="P403" s="215">
        <f>O403*H403</f>
        <v>0</v>
      </c>
      <c r="Q403" s="215">
        <v>0.14298</v>
      </c>
      <c r="R403" s="215">
        <f>Q403*H403</f>
        <v>1.71576</v>
      </c>
      <c r="S403" s="215">
        <v>0</v>
      </c>
      <c r="T403" s="216">
        <f>S403*H403</f>
        <v>0</v>
      </c>
      <c r="U403" s="40"/>
      <c r="V403" s="40"/>
      <c r="W403" s="40"/>
      <c r="X403" s="40"/>
      <c r="Y403" s="40"/>
      <c r="Z403" s="40"/>
      <c r="AA403" s="40"/>
      <c r="AB403" s="40"/>
      <c r="AC403" s="40"/>
      <c r="AD403" s="40"/>
      <c r="AE403" s="40"/>
      <c r="AR403" s="217" t="s">
        <v>149</v>
      </c>
      <c r="AT403" s="217" t="s">
        <v>144</v>
      </c>
      <c r="AU403" s="217" t="s">
        <v>83</v>
      </c>
      <c r="AY403" s="19" t="s">
        <v>142</v>
      </c>
      <c r="BE403" s="218">
        <f>IF(N403="základní",J403,0)</f>
        <v>0</v>
      </c>
      <c r="BF403" s="218">
        <f>IF(N403="snížená",J403,0)</f>
        <v>0</v>
      </c>
      <c r="BG403" s="218">
        <f>IF(N403="zákl. přenesená",J403,0)</f>
        <v>0</v>
      </c>
      <c r="BH403" s="218">
        <f>IF(N403="sníž. přenesená",J403,0)</f>
        <v>0</v>
      </c>
      <c r="BI403" s="218">
        <f>IF(N403="nulová",J403,0)</f>
        <v>0</v>
      </c>
      <c r="BJ403" s="19" t="s">
        <v>81</v>
      </c>
      <c r="BK403" s="218">
        <f>ROUND(I403*H403,2)</f>
        <v>0</v>
      </c>
      <c r="BL403" s="19" t="s">
        <v>149</v>
      </c>
      <c r="BM403" s="217" t="s">
        <v>879</v>
      </c>
    </row>
    <row r="404" s="2" customFormat="1">
      <c r="A404" s="40"/>
      <c r="B404" s="41"/>
      <c r="C404" s="42"/>
      <c r="D404" s="219" t="s">
        <v>151</v>
      </c>
      <c r="E404" s="42"/>
      <c r="F404" s="220" t="s">
        <v>492</v>
      </c>
      <c r="G404" s="42"/>
      <c r="H404" s="42"/>
      <c r="I404" s="221"/>
      <c r="J404" s="42"/>
      <c r="K404" s="42"/>
      <c r="L404" s="46"/>
      <c r="M404" s="222"/>
      <c r="N404" s="223"/>
      <c r="O404" s="86"/>
      <c r="P404" s="86"/>
      <c r="Q404" s="86"/>
      <c r="R404" s="86"/>
      <c r="S404" s="86"/>
      <c r="T404" s="87"/>
      <c r="U404" s="40"/>
      <c r="V404" s="40"/>
      <c r="W404" s="40"/>
      <c r="X404" s="40"/>
      <c r="Y404" s="40"/>
      <c r="Z404" s="40"/>
      <c r="AA404" s="40"/>
      <c r="AB404" s="40"/>
      <c r="AC404" s="40"/>
      <c r="AD404" s="40"/>
      <c r="AE404" s="40"/>
      <c r="AT404" s="19" t="s">
        <v>151</v>
      </c>
      <c r="AU404" s="19" t="s">
        <v>83</v>
      </c>
    </row>
    <row r="405" s="13" customFormat="1">
      <c r="A405" s="13"/>
      <c r="B405" s="224"/>
      <c r="C405" s="225"/>
      <c r="D405" s="226" t="s">
        <v>153</v>
      </c>
      <c r="E405" s="227" t="s">
        <v>19</v>
      </c>
      <c r="F405" s="228" t="s">
        <v>752</v>
      </c>
      <c r="G405" s="225"/>
      <c r="H405" s="227" t="s">
        <v>19</v>
      </c>
      <c r="I405" s="229"/>
      <c r="J405" s="225"/>
      <c r="K405" s="225"/>
      <c r="L405" s="230"/>
      <c r="M405" s="231"/>
      <c r="N405" s="232"/>
      <c r="O405" s="232"/>
      <c r="P405" s="232"/>
      <c r="Q405" s="232"/>
      <c r="R405" s="232"/>
      <c r="S405" s="232"/>
      <c r="T405" s="233"/>
      <c r="U405" s="13"/>
      <c r="V405" s="13"/>
      <c r="W405" s="13"/>
      <c r="X405" s="13"/>
      <c r="Y405" s="13"/>
      <c r="Z405" s="13"/>
      <c r="AA405" s="13"/>
      <c r="AB405" s="13"/>
      <c r="AC405" s="13"/>
      <c r="AD405" s="13"/>
      <c r="AE405" s="13"/>
      <c r="AT405" s="234" t="s">
        <v>153</v>
      </c>
      <c r="AU405" s="234" t="s">
        <v>83</v>
      </c>
      <c r="AV405" s="13" t="s">
        <v>81</v>
      </c>
      <c r="AW405" s="13" t="s">
        <v>35</v>
      </c>
      <c r="AX405" s="13" t="s">
        <v>73</v>
      </c>
      <c r="AY405" s="234" t="s">
        <v>142</v>
      </c>
    </row>
    <row r="406" s="13" customFormat="1">
      <c r="A406" s="13"/>
      <c r="B406" s="224"/>
      <c r="C406" s="225"/>
      <c r="D406" s="226" t="s">
        <v>153</v>
      </c>
      <c r="E406" s="227" t="s">
        <v>19</v>
      </c>
      <c r="F406" s="228" t="s">
        <v>493</v>
      </c>
      <c r="G406" s="225"/>
      <c r="H406" s="227" t="s">
        <v>19</v>
      </c>
      <c r="I406" s="229"/>
      <c r="J406" s="225"/>
      <c r="K406" s="225"/>
      <c r="L406" s="230"/>
      <c r="M406" s="231"/>
      <c r="N406" s="232"/>
      <c r="O406" s="232"/>
      <c r="P406" s="232"/>
      <c r="Q406" s="232"/>
      <c r="R406" s="232"/>
      <c r="S406" s="232"/>
      <c r="T406" s="233"/>
      <c r="U406" s="13"/>
      <c r="V406" s="13"/>
      <c r="W406" s="13"/>
      <c r="X406" s="13"/>
      <c r="Y406" s="13"/>
      <c r="Z406" s="13"/>
      <c r="AA406" s="13"/>
      <c r="AB406" s="13"/>
      <c r="AC406" s="13"/>
      <c r="AD406" s="13"/>
      <c r="AE406" s="13"/>
      <c r="AT406" s="234" t="s">
        <v>153</v>
      </c>
      <c r="AU406" s="234" t="s">
        <v>83</v>
      </c>
      <c r="AV406" s="13" t="s">
        <v>81</v>
      </c>
      <c r="AW406" s="13" t="s">
        <v>35</v>
      </c>
      <c r="AX406" s="13" t="s">
        <v>73</v>
      </c>
      <c r="AY406" s="234" t="s">
        <v>142</v>
      </c>
    </row>
    <row r="407" s="13" customFormat="1">
      <c r="A407" s="13"/>
      <c r="B407" s="224"/>
      <c r="C407" s="225"/>
      <c r="D407" s="226" t="s">
        <v>153</v>
      </c>
      <c r="E407" s="227" t="s">
        <v>19</v>
      </c>
      <c r="F407" s="228" t="s">
        <v>880</v>
      </c>
      <c r="G407" s="225"/>
      <c r="H407" s="227" t="s">
        <v>19</v>
      </c>
      <c r="I407" s="229"/>
      <c r="J407" s="225"/>
      <c r="K407" s="225"/>
      <c r="L407" s="230"/>
      <c r="M407" s="231"/>
      <c r="N407" s="232"/>
      <c r="O407" s="232"/>
      <c r="P407" s="232"/>
      <c r="Q407" s="232"/>
      <c r="R407" s="232"/>
      <c r="S407" s="232"/>
      <c r="T407" s="233"/>
      <c r="U407" s="13"/>
      <c r="V407" s="13"/>
      <c r="W407" s="13"/>
      <c r="X407" s="13"/>
      <c r="Y407" s="13"/>
      <c r="Z407" s="13"/>
      <c r="AA407" s="13"/>
      <c r="AB407" s="13"/>
      <c r="AC407" s="13"/>
      <c r="AD407" s="13"/>
      <c r="AE407" s="13"/>
      <c r="AT407" s="234" t="s">
        <v>153</v>
      </c>
      <c r="AU407" s="234" t="s">
        <v>83</v>
      </c>
      <c r="AV407" s="13" t="s">
        <v>81</v>
      </c>
      <c r="AW407" s="13" t="s">
        <v>35</v>
      </c>
      <c r="AX407" s="13" t="s">
        <v>73</v>
      </c>
      <c r="AY407" s="234" t="s">
        <v>142</v>
      </c>
    </row>
    <row r="408" s="14" customFormat="1">
      <c r="A408" s="14"/>
      <c r="B408" s="235"/>
      <c r="C408" s="236"/>
      <c r="D408" s="226" t="s">
        <v>153</v>
      </c>
      <c r="E408" s="237" t="s">
        <v>19</v>
      </c>
      <c r="F408" s="238" t="s">
        <v>249</v>
      </c>
      <c r="G408" s="236"/>
      <c r="H408" s="239">
        <v>12</v>
      </c>
      <c r="I408" s="240"/>
      <c r="J408" s="236"/>
      <c r="K408" s="236"/>
      <c r="L408" s="241"/>
      <c r="M408" s="242"/>
      <c r="N408" s="243"/>
      <c r="O408" s="243"/>
      <c r="P408" s="243"/>
      <c r="Q408" s="243"/>
      <c r="R408" s="243"/>
      <c r="S408" s="243"/>
      <c r="T408" s="244"/>
      <c r="U408" s="14"/>
      <c r="V408" s="14"/>
      <c r="W408" s="14"/>
      <c r="X408" s="14"/>
      <c r="Y408" s="14"/>
      <c r="Z408" s="14"/>
      <c r="AA408" s="14"/>
      <c r="AB408" s="14"/>
      <c r="AC408" s="14"/>
      <c r="AD408" s="14"/>
      <c r="AE408" s="14"/>
      <c r="AT408" s="245" t="s">
        <v>153</v>
      </c>
      <c r="AU408" s="245" t="s">
        <v>83</v>
      </c>
      <c r="AV408" s="14" t="s">
        <v>83</v>
      </c>
      <c r="AW408" s="14" t="s">
        <v>35</v>
      </c>
      <c r="AX408" s="14" t="s">
        <v>81</v>
      </c>
      <c r="AY408" s="245" t="s">
        <v>142</v>
      </c>
    </row>
    <row r="409" s="12" customFormat="1" ht="22.8" customHeight="1">
      <c r="A409" s="12"/>
      <c r="B409" s="190"/>
      <c r="C409" s="191"/>
      <c r="D409" s="192" t="s">
        <v>72</v>
      </c>
      <c r="E409" s="204" t="s">
        <v>221</v>
      </c>
      <c r="F409" s="204" t="s">
        <v>496</v>
      </c>
      <c r="G409" s="191"/>
      <c r="H409" s="191"/>
      <c r="I409" s="194"/>
      <c r="J409" s="205">
        <f>BK409</f>
        <v>0</v>
      </c>
      <c r="K409" s="191"/>
      <c r="L409" s="196"/>
      <c r="M409" s="197"/>
      <c r="N409" s="198"/>
      <c r="O409" s="198"/>
      <c r="P409" s="199">
        <f>SUM(P410:P428)</f>
        <v>0</v>
      </c>
      <c r="Q409" s="198"/>
      <c r="R409" s="199">
        <f>SUM(R410:R428)</f>
        <v>0.16142000000000001</v>
      </c>
      <c r="S409" s="198"/>
      <c r="T409" s="200">
        <f>SUM(T410:T428)</f>
        <v>0</v>
      </c>
      <c r="U409" s="12"/>
      <c r="V409" s="12"/>
      <c r="W409" s="12"/>
      <c r="X409" s="12"/>
      <c r="Y409" s="12"/>
      <c r="Z409" s="12"/>
      <c r="AA409" s="12"/>
      <c r="AB409" s="12"/>
      <c r="AC409" s="12"/>
      <c r="AD409" s="12"/>
      <c r="AE409" s="12"/>
      <c r="AR409" s="201" t="s">
        <v>81</v>
      </c>
      <c r="AT409" s="202" t="s">
        <v>72</v>
      </c>
      <c r="AU409" s="202" t="s">
        <v>81</v>
      </c>
      <c r="AY409" s="201" t="s">
        <v>142</v>
      </c>
      <c r="BK409" s="203">
        <f>SUM(BK410:BK428)</f>
        <v>0</v>
      </c>
    </row>
    <row r="410" s="2" customFormat="1" ht="16.5" customHeight="1">
      <c r="A410" s="40"/>
      <c r="B410" s="41"/>
      <c r="C410" s="206" t="s">
        <v>497</v>
      </c>
      <c r="D410" s="206" t="s">
        <v>144</v>
      </c>
      <c r="E410" s="207" t="s">
        <v>559</v>
      </c>
      <c r="F410" s="208" t="s">
        <v>560</v>
      </c>
      <c r="G410" s="209" t="s">
        <v>147</v>
      </c>
      <c r="H410" s="210">
        <v>192</v>
      </c>
      <c r="I410" s="211"/>
      <c r="J410" s="212">
        <f>ROUND(I410*H410,2)</f>
        <v>0</v>
      </c>
      <c r="K410" s="208" t="s">
        <v>148</v>
      </c>
      <c r="L410" s="46"/>
      <c r="M410" s="213" t="s">
        <v>19</v>
      </c>
      <c r="N410" s="214" t="s">
        <v>44</v>
      </c>
      <c r="O410" s="86"/>
      <c r="P410" s="215">
        <f>O410*H410</f>
        <v>0</v>
      </c>
      <c r="Q410" s="215">
        <v>0.00036000000000000002</v>
      </c>
      <c r="R410" s="215">
        <f>Q410*H410</f>
        <v>0.069120000000000001</v>
      </c>
      <c r="S410" s="215">
        <v>0</v>
      </c>
      <c r="T410" s="216">
        <f>S410*H410</f>
        <v>0</v>
      </c>
      <c r="U410" s="40"/>
      <c r="V410" s="40"/>
      <c r="W410" s="40"/>
      <c r="X410" s="40"/>
      <c r="Y410" s="40"/>
      <c r="Z410" s="40"/>
      <c r="AA410" s="40"/>
      <c r="AB410" s="40"/>
      <c r="AC410" s="40"/>
      <c r="AD410" s="40"/>
      <c r="AE410" s="40"/>
      <c r="AR410" s="217" t="s">
        <v>149</v>
      </c>
      <c r="AT410" s="217" t="s">
        <v>144</v>
      </c>
      <c r="AU410" s="217" t="s">
        <v>83</v>
      </c>
      <c r="AY410" s="19" t="s">
        <v>142</v>
      </c>
      <c r="BE410" s="218">
        <f>IF(N410="základní",J410,0)</f>
        <v>0</v>
      </c>
      <c r="BF410" s="218">
        <f>IF(N410="snížená",J410,0)</f>
        <v>0</v>
      </c>
      <c r="BG410" s="218">
        <f>IF(N410="zákl. přenesená",J410,0)</f>
        <v>0</v>
      </c>
      <c r="BH410" s="218">
        <f>IF(N410="sníž. přenesená",J410,0)</f>
        <v>0</v>
      </c>
      <c r="BI410" s="218">
        <f>IF(N410="nulová",J410,0)</f>
        <v>0</v>
      </c>
      <c r="BJ410" s="19" t="s">
        <v>81</v>
      </c>
      <c r="BK410" s="218">
        <f>ROUND(I410*H410,2)</f>
        <v>0</v>
      </c>
      <c r="BL410" s="19" t="s">
        <v>149</v>
      </c>
      <c r="BM410" s="217" t="s">
        <v>881</v>
      </c>
    </row>
    <row r="411" s="2" customFormat="1">
      <c r="A411" s="40"/>
      <c r="B411" s="41"/>
      <c r="C411" s="42"/>
      <c r="D411" s="219" t="s">
        <v>151</v>
      </c>
      <c r="E411" s="42"/>
      <c r="F411" s="220" t="s">
        <v>562</v>
      </c>
      <c r="G411" s="42"/>
      <c r="H411" s="42"/>
      <c r="I411" s="221"/>
      <c r="J411" s="42"/>
      <c r="K411" s="42"/>
      <c r="L411" s="46"/>
      <c r="M411" s="222"/>
      <c r="N411" s="223"/>
      <c r="O411" s="86"/>
      <c r="P411" s="86"/>
      <c r="Q411" s="86"/>
      <c r="R411" s="86"/>
      <c r="S411" s="86"/>
      <c r="T411" s="87"/>
      <c r="U411" s="40"/>
      <c r="V411" s="40"/>
      <c r="W411" s="40"/>
      <c r="X411" s="40"/>
      <c r="Y411" s="40"/>
      <c r="Z411" s="40"/>
      <c r="AA411" s="40"/>
      <c r="AB411" s="40"/>
      <c r="AC411" s="40"/>
      <c r="AD411" s="40"/>
      <c r="AE411" s="40"/>
      <c r="AT411" s="19" t="s">
        <v>151</v>
      </c>
      <c r="AU411" s="19" t="s">
        <v>83</v>
      </c>
    </row>
    <row r="412" s="13" customFormat="1">
      <c r="A412" s="13"/>
      <c r="B412" s="224"/>
      <c r="C412" s="225"/>
      <c r="D412" s="226" t="s">
        <v>153</v>
      </c>
      <c r="E412" s="227" t="s">
        <v>19</v>
      </c>
      <c r="F412" s="228" t="s">
        <v>771</v>
      </c>
      <c r="G412" s="225"/>
      <c r="H412" s="227" t="s">
        <v>19</v>
      </c>
      <c r="I412" s="229"/>
      <c r="J412" s="225"/>
      <c r="K412" s="225"/>
      <c r="L412" s="230"/>
      <c r="M412" s="231"/>
      <c r="N412" s="232"/>
      <c r="O412" s="232"/>
      <c r="P412" s="232"/>
      <c r="Q412" s="232"/>
      <c r="R412" s="232"/>
      <c r="S412" s="232"/>
      <c r="T412" s="233"/>
      <c r="U412" s="13"/>
      <c r="V412" s="13"/>
      <c r="W412" s="13"/>
      <c r="X412" s="13"/>
      <c r="Y412" s="13"/>
      <c r="Z412" s="13"/>
      <c r="AA412" s="13"/>
      <c r="AB412" s="13"/>
      <c r="AC412" s="13"/>
      <c r="AD412" s="13"/>
      <c r="AE412" s="13"/>
      <c r="AT412" s="234" t="s">
        <v>153</v>
      </c>
      <c r="AU412" s="234" t="s">
        <v>83</v>
      </c>
      <c r="AV412" s="13" t="s">
        <v>81</v>
      </c>
      <c r="AW412" s="13" t="s">
        <v>35</v>
      </c>
      <c r="AX412" s="13" t="s">
        <v>73</v>
      </c>
      <c r="AY412" s="234" t="s">
        <v>142</v>
      </c>
    </row>
    <row r="413" s="13" customFormat="1">
      <c r="A413" s="13"/>
      <c r="B413" s="224"/>
      <c r="C413" s="225"/>
      <c r="D413" s="226" t="s">
        <v>153</v>
      </c>
      <c r="E413" s="227" t="s">
        <v>19</v>
      </c>
      <c r="F413" s="228" t="s">
        <v>772</v>
      </c>
      <c r="G413" s="225"/>
      <c r="H413" s="227" t="s">
        <v>19</v>
      </c>
      <c r="I413" s="229"/>
      <c r="J413" s="225"/>
      <c r="K413" s="225"/>
      <c r="L413" s="230"/>
      <c r="M413" s="231"/>
      <c r="N413" s="232"/>
      <c r="O413" s="232"/>
      <c r="P413" s="232"/>
      <c r="Q413" s="232"/>
      <c r="R413" s="232"/>
      <c r="S413" s="232"/>
      <c r="T413" s="233"/>
      <c r="U413" s="13"/>
      <c r="V413" s="13"/>
      <c r="W413" s="13"/>
      <c r="X413" s="13"/>
      <c r="Y413" s="13"/>
      <c r="Z413" s="13"/>
      <c r="AA413" s="13"/>
      <c r="AB413" s="13"/>
      <c r="AC413" s="13"/>
      <c r="AD413" s="13"/>
      <c r="AE413" s="13"/>
      <c r="AT413" s="234" t="s">
        <v>153</v>
      </c>
      <c r="AU413" s="234" t="s">
        <v>83</v>
      </c>
      <c r="AV413" s="13" t="s">
        <v>81</v>
      </c>
      <c r="AW413" s="13" t="s">
        <v>35</v>
      </c>
      <c r="AX413" s="13" t="s">
        <v>73</v>
      </c>
      <c r="AY413" s="234" t="s">
        <v>142</v>
      </c>
    </row>
    <row r="414" s="14" customFormat="1">
      <c r="A414" s="14"/>
      <c r="B414" s="235"/>
      <c r="C414" s="236"/>
      <c r="D414" s="226" t="s">
        <v>153</v>
      </c>
      <c r="E414" s="237" t="s">
        <v>19</v>
      </c>
      <c r="F414" s="238" t="s">
        <v>882</v>
      </c>
      <c r="G414" s="236"/>
      <c r="H414" s="239">
        <v>32</v>
      </c>
      <c r="I414" s="240"/>
      <c r="J414" s="236"/>
      <c r="K414" s="236"/>
      <c r="L414" s="241"/>
      <c r="M414" s="242"/>
      <c r="N414" s="243"/>
      <c r="O414" s="243"/>
      <c r="P414" s="243"/>
      <c r="Q414" s="243"/>
      <c r="R414" s="243"/>
      <c r="S414" s="243"/>
      <c r="T414" s="244"/>
      <c r="U414" s="14"/>
      <c r="V414" s="14"/>
      <c r="W414" s="14"/>
      <c r="X414" s="14"/>
      <c r="Y414" s="14"/>
      <c r="Z414" s="14"/>
      <c r="AA414" s="14"/>
      <c r="AB414" s="14"/>
      <c r="AC414" s="14"/>
      <c r="AD414" s="14"/>
      <c r="AE414" s="14"/>
      <c r="AT414" s="245" t="s">
        <v>153</v>
      </c>
      <c r="AU414" s="245" t="s">
        <v>83</v>
      </c>
      <c r="AV414" s="14" t="s">
        <v>83</v>
      </c>
      <c r="AW414" s="14" t="s">
        <v>35</v>
      </c>
      <c r="AX414" s="14" t="s">
        <v>73</v>
      </c>
      <c r="AY414" s="245" t="s">
        <v>142</v>
      </c>
    </row>
    <row r="415" s="13" customFormat="1">
      <c r="A415" s="13"/>
      <c r="B415" s="224"/>
      <c r="C415" s="225"/>
      <c r="D415" s="226" t="s">
        <v>153</v>
      </c>
      <c r="E415" s="227" t="s">
        <v>19</v>
      </c>
      <c r="F415" s="228" t="s">
        <v>883</v>
      </c>
      <c r="G415" s="225"/>
      <c r="H415" s="227" t="s">
        <v>19</v>
      </c>
      <c r="I415" s="229"/>
      <c r="J415" s="225"/>
      <c r="K415" s="225"/>
      <c r="L415" s="230"/>
      <c r="M415" s="231"/>
      <c r="N415" s="232"/>
      <c r="O415" s="232"/>
      <c r="P415" s="232"/>
      <c r="Q415" s="232"/>
      <c r="R415" s="232"/>
      <c r="S415" s="232"/>
      <c r="T415" s="233"/>
      <c r="U415" s="13"/>
      <c r="V415" s="13"/>
      <c r="W415" s="13"/>
      <c r="X415" s="13"/>
      <c r="Y415" s="13"/>
      <c r="Z415" s="13"/>
      <c r="AA415" s="13"/>
      <c r="AB415" s="13"/>
      <c r="AC415" s="13"/>
      <c r="AD415" s="13"/>
      <c r="AE415" s="13"/>
      <c r="AT415" s="234" t="s">
        <v>153</v>
      </c>
      <c r="AU415" s="234" t="s">
        <v>83</v>
      </c>
      <c r="AV415" s="13" t="s">
        <v>81</v>
      </c>
      <c r="AW415" s="13" t="s">
        <v>35</v>
      </c>
      <c r="AX415" s="13" t="s">
        <v>73</v>
      </c>
      <c r="AY415" s="234" t="s">
        <v>142</v>
      </c>
    </row>
    <row r="416" s="14" customFormat="1">
      <c r="A416" s="14"/>
      <c r="B416" s="235"/>
      <c r="C416" s="236"/>
      <c r="D416" s="226" t="s">
        <v>153</v>
      </c>
      <c r="E416" s="237" t="s">
        <v>19</v>
      </c>
      <c r="F416" s="238" t="s">
        <v>884</v>
      </c>
      <c r="G416" s="236"/>
      <c r="H416" s="239">
        <v>160</v>
      </c>
      <c r="I416" s="240"/>
      <c r="J416" s="236"/>
      <c r="K416" s="236"/>
      <c r="L416" s="241"/>
      <c r="M416" s="242"/>
      <c r="N416" s="243"/>
      <c r="O416" s="243"/>
      <c r="P416" s="243"/>
      <c r="Q416" s="243"/>
      <c r="R416" s="243"/>
      <c r="S416" s="243"/>
      <c r="T416" s="244"/>
      <c r="U416" s="14"/>
      <c r="V416" s="14"/>
      <c r="W416" s="14"/>
      <c r="X416" s="14"/>
      <c r="Y416" s="14"/>
      <c r="Z416" s="14"/>
      <c r="AA416" s="14"/>
      <c r="AB416" s="14"/>
      <c r="AC416" s="14"/>
      <c r="AD416" s="14"/>
      <c r="AE416" s="14"/>
      <c r="AT416" s="245" t="s">
        <v>153</v>
      </c>
      <c r="AU416" s="245" t="s">
        <v>83</v>
      </c>
      <c r="AV416" s="14" t="s">
        <v>83</v>
      </c>
      <c r="AW416" s="14" t="s">
        <v>35</v>
      </c>
      <c r="AX416" s="14" t="s">
        <v>73</v>
      </c>
      <c r="AY416" s="245" t="s">
        <v>142</v>
      </c>
    </row>
    <row r="417" s="15" customFormat="1">
      <c r="A417" s="15"/>
      <c r="B417" s="246"/>
      <c r="C417" s="247"/>
      <c r="D417" s="226" t="s">
        <v>153</v>
      </c>
      <c r="E417" s="248" t="s">
        <v>19</v>
      </c>
      <c r="F417" s="249" t="s">
        <v>160</v>
      </c>
      <c r="G417" s="247"/>
      <c r="H417" s="250">
        <v>192</v>
      </c>
      <c r="I417" s="251"/>
      <c r="J417" s="247"/>
      <c r="K417" s="247"/>
      <c r="L417" s="252"/>
      <c r="M417" s="253"/>
      <c r="N417" s="254"/>
      <c r="O417" s="254"/>
      <c r="P417" s="254"/>
      <c r="Q417" s="254"/>
      <c r="R417" s="254"/>
      <c r="S417" s="254"/>
      <c r="T417" s="255"/>
      <c r="U417" s="15"/>
      <c r="V417" s="15"/>
      <c r="W417" s="15"/>
      <c r="X417" s="15"/>
      <c r="Y417" s="15"/>
      <c r="Z417" s="15"/>
      <c r="AA417" s="15"/>
      <c r="AB417" s="15"/>
      <c r="AC417" s="15"/>
      <c r="AD417" s="15"/>
      <c r="AE417" s="15"/>
      <c r="AT417" s="256" t="s">
        <v>153</v>
      </c>
      <c r="AU417" s="256" t="s">
        <v>83</v>
      </c>
      <c r="AV417" s="15" t="s">
        <v>149</v>
      </c>
      <c r="AW417" s="15" t="s">
        <v>35</v>
      </c>
      <c r="AX417" s="15" t="s">
        <v>81</v>
      </c>
      <c r="AY417" s="256" t="s">
        <v>142</v>
      </c>
    </row>
    <row r="418" s="2" customFormat="1" ht="16.5" customHeight="1">
      <c r="A418" s="40"/>
      <c r="B418" s="41"/>
      <c r="C418" s="206" t="s">
        <v>505</v>
      </c>
      <c r="D418" s="206" t="s">
        <v>144</v>
      </c>
      <c r="E418" s="207" t="s">
        <v>565</v>
      </c>
      <c r="F418" s="208" t="s">
        <v>566</v>
      </c>
      <c r="G418" s="209" t="s">
        <v>372</v>
      </c>
      <c r="H418" s="210">
        <v>24.5</v>
      </c>
      <c r="I418" s="211"/>
      <c r="J418" s="212">
        <f>ROUND(I418*H418,2)</f>
        <v>0</v>
      </c>
      <c r="K418" s="208" t="s">
        <v>148</v>
      </c>
      <c r="L418" s="46"/>
      <c r="M418" s="213" t="s">
        <v>19</v>
      </c>
      <c r="N418" s="214" t="s">
        <v>44</v>
      </c>
      <c r="O418" s="86"/>
      <c r="P418" s="215">
        <f>O418*H418</f>
        <v>0</v>
      </c>
      <c r="Q418" s="215">
        <v>0</v>
      </c>
      <c r="R418" s="215">
        <f>Q418*H418</f>
        <v>0</v>
      </c>
      <c r="S418" s="215">
        <v>0</v>
      </c>
      <c r="T418" s="216">
        <f>S418*H418</f>
        <v>0</v>
      </c>
      <c r="U418" s="40"/>
      <c r="V418" s="40"/>
      <c r="W418" s="40"/>
      <c r="X418" s="40"/>
      <c r="Y418" s="40"/>
      <c r="Z418" s="40"/>
      <c r="AA418" s="40"/>
      <c r="AB418" s="40"/>
      <c r="AC418" s="40"/>
      <c r="AD418" s="40"/>
      <c r="AE418" s="40"/>
      <c r="AR418" s="217" t="s">
        <v>149</v>
      </c>
      <c r="AT418" s="217" t="s">
        <v>144</v>
      </c>
      <c r="AU418" s="217" t="s">
        <v>83</v>
      </c>
      <c r="AY418" s="19" t="s">
        <v>142</v>
      </c>
      <c r="BE418" s="218">
        <f>IF(N418="základní",J418,0)</f>
        <v>0</v>
      </c>
      <c r="BF418" s="218">
        <f>IF(N418="snížená",J418,0)</f>
        <v>0</v>
      </c>
      <c r="BG418" s="218">
        <f>IF(N418="zákl. přenesená",J418,0)</f>
        <v>0</v>
      </c>
      <c r="BH418" s="218">
        <f>IF(N418="sníž. přenesená",J418,0)</f>
        <v>0</v>
      </c>
      <c r="BI418" s="218">
        <f>IF(N418="nulová",J418,0)</f>
        <v>0</v>
      </c>
      <c r="BJ418" s="19" t="s">
        <v>81</v>
      </c>
      <c r="BK418" s="218">
        <f>ROUND(I418*H418,2)</f>
        <v>0</v>
      </c>
      <c r="BL418" s="19" t="s">
        <v>149</v>
      </c>
      <c r="BM418" s="217" t="s">
        <v>885</v>
      </c>
    </row>
    <row r="419" s="2" customFormat="1">
      <c r="A419" s="40"/>
      <c r="B419" s="41"/>
      <c r="C419" s="42"/>
      <c r="D419" s="219" t="s">
        <v>151</v>
      </c>
      <c r="E419" s="42"/>
      <c r="F419" s="220" t="s">
        <v>568</v>
      </c>
      <c r="G419" s="42"/>
      <c r="H419" s="42"/>
      <c r="I419" s="221"/>
      <c r="J419" s="42"/>
      <c r="K419" s="42"/>
      <c r="L419" s="46"/>
      <c r="M419" s="222"/>
      <c r="N419" s="223"/>
      <c r="O419" s="86"/>
      <c r="P419" s="86"/>
      <c r="Q419" s="86"/>
      <c r="R419" s="86"/>
      <c r="S419" s="86"/>
      <c r="T419" s="87"/>
      <c r="U419" s="40"/>
      <c r="V419" s="40"/>
      <c r="W419" s="40"/>
      <c r="X419" s="40"/>
      <c r="Y419" s="40"/>
      <c r="Z419" s="40"/>
      <c r="AA419" s="40"/>
      <c r="AB419" s="40"/>
      <c r="AC419" s="40"/>
      <c r="AD419" s="40"/>
      <c r="AE419" s="40"/>
      <c r="AT419" s="19" t="s">
        <v>151</v>
      </c>
      <c r="AU419" s="19" t="s">
        <v>83</v>
      </c>
    </row>
    <row r="420" s="13" customFormat="1">
      <c r="A420" s="13"/>
      <c r="B420" s="224"/>
      <c r="C420" s="225"/>
      <c r="D420" s="226" t="s">
        <v>153</v>
      </c>
      <c r="E420" s="227" t="s">
        <v>19</v>
      </c>
      <c r="F420" s="228" t="s">
        <v>752</v>
      </c>
      <c r="G420" s="225"/>
      <c r="H420" s="227" t="s">
        <v>19</v>
      </c>
      <c r="I420" s="229"/>
      <c r="J420" s="225"/>
      <c r="K420" s="225"/>
      <c r="L420" s="230"/>
      <c r="M420" s="231"/>
      <c r="N420" s="232"/>
      <c r="O420" s="232"/>
      <c r="P420" s="232"/>
      <c r="Q420" s="232"/>
      <c r="R420" s="232"/>
      <c r="S420" s="232"/>
      <c r="T420" s="233"/>
      <c r="U420" s="13"/>
      <c r="V420" s="13"/>
      <c r="W420" s="13"/>
      <c r="X420" s="13"/>
      <c r="Y420" s="13"/>
      <c r="Z420" s="13"/>
      <c r="AA420" s="13"/>
      <c r="AB420" s="13"/>
      <c r="AC420" s="13"/>
      <c r="AD420" s="13"/>
      <c r="AE420" s="13"/>
      <c r="AT420" s="234" t="s">
        <v>153</v>
      </c>
      <c r="AU420" s="234" t="s">
        <v>83</v>
      </c>
      <c r="AV420" s="13" t="s">
        <v>81</v>
      </c>
      <c r="AW420" s="13" t="s">
        <v>35</v>
      </c>
      <c r="AX420" s="13" t="s">
        <v>73</v>
      </c>
      <c r="AY420" s="234" t="s">
        <v>142</v>
      </c>
    </row>
    <row r="421" s="13" customFormat="1">
      <c r="A421" s="13"/>
      <c r="B421" s="224"/>
      <c r="C421" s="225"/>
      <c r="D421" s="226" t="s">
        <v>153</v>
      </c>
      <c r="E421" s="227" t="s">
        <v>19</v>
      </c>
      <c r="F421" s="228" t="s">
        <v>877</v>
      </c>
      <c r="G421" s="225"/>
      <c r="H421" s="227" t="s">
        <v>19</v>
      </c>
      <c r="I421" s="229"/>
      <c r="J421" s="225"/>
      <c r="K421" s="225"/>
      <c r="L421" s="230"/>
      <c r="M421" s="231"/>
      <c r="N421" s="232"/>
      <c r="O421" s="232"/>
      <c r="P421" s="232"/>
      <c r="Q421" s="232"/>
      <c r="R421" s="232"/>
      <c r="S421" s="232"/>
      <c r="T421" s="233"/>
      <c r="U421" s="13"/>
      <c r="V421" s="13"/>
      <c r="W421" s="13"/>
      <c r="X421" s="13"/>
      <c r="Y421" s="13"/>
      <c r="Z421" s="13"/>
      <c r="AA421" s="13"/>
      <c r="AB421" s="13"/>
      <c r="AC421" s="13"/>
      <c r="AD421" s="13"/>
      <c r="AE421" s="13"/>
      <c r="AT421" s="234" t="s">
        <v>153</v>
      </c>
      <c r="AU421" s="234" t="s">
        <v>83</v>
      </c>
      <c r="AV421" s="13" t="s">
        <v>81</v>
      </c>
      <c r="AW421" s="13" t="s">
        <v>35</v>
      </c>
      <c r="AX421" s="13" t="s">
        <v>73</v>
      </c>
      <c r="AY421" s="234" t="s">
        <v>142</v>
      </c>
    </row>
    <row r="422" s="14" customFormat="1">
      <c r="A422" s="14"/>
      <c r="B422" s="235"/>
      <c r="C422" s="236"/>
      <c r="D422" s="226" t="s">
        <v>153</v>
      </c>
      <c r="E422" s="237" t="s">
        <v>19</v>
      </c>
      <c r="F422" s="238" t="s">
        <v>878</v>
      </c>
      <c r="G422" s="236"/>
      <c r="H422" s="239">
        <v>24.5</v>
      </c>
      <c r="I422" s="240"/>
      <c r="J422" s="236"/>
      <c r="K422" s="236"/>
      <c r="L422" s="241"/>
      <c r="M422" s="242"/>
      <c r="N422" s="243"/>
      <c r="O422" s="243"/>
      <c r="P422" s="243"/>
      <c r="Q422" s="243"/>
      <c r="R422" s="243"/>
      <c r="S422" s="243"/>
      <c r="T422" s="244"/>
      <c r="U422" s="14"/>
      <c r="V422" s="14"/>
      <c r="W422" s="14"/>
      <c r="X422" s="14"/>
      <c r="Y422" s="14"/>
      <c r="Z422" s="14"/>
      <c r="AA422" s="14"/>
      <c r="AB422" s="14"/>
      <c r="AC422" s="14"/>
      <c r="AD422" s="14"/>
      <c r="AE422" s="14"/>
      <c r="AT422" s="245" t="s">
        <v>153</v>
      </c>
      <c r="AU422" s="245" t="s">
        <v>83</v>
      </c>
      <c r="AV422" s="14" t="s">
        <v>83</v>
      </c>
      <c r="AW422" s="14" t="s">
        <v>35</v>
      </c>
      <c r="AX422" s="14" t="s">
        <v>81</v>
      </c>
      <c r="AY422" s="245" t="s">
        <v>142</v>
      </c>
    </row>
    <row r="423" s="2" customFormat="1" ht="16.5" customHeight="1">
      <c r="A423" s="40"/>
      <c r="B423" s="41"/>
      <c r="C423" s="206" t="s">
        <v>510</v>
      </c>
      <c r="D423" s="206" t="s">
        <v>144</v>
      </c>
      <c r="E423" s="207" t="s">
        <v>549</v>
      </c>
      <c r="F423" s="208" t="s">
        <v>570</v>
      </c>
      <c r="G423" s="209" t="s">
        <v>372</v>
      </c>
      <c r="H423" s="210">
        <v>5</v>
      </c>
      <c r="I423" s="211"/>
      <c r="J423" s="212">
        <f>ROUND(I423*H423,2)</f>
        <v>0</v>
      </c>
      <c r="K423" s="208" t="s">
        <v>19</v>
      </c>
      <c r="L423" s="46"/>
      <c r="M423" s="213" t="s">
        <v>19</v>
      </c>
      <c r="N423" s="214" t="s">
        <v>44</v>
      </c>
      <c r="O423" s="86"/>
      <c r="P423" s="215">
        <f>O423*H423</f>
        <v>0</v>
      </c>
      <c r="Q423" s="215">
        <v>0.018460000000000001</v>
      </c>
      <c r="R423" s="215">
        <f>Q423*H423</f>
        <v>0.092300000000000007</v>
      </c>
      <c r="S423" s="215">
        <v>0</v>
      </c>
      <c r="T423" s="216">
        <f>S423*H423</f>
        <v>0</v>
      </c>
      <c r="U423" s="40"/>
      <c r="V423" s="40"/>
      <c r="W423" s="40"/>
      <c r="X423" s="40"/>
      <c r="Y423" s="40"/>
      <c r="Z423" s="40"/>
      <c r="AA423" s="40"/>
      <c r="AB423" s="40"/>
      <c r="AC423" s="40"/>
      <c r="AD423" s="40"/>
      <c r="AE423" s="40"/>
      <c r="AR423" s="217" t="s">
        <v>286</v>
      </c>
      <c r="AT423" s="217" t="s">
        <v>144</v>
      </c>
      <c r="AU423" s="217" t="s">
        <v>83</v>
      </c>
      <c r="AY423" s="19" t="s">
        <v>142</v>
      </c>
      <c r="BE423" s="218">
        <f>IF(N423="základní",J423,0)</f>
        <v>0</v>
      </c>
      <c r="BF423" s="218">
        <f>IF(N423="snížená",J423,0)</f>
        <v>0</v>
      </c>
      <c r="BG423" s="218">
        <f>IF(N423="zákl. přenesená",J423,0)</f>
        <v>0</v>
      </c>
      <c r="BH423" s="218">
        <f>IF(N423="sníž. přenesená",J423,0)</f>
        <v>0</v>
      </c>
      <c r="BI423" s="218">
        <f>IF(N423="nulová",J423,0)</f>
        <v>0</v>
      </c>
      <c r="BJ423" s="19" t="s">
        <v>81</v>
      </c>
      <c r="BK423" s="218">
        <f>ROUND(I423*H423,2)</f>
        <v>0</v>
      </c>
      <c r="BL423" s="19" t="s">
        <v>286</v>
      </c>
      <c r="BM423" s="217" t="s">
        <v>886</v>
      </c>
    </row>
    <row r="424" s="13" customFormat="1">
      <c r="A424" s="13"/>
      <c r="B424" s="224"/>
      <c r="C424" s="225"/>
      <c r="D424" s="226" t="s">
        <v>153</v>
      </c>
      <c r="E424" s="227" t="s">
        <v>19</v>
      </c>
      <c r="F424" s="228" t="s">
        <v>752</v>
      </c>
      <c r="G424" s="225"/>
      <c r="H424" s="227" t="s">
        <v>19</v>
      </c>
      <c r="I424" s="229"/>
      <c r="J424" s="225"/>
      <c r="K424" s="225"/>
      <c r="L424" s="230"/>
      <c r="M424" s="231"/>
      <c r="N424" s="232"/>
      <c r="O424" s="232"/>
      <c r="P424" s="232"/>
      <c r="Q424" s="232"/>
      <c r="R424" s="232"/>
      <c r="S424" s="232"/>
      <c r="T424" s="233"/>
      <c r="U424" s="13"/>
      <c r="V424" s="13"/>
      <c r="W424" s="13"/>
      <c r="X424" s="13"/>
      <c r="Y424" s="13"/>
      <c r="Z424" s="13"/>
      <c r="AA424" s="13"/>
      <c r="AB424" s="13"/>
      <c r="AC424" s="13"/>
      <c r="AD424" s="13"/>
      <c r="AE424" s="13"/>
      <c r="AT424" s="234" t="s">
        <v>153</v>
      </c>
      <c r="AU424" s="234" t="s">
        <v>83</v>
      </c>
      <c r="AV424" s="13" t="s">
        <v>81</v>
      </c>
      <c r="AW424" s="13" t="s">
        <v>35</v>
      </c>
      <c r="AX424" s="13" t="s">
        <v>73</v>
      </c>
      <c r="AY424" s="234" t="s">
        <v>142</v>
      </c>
    </row>
    <row r="425" s="13" customFormat="1">
      <c r="A425" s="13"/>
      <c r="B425" s="224"/>
      <c r="C425" s="225"/>
      <c r="D425" s="226" t="s">
        <v>153</v>
      </c>
      <c r="E425" s="227" t="s">
        <v>19</v>
      </c>
      <c r="F425" s="228" t="s">
        <v>887</v>
      </c>
      <c r="G425" s="225"/>
      <c r="H425" s="227" t="s">
        <v>19</v>
      </c>
      <c r="I425" s="229"/>
      <c r="J425" s="225"/>
      <c r="K425" s="225"/>
      <c r="L425" s="230"/>
      <c r="M425" s="231"/>
      <c r="N425" s="232"/>
      <c r="O425" s="232"/>
      <c r="P425" s="232"/>
      <c r="Q425" s="232"/>
      <c r="R425" s="232"/>
      <c r="S425" s="232"/>
      <c r="T425" s="233"/>
      <c r="U425" s="13"/>
      <c r="V425" s="13"/>
      <c r="W425" s="13"/>
      <c r="X425" s="13"/>
      <c r="Y425" s="13"/>
      <c r="Z425" s="13"/>
      <c r="AA425" s="13"/>
      <c r="AB425" s="13"/>
      <c r="AC425" s="13"/>
      <c r="AD425" s="13"/>
      <c r="AE425" s="13"/>
      <c r="AT425" s="234" t="s">
        <v>153</v>
      </c>
      <c r="AU425" s="234" t="s">
        <v>83</v>
      </c>
      <c r="AV425" s="13" t="s">
        <v>81</v>
      </c>
      <c r="AW425" s="13" t="s">
        <v>35</v>
      </c>
      <c r="AX425" s="13" t="s">
        <v>73</v>
      </c>
      <c r="AY425" s="234" t="s">
        <v>142</v>
      </c>
    </row>
    <row r="426" s="13" customFormat="1">
      <c r="A426" s="13"/>
      <c r="B426" s="224"/>
      <c r="C426" s="225"/>
      <c r="D426" s="226" t="s">
        <v>153</v>
      </c>
      <c r="E426" s="227" t="s">
        <v>19</v>
      </c>
      <c r="F426" s="228" t="s">
        <v>888</v>
      </c>
      <c r="G426" s="225"/>
      <c r="H426" s="227" t="s">
        <v>19</v>
      </c>
      <c r="I426" s="229"/>
      <c r="J426" s="225"/>
      <c r="K426" s="225"/>
      <c r="L426" s="230"/>
      <c r="M426" s="231"/>
      <c r="N426" s="232"/>
      <c r="O426" s="232"/>
      <c r="P426" s="232"/>
      <c r="Q426" s="232"/>
      <c r="R426" s="232"/>
      <c r="S426" s="232"/>
      <c r="T426" s="233"/>
      <c r="U426" s="13"/>
      <c r="V426" s="13"/>
      <c r="W426" s="13"/>
      <c r="X426" s="13"/>
      <c r="Y426" s="13"/>
      <c r="Z426" s="13"/>
      <c r="AA426" s="13"/>
      <c r="AB426" s="13"/>
      <c r="AC426" s="13"/>
      <c r="AD426" s="13"/>
      <c r="AE426" s="13"/>
      <c r="AT426" s="234" t="s">
        <v>153</v>
      </c>
      <c r="AU426" s="234" t="s">
        <v>83</v>
      </c>
      <c r="AV426" s="13" t="s">
        <v>81</v>
      </c>
      <c r="AW426" s="13" t="s">
        <v>35</v>
      </c>
      <c r="AX426" s="13" t="s">
        <v>73</v>
      </c>
      <c r="AY426" s="234" t="s">
        <v>142</v>
      </c>
    </row>
    <row r="427" s="14" customFormat="1">
      <c r="A427" s="14"/>
      <c r="B427" s="235"/>
      <c r="C427" s="236"/>
      <c r="D427" s="226" t="s">
        <v>153</v>
      </c>
      <c r="E427" s="237" t="s">
        <v>19</v>
      </c>
      <c r="F427" s="238" t="s">
        <v>180</v>
      </c>
      <c r="G427" s="236"/>
      <c r="H427" s="239">
        <v>5</v>
      </c>
      <c r="I427" s="240"/>
      <c r="J427" s="236"/>
      <c r="K427" s="236"/>
      <c r="L427" s="241"/>
      <c r="M427" s="242"/>
      <c r="N427" s="243"/>
      <c r="O427" s="243"/>
      <c r="P427" s="243"/>
      <c r="Q427" s="243"/>
      <c r="R427" s="243"/>
      <c r="S427" s="243"/>
      <c r="T427" s="244"/>
      <c r="U427" s="14"/>
      <c r="V427" s="14"/>
      <c r="W427" s="14"/>
      <c r="X427" s="14"/>
      <c r="Y427" s="14"/>
      <c r="Z427" s="14"/>
      <c r="AA427" s="14"/>
      <c r="AB427" s="14"/>
      <c r="AC427" s="14"/>
      <c r="AD427" s="14"/>
      <c r="AE427" s="14"/>
      <c r="AT427" s="245" t="s">
        <v>153</v>
      </c>
      <c r="AU427" s="245" t="s">
        <v>83</v>
      </c>
      <c r="AV427" s="14" t="s">
        <v>83</v>
      </c>
      <c r="AW427" s="14" t="s">
        <v>35</v>
      </c>
      <c r="AX427" s="14" t="s">
        <v>73</v>
      </c>
      <c r="AY427" s="245" t="s">
        <v>142</v>
      </c>
    </row>
    <row r="428" s="15" customFormat="1">
      <c r="A428" s="15"/>
      <c r="B428" s="246"/>
      <c r="C428" s="247"/>
      <c r="D428" s="226" t="s">
        <v>153</v>
      </c>
      <c r="E428" s="248" t="s">
        <v>19</v>
      </c>
      <c r="F428" s="249" t="s">
        <v>160</v>
      </c>
      <c r="G428" s="247"/>
      <c r="H428" s="250">
        <v>5</v>
      </c>
      <c r="I428" s="251"/>
      <c r="J428" s="247"/>
      <c r="K428" s="247"/>
      <c r="L428" s="252"/>
      <c r="M428" s="253"/>
      <c r="N428" s="254"/>
      <c r="O428" s="254"/>
      <c r="P428" s="254"/>
      <c r="Q428" s="254"/>
      <c r="R428" s="254"/>
      <c r="S428" s="254"/>
      <c r="T428" s="255"/>
      <c r="U428" s="15"/>
      <c r="V428" s="15"/>
      <c r="W428" s="15"/>
      <c r="X428" s="15"/>
      <c r="Y428" s="15"/>
      <c r="Z428" s="15"/>
      <c r="AA428" s="15"/>
      <c r="AB428" s="15"/>
      <c r="AC428" s="15"/>
      <c r="AD428" s="15"/>
      <c r="AE428" s="15"/>
      <c r="AT428" s="256" t="s">
        <v>153</v>
      </c>
      <c r="AU428" s="256" t="s">
        <v>83</v>
      </c>
      <c r="AV428" s="15" t="s">
        <v>149</v>
      </c>
      <c r="AW428" s="15" t="s">
        <v>35</v>
      </c>
      <c r="AX428" s="15" t="s">
        <v>81</v>
      </c>
      <c r="AY428" s="256" t="s">
        <v>142</v>
      </c>
    </row>
    <row r="429" s="12" customFormat="1" ht="22.8" customHeight="1">
      <c r="A429" s="12"/>
      <c r="B429" s="190"/>
      <c r="C429" s="191"/>
      <c r="D429" s="192" t="s">
        <v>72</v>
      </c>
      <c r="E429" s="204" t="s">
        <v>576</v>
      </c>
      <c r="F429" s="204" t="s">
        <v>577</v>
      </c>
      <c r="G429" s="191"/>
      <c r="H429" s="191"/>
      <c r="I429" s="194"/>
      <c r="J429" s="205">
        <f>BK429</f>
        <v>0</v>
      </c>
      <c r="K429" s="191"/>
      <c r="L429" s="196"/>
      <c r="M429" s="197"/>
      <c r="N429" s="198"/>
      <c r="O429" s="198"/>
      <c r="P429" s="199">
        <f>SUM(P430:P456)</f>
        <v>0</v>
      </c>
      <c r="Q429" s="198"/>
      <c r="R429" s="199">
        <f>SUM(R430:R456)</f>
        <v>0</v>
      </c>
      <c r="S429" s="198"/>
      <c r="T429" s="200">
        <f>SUM(T430:T456)</f>
        <v>0</v>
      </c>
      <c r="U429" s="12"/>
      <c r="V429" s="12"/>
      <c r="W429" s="12"/>
      <c r="X429" s="12"/>
      <c r="Y429" s="12"/>
      <c r="Z429" s="12"/>
      <c r="AA429" s="12"/>
      <c r="AB429" s="12"/>
      <c r="AC429" s="12"/>
      <c r="AD429" s="12"/>
      <c r="AE429" s="12"/>
      <c r="AR429" s="201" t="s">
        <v>81</v>
      </c>
      <c r="AT429" s="202" t="s">
        <v>72</v>
      </c>
      <c r="AU429" s="202" t="s">
        <v>81</v>
      </c>
      <c r="AY429" s="201" t="s">
        <v>142</v>
      </c>
      <c r="BK429" s="203">
        <f>SUM(BK430:BK456)</f>
        <v>0</v>
      </c>
    </row>
    <row r="430" s="2" customFormat="1" ht="24.15" customHeight="1">
      <c r="A430" s="40"/>
      <c r="B430" s="41"/>
      <c r="C430" s="206" t="s">
        <v>517</v>
      </c>
      <c r="D430" s="206" t="s">
        <v>144</v>
      </c>
      <c r="E430" s="207" t="s">
        <v>579</v>
      </c>
      <c r="F430" s="208" t="s">
        <v>580</v>
      </c>
      <c r="G430" s="209" t="s">
        <v>253</v>
      </c>
      <c r="H430" s="210">
        <v>737.26999999999998</v>
      </c>
      <c r="I430" s="211"/>
      <c r="J430" s="212">
        <f>ROUND(I430*H430,2)</f>
        <v>0</v>
      </c>
      <c r="K430" s="208" t="s">
        <v>148</v>
      </c>
      <c r="L430" s="46"/>
      <c r="M430" s="213" t="s">
        <v>19</v>
      </c>
      <c r="N430" s="214" t="s">
        <v>44</v>
      </c>
      <c r="O430" s="86"/>
      <c r="P430" s="215">
        <f>O430*H430</f>
        <v>0</v>
      </c>
      <c r="Q430" s="215">
        <v>0</v>
      </c>
      <c r="R430" s="215">
        <f>Q430*H430</f>
        <v>0</v>
      </c>
      <c r="S430" s="215">
        <v>0</v>
      </c>
      <c r="T430" s="216">
        <f>S430*H430</f>
        <v>0</v>
      </c>
      <c r="U430" s="40"/>
      <c r="V430" s="40"/>
      <c r="W430" s="40"/>
      <c r="X430" s="40"/>
      <c r="Y430" s="40"/>
      <c r="Z430" s="40"/>
      <c r="AA430" s="40"/>
      <c r="AB430" s="40"/>
      <c r="AC430" s="40"/>
      <c r="AD430" s="40"/>
      <c r="AE430" s="40"/>
      <c r="AR430" s="217" t="s">
        <v>149</v>
      </c>
      <c r="AT430" s="217" t="s">
        <v>144</v>
      </c>
      <c r="AU430" s="217" t="s">
        <v>83</v>
      </c>
      <c r="AY430" s="19" t="s">
        <v>142</v>
      </c>
      <c r="BE430" s="218">
        <f>IF(N430="základní",J430,0)</f>
        <v>0</v>
      </c>
      <c r="BF430" s="218">
        <f>IF(N430="snížená",J430,0)</f>
        <v>0</v>
      </c>
      <c r="BG430" s="218">
        <f>IF(N430="zákl. přenesená",J430,0)</f>
        <v>0</v>
      </c>
      <c r="BH430" s="218">
        <f>IF(N430="sníž. přenesená",J430,0)</f>
        <v>0</v>
      </c>
      <c r="BI430" s="218">
        <f>IF(N430="nulová",J430,0)</f>
        <v>0</v>
      </c>
      <c r="BJ430" s="19" t="s">
        <v>81</v>
      </c>
      <c r="BK430" s="218">
        <f>ROUND(I430*H430,2)</f>
        <v>0</v>
      </c>
      <c r="BL430" s="19" t="s">
        <v>149</v>
      </c>
      <c r="BM430" s="217" t="s">
        <v>889</v>
      </c>
    </row>
    <row r="431" s="2" customFormat="1">
      <c r="A431" s="40"/>
      <c r="B431" s="41"/>
      <c r="C431" s="42"/>
      <c r="D431" s="219" t="s">
        <v>151</v>
      </c>
      <c r="E431" s="42"/>
      <c r="F431" s="220" t="s">
        <v>582</v>
      </c>
      <c r="G431" s="42"/>
      <c r="H431" s="42"/>
      <c r="I431" s="221"/>
      <c r="J431" s="42"/>
      <c r="K431" s="42"/>
      <c r="L431" s="46"/>
      <c r="M431" s="222"/>
      <c r="N431" s="223"/>
      <c r="O431" s="86"/>
      <c r="P431" s="86"/>
      <c r="Q431" s="86"/>
      <c r="R431" s="86"/>
      <c r="S431" s="86"/>
      <c r="T431" s="87"/>
      <c r="U431" s="40"/>
      <c r="V431" s="40"/>
      <c r="W431" s="40"/>
      <c r="X431" s="40"/>
      <c r="Y431" s="40"/>
      <c r="Z431" s="40"/>
      <c r="AA431" s="40"/>
      <c r="AB431" s="40"/>
      <c r="AC431" s="40"/>
      <c r="AD431" s="40"/>
      <c r="AE431" s="40"/>
      <c r="AT431" s="19" t="s">
        <v>151</v>
      </c>
      <c r="AU431" s="19" t="s">
        <v>83</v>
      </c>
    </row>
    <row r="432" s="13" customFormat="1">
      <c r="A432" s="13"/>
      <c r="B432" s="224"/>
      <c r="C432" s="225"/>
      <c r="D432" s="226" t="s">
        <v>153</v>
      </c>
      <c r="E432" s="227" t="s">
        <v>19</v>
      </c>
      <c r="F432" s="228" t="s">
        <v>752</v>
      </c>
      <c r="G432" s="225"/>
      <c r="H432" s="227" t="s">
        <v>19</v>
      </c>
      <c r="I432" s="229"/>
      <c r="J432" s="225"/>
      <c r="K432" s="225"/>
      <c r="L432" s="230"/>
      <c r="M432" s="231"/>
      <c r="N432" s="232"/>
      <c r="O432" s="232"/>
      <c r="P432" s="232"/>
      <c r="Q432" s="232"/>
      <c r="R432" s="232"/>
      <c r="S432" s="232"/>
      <c r="T432" s="233"/>
      <c r="U432" s="13"/>
      <c r="V432" s="13"/>
      <c r="W432" s="13"/>
      <c r="X432" s="13"/>
      <c r="Y432" s="13"/>
      <c r="Z432" s="13"/>
      <c r="AA432" s="13"/>
      <c r="AB432" s="13"/>
      <c r="AC432" s="13"/>
      <c r="AD432" s="13"/>
      <c r="AE432" s="13"/>
      <c r="AT432" s="234" t="s">
        <v>153</v>
      </c>
      <c r="AU432" s="234" t="s">
        <v>83</v>
      </c>
      <c r="AV432" s="13" t="s">
        <v>81</v>
      </c>
      <c r="AW432" s="13" t="s">
        <v>35</v>
      </c>
      <c r="AX432" s="13" t="s">
        <v>73</v>
      </c>
      <c r="AY432" s="234" t="s">
        <v>142</v>
      </c>
    </row>
    <row r="433" s="13" customFormat="1">
      <c r="A433" s="13"/>
      <c r="B433" s="224"/>
      <c r="C433" s="225"/>
      <c r="D433" s="226" t="s">
        <v>153</v>
      </c>
      <c r="E433" s="227" t="s">
        <v>19</v>
      </c>
      <c r="F433" s="228" t="s">
        <v>583</v>
      </c>
      <c r="G433" s="225"/>
      <c r="H433" s="227" t="s">
        <v>19</v>
      </c>
      <c r="I433" s="229"/>
      <c r="J433" s="225"/>
      <c r="K433" s="225"/>
      <c r="L433" s="230"/>
      <c r="M433" s="231"/>
      <c r="N433" s="232"/>
      <c r="O433" s="232"/>
      <c r="P433" s="232"/>
      <c r="Q433" s="232"/>
      <c r="R433" s="232"/>
      <c r="S433" s="232"/>
      <c r="T433" s="233"/>
      <c r="U433" s="13"/>
      <c r="V433" s="13"/>
      <c r="W433" s="13"/>
      <c r="X433" s="13"/>
      <c r="Y433" s="13"/>
      <c r="Z433" s="13"/>
      <c r="AA433" s="13"/>
      <c r="AB433" s="13"/>
      <c r="AC433" s="13"/>
      <c r="AD433" s="13"/>
      <c r="AE433" s="13"/>
      <c r="AT433" s="234" t="s">
        <v>153</v>
      </c>
      <c r="AU433" s="234" t="s">
        <v>83</v>
      </c>
      <c r="AV433" s="13" t="s">
        <v>81</v>
      </c>
      <c r="AW433" s="13" t="s">
        <v>35</v>
      </c>
      <c r="AX433" s="13" t="s">
        <v>73</v>
      </c>
      <c r="AY433" s="234" t="s">
        <v>142</v>
      </c>
    </row>
    <row r="434" s="13" customFormat="1">
      <c r="A434" s="13"/>
      <c r="B434" s="224"/>
      <c r="C434" s="225"/>
      <c r="D434" s="226" t="s">
        <v>153</v>
      </c>
      <c r="E434" s="227" t="s">
        <v>19</v>
      </c>
      <c r="F434" s="228" t="s">
        <v>890</v>
      </c>
      <c r="G434" s="225"/>
      <c r="H434" s="227" t="s">
        <v>19</v>
      </c>
      <c r="I434" s="229"/>
      <c r="J434" s="225"/>
      <c r="K434" s="225"/>
      <c r="L434" s="230"/>
      <c r="M434" s="231"/>
      <c r="N434" s="232"/>
      <c r="O434" s="232"/>
      <c r="P434" s="232"/>
      <c r="Q434" s="232"/>
      <c r="R434" s="232"/>
      <c r="S434" s="232"/>
      <c r="T434" s="233"/>
      <c r="U434" s="13"/>
      <c r="V434" s="13"/>
      <c r="W434" s="13"/>
      <c r="X434" s="13"/>
      <c r="Y434" s="13"/>
      <c r="Z434" s="13"/>
      <c r="AA434" s="13"/>
      <c r="AB434" s="13"/>
      <c r="AC434" s="13"/>
      <c r="AD434" s="13"/>
      <c r="AE434" s="13"/>
      <c r="AT434" s="234" t="s">
        <v>153</v>
      </c>
      <c r="AU434" s="234" t="s">
        <v>83</v>
      </c>
      <c r="AV434" s="13" t="s">
        <v>81</v>
      </c>
      <c r="AW434" s="13" t="s">
        <v>35</v>
      </c>
      <c r="AX434" s="13" t="s">
        <v>73</v>
      </c>
      <c r="AY434" s="234" t="s">
        <v>142</v>
      </c>
    </row>
    <row r="435" s="14" customFormat="1">
      <c r="A435" s="14"/>
      <c r="B435" s="235"/>
      <c r="C435" s="236"/>
      <c r="D435" s="226" t="s">
        <v>153</v>
      </c>
      <c r="E435" s="237" t="s">
        <v>19</v>
      </c>
      <c r="F435" s="238" t="s">
        <v>891</v>
      </c>
      <c r="G435" s="236"/>
      <c r="H435" s="239">
        <v>695.41999999999996</v>
      </c>
      <c r="I435" s="240"/>
      <c r="J435" s="236"/>
      <c r="K435" s="236"/>
      <c r="L435" s="241"/>
      <c r="M435" s="242"/>
      <c r="N435" s="243"/>
      <c r="O435" s="243"/>
      <c r="P435" s="243"/>
      <c r="Q435" s="243"/>
      <c r="R435" s="243"/>
      <c r="S435" s="243"/>
      <c r="T435" s="244"/>
      <c r="U435" s="14"/>
      <c r="V435" s="14"/>
      <c r="W435" s="14"/>
      <c r="X435" s="14"/>
      <c r="Y435" s="14"/>
      <c r="Z435" s="14"/>
      <c r="AA435" s="14"/>
      <c r="AB435" s="14"/>
      <c r="AC435" s="14"/>
      <c r="AD435" s="14"/>
      <c r="AE435" s="14"/>
      <c r="AT435" s="245" t="s">
        <v>153</v>
      </c>
      <c r="AU435" s="245" t="s">
        <v>83</v>
      </c>
      <c r="AV435" s="14" t="s">
        <v>83</v>
      </c>
      <c r="AW435" s="14" t="s">
        <v>35</v>
      </c>
      <c r="AX435" s="14" t="s">
        <v>73</v>
      </c>
      <c r="AY435" s="245" t="s">
        <v>142</v>
      </c>
    </row>
    <row r="436" s="13" customFormat="1">
      <c r="A436" s="13"/>
      <c r="B436" s="224"/>
      <c r="C436" s="225"/>
      <c r="D436" s="226" t="s">
        <v>153</v>
      </c>
      <c r="E436" s="227" t="s">
        <v>19</v>
      </c>
      <c r="F436" s="228" t="s">
        <v>892</v>
      </c>
      <c r="G436" s="225"/>
      <c r="H436" s="227" t="s">
        <v>19</v>
      </c>
      <c r="I436" s="229"/>
      <c r="J436" s="225"/>
      <c r="K436" s="225"/>
      <c r="L436" s="230"/>
      <c r="M436" s="231"/>
      <c r="N436" s="232"/>
      <c r="O436" s="232"/>
      <c r="P436" s="232"/>
      <c r="Q436" s="232"/>
      <c r="R436" s="232"/>
      <c r="S436" s="232"/>
      <c r="T436" s="233"/>
      <c r="U436" s="13"/>
      <c r="V436" s="13"/>
      <c r="W436" s="13"/>
      <c r="X436" s="13"/>
      <c r="Y436" s="13"/>
      <c r="Z436" s="13"/>
      <c r="AA436" s="13"/>
      <c r="AB436" s="13"/>
      <c r="AC436" s="13"/>
      <c r="AD436" s="13"/>
      <c r="AE436" s="13"/>
      <c r="AT436" s="234" t="s">
        <v>153</v>
      </c>
      <c r="AU436" s="234" t="s">
        <v>83</v>
      </c>
      <c r="AV436" s="13" t="s">
        <v>81</v>
      </c>
      <c r="AW436" s="13" t="s">
        <v>35</v>
      </c>
      <c r="AX436" s="13" t="s">
        <v>73</v>
      </c>
      <c r="AY436" s="234" t="s">
        <v>142</v>
      </c>
    </row>
    <row r="437" s="14" customFormat="1">
      <c r="A437" s="14"/>
      <c r="B437" s="235"/>
      <c r="C437" s="236"/>
      <c r="D437" s="226" t="s">
        <v>153</v>
      </c>
      <c r="E437" s="237" t="s">
        <v>19</v>
      </c>
      <c r="F437" s="238" t="s">
        <v>893</v>
      </c>
      <c r="G437" s="236"/>
      <c r="H437" s="239">
        <v>41.850000000000001</v>
      </c>
      <c r="I437" s="240"/>
      <c r="J437" s="236"/>
      <c r="K437" s="236"/>
      <c r="L437" s="241"/>
      <c r="M437" s="242"/>
      <c r="N437" s="243"/>
      <c r="O437" s="243"/>
      <c r="P437" s="243"/>
      <c r="Q437" s="243"/>
      <c r="R437" s="243"/>
      <c r="S437" s="243"/>
      <c r="T437" s="244"/>
      <c r="U437" s="14"/>
      <c r="V437" s="14"/>
      <c r="W437" s="14"/>
      <c r="X437" s="14"/>
      <c r="Y437" s="14"/>
      <c r="Z437" s="14"/>
      <c r="AA437" s="14"/>
      <c r="AB437" s="14"/>
      <c r="AC437" s="14"/>
      <c r="AD437" s="14"/>
      <c r="AE437" s="14"/>
      <c r="AT437" s="245" t="s">
        <v>153</v>
      </c>
      <c r="AU437" s="245" t="s">
        <v>83</v>
      </c>
      <c r="AV437" s="14" t="s">
        <v>83</v>
      </c>
      <c r="AW437" s="14" t="s">
        <v>35</v>
      </c>
      <c r="AX437" s="14" t="s">
        <v>73</v>
      </c>
      <c r="AY437" s="245" t="s">
        <v>142</v>
      </c>
    </row>
    <row r="438" s="15" customFormat="1">
      <c r="A438" s="15"/>
      <c r="B438" s="246"/>
      <c r="C438" s="247"/>
      <c r="D438" s="226" t="s">
        <v>153</v>
      </c>
      <c r="E438" s="248" t="s">
        <v>19</v>
      </c>
      <c r="F438" s="249" t="s">
        <v>160</v>
      </c>
      <c r="G438" s="247"/>
      <c r="H438" s="250">
        <v>737.26999999999998</v>
      </c>
      <c r="I438" s="251"/>
      <c r="J438" s="247"/>
      <c r="K438" s="247"/>
      <c r="L438" s="252"/>
      <c r="M438" s="253"/>
      <c r="N438" s="254"/>
      <c r="O438" s="254"/>
      <c r="P438" s="254"/>
      <c r="Q438" s="254"/>
      <c r="R438" s="254"/>
      <c r="S438" s="254"/>
      <c r="T438" s="255"/>
      <c r="U438" s="15"/>
      <c r="V438" s="15"/>
      <c r="W438" s="15"/>
      <c r="X438" s="15"/>
      <c r="Y438" s="15"/>
      <c r="Z438" s="15"/>
      <c r="AA438" s="15"/>
      <c r="AB438" s="15"/>
      <c r="AC438" s="15"/>
      <c r="AD438" s="15"/>
      <c r="AE438" s="15"/>
      <c r="AT438" s="256" t="s">
        <v>153</v>
      </c>
      <c r="AU438" s="256" t="s">
        <v>83</v>
      </c>
      <c r="AV438" s="15" t="s">
        <v>149</v>
      </c>
      <c r="AW438" s="15" t="s">
        <v>35</v>
      </c>
      <c r="AX438" s="15" t="s">
        <v>81</v>
      </c>
      <c r="AY438" s="256" t="s">
        <v>142</v>
      </c>
    </row>
    <row r="439" s="2" customFormat="1" ht="24.15" customHeight="1">
      <c r="A439" s="40"/>
      <c r="B439" s="41"/>
      <c r="C439" s="206" t="s">
        <v>522</v>
      </c>
      <c r="D439" s="206" t="s">
        <v>144</v>
      </c>
      <c r="E439" s="207" t="s">
        <v>587</v>
      </c>
      <c r="F439" s="208" t="s">
        <v>588</v>
      </c>
      <c r="G439" s="209" t="s">
        <v>253</v>
      </c>
      <c r="H439" s="210">
        <v>50.829999999999998</v>
      </c>
      <c r="I439" s="211"/>
      <c r="J439" s="212">
        <f>ROUND(I439*H439,2)</f>
        <v>0</v>
      </c>
      <c r="K439" s="208" t="s">
        <v>148</v>
      </c>
      <c r="L439" s="46"/>
      <c r="M439" s="213" t="s">
        <v>19</v>
      </c>
      <c r="N439" s="214" t="s">
        <v>44</v>
      </c>
      <c r="O439" s="86"/>
      <c r="P439" s="215">
        <f>O439*H439</f>
        <v>0</v>
      </c>
      <c r="Q439" s="215">
        <v>0</v>
      </c>
      <c r="R439" s="215">
        <f>Q439*H439</f>
        <v>0</v>
      </c>
      <c r="S439" s="215">
        <v>0</v>
      </c>
      <c r="T439" s="216">
        <f>S439*H439</f>
        <v>0</v>
      </c>
      <c r="U439" s="40"/>
      <c r="V439" s="40"/>
      <c r="W439" s="40"/>
      <c r="X439" s="40"/>
      <c r="Y439" s="40"/>
      <c r="Z439" s="40"/>
      <c r="AA439" s="40"/>
      <c r="AB439" s="40"/>
      <c r="AC439" s="40"/>
      <c r="AD439" s="40"/>
      <c r="AE439" s="40"/>
      <c r="AR439" s="217" t="s">
        <v>149</v>
      </c>
      <c r="AT439" s="217" t="s">
        <v>144</v>
      </c>
      <c r="AU439" s="217" t="s">
        <v>83</v>
      </c>
      <c r="AY439" s="19" t="s">
        <v>142</v>
      </c>
      <c r="BE439" s="218">
        <f>IF(N439="základní",J439,0)</f>
        <v>0</v>
      </c>
      <c r="BF439" s="218">
        <f>IF(N439="snížená",J439,0)</f>
        <v>0</v>
      </c>
      <c r="BG439" s="218">
        <f>IF(N439="zákl. přenesená",J439,0)</f>
        <v>0</v>
      </c>
      <c r="BH439" s="218">
        <f>IF(N439="sníž. přenesená",J439,0)</f>
        <v>0</v>
      </c>
      <c r="BI439" s="218">
        <f>IF(N439="nulová",J439,0)</f>
        <v>0</v>
      </c>
      <c r="BJ439" s="19" t="s">
        <v>81</v>
      </c>
      <c r="BK439" s="218">
        <f>ROUND(I439*H439,2)</f>
        <v>0</v>
      </c>
      <c r="BL439" s="19" t="s">
        <v>149</v>
      </c>
      <c r="BM439" s="217" t="s">
        <v>894</v>
      </c>
    </row>
    <row r="440" s="2" customFormat="1">
      <c r="A440" s="40"/>
      <c r="B440" s="41"/>
      <c r="C440" s="42"/>
      <c r="D440" s="219" t="s">
        <v>151</v>
      </c>
      <c r="E440" s="42"/>
      <c r="F440" s="220" t="s">
        <v>590</v>
      </c>
      <c r="G440" s="42"/>
      <c r="H440" s="42"/>
      <c r="I440" s="221"/>
      <c r="J440" s="42"/>
      <c r="K440" s="42"/>
      <c r="L440" s="46"/>
      <c r="M440" s="222"/>
      <c r="N440" s="223"/>
      <c r="O440" s="86"/>
      <c r="P440" s="86"/>
      <c r="Q440" s="86"/>
      <c r="R440" s="86"/>
      <c r="S440" s="86"/>
      <c r="T440" s="87"/>
      <c r="U440" s="40"/>
      <c r="V440" s="40"/>
      <c r="W440" s="40"/>
      <c r="X440" s="40"/>
      <c r="Y440" s="40"/>
      <c r="Z440" s="40"/>
      <c r="AA440" s="40"/>
      <c r="AB440" s="40"/>
      <c r="AC440" s="40"/>
      <c r="AD440" s="40"/>
      <c r="AE440" s="40"/>
      <c r="AT440" s="19" t="s">
        <v>151</v>
      </c>
      <c r="AU440" s="19" t="s">
        <v>83</v>
      </c>
    </row>
    <row r="441" s="13" customFormat="1">
      <c r="A441" s="13"/>
      <c r="B441" s="224"/>
      <c r="C441" s="225"/>
      <c r="D441" s="226" t="s">
        <v>153</v>
      </c>
      <c r="E441" s="227" t="s">
        <v>19</v>
      </c>
      <c r="F441" s="228" t="s">
        <v>752</v>
      </c>
      <c r="G441" s="225"/>
      <c r="H441" s="227" t="s">
        <v>19</v>
      </c>
      <c r="I441" s="229"/>
      <c r="J441" s="225"/>
      <c r="K441" s="225"/>
      <c r="L441" s="230"/>
      <c r="M441" s="231"/>
      <c r="N441" s="232"/>
      <c r="O441" s="232"/>
      <c r="P441" s="232"/>
      <c r="Q441" s="232"/>
      <c r="R441" s="232"/>
      <c r="S441" s="232"/>
      <c r="T441" s="233"/>
      <c r="U441" s="13"/>
      <c r="V441" s="13"/>
      <c r="W441" s="13"/>
      <c r="X441" s="13"/>
      <c r="Y441" s="13"/>
      <c r="Z441" s="13"/>
      <c r="AA441" s="13"/>
      <c r="AB441" s="13"/>
      <c r="AC441" s="13"/>
      <c r="AD441" s="13"/>
      <c r="AE441" s="13"/>
      <c r="AT441" s="234" t="s">
        <v>153</v>
      </c>
      <c r="AU441" s="234" t="s">
        <v>83</v>
      </c>
      <c r="AV441" s="13" t="s">
        <v>81</v>
      </c>
      <c r="AW441" s="13" t="s">
        <v>35</v>
      </c>
      <c r="AX441" s="13" t="s">
        <v>73</v>
      </c>
      <c r="AY441" s="234" t="s">
        <v>142</v>
      </c>
    </row>
    <row r="442" s="13" customFormat="1">
      <c r="A442" s="13"/>
      <c r="B442" s="224"/>
      <c r="C442" s="225"/>
      <c r="D442" s="226" t="s">
        <v>153</v>
      </c>
      <c r="E442" s="227" t="s">
        <v>19</v>
      </c>
      <c r="F442" s="228" t="s">
        <v>591</v>
      </c>
      <c r="G442" s="225"/>
      <c r="H442" s="227" t="s">
        <v>19</v>
      </c>
      <c r="I442" s="229"/>
      <c r="J442" s="225"/>
      <c r="K442" s="225"/>
      <c r="L442" s="230"/>
      <c r="M442" s="231"/>
      <c r="N442" s="232"/>
      <c r="O442" s="232"/>
      <c r="P442" s="232"/>
      <c r="Q442" s="232"/>
      <c r="R442" s="232"/>
      <c r="S442" s="232"/>
      <c r="T442" s="233"/>
      <c r="U442" s="13"/>
      <c r="V442" s="13"/>
      <c r="W442" s="13"/>
      <c r="X442" s="13"/>
      <c r="Y442" s="13"/>
      <c r="Z442" s="13"/>
      <c r="AA442" s="13"/>
      <c r="AB442" s="13"/>
      <c r="AC442" s="13"/>
      <c r="AD442" s="13"/>
      <c r="AE442" s="13"/>
      <c r="AT442" s="234" t="s">
        <v>153</v>
      </c>
      <c r="AU442" s="234" t="s">
        <v>83</v>
      </c>
      <c r="AV442" s="13" t="s">
        <v>81</v>
      </c>
      <c r="AW442" s="13" t="s">
        <v>35</v>
      </c>
      <c r="AX442" s="13" t="s">
        <v>73</v>
      </c>
      <c r="AY442" s="234" t="s">
        <v>142</v>
      </c>
    </row>
    <row r="443" s="14" customFormat="1">
      <c r="A443" s="14"/>
      <c r="B443" s="235"/>
      <c r="C443" s="236"/>
      <c r="D443" s="226" t="s">
        <v>153</v>
      </c>
      <c r="E443" s="237" t="s">
        <v>19</v>
      </c>
      <c r="F443" s="238" t="s">
        <v>895</v>
      </c>
      <c r="G443" s="236"/>
      <c r="H443" s="239">
        <v>50.829999999999998</v>
      </c>
      <c r="I443" s="240"/>
      <c r="J443" s="236"/>
      <c r="K443" s="236"/>
      <c r="L443" s="241"/>
      <c r="M443" s="242"/>
      <c r="N443" s="243"/>
      <c r="O443" s="243"/>
      <c r="P443" s="243"/>
      <c r="Q443" s="243"/>
      <c r="R443" s="243"/>
      <c r="S443" s="243"/>
      <c r="T443" s="244"/>
      <c r="U443" s="14"/>
      <c r="V443" s="14"/>
      <c r="W443" s="14"/>
      <c r="X443" s="14"/>
      <c r="Y443" s="14"/>
      <c r="Z443" s="14"/>
      <c r="AA443" s="14"/>
      <c r="AB443" s="14"/>
      <c r="AC443" s="14"/>
      <c r="AD443" s="14"/>
      <c r="AE443" s="14"/>
      <c r="AT443" s="245" t="s">
        <v>153</v>
      </c>
      <c r="AU443" s="245" t="s">
        <v>83</v>
      </c>
      <c r="AV443" s="14" t="s">
        <v>83</v>
      </c>
      <c r="AW443" s="14" t="s">
        <v>35</v>
      </c>
      <c r="AX443" s="14" t="s">
        <v>81</v>
      </c>
      <c r="AY443" s="245" t="s">
        <v>142</v>
      </c>
    </row>
    <row r="444" s="2" customFormat="1" ht="24.15" customHeight="1">
      <c r="A444" s="40"/>
      <c r="B444" s="41"/>
      <c r="C444" s="206" t="s">
        <v>528</v>
      </c>
      <c r="D444" s="206" t="s">
        <v>144</v>
      </c>
      <c r="E444" s="207" t="s">
        <v>594</v>
      </c>
      <c r="F444" s="208" t="s">
        <v>595</v>
      </c>
      <c r="G444" s="209" t="s">
        <v>253</v>
      </c>
      <c r="H444" s="210">
        <v>788.10000000000002</v>
      </c>
      <c r="I444" s="211"/>
      <c r="J444" s="212">
        <f>ROUND(I444*H444,2)</f>
        <v>0</v>
      </c>
      <c r="K444" s="208" t="s">
        <v>148</v>
      </c>
      <c r="L444" s="46"/>
      <c r="M444" s="213" t="s">
        <v>19</v>
      </c>
      <c r="N444" s="214" t="s">
        <v>44</v>
      </c>
      <c r="O444" s="86"/>
      <c r="P444" s="215">
        <f>O444*H444</f>
        <v>0</v>
      </c>
      <c r="Q444" s="215">
        <v>0</v>
      </c>
      <c r="R444" s="215">
        <f>Q444*H444</f>
        <v>0</v>
      </c>
      <c r="S444" s="215">
        <v>0</v>
      </c>
      <c r="T444" s="216">
        <f>S444*H444</f>
        <v>0</v>
      </c>
      <c r="U444" s="40"/>
      <c r="V444" s="40"/>
      <c r="W444" s="40"/>
      <c r="X444" s="40"/>
      <c r="Y444" s="40"/>
      <c r="Z444" s="40"/>
      <c r="AA444" s="40"/>
      <c r="AB444" s="40"/>
      <c r="AC444" s="40"/>
      <c r="AD444" s="40"/>
      <c r="AE444" s="40"/>
      <c r="AR444" s="217" t="s">
        <v>149</v>
      </c>
      <c r="AT444" s="217" t="s">
        <v>144</v>
      </c>
      <c r="AU444" s="217" t="s">
        <v>83</v>
      </c>
      <c r="AY444" s="19" t="s">
        <v>142</v>
      </c>
      <c r="BE444" s="218">
        <f>IF(N444="základní",J444,0)</f>
        <v>0</v>
      </c>
      <c r="BF444" s="218">
        <f>IF(N444="snížená",J444,0)</f>
        <v>0</v>
      </c>
      <c r="BG444" s="218">
        <f>IF(N444="zákl. přenesená",J444,0)</f>
        <v>0</v>
      </c>
      <c r="BH444" s="218">
        <f>IF(N444="sníž. přenesená",J444,0)</f>
        <v>0</v>
      </c>
      <c r="BI444" s="218">
        <f>IF(N444="nulová",J444,0)</f>
        <v>0</v>
      </c>
      <c r="BJ444" s="19" t="s">
        <v>81</v>
      </c>
      <c r="BK444" s="218">
        <f>ROUND(I444*H444,2)</f>
        <v>0</v>
      </c>
      <c r="BL444" s="19" t="s">
        <v>149</v>
      </c>
      <c r="BM444" s="217" t="s">
        <v>896</v>
      </c>
    </row>
    <row r="445" s="2" customFormat="1">
      <c r="A445" s="40"/>
      <c r="B445" s="41"/>
      <c r="C445" s="42"/>
      <c r="D445" s="219" t="s">
        <v>151</v>
      </c>
      <c r="E445" s="42"/>
      <c r="F445" s="220" t="s">
        <v>597</v>
      </c>
      <c r="G445" s="42"/>
      <c r="H445" s="42"/>
      <c r="I445" s="221"/>
      <c r="J445" s="42"/>
      <c r="K445" s="42"/>
      <c r="L445" s="46"/>
      <c r="M445" s="222"/>
      <c r="N445" s="223"/>
      <c r="O445" s="86"/>
      <c r="P445" s="86"/>
      <c r="Q445" s="86"/>
      <c r="R445" s="86"/>
      <c r="S445" s="86"/>
      <c r="T445" s="87"/>
      <c r="U445" s="40"/>
      <c r="V445" s="40"/>
      <c r="W445" s="40"/>
      <c r="X445" s="40"/>
      <c r="Y445" s="40"/>
      <c r="Z445" s="40"/>
      <c r="AA445" s="40"/>
      <c r="AB445" s="40"/>
      <c r="AC445" s="40"/>
      <c r="AD445" s="40"/>
      <c r="AE445" s="40"/>
      <c r="AT445" s="19" t="s">
        <v>151</v>
      </c>
      <c r="AU445" s="19" t="s">
        <v>83</v>
      </c>
    </row>
    <row r="446" s="13" customFormat="1">
      <c r="A446" s="13"/>
      <c r="B446" s="224"/>
      <c r="C446" s="225"/>
      <c r="D446" s="226" t="s">
        <v>153</v>
      </c>
      <c r="E446" s="227" t="s">
        <v>19</v>
      </c>
      <c r="F446" s="228" t="s">
        <v>897</v>
      </c>
      <c r="G446" s="225"/>
      <c r="H446" s="227" t="s">
        <v>19</v>
      </c>
      <c r="I446" s="229"/>
      <c r="J446" s="225"/>
      <c r="K446" s="225"/>
      <c r="L446" s="230"/>
      <c r="M446" s="231"/>
      <c r="N446" s="232"/>
      <c r="O446" s="232"/>
      <c r="P446" s="232"/>
      <c r="Q446" s="232"/>
      <c r="R446" s="232"/>
      <c r="S446" s="232"/>
      <c r="T446" s="233"/>
      <c r="U446" s="13"/>
      <c r="V446" s="13"/>
      <c r="W446" s="13"/>
      <c r="X446" s="13"/>
      <c r="Y446" s="13"/>
      <c r="Z446" s="13"/>
      <c r="AA446" s="13"/>
      <c r="AB446" s="13"/>
      <c r="AC446" s="13"/>
      <c r="AD446" s="13"/>
      <c r="AE446" s="13"/>
      <c r="AT446" s="234" t="s">
        <v>153</v>
      </c>
      <c r="AU446" s="234" t="s">
        <v>83</v>
      </c>
      <c r="AV446" s="13" t="s">
        <v>81</v>
      </c>
      <c r="AW446" s="13" t="s">
        <v>35</v>
      </c>
      <c r="AX446" s="13" t="s">
        <v>73</v>
      </c>
      <c r="AY446" s="234" t="s">
        <v>142</v>
      </c>
    </row>
    <row r="447" s="14" customFormat="1">
      <c r="A447" s="14"/>
      <c r="B447" s="235"/>
      <c r="C447" s="236"/>
      <c r="D447" s="226" t="s">
        <v>153</v>
      </c>
      <c r="E447" s="237" t="s">
        <v>19</v>
      </c>
      <c r="F447" s="238" t="s">
        <v>898</v>
      </c>
      <c r="G447" s="236"/>
      <c r="H447" s="239">
        <v>746.25</v>
      </c>
      <c r="I447" s="240"/>
      <c r="J447" s="236"/>
      <c r="K447" s="236"/>
      <c r="L447" s="241"/>
      <c r="M447" s="242"/>
      <c r="N447" s="243"/>
      <c r="O447" s="243"/>
      <c r="P447" s="243"/>
      <c r="Q447" s="243"/>
      <c r="R447" s="243"/>
      <c r="S447" s="243"/>
      <c r="T447" s="244"/>
      <c r="U447" s="14"/>
      <c r="V447" s="14"/>
      <c r="W447" s="14"/>
      <c r="X447" s="14"/>
      <c r="Y447" s="14"/>
      <c r="Z447" s="14"/>
      <c r="AA447" s="14"/>
      <c r="AB447" s="14"/>
      <c r="AC447" s="14"/>
      <c r="AD447" s="14"/>
      <c r="AE447" s="14"/>
      <c r="AT447" s="245" t="s">
        <v>153</v>
      </c>
      <c r="AU447" s="245" t="s">
        <v>83</v>
      </c>
      <c r="AV447" s="14" t="s">
        <v>83</v>
      </c>
      <c r="AW447" s="14" t="s">
        <v>35</v>
      </c>
      <c r="AX447" s="14" t="s">
        <v>73</v>
      </c>
      <c r="AY447" s="245" t="s">
        <v>142</v>
      </c>
    </row>
    <row r="448" s="13" customFormat="1">
      <c r="A448" s="13"/>
      <c r="B448" s="224"/>
      <c r="C448" s="225"/>
      <c r="D448" s="226" t="s">
        <v>153</v>
      </c>
      <c r="E448" s="227" t="s">
        <v>19</v>
      </c>
      <c r="F448" s="228" t="s">
        <v>892</v>
      </c>
      <c r="G448" s="225"/>
      <c r="H448" s="227" t="s">
        <v>19</v>
      </c>
      <c r="I448" s="229"/>
      <c r="J448" s="225"/>
      <c r="K448" s="225"/>
      <c r="L448" s="230"/>
      <c r="M448" s="231"/>
      <c r="N448" s="232"/>
      <c r="O448" s="232"/>
      <c r="P448" s="232"/>
      <c r="Q448" s="232"/>
      <c r="R448" s="232"/>
      <c r="S448" s="232"/>
      <c r="T448" s="233"/>
      <c r="U448" s="13"/>
      <c r="V448" s="13"/>
      <c r="W448" s="13"/>
      <c r="X448" s="13"/>
      <c r="Y448" s="13"/>
      <c r="Z448" s="13"/>
      <c r="AA448" s="13"/>
      <c r="AB448" s="13"/>
      <c r="AC448" s="13"/>
      <c r="AD448" s="13"/>
      <c r="AE448" s="13"/>
      <c r="AT448" s="234" t="s">
        <v>153</v>
      </c>
      <c r="AU448" s="234" t="s">
        <v>83</v>
      </c>
      <c r="AV448" s="13" t="s">
        <v>81</v>
      </c>
      <c r="AW448" s="13" t="s">
        <v>35</v>
      </c>
      <c r="AX448" s="13" t="s">
        <v>73</v>
      </c>
      <c r="AY448" s="234" t="s">
        <v>142</v>
      </c>
    </row>
    <row r="449" s="14" customFormat="1">
      <c r="A449" s="14"/>
      <c r="B449" s="235"/>
      <c r="C449" s="236"/>
      <c r="D449" s="226" t="s">
        <v>153</v>
      </c>
      <c r="E449" s="237" t="s">
        <v>19</v>
      </c>
      <c r="F449" s="238" t="s">
        <v>893</v>
      </c>
      <c r="G449" s="236"/>
      <c r="H449" s="239">
        <v>41.850000000000001</v>
      </c>
      <c r="I449" s="240"/>
      <c r="J449" s="236"/>
      <c r="K449" s="236"/>
      <c r="L449" s="241"/>
      <c r="M449" s="242"/>
      <c r="N449" s="243"/>
      <c r="O449" s="243"/>
      <c r="P449" s="243"/>
      <c r="Q449" s="243"/>
      <c r="R449" s="243"/>
      <c r="S449" s="243"/>
      <c r="T449" s="244"/>
      <c r="U449" s="14"/>
      <c r="V449" s="14"/>
      <c r="W449" s="14"/>
      <c r="X449" s="14"/>
      <c r="Y449" s="14"/>
      <c r="Z449" s="14"/>
      <c r="AA449" s="14"/>
      <c r="AB449" s="14"/>
      <c r="AC449" s="14"/>
      <c r="AD449" s="14"/>
      <c r="AE449" s="14"/>
      <c r="AT449" s="245" t="s">
        <v>153</v>
      </c>
      <c r="AU449" s="245" t="s">
        <v>83</v>
      </c>
      <c r="AV449" s="14" t="s">
        <v>83</v>
      </c>
      <c r="AW449" s="14" t="s">
        <v>35</v>
      </c>
      <c r="AX449" s="14" t="s">
        <v>73</v>
      </c>
      <c r="AY449" s="245" t="s">
        <v>142</v>
      </c>
    </row>
    <row r="450" s="15" customFormat="1">
      <c r="A450" s="15"/>
      <c r="B450" s="246"/>
      <c r="C450" s="247"/>
      <c r="D450" s="226" t="s">
        <v>153</v>
      </c>
      <c r="E450" s="248" t="s">
        <v>19</v>
      </c>
      <c r="F450" s="249" t="s">
        <v>160</v>
      </c>
      <c r="G450" s="247"/>
      <c r="H450" s="250">
        <v>788.10000000000002</v>
      </c>
      <c r="I450" s="251"/>
      <c r="J450" s="247"/>
      <c r="K450" s="247"/>
      <c r="L450" s="252"/>
      <c r="M450" s="253"/>
      <c r="N450" s="254"/>
      <c r="O450" s="254"/>
      <c r="P450" s="254"/>
      <c r="Q450" s="254"/>
      <c r="R450" s="254"/>
      <c r="S450" s="254"/>
      <c r="T450" s="255"/>
      <c r="U450" s="15"/>
      <c r="V450" s="15"/>
      <c r="W450" s="15"/>
      <c r="X450" s="15"/>
      <c r="Y450" s="15"/>
      <c r="Z450" s="15"/>
      <c r="AA450" s="15"/>
      <c r="AB450" s="15"/>
      <c r="AC450" s="15"/>
      <c r="AD450" s="15"/>
      <c r="AE450" s="15"/>
      <c r="AT450" s="256" t="s">
        <v>153</v>
      </c>
      <c r="AU450" s="256" t="s">
        <v>83</v>
      </c>
      <c r="AV450" s="15" t="s">
        <v>149</v>
      </c>
      <c r="AW450" s="15" t="s">
        <v>35</v>
      </c>
      <c r="AX450" s="15" t="s">
        <v>81</v>
      </c>
      <c r="AY450" s="256" t="s">
        <v>142</v>
      </c>
    </row>
    <row r="451" s="2" customFormat="1" ht="24.15" customHeight="1">
      <c r="A451" s="40"/>
      <c r="B451" s="41"/>
      <c r="C451" s="206" t="s">
        <v>536</v>
      </c>
      <c r="D451" s="206" t="s">
        <v>144</v>
      </c>
      <c r="E451" s="207" t="s">
        <v>599</v>
      </c>
      <c r="F451" s="208" t="s">
        <v>600</v>
      </c>
      <c r="G451" s="209" t="s">
        <v>253</v>
      </c>
      <c r="H451" s="210">
        <v>15124.98</v>
      </c>
      <c r="I451" s="211"/>
      <c r="J451" s="212">
        <f>ROUND(I451*H451,2)</f>
        <v>0</v>
      </c>
      <c r="K451" s="208" t="s">
        <v>148</v>
      </c>
      <c r="L451" s="46"/>
      <c r="M451" s="213" t="s">
        <v>19</v>
      </c>
      <c r="N451" s="214" t="s">
        <v>44</v>
      </c>
      <c r="O451" s="86"/>
      <c r="P451" s="215">
        <f>O451*H451</f>
        <v>0</v>
      </c>
      <c r="Q451" s="215">
        <v>0</v>
      </c>
      <c r="R451" s="215">
        <f>Q451*H451</f>
        <v>0</v>
      </c>
      <c r="S451" s="215">
        <v>0</v>
      </c>
      <c r="T451" s="216">
        <f>S451*H451</f>
        <v>0</v>
      </c>
      <c r="U451" s="40"/>
      <c r="V451" s="40"/>
      <c r="W451" s="40"/>
      <c r="X451" s="40"/>
      <c r="Y451" s="40"/>
      <c r="Z451" s="40"/>
      <c r="AA451" s="40"/>
      <c r="AB451" s="40"/>
      <c r="AC451" s="40"/>
      <c r="AD451" s="40"/>
      <c r="AE451" s="40"/>
      <c r="AR451" s="217" t="s">
        <v>149</v>
      </c>
      <c r="AT451" s="217" t="s">
        <v>144</v>
      </c>
      <c r="AU451" s="217" t="s">
        <v>83</v>
      </c>
      <c r="AY451" s="19" t="s">
        <v>142</v>
      </c>
      <c r="BE451" s="218">
        <f>IF(N451="základní",J451,0)</f>
        <v>0</v>
      </c>
      <c r="BF451" s="218">
        <f>IF(N451="snížená",J451,0)</f>
        <v>0</v>
      </c>
      <c r="BG451" s="218">
        <f>IF(N451="zákl. přenesená",J451,0)</f>
        <v>0</v>
      </c>
      <c r="BH451" s="218">
        <f>IF(N451="sníž. přenesená",J451,0)</f>
        <v>0</v>
      </c>
      <c r="BI451" s="218">
        <f>IF(N451="nulová",J451,0)</f>
        <v>0</v>
      </c>
      <c r="BJ451" s="19" t="s">
        <v>81</v>
      </c>
      <c r="BK451" s="218">
        <f>ROUND(I451*H451,2)</f>
        <v>0</v>
      </c>
      <c r="BL451" s="19" t="s">
        <v>149</v>
      </c>
      <c r="BM451" s="217" t="s">
        <v>899</v>
      </c>
    </row>
    <row r="452" s="2" customFormat="1">
      <c r="A452" s="40"/>
      <c r="B452" s="41"/>
      <c r="C452" s="42"/>
      <c r="D452" s="219" t="s">
        <v>151</v>
      </c>
      <c r="E452" s="42"/>
      <c r="F452" s="220" t="s">
        <v>602</v>
      </c>
      <c r="G452" s="42"/>
      <c r="H452" s="42"/>
      <c r="I452" s="221"/>
      <c r="J452" s="42"/>
      <c r="K452" s="42"/>
      <c r="L452" s="46"/>
      <c r="M452" s="222"/>
      <c r="N452" s="223"/>
      <c r="O452" s="86"/>
      <c r="P452" s="86"/>
      <c r="Q452" s="86"/>
      <c r="R452" s="86"/>
      <c r="S452" s="86"/>
      <c r="T452" s="87"/>
      <c r="U452" s="40"/>
      <c r="V452" s="40"/>
      <c r="W452" s="40"/>
      <c r="X452" s="40"/>
      <c r="Y452" s="40"/>
      <c r="Z452" s="40"/>
      <c r="AA452" s="40"/>
      <c r="AB452" s="40"/>
      <c r="AC452" s="40"/>
      <c r="AD452" s="40"/>
      <c r="AE452" s="40"/>
      <c r="AT452" s="19" t="s">
        <v>151</v>
      </c>
      <c r="AU452" s="19" t="s">
        <v>83</v>
      </c>
    </row>
    <row r="453" s="13" customFormat="1">
      <c r="A453" s="13"/>
      <c r="B453" s="224"/>
      <c r="C453" s="225"/>
      <c r="D453" s="226" t="s">
        <v>153</v>
      </c>
      <c r="E453" s="227" t="s">
        <v>19</v>
      </c>
      <c r="F453" s="228" t="s">
        <v>603</v>
      </c>
      <c r="G453" s="225"/>
      <c r="H453" s="227" t="s">
        <v>19</v>
      </c>
      <c r="I453" s="229"/>
      <c r="J453" s="225"/>
      <c r="K453" s="225"/>
      <c r="L453" s="230"/>
      <c r="M453" s="231"/>
      <c r="N453" s="232"/>
      <c r="O453" s="232"/>
      <c r="P453" s="232"/>
      <c r="Q453" s="232"/>
      <c r="R453" s="232"/>
      <c r="S453" s="232"/>
      <c r="T453" s="233"/>
      <c r="U453" s="13"/>
      <c r="V453" s="13"/>
      <c r="W453" s="13"/>
      <c r="X453" s="13"/>
      <c r="Y453" s="13"/>
      <c r="Z453" s="13"/>
      <c r="AA453" s="13"/>
      <c r="AB453" s="13"/>
      <c r="AC453" s="13"/>
      <c r="AD453" s="13"/>
      <c r="AE453" s="13"/>
      <c r="AT453" s="234" t="s">
        <v>153</v>
      </c>
      <c r="AU453" s="234" t="s">
        <v>83</v>
      </c>
      <c r="AV453" s="13" t="s">
        <v>81</v>
      </c>
      <c r="AW453" s="13" t="s">
        <v>35</v>
      </c>
      <c r="AX453" s="13" t="s">
        <v>73</v>
      </c>
      <c r="AY453" s="234" t="s">
        <v>142</v>
      </c>
    </row>
    <row r="454" s="14" customFormat="1">
      <c r="A454" s="14"/>
      <c r="B454" s="235"/>
      <c r="C454" s="236"/>
      <c r="D454" s="226" t="s">
        <v>153</v>
      </c>
      <c r="E454" s="237" t="s">
        <v>19</v>
      </c>
      <c r="F454" s="238" t="s">
        <v>900</v>
      </c>
      <c r="G454" s="236"/>
      <c r="H454" s="239">
        <v>9584.5100000000002</v>
      </c>
      <c r="I454" s="240"/>
      <c r="J454" s="236"/>
      <c r="K454" s="236"/>
      <c r="L454" s="241"/>
      <c r="M454" s="242"/>
      <c r="N454" s="243"/>
      <c r="O454" s="243"/>
      <c r="P454" s="243"/>
      <c r="Q454" s="243"/>
      <c r="R454" s="243"/>
      <c r="S454" s="243"/>
      <c r="T454" s="244"/>
      <c r="U454" s="14"/>
      <c r="V454" s="14"/>
      <c r="W454" s="14"/>
      <c r="X454" s="14"/>
      <c r="Y454" s="14"/>
      <c r="Z454" s="14"/>
      <c r="AA454" s="14"/>
      <c r="AB454" s="14"/>
      <c r="AC454" s="14"/>
      <c r="AD454" s="14"/>
      <c r="AE454" s="14"/>
      <c r="AT454" s="245" t="s">
        <v>153</v>
      </c>
      <c r="AU454" s="245" t="s">
        <v>83</v>
      </c>
      <c r="AV454" s="14" t="s">
        <v>83</v>
      </c>
      <c r="AW454" s="14" t="s">
        <v>35</v>
      </c>
      <c r="AX454" s="14" t="s">
        <v>73</v>
      </c>
      <c r="AY454" s="245" t="s">
        <v>142</v>
      </c>
    </row>
    <row r="455" s="14" customFormat="1">
      <c r="A455" s="14"/>
      <c r="B455" s="235"/>
      <c r="C455" s="236"/>
      <c r="D455" s="226" t="s">
        <v>153</v>
      </c>
      <c r="E455" s="237" t="s">
        <v>19</v>
      </c>
      <c r="F455" s="238" t="s">
        <v>901</v>
      </c>
      <c r="G455" s="236"/>
      <c r="H455" s="239">
        <v>5540.4700000000003</v>
      </c>
      <c r="I455" s="240"/>
      <c r="J455" s="236"/>
      <c r="K455" s="236"/>
      <c r="L455" s="241"/>
      <c r="M455" s="242"/>
      <c r="N455" s="243"/>
      <c r="O455" s="243"/>
      <c r="P455" s="243"/>
      <c r="Q455" s="243"/>
      <c r="R455" s="243"/>
      <c r="S455" s="243"/>
      <c r="T455" s="244"/>
      <c r="U455" s="14"/>
      <c r="V455" s="14"/>
      <c r="W455" s="14"/>
      <c r="X455" s="14"/>
      <c r="Y455" s="14"/>
      <c r="Z455" s="14"/>
      <c r="AA455" s="14"/>
      <c r="AB455" s="14"/>
      <c r="AC455" s="14"/>
      <c r="AD455" s="14"/>
      <c r="AE455" s="14"/>
      <c r="AT455" s="245" t="s">
        <v>153</v>
      </c>
      <c r="AU455" s="245" t="s">
        <v>83</v>
      </c>
      <c r="AV455" s="14" t="s">
        <v>83</v>
      </c>
      <c r="AW455" s="14" t="s">
        <v>35</v>
      </c>
      <c r="AX455" s="14" t="s">
        <v>73</v>
      </c>
      <c r="AY455" s="245" t="s">
        <v>142</v>
      </c>
    </row>
    <row r="456" s="15" customFormat="1">
      <c r="A456" s="15"/>
      <c r="B456" s="246"/>
      <c r="C456" s="247"/>
      <c r="D456" s="226" t="s">
        <v>153</v>
      </c>
      <c r="E456" s="248" t="s">
        <v>19</v>
      </c>
      <c r="F456" s="249" t="s">
        <v>160</v>
      </c>
      <c r="G456" s="247"/>
      <c r="H456" s="250">
        <v>15124.98</v>
      </c>
      <c r="I456" s="251"/>
      <c r="J456" s="247"/>
      <c r="K456" s="247"/>
      <c r="L456" s="252"/>
      <c r="M456" s="253"/>
      <c r="N456" s="254"/>
      <c r="O456" s="254"/>
      <c r="P456" s="254"/>
      <c r="Q456" s="254"/>
      <c r="R456" s="254"/>
      <c r="S456" s="254"/>
      <c r="T456" s="255"/>
      <c r="U456" s="15"/>
      <c r="V456" s="15"/>
      <c r="W456" s="15"/>
      <c r="X456" s="15"/>
      <c r="Y456" s="15"/>
      <c r="Z456" s="15"/>
      <c r="AA456" s="15"/>
      <c r="AB456" s="15"/>
      <c r="AC456" s="15"/>
      <c r="AD456" s="15"/>
      <c r="AE456" s="15"/>
      <c r="AT456" s="256" t="s">
        <v>153</v>
      </c>
      <c r="AU456" s="256" t="s">
        <v>83</v>
      </c>
      <c r="AV456" s="15" t="s">
        <v>149</v>
      </c>
      <c r="AW456" s="15" t="s">
        <v>35</v>
      </c>
      <c r="AX456" s="15" t="s">
        <v>81</v>
      </c>
      <c r="AY456" s="256" t="s">
        <v>142</v>
      </c>
    </row>
    <row r="457" s="12" customFormat="1" ht="22.8" customHeight="1">
      <c r="A457" s="12"/>
      <c r="B457" s="190"/>
      <c r="C457" s="191"/>
      <c r="D457" s="192" t="s">
        <v>72</v>
      </c>
      <c r="E457" s="204" t="s">
        <v>606</v>
      </c>
      <c r="F457" s="204" t="s">
        <v>607</v>
      </c>
      <c r="G457" s="191"/>
      <c r="H457" s="191"/>
      <c r="I457" s="194"/>
      <c r="J457" s="205">
        <f>BK457</f>
        <v>0</v>
      </c>
      <c r="K457" s="191"/>
      <c r="L457" s="196"/>
      <c r="M457" s="197"/>
      <c r="N457" s="198"/>
      <c r="O457" s="198"/>
      <c r="P457" s="199">
        <f>SUM(P458:P461)</f>
        <v>0</v>
      </c>
      <c r="Q457" s="198"/>
      <c r="R457" s="199">
        <f>SUM(R458:R461)</f>
        <v>0</v>
      </c>
      <c r="S457" s="198"/>
      <c r="T457" s="200">
        <f>SUM(T458:T461)</f>
        <v>0</v>
      </c>
      <c r="U457" s="12"/>
      <c r="V457" s="12"/>
      <c r="W457" s="12"/>
      <c r="X457" s="12"/>
      <c r="Y457" s="12"/>
      <c r="Z457" s="12"/>
      <c r="AA457" s="12"/>
      <c r="AB457" s="12"/>
      <c r="AC457" s="12"/>
      <c r="AD457" s="12"/>
      <c r="AE457" s="12"/>
      <c r="AR457" s="201" t="s">
        <v>81</v>
      </c>
      <c r="AT457" s="202" t="s">
        <v>72</v>
      </c>
      <c r="AU457" s="202" t="s">
        <v>81</v>
      </c>
      <c r="AY457" s="201" t="s">
        <v>142</v>
      </c>
      <c r="BK457" s="203">
        <f>SUM(BK458:BK461)</f>
        <v>0</v>
      </c>
    </row>
    <row r="458" s="2" customFormat="1" ht="24.15" customHeight="1">
      <c r="A458" s="40"/>
      <c r="B458" s="41"/>
      <c r="C458" s="206" t="s">
        <v>542</v>
      </c>
      <c r="D458" s="206" t="s">
        <v>144</v>
      </c>
      <c r="E458" s="207" t="s">
        <v>609</v>
      </c>
      <c r="F458" s="208" t="s">
        <v>610</v>
      </c>
      <c r="G458" s="209" t="s">
        <v>253</v>
      </c>
      <c r="H458" s="210">
        <v>2333.5250000000001</v>
      </c>
      <c r="I458" s="211"/>
      <c r="J458" s="212">
        <f>ROUND(I458*H458,2)</f>
        <v>0</v>
      </c>
      <c r="K458" s="208" t="s">
        <v>148</v>
      </c>
      <c r="L458" s="46"/>
      <c r="M458" s="213" t="s">
        <v>19</v>
      </c>
      <c r="N458" s="214" t="s">
        <v>44</v>
      </c>
      <c r="O458" s="86"/>
      <c r="P458" s="215">
        <f>O458*H458</f>
        <v>0</v>
      </c>
      <c r="Q458" s="215">
        <v>0</v>
      </c>
      <c r="R458" s="215">
        <f>Q458*H458</f>
        <v>0</v>
      </c>
      <c r="S458" s="215">
        <v>0</v>
      </c>
      <c r="T458" s="216">
        <f>S458*H458</f>
        <v>0</v>
      </c>
      <c r="U458" s="40"/>
      <c r="V458" s="40"/>
      <c r="W458" s="40"/>
      <c r="X458" s="40"/>
      <c r="Y458" s="40"/>
      <c r="Z458" s="40"/>
      <c r="AA458" s="40"/>
      <c r="AB458" s="40"/>
      <c r="AC458" s="40"/>
      <c r="AD458" s="40"/>
      <c r="AE458" s="40"/>
      <c r="AR458" s="217" t="s">
        <v>149</v>
      </c>
      <c r="AT458" s="217" t="s">
        <v>144</v>
      </c>
      <c r="AU458" s="217" t="s">
        <v>83</v>
      </c>
      <c r="AY458" s="19" t="s">
        <v>142</v>
      </c>
      <c r="BE458" s="218">
        <f>IF(N458="základní",J458,0)</f>
        <v>0</v>
      </c>
      <c r="BF458" s="218">
        <f>IF(N458="snížená",J458,0)</f>
        <v>0</v>
      </c>
      <c r="BG458" s="218">
        <f>IF(N458="zákl. přenesená",J458,0)</f>
        <v>0</v>
      </c>
      <c r="BH458" s="218">
        <f>IF(N458="sníž. přenesená",J458,0)</f>
        <v>0</v>
      </c>
      <c r="BI458" s="218">
        <f>IF(N458="nulová",J458,0)</f>
        <v>0</v>
      </c>
      <c r="BJ458" s="19" t="s">
        <v>81</v>
      </c>
      <c r="BK458" s="218">
        <f>ROUND(I458*H458,2)</f>
        <v>0</v>
      </c>
      <c r="BL458" s="19" t="s">
        <v>149</v>
      </c>
      <c r="BM458" s="217" t="s">
        <v>902</v>
      </c>
    </row>
    <row r="459" s="2" customFormat="1">
      <c r="A459" s="40"/>
      <c r="B459" s="41"/>
      <c r="C459" s="42"/>
      <c r="D459" s="219" t="s">
        <v>151</v>
      </c>
      <c r="E459" s="42"/>
      <c r="F459" s="220" t="s">
        <v>612</v>
      </c>
      <c r="G459" s="42"/>
      <c r="H459" s="42"/>
      <c r="I459" s="221"/>
      <c r="J459" s="42"/>
      <c r="K459" s="42"/>
      <c r="L459" s="46"/>
      <c r="M459" s="222"/>
      <c r="N459" s="223"/>
      <c r="O459" s="86"/>
      <c r="P459" s="86"/>
      <c r="Q459" s="86"/>
      <c r="R459" s="86"/>
      <c r="S459" s="86"/>
      <c r="T459" s="87"/>
      <c r="U459" s="40"/>
      <c r="V459" s="40"/>
      <c r="W459" s="40"/>
      <c r="X459" s="40"/>
      <c r="Y459" s="40"/>
      <c r="Z459" s="40"/>
      <c r="AA459" s="40"/>
      <c r="AB459" s="40"/>
      <c r="AC459" s="40"/>
      <c r="AD459" s="40"/>
      <c r="AE459" s="40"/>
      <c r="AT459" s="19" t="s">
        <v>151</v>
      </c>
      <c r="AU459" s="19" t="s">
        <v>83</v>
      </c>
    </row>
    <row r="460" s="2" customFormat="1" ht="24.15" customHeight="1">
      <c r="A460" s="40"/>
      <c r="B460" s="41"/>
      <c r="C460" s="206" t="s">
        <v>548</v>
      </c>
      <c r="D460" s="206" t="s">
        <v>144</v>
      </c>
      <c r="E460" s="207" t="s">
        <v>614</v>
      </c>
      <c r="F460" s="208" t="s">
        <v>615</v>
      </c>
      <c r="G460" s="209" t="s">
        <v>253</v>
      </c>
      <c r="H460" s="210">
        <v>2333.5250000000001</v>
      </c>
      <c r="I460" s="211"/>
      <c r="J460" s="212">
        <f>ROUND(I460*H460,2)</f>
        <v>0</v>
      </c>
      <c r="K460" s="208" t="s">
        <v>148</v>
      </c>
      <c r="L460" s="46"/>
      <c r="M460" s="213" t="s">
        <v>19</v>
      </c>
      <c r="N460" s="214" t="s">
        <v>44</v>
      </c>
      <c r="O460" s="86"/>
      <c r="P460" s="215">
        <f>O460*H460</f>
        <v>0</v>
      </c>
      <c r="Q460" s="215">
        <v>0</v>
      </c>
      <c r="R460" s="215">
        <f>Q460*H460</f>
        <v>0</v>
      </c>
      <c r="S460" s="215">
        <v>0</v>
      </c>
      <c r="T460" s="216">
        <f>S460*H460</f>
        <v>0</v>
      </c>
      <c r="U460" s="40"/>
      <c r="V460" s="40"/>
      <c r="W460" s="40"/>
      <c r="X460" s="40"/>
      <c r="Y460" s="40"/>
      <c r="Z460" s="40"/>
      <c r="AA460" s="40"/>
      <c r="AB460" s="40"/>
      <c r="AC460" s="40"/>
      <c r="AD460" s="40"/>
      <c r="AE460" s="40"/>
      <c r="AR460" s="217" t="s">
        <v>149</v>
      </c>
      <c r="AT460" s="217" t="s">
        <v>144</v>
      </c>
      <c r="AU460" s="217" t="s">
        <v>83</v>
      </c>
      <c r="AY460" s="19" t="s">
        <v>142</v>
      </c>
      <c r="BE460" s="218">
        <f>IF(N460="základní",J460,0)</f>
        <v>0</v>
      </c>
      <c r="BF460" s="218">
        <f>IF(N460="snížená",J460,0)</f>
        <v>0</v>
      </c>
      <c r="BG460" s="218">
        <f>IF(N460="zákl. přenesená",J460,0)</f>
        <v>0</v>
      </c>
      <c r="BH460" s="218">
        <f>IF(N460="sníž. přenesená",J460,0)</f>
        <v>0</v>
      </c>
      <c r="BI460" s="218">
        <f>IF(N460="nulová",J460,0)</f>
        <v>0</v>
      </c>
      <c r="BJ460" s="19" t="s">
        <v>81</v>
      </c>
      <c r="BK460" s="218">
        <f>ROUND(I460*H460,2)</f>
        <v>0</v>
      </c>
      <c r="BL460" s="19" t="s">
        <v>149</v>
      </c>
      <c r="BM460" s="217" t="s">
        <v>903</v>
      </c>
    </row>
    <row r="461" s="2" customFormat="1">
      <c r="A461" s="40"/>
      <c r="B461" s="41"/>
      <c r="C461" s="42"/>
      <c r="D461" s="219" t="s">
        <v>151</v>
      </c>
      <c r="E461" s="42"/>
      <c r="F461" s="220" t="s">
        <v>617</v>
      </c>
      <c r="G461" s="42"/>
      <c r="H461" s="42"/>
      <c r="I461" s="221"/>
      <c r="J461" s="42"/>
      <c r="K461" s="42"/>
      <c r="L461" s="46"/>
      <c r="M461" s="222"/>
      <c r="N461" s="223"/>
      <c r="O461" s="86"/>
      <c r="P461" s="86"/>
      <c r="Q461" s="86"/>
      <c r="R461" s="86"/>
      <c r="S461" s="86"/>
      <c r="T461" s="87"/>
      <c r="U461" s="40"/>
      <c r="V461" s="40"/>
      <c r="W461" s="40"/>
      <c r="X461" s="40"/>
      <c r="Y461" s="40"/>
      <c r="Z461" s="40"/>
      <c r="AA461" s="40"/>
      <c r="AB461" s="40"/>
      <c r="AC461" s="40"/>
      <c r="AD461" s="40"/>
      <c r="AE461" s="40"/>
      <c r="AT461" s="19" t="s">
        <v>151</v>
      </c>
      <c r="AU461" s="19" t="s">
        <v>83</v>
      </c>
    </row>
    <row r="462" s="12" customFormat="1" ht="25.92" customHeight="1">
      <c r="A462" s="12"/>
      <c r="B462" s="190"/>
      <c r="C462" s="191"/>
      <c r="D462" s="192" t="s">
        <v>72</v>
      </c>
      <c r="E462" s="193" t="s">
        <v>250</v>
      </c>
      <c r="F462" s="193" t="s">
        <v>618</v>
      </c>
      <c r="G462" s="191"/>
      <c r="H462" s="191"/>
      <c r="I462" s="194"/>
      <c r="J462" s="195">
        <f>BK462</f>
        <v>0</v>
      </c>
      <c r="K462" s="191"/>
      <c r="L462" s="196"/>
      <c r="M462" s="197"/>
      <c r="N462" s="198"/>
      <c r="O462" s="198"/>
      <c r="P462" s="199">
        <f>P463</f>
        <v>0</v>
      </c>
      <c r="Q462" s="198"/>
      <c r="R462" s="199">
        <f>R463</f>
        <v>0.41199999999999998</v>
      </c>
      <c r="S462" s="198"/>
      <c r="T462" s="200">
        <f>T463</f>
        <v>0</v>
      </c>
      <c r="U462" s="12"/>
      <c r="V462" s="12"/>
      <c r="W462" s="12"/>
      <c r="X462" s="12"/>
      <c r="Y462" s="12"/>
      <c r="Z462" s="12"/>
      <c r="AA462" s="12"/>
      <c r="AB462" s="12"/>
      <c r="AC462" s="12"/>
      <c r="AD462" s="12"/>
      <c r="AE462" s="12"/>
      <c r="AR462" s="201" t="s">
        <v>168</v>
      </c>
      <c r="AT462" s="202" t="s">
        <v>72</v>
      </c>
      <c r="AU462" s="202" t="s">
        <v>73</v>
      </c>
      <c r="AY462" s="201" t="s">
        <v>142</v>
      </c>
      <c r="BK462" s="203">
        <f>BK463</f>
        <v>0</v>
      </c>
    </row>
    <row r="463" s="12" customFormat="1" ht="22.8" customHeight="1">
      <c r="A463" s="12"/>
      <c r="B463" s="190"/>
      <c r="C463" s="191"/>
      <c r="D463" s="192" t="s">
        <v>72</v>
      </c>
      <c r="E463" s="204" t="s">
        <v>619</v>
      </c>
      <c r="F463" s="204" t="s">
        <v>620</v>
      </c>
      <c r="G463" s="191"/>
      <c r="H463" s="191"/>
      <c r="I463" s="194"/>
      <c r="J463" s="205">
        <f>BK463</f>
        <v>0</v>
      </c>
      <c r="K463" s="191"/>
      <c r="L463" s="196"/>
      <c r="M463" s="197"/>
      <c r="N463" s="198"/>
      <c r="O463" s="198"/>
      <c r="P463" s="199">
        <f>SUM(P464:P479)</f>
        <v>0</v>
      </c>
      <c r="Q463" s="198"/>
      <c r="R463" s="199">
        <f>SUM(R464:R479)</f>
        <v>0.41199999999999998</v>
      </c>
      <c r="S463" s="198"/>
      <c r="T463" s="200">
        <f>SUM(T464:T479)</f>
        <v>0</v>
      </c>
      <c r="U463" s="12"/>
      <c r="V463" s="12"/>
      <c r="W463" s="12"/>
      <c r="X463" s="12"/>
      <c r="Y463" s="12"/>
      <c r="Z463" s="12"/>
      <c r="AA463" s="12"/>
      <c r="AB463" s="12"/>
      <c r="AC463" s="12"/>
      <c r="AD463" s="12"/>
      <c r="AE463" s="12"/>
      <c r="AR463" s="201" t="s">
        <v>168</v>
      </c>
      <c r="AT463" s="202" t="s">
        <v>72</v>
      </c>
      <c r="AU463" s="202" t="s">
        <v>81</v>
      </c>
      <c r="AY463" s="201" t="s">
        <v>142</v>
      </c>
      <c r="BK463" s="203">
        <f>SUM(BK464:BK479)</f>
        <v>0</v>
      </c>
    </row>
    <row r="464" s="2" customFormat="1" ht="24.15" customHeight="1">
      <c r="A464" s="40"/>
      <c r="B464" s="41"/>
      <c r="C464" s="206" t="s">
        <v>552</v>
      </c>
      <c r="D464" s="206" t="s">
        <v>144</v>
      </c>
      <c r="E464" s="207" t="s">
        <v>622</v>
      </c>
      <c r="F464" s="208" t="s">
        <v>623</v>
      </c>
      <c r="G464" s="209" t="s">
        <v>372</v>
      </c>
      <c r="H464" s="210">
        <v>5</v>
      </c>
      <c r="I464" s="211"/>
      <c r="J464" s="212">
        <f>ROUND(I464*H464,2)</f>
        <v>0</v>
      </c>
      <c r="K464" s="208" t="s">
        <v>148</v>
      </c>
      <c r="L464" s="46"/>
      <c r="M464" s="213" t="s">
        <v>19</v>
      </c>
      <c r="N464" s="214" t="s">
        <v>44</v>
      </c>
      <c r="O464" s="86"/>
      <c r="P464" s="215">
        <f>O464*H464</f>
        <v>0</v>
      </c>
      <c r="Q464" s="215">
        <v>0</v>
      </c>
      <c r="R464" s="215">
        <f>Q464*H464</f>
        <v>0</v>
      </c>
      <c r="S464" s="215">
        <v>0</v>
      </c>
      <c r="T464" s="216">
        <f>S464*H464</f>
        <v>0</v>
      </c>
      <c r="U464" s="40"/>
      <c r="V464" s="40"/>
      <c r="W464" s="40"/>
      <c r="X464" s="40"/>
      <c r="Y464" s="40"/>
      <c r="Z464" s="40"/>
      <c r="AA464" s="40"/>
      <c r="AB464" s="40"/>
      <c r="AC464" s="40"/>
      <c r="AD464" s="40"/>
      <c r="AE464" s="40"/>
      <c r="AR464" s="217" t="s">
        <v>608</v>
      </c>
      <c r="AT464" s="217" t="s">
        <v>144</v>
      </c>
      <c r="AU464" s="217" t="s">
        <v>83</v>
      </c>
      <c r="AY464" s="19" t="s">
        <v>142</v>
      </c>
      <c r="BE464" s="218">
        <f>IF(N464="základní",J464,0)</f>
        <v>0</v>
      </c>
      <c r="BF464" s="218">
        <f>IF(N464="snížená",J464,0)</f>
        <v>0</v>
      </c>
      <c r="BG464" s="218">
        <f>IF(N464="zákl. přenesená",J464,0)</f>
        <v>0</v>
      </c>
      <c r="BH464" s="218">
        <f>IF(N464="sníž. přenesená",J464,0)</f>
        <v>0</v>
      </c>
      <c r="BI464" s="218">
        <f>IF(N464="nulová",J464,0)</f>
        <v>0</v>
      </c>
      <c r="BJ464" s="19" t="s">
        <v>81</v>
      </c>
      <c r="BK464" s="218">
        <f>ROUND(I464*H464,2)</f>
        <v>0</v>
      </c>
      <c r="BL464" s="19" t="s">
        <v>608</v>
      </c>
      <c r="BM464" s="217" t="s">
        <v>904</v>
      </c>
    </row>
    <row r="465" s="2" customFormat="1">
      <c r="A465" s="40"/>
      <c r="B465" s="41"/>
      <c r="C465" s="42"/>
      <c r="D465" s="219" t="s">
        <v>151</v>
      </c>
      <c r="E465" s="42"/>
      <c r="F465" s="220" t="s">
        <v>625</v>
      </c>
      <c r="G465" s="42"/>
      <c r="H465" s="42"/>
      <c r="I465" s="221"/>
      <c r="J465" s="42"/>
      <c r="K465" s="42"/>
      <c r="L465" s="46"/>
      <c r="M465" s="222"/>
      <c r="N465" s="223"/>
      <c r="O465" s="86"/>
      <c r="P465" s="86"/>
      <c r="Q465" s="86"/>
      <c r="R465" s="86"/>
      <c r="S465" s="86"/>
      <c r="T465" s="87"/>
      <c r="U465" s="40"/>
      <c r="V465" s="40"/>
      <c r="W465" s="40"/>
      <c r="X465" s="40"/>
      <c r="Y465" s="40"/>
      <c r="Z465" s="40"/>
      <c r="AA465" s="40"/>
      <c r="AB465" s="40"/>
      <c r="AC465" s="40"/>
      <c r="AD465" s="40"/>
      <c r="AE465" s="40"/>
      <c r="AT465" s="19" t="s">
        <v>151</v>
      </c>
      <c r="AU465" s="19" t="s">
        <v>83</v>
      </c>
    </row>
    <row r="466" s="13" customFormat="1">
      <c r="A466" s="13"/>
      <c r="B466" s="224"/>
      <c r="C466" s="225"/>
      <c r="D466" s="226" t="s">
        <v>153</v>
      </c>
      <c r="E466" s="227" t="s">
        <v>19</v>
      </c>
      <c r="F466" s="228" t="s">
        <v>752</v>
      </c>
      <c r="G466" s="225"/>
      <c r="H466" s="227" t="s">
        <v>19</v>
      </c>
      <c r="I466" s="229"/>
      <c r="J466" s="225"/>
      <c r="K466" s="225"/>
      <c r="L466" s="230"/>
      <c r="M466" s="231"/>
      <c r="N466" s="232"/>
      <c r="O466" s="232"/>
      <c r="P466" s="232"/>
      <c r="Q466" s="232"/>
      <c r="R466" s="232"/>
      <c r="S466" s="232"/>
      <c r="T466" s="233"/>
      <c r="U466" s="13"/>
      <c r="V466" s="13"/>
      <c r="W466" s="13"/>
      <c r="X466" s="13"/>
      <c r="Y466" s="13"/>
      <c r="Z466" s="13"/>
      <c r="AA466" s="13"/>
      <c r="AB466" s="13"/>
      <c r="AC466" s="13"/>
      <c r="AD466" s="13"/>
      <c r="AE466" s="13"/>
      <c r="AT466" s="234" t="s">
        <v>153</v>
      </c>
      <c r="AU466" s="234" t="s">
        <v>83</v>
      </c>
      <c r="AV466" s="13" t="s">
        <v>81</v>
      </c>
      <c r="AW466" s="13" t="s">
        <v>35</v>
      </c>
      <c r="AX466" s="13" t="s">
        <v>73</v>
      </c>
      <c r="AY466" s="234" t="s">
        <v>142</v>
      </c>
    </row>
    <row r="467" s="13" customFormat="1">
      <c r="A467" s="13"/>
      <c r="B467" s="224"/>
      <c r="C467" s="225"/>
      <c r="D467" s="226" t="s">
        <v>153</v>
      </c>
      <c r="E467" s="227" t="s">
        <v>19</v>
      </c>
      <c r="F467" s="228" t="s">
        <v>905</v>
      </c>
      <c r="G467" s="225"/>
      <c r="H467" s="227" t="s">
        <v>19</v>
      </c>
      <c r="I467" s="229"/>
      <c r="J467" s="225"/>
      <c r="K467" s="225"/>
      <c r="L467" s="230"/>
      <c r="M467" s="231"/>
      <c r="N467" s="232"/>
      <c r="O467" s="232"/>
      <c r="P467" s="232"/>
      <c r="Q467" s="232"/>
      <c r="R467" s="232"/>
      <c r="S467" s="232"/>
      <c r="T467" s="233"/>
      <c r="U467" s="13"/>
      <c r="V467" s="13"/>
      <c r="W467" s="13"/>
      <c r="X467" s="13"/>
      <c r="Y467" s="13"/>
      <c r="Z467" s="13"/>
      <c r="AA467" s="13"/>
      <c r="AB467" s="13"/>
      <c r="AC467" s="13"/>
      <c r="AD467" s="13"/>
      <c r="AE467" s="13"/>
      <c r="AT467" s="234" t="s">
        <v>153</v>
      </c>
      <c r="AU467" s="234" t="s">
        <v>83</v>
      </c>
      <c r="AV467" s="13" t="s">
        <v>81</v>
      </c>
      <c r="AW467" s="13" t="s">
        <v>35</v>
      </c>
      <c r="AX467" s="13" t="s">
        <v>73</v>
      </c>
      <c r="AY467" s="234" t="s">
        <v>142</v>
      </c>
    </row>
    <row r="468" s="13" customFormat="1">
      <c r="A468" s="13"/>
      <c r="B468" s="224"/>
      <c r="C468" s="225"/>
      <c r="D468" s="226" t="s">
        <v>153</v>
      </c>
      <c r="E468" s="227" t="s">
        <v>19</v>
      </c>
      <c r="F468" s="228" t="s">
        <v>888</v>
      </c>
      <c r="G468" s="225"/>
      <c r="H468" s="227" t="s">
        <v>19</v>
      </c>
      <c r="I468" s="229"/>
      <c r="J468" s="225"/>
      <c r="K468" s="225"/>
      <c r="L468" s="230"/>
      <c r="M468" s="231"/>
      <c r="N468" s="232"/>
      <c r="O468" s="232"/>
      <c r="P468" s="232"/>
      <c r="Q468" s="232"/>
      <c r="R468" s="232"/>
      <c r="S468" s="232"/>
      <c r="T468" s="233"/>
      <c r="U468" s="13"/>
      <c r="V468" s="13"/>
      <c r="W468" s="13"/>
      <c r="X468" s="13"/>
      <c r="Y468" s="13"/>
      <c r="Z468" s="13"/>
      <c r="AA468" s="13"/>
      <c r="AB468" s="13"/>
      <c r="AC468" s="13"/>
      <c r="AD468" s="13"/>
      <c r="AE468" s="13"/>
      <c r="AT468" s="234" t="s">
        <v>153</v>
      </c>
      <c r="AU468" s="234" t="s">
        <v>83</v>
      </c>
      <c r="AV468" s="13" t="s">
        <v>81</v>
      </c>
      <c r="AW468" s="13" t="s">
        <v>35</v>
      </c>
      <c r="AX468" s="13" t="s">
        <v>73</v>
      </c>
      <c r="AY468" s="234" t="s">
        <v>142</v>
      </c>
    </row>
    <row r="469" s="14" customFormat="1">
      <c r="A469" s="14"/>
      <c r="B469" s="235"/>
      <c r="C469" s="236"/>
      <c r="D469" s="226" t="s">
        <v>153</v>
      </c>
      <c r="E469" s="237" t="s">
        <v>19</v>
      </c>
      <c r="F469" s="238" t="s">
        <v>180</v>
      </c>
      <c r="G469" s="236"/>
      <c r="H469" s="239">
        <v>5</v>
      </c>
      <c r="I469" s="240"/>
      <c r="J469" s="236"/>
      <c r="K469" s="236"/>
      <c r="L469" s="241"/>
      <c r="M469" s="242"/>
      <c r="N469" s="243"/>
      <c r="O469" s="243"/>
      <c r="P469" s="243"/>
      <c r="Q469" s="243"/>
      <c r="R469" s="243"/>
      <c r="S469" s="243"/>
      <c r="T469" s="244"/>
      <c r="U469" s="14"/>
      <c r="V469" s="14"/>
      <c r="W469" s="14"/>
      <c r="X469" s="14"/>
      <c r="Y469" s="14"/>
      <c r="Z469" s="14"/>
      <c r="AA469" s="14"/>
      <c r="AB469" s="14"/>
      <c r="AC469" s="14"/>
      <c r="AD469" s="14"/>
      <c r="AE469" s="14"/>
      <c r="AT469" s="245" t="s">
        <v>153</v>
      </c>
      <c r="AU469" s="245" t="s">
        <v>83</v>
      </c>
      <c r="AV469" s="14" t="s">
        <v>83</v>
      </c>
      <c r="AW469" s="14" t="s">
        <v>35</v>
      </c>
      <c r="AX469" s="14" t="s">
        <v>81</v>
      </c>
      <c r="AY469" s="245" t="s">
        <v>142</v>
      </c>
    </row>
    <row r="470" s="2" customFormat="1" ht="16.5" customHeight="1">
      <c r="A470" s="40"/>
      <c r="B470" s="41"/>
      <c r="C470" s="257" t="s">
        <v>558</v>
      </c>
      <c r="D470" s="257" t="s">
        <v>250</v>
      </c>
      <c r="E470" s="258" t="s">
        <v>628</v>
      </c>
      <c r="F470" s="259" t="s">
        <v>629</v>
      </c>
      <c r="G470" s="260" t="s">
        <v>372</v>
      </c>
      <c r="H470" s="261">
        <v>5</v>
      </c>
      <c r="I470" s="262"/>
      <c r="J470" s="263">
        <f>ROUND(I470*H470,2)</f>
        <v>0</v>
      </c>
      <c r="K470" s="259" t="s">
        <v>148</v>
      </c>
      <c r="L470" s="264"/>
      <c r="M470" s="265" t="s">
        <v>19</v>
      </c>
      <c r="N470" s="266" t="s">
        <v>44</v>
      </c>
      <c r="O470" s="86"/>
      <c r="P470" s="215">
        <f>O470*H470</f>
        <v>0</v>
      </c>
      <c r="Q470" s="215">
        <v>0.059999999999999998</v>
      </c>
      <c r="R470" s="215">
        <f>Q470*H470</f>
        <v>0.29999999999999999</v>
      </c>
      <c r="S470" s="215">
        <v>0</v>
      </c>
      <c r="T470" s="216">
        <f>S470*H470</f>
        <v>0</v>
      </c>
      <c r="U470" s="40"/>
      <c r="V470" s="40"/>
      <c r="W470" s="40"/>
      <c r="X470" s="40"/>
      <c r="Y470" s="40"/>
      <c r="Z470" s="40"/>
      <c r="AA470" s="40"/>
      <c r="AB470" s="40"/>
      <c r="AC470" s="40"/>
      <c r="AD470" s="40"/>
      <c r="AE470" s="40"/>
      <c r="AR470" s="217" t="s">
        <v>209</v>
      </c>
      <c r="AT470" s="217" t="s">
        <v>250</v>
      </c>
      <c r="AU470" s="217" t="s">
        <v>83</v>
      </c>
      <c r="AY470" s="19" t="s">
        <v>142</v>
      </c>
      <c r="BE470" s="218">
        <f>IF(N470="základní",J470,0)</f>
        <v>0</v>
      </c>
      <c r="BF470" s="218">
        <f>IF(N470="snížená",J470,0)</f>
        <v>0</v>
      </c>
      <c r="BG470" s="218">
        <f>IF(N470="zákl. přenesená",J470,0)</f>
        <v>0</v>
      </c>
      <c r="BH470" s="218">
        <f>IF(N470="sníž. přenesená",J470,0)</f>
        <v>0</v>
      </c>
      <c r="BI470" s="218">
        <f>IF(N470="nulová",J470,0)</f>
        <v>0</v>
      </c>
      <c r="BJ470" s="19" t="s">
        <v>81</v>
      </c>
      <c r="BK470" s="218">
        <f>ROUND(I470*H470,2)</f>
        <v>0</v>
      </c>
      <c r="BL470" s="19" t="s">
        <v>149</v>
      </c>
      <c r="BM470" s="217" t="s">
        <v>906</v>
      </c>
    </row>
    <row r="471" s="13" customFormat="1">
      <c r="A471" s="13"/>
      <c r="B471" s="224"/>
      <c r="C471" s="225"/>
      <c r="D471" s="226" t="s">
        <v>153</v>
      </c>
      <c r="E471" s="227" t="s">
        <v>19</v>
      </c>
      <c r="F471" s="228" t="s">
        <v>752</v>
      </c>
      <c r="G471" s="225"/>
      <c r="H471" s="227" t="s">
        <v>19</v>
      </c>
      <c r="I471" s="229"/>
      <c r="J471" s="225"/>
      <c r="K471" s="225"/>
      <c r="L471" s="230"/>
      <c r="M471" s="231"/>
      <c r="N471" s="232"/>
      <c r="O471" s="232"/>
      <c r="P471" s="232"/>
      <c r="Q471" s="232"/>
      <c r="R471" s="232"/>
      <c r="S471" s="232"/>
      <c r="T471" s="233"/>
      <c r="U471" s="13"/>
      <c r="V471" s="13"/>
      <c r="W471" s="13"/>
      <c r="X471" s="13"/>
      <c r="Y471" s="13"/>
      <c r="Z471" s="13"/>
      <c r="AA471" s="13"/>
      <c r="AB471" s="13"/>
      <c r="AC471" s="13"/>
      <c r="AD471" s="13"/>
      <c r="AE471" s="13"/>
      <c r="AT471" s="234" t="s">
        <v>153</v>
      </c>
      <c r="AU471" s="234" t="s">
        <v>83</v>
      </c>
      <c r="AV471" s="13" t="s">
        <v>81</v>
      </c>
      <c r="AW471" s="13" t="s">
        <v>35</v>
      </c>
      <c r="AX471" s="13" t="s">
        <v>73</v>
      </c>
      <c r="AY471" s="234" t="s">
        <v>142</v>
      </c>
    </row>
    <row r="472" s="13" customFormat="1">
      <c r="A472" s="13"/>
      <c r="B472" s="224"/>
      <c r="C472" s="225"/>
      <c r="D472" s="226" t="s">
        <v>153</v>
      </c>
      <c r="E472" s="227" t="s">
        <v>19</v>
      </c>
      <c r="F472" s="228" t="s">
        <v>907</v>
      </c>
      <c r="G472" s="225"/>
      <c r="H472" s="227" t="s">
        <v>19</v>
      </c>
      <c r="I472" s="229"/>
      <c r="J472" s="225"/>
      <c r="K472" s="225"/>
      <c r="L472" s="230"/>
      <c r="M472" s="231"/>
      <c r="N472" s="232"/>
      <c r="O472" s="232"/>
      <c r="P472" s="232"/>
      <c r="Q472" s="232"/>
      <c r="R472" s="232"/>
      <c r="S472" s="232"/>
      <c r="T472" s="233"/>
      <c r="U472" s="13"/>
      <c r="V472" s="13"/>
      <c r="W472" s="13"/>
      <c r="X472" s="13"/>
      <c r="Y472" s="13"/>
      <c r="Z472" s="13"/>
      <c r="AA472" s="13"/>
      <c r="AB472" s="13"/>
      <c r="AC472" s="13"/>
      <c r="AD472" s="13"/>
      <c r="AE472" s="13"/>
      <c r="AT472" s="234" t="s">
        <v>153</v>
      </c>
      <c r="AU472" s="234" t="s">
        <v>83</v>
      </c>
      <c r="AV472" s="13" t="s">
        <v>81</v>
      </c>
      <c r="AW472" s="13" t="s">
        <v>35</v>
      </c>
      <c r="AX472" s="13" t="s">
        <v>73</v>
      </c>
      <c r="AY472" s="234" t="s">
        <v>142</v>
      </c>
    </row>
    <row r="473" s="13" customFormat="1">
      <c r="A473" s="13"/>
      <c r="B473" s="224"/>
      <c r="C473" s="225"/>
      <c r="D473" s="226" t="s">
        <v>153</v>
      </c>
      <c r="E473" s="227" t="s">
        <v>19</v>
      </c>
      <c r="F473" s="228" t="s">
        <v>888</v>
      </c>
      <c r="G473" s="225"/>
      <c r="H473" s="227" t="s">
        <v>19</v>
      </c>
      <c r="I473" s="229"/>
      <c r="J473" s="225"/>
      <c r="K473" s="225"/>
      <c r="L473" s="230"/>
      <c r="M473" s="231"/>
      <c r="N473" s="232"/>
      <c r="O473" s="232"/>
      <c r="P473" s="232"/>
      <c r="Q473" s="232"/>
      <c r="R473" s="232"/>
      <c r="S473" s="232"/>
      <c r="T473" s="233"/>
      <c r="U473" s="13"/>
      <c r="V473" s="13"/>
      <c r="W473" s="13"/>
      <c r="X473" s="13"/>
      <c r="Y473" s="13"/>
      <c r="Z473" s="13"/>
      <c r="AA473" s="13"/>
      <c r="AB473" s="13"/>
      <c r="AC473" s="13"/>
      <c r="AD473" s="13"/>
      <c r="AE473" s="13"/>
      <c r="AT473" s="234" t="s">
        <v>153</v>
      </c>
      <c r="AU473" s="234" t="s">
        <v>83</v>
      </c>
      <c r="AV473" s="13" t="s">
        <v>81</v>
      </c>
      <c r="AW473" s="13" t="s">
        <v>35</v>
      </c>
      <c r="AX473" s="13" t="s">
        <v>73</v>
      </c>
      <c r="AY473" s="234" t="s">
        <v>142</v>
      </c>
    </row>
    <row r="474" s="14" customFormat="1">
      <c r="A474" s="14"/>
      <c r="B474" s="235"/>
      <c r="C474" s="236"/>
      <c r="D474" s="226" t="s">
        <v>153</v>
      </c>
      <c r="E474" s="237" t="s">
        <v>19</v>
      </c>
      <c r="F474" s="238" t="s">
        <v>180</v>
      </c>
      <c r="G474" s="236"/>
      <c r="H474" s="239">
        <v>5</v>
      </c>
      <c r="I474" s="240"/>
      <c r="J474" s="236"/>
      <c r="K474" s="236"/>
      <c r="L474" s="241"/>
      <c r="M474" s="242"/>
      <c r="N474" s="243"/>
      <c r="O474" s="243"/>
      <c r="P474" s="243"/>
      <c r="Q474" s="243"/>
      <c r="R474" s="243"/>
      <c r="S474" s="243"/>
      <c r="T474" s="244"/>
      <c r="U474" s="14"/>
      <c r="V474" s="14"/>
      <c r="W474" s="14"/>
      <c r="X474" s="14"/>
      <c r="Y474" s="14"/>
      <c r="Z474" s="14"/>
      <c r="AA474" s="14"/>
      <c r="AB474" s="14"/>
      <c r="AC474" s="14"/>
      <c r="AD474" s="14"/>
      <c r="AE474" s="14"/>
      <c r="AT474" s="245" t="s">
        <v>153</v>
      </c>
      <c r="AU474" s="245" t="s">
        <v>83</v>
      </c>
      <c r="AV474" s="14" t="s">
        <v>83</v>
      </c>
      <c r="AW474" s="14" t="s">
        <v>35</v>
      </c>
      <c r="AX474" s="14" t="s">
        <v>81</v>
      </c>
      <c r="AY474" s="245" t="s">
        <v>142</v>
      </c>
    </row>
    <row r="475" s="2" customFormat="1" ht="16.5" customHeight="1">
      <c r="A475" s="40"/>
      <c r="B475" s="41"/>
      <c r="C475" s="257" t="s">
        <v>564</v>
      </c>
      <c r="D475" s="257" t="s">
        <v>250</v>
      </c>
      <c r="E475" s="258" t="s">
        <v>633</v>
      </c>
      <c r="F475" s="259" t="s">
        <v>634</v>
      </c>
      <c r="G475" s="260" t="s">
        <v>372</v>
      </c>
      <c r="H475" s="261">
        <v>5</v>
      </c>
      <c r="I475" s="262"/>
      <c r="J475" s="263">
        <f>ROUND(I475*H475,2)</f>
        <v>0</v>
      </c>
      <c r="K475" s="259" t="s">
        <v>148</v>
      </c>
      <c r="L475" s="264"/>
      <c r="M475" s="265" t="s">
        <v>19</v>
      </c>
      <c r="N475" s="266" t="s">
        <v>44</v>
      </c>
      <c r="O475" s="86"/>
      <c r="P475" s="215">
        <f>O475*H475</f>
        <v>0</v>
      </c>
      <c r="Q475" s="215">
        <v>0.0224</v>
      </c>
      <c r="R475" s="215">
        <f>Q475*H475</f>
        <v>0.112</v>
      </c>
      <c r="S475" s="215">
        <v>0</v>
      </c>
      <c r="T475" s="216">
        <f>S475*H475</f>
        <v>0</v>
      </c>
      <c r="U475" s="40"/>
      <c r="V475" s="40"/>
      <c r="W475" s="40"/>
      <c r="X475" s="40"/>
      <c r="Y475" s="40"/>
      <c r="Z475" s="40"/>
      <c r="AA475" s="40"/>
      <c r="AB475" s="40"/>
      <c r="AC475" s="40"/>
      <c r="AD475" s="40"/>
      <c r="AE475" s="40"/>
      <c r="AR475" s="217" t="s">
        <v>209</v>
      </c>
      <c r="AT475" s="217" t="s">
        <v>250</v>
      </c>
      <c r="AU475" s="217" t="s">
        <v>83</v>
      </c>
      <c r="AY475" s="19" t="s">
        <v>142</v>
      </c>
      <c r="BE475" s="218">
        <f>IF(N475="základní",J475,0)</f>
        <v>0</v>
      </c>
      <c r="BF475" s="218">
        <f>IF(N475="snížená",J475,0)</f>
        <v>0</v>
      </c>
      <c r="BG475" s="218">
        <f>IF(N475="zákl. přenesená",J475,0)</f>
        <v>0</v>
      </c>
      <c r="BH475" s="218">
        <f>IF(N475="sníž. přenesená",J475,0)</f>
        <v>0</v>
      </c>
      <c r="BI475" s="218">
        <f>IF(N475="nulová",J475,0)</f>
        <v>0</v>
      </c>
      <c r="BJ475" s="19" t="s">
        <v>81</v>
      </c>
      <c r="BK475" s="218">
        <f>ROUND(I475*H475,2)</f>
        <v>0</v>
      </c>
      <c r="BL475" s="19" t="s">
        <v>149</v>
      </c>
      <c r="BM475" s="217" t="s">
        <v>908</v>
      </c>
    </row>
    <row r="476" s="13" customFormat="1">
      <c r="A476" s="13"/>
      <c r="B476" s="224"/>
      <c r="C476" s="225"/>
      <c r="D476" s="226" t="s">
        <v>153</v>
      </c>
      <c r="E476" s="227" t="s">
        <v>19</v>
      </c>
      <c r="F476" s="228" t="s">
        <v>752</v>
      </c>
      <c r="G476" s="225"/>
      <c r="H476" s="227" t="s">
        <v>19</v>
      </c>
      <c r="I476" s="229"/>
      <c r="J476" s="225"/>
      <c r="K476" s="225"/>
      <c r="L476" s="230"/>
      <c r="M476" s="231"/>
      <c r="N476" s="232"/>
      <c r="O476" s="232"/>
      <c r="P476" s="232"/>
      <c r="Q476" s="232"/>
      <c r="R476" s="232"/>
      <c r="S476" s="232"/>
      <c r="T476" s="233"/>
      <c r="U476" s="13"/>
      <c r="V476" s="13"/>
      <c r="W476" s="13"/>
      <c r="X476" s="13"/>
      <c r="Y476" s="13"/>
      <c r="Z476" s="13"/>
      <c r="AA476" s="13"/>
      <c r="AB476" s="13"/>
      <c r="AC476" s="13"/>
      <c r="AD476" s="13"/>
      <c r="AE476" s="13"/>
      <c r="AT476" s="234" t="s">
        <v>153</v>
      </c>
      <c r="AU476" s="234" t="s">
        <v>83</v>
      </c>
      <c r="AV476" s="13" t="s">
        <v>81</v>
      </c>
      <c r="AW476" s="13" t="s">
        <v>35</v>
      </c>
      <c r="AX476" s="13" t="s">
        <v>73</v>
      </c>
      <c r="AY476" s="234" t="s">
        <v>142</v>
      </c>
    </row>
    <row r="477" s="13" customFormat="1">
      <c r="A477" s="13"/>
      <c r="B477" s="224"/>
      <c r="C477" s="225"/>
      <c r="D477" s="226" t="s">
        <v>153</v>
      </c>
      <c r="E477" s="227" t="s">
        <v>19</v>
      </c>
      <c r="F477" s="228" t="s">
        <v>909</v>
      </c>
      <c r="G477" s="225"/>
      <c r="H477" s="227" t="s">
        <v>19</v>
      </c>
      <c r="I477" s="229"/>
      <c r="J477" s="225"/>
      <c r="K477" s="225"/>
      <c r="L477" s="230"/>
      <c r="M477" s="231"/>
      <c r="N477" s="232"/>
      <c r="O477" s="232"/>
      <c r="P477" s="232"/>
      <c r="Q477" s="232"/>
      <c r="R477" s="232"/>
      <c r="S477" s="232"/>
      <c r="T477" s="233"/>
      <c r="U477" s="13"/>
      <c r="V477" s="13"/>
      <c r="W477" s="13"/>
      <c r="X477" s="13"/>
      <c r="Y477" s="13"/>
      <c r="Z477" s="13"/>
      <c r="AA477" s="13"/>
      <c r="AB477" s="13"/>
      <c r="AC477" s="13"/>
      <c r="AD477" s="13"/>
      <c r="AE477" s="13"/>
      <c r="AT477" s="234" t="s">
        <v>153</v>
      </c>
      <c r="AU477" s="234" t="s">
        <v>83</v>
      </c>
      <c r="AV477" s="13" t="s">
        <v>81</v>
      </c>
      <c r="AW477" s="13" t="s">
        <v>35</v>
      </c>
      <c r="AX477" s="13" t="s">
        <v>73</v>
      </c>
      <c r="AY477" s="234" t="s">
        <v>142</v>
      </c>
    </row>
    <row r="478" s="13" customFormat="1">
      <c r="A478" s="13"/>
      <c r="B478" s="224"/>
      <c r="C478" s="225"/>
      <c r="D478" s="226" t="s">
        <v>153</v>
      </c>
      <c r="E478" s="227" t="s">
        <v>19</v>
      </c>
      <c r="F478" s="228" t="s">
        <v>888</v>
      </c>
      <c r="G478" s="225"/>
      <c r="H478" s="227" t="s">
        <v>19</v>
      </c>
      <c r="I478" s="229"/>
      <c r="J478" s="225"/>
      <c r="K478" s="225"/>
      <c r="L478" s="230"/>
      <c r="M478" s="231"/>
      <c r="N478" s="232"/>
      <c r="O478" s="232"/>
      <c r="P478" s="232"/>
      <c r="Q478" s="232"/>
      <c r="R478" s="232"/>
      <c r="S478" s="232"/>
      <c r="T478" s="233"/>
      <c r="U478" s="13"/>
      <c r="V478" s="13"/>
      <c r="W478" s="13"/>
      <c r="X478" s="13"/>
      <c r="Y478" s="13"/>
      <c r="Z478" s="13"/>
      <c r="AA478" s="13"/>
      <c r="AB478" s="13"/>
      <c r="AC478" s="13"/>
      <c r="AD478" s="13"/>
      <c r="AE478" s="13"/>
      <c r="AT478" s="234" t="s">
        <v>153</v>
      </c>
      <c r="AU478" s="234" t="s">
        <v>83</v>
      </c>
      <c r="AV478" s="13" t="s">
        <v>81</v>
      </c>
      <c r="AW478" s="13" t="s">
        <v>35</v>
      </c>
      <c r="AX478" s="13" t="s">
        <v>73</v>
      </c>
      <c r="AY478" s="234" t="s">
        <v>142</v>
      </c>
    </row>
    <row r="479" s="14" customFormat="1">
      <c r="A479" s="14"/>
      <c r="B479" s="235"/>
      <c r="C479" s="236"/>
      <c r="D479" s="226" t="s">
        <v>153</v>
      </c>
      <c r="E479" s="237" t="s">
        <v>19</v>
      </c>
      <c r="F479" s="238" t="s">
        <v>180</v>
      </c>
      <c r="G479" s="236"/>
      <c r="H479" s="239">
        <v>5</v>
      </c>
      <c r="I479" s="240"/>
      <c r="J479" s="236"/>
      <c r="K479" s="236"/>
      <c r="L479" s="241"/>
      <c r="M479" s="242"/>
      <c r="N479" s="243"/>
      <c r="O479" s="243"/>
      <c r="P479" s="243"/>
      <c r="Q479" s="243"/>
      <c r="R479" s="243"/>
      <c r="S479" s="243"/>
      <c r="T479" s="244"/>
      <c r="U479" s="14"/>
      <c r="V479" s="14"/>
      <c r="W479" s="14"/>
      <c r="X479" s="14"/>
      <c r="Y479" s="14"/>
      <c r="Z479" s="14"/>
      <c r="AA479" s="14"/>
      <c r="AB479" s="14"/>
      <c r="AC479" s="14"/>
      <c r="AD479" s="14"/>
      <c r="AE479" s="14"/>
      <c r="AT479" s="245" t="s">
        <v>153</v>
      </c>
      <c r="AU479" s="245" t="s">
        <v>83</v>
      </c>
      <c r="AV479" s="14" t="s">
        <v>83</v>
      </c>
      <c r="AW479" s="14" t="s">
        <v>35</v>
      </c>
      <c r="AX479" s="14" t="s">
        <v>81</v>
      </c>
      <c r="AY479" s="245" t="s">
        <v>142</v>
      </c>
    </row>
    <row r="480" s="12" customFormat="1" ht="25.92" customHeight="1">
      <c r="A480" s="12"/>
      <c r="B480" s="190"/>
      <c r="C480" s="191"/>
      <c r="D480" s="192" t="s">
        <v>72</v>
      </c>
      <c r="E480" s="193" t="s">
        <v>637</v>
      </c>
      <c r="F480" s="193" t="s">
        <v>638</v>
      </c>
      <c r="G480" s="191"/>
      <c r="H480" s="191"/>
      <c r="I480" s="194"/>
      <c r="J480" s="195">
        <f>BK480</f>
        <v>0</v>
      </c>
      <c r="K480" s="191"/>
      <c r="L480" s="196"/>
      <c r="M480" s="197"/>
      <c r="N480" s="198"/>
      <c r="O480" s="198"/>
      <c r="P480" s="199">
        <f>P481+P518+P528+P549+P557</f>
        <v>0</v>
      </c>
      <c r="Q480" s="198"/>
      <c r="R480" s="199">
        <f>R481+R518+R528+R549+R557</f>
        <v>0</v>
      </c>
      <c r="S480" s="198"/>
      <c r="T480" s="200">
        <f>T481+T518+T528+T549+T557</f>
        <v>0</v>
      </c>
      <c r="U480" s="12"/>
      <c r="V480" s="12"/>
      <c r="W480" s="12"/>
      <c r="X480" s="12"/>
      <c r="Y480" s="12"/>
      <c r="Z480" s="12"/>
      <c r="AA480" s="12"/>
      <c r="AB480" s="12"/>
      <c r="AC480" s="12"/>
      <c r="AD480" s="12"/>
      <c r="AE480" s="12"/>
      <c r="AR480" s="201" t="s">
        <v>180</v>
      </c>
      <c r="AT480" s="202" t="s">
        <v>72</v>
      </c>
      <c r="AU480" s="202" t="s">
        <v>73</v>
      </c>
      <c r="AY480" s="201" t="s">
        <v>142</v>
      </c>
      <c r="BK480" s="203">
        <f>BK481+BK518+BK528+BK549+BK557</f>
        <v>0</v>
      </c>
    </row>
    <row r="481" s="12" customFormat="1" ht="22.8" customHeight="1">
      <c r="A481" s="12"/>
      <c r="B481" s="190"/>
      <c r="C481" s="191"/>
      <c r="D481" s="192" t="s">
        <v>72</v>
      </c>
      <c r="E481" s="204" t="s">
        <v>639</v>
      </c>
      <c r="F481" s="204" t="s">
        <v>640</v>
      </c>
      <c r="G481" s="191"/>
      <c r="H481" s="191"/>
      <c r="I481" s="194"/>
      <c r="J481" s="205">
        <f>BK481</f>
        <v>0</v>
      </c>
      <c r="K481" s="191"/>
      <c r="L481" s="196"/>
      <c r="M481" s="197"/>
      <c r="N481" s="198"/>
      <c r="O481" s="198"/>
      <c r="P481" s="199">
        <f>SUM(P482:P517)</f>
        <v>0</v>
      </c>
      <c r="Q481" s="198"/>
      <c r="R481" s="199">
        <f>SUM(R482:R517)</f>
        <v>0</v>
      </c>
      <c r="S481" s="198"/>
      <c r="T481" s="200">
        <f>SUM(T482:T517)</f>
        <v>0</v>
      </c>
      <c r="U481" s="12"/>
      <c r="V481" s="12"/>
      <c r="W481" s="12"/>
      <c r="X481" s="12"/>
      <c r="Y481" s="12"/>
      <c r="Z481" s="12"/>
      <c r="AA481" s="12"/>
      <c r="AB481" s="12"/>
      <c r="AC481" s="12"/>
      <c r="AD481" s="12"/>
      <c r="AE481" s="12"/>
      <c r="AR481" s="201" t="s">
        <v>180</v>
      </c>
      <c r="AT481" s="202" t="s">
        <v>72</v>
      </c>
      <c r="AU481" s="202" t="s">
        <v>81</v>
      </c>
      <c r="AY481" s="201" t="s">
        <v>142</v>
      </c>
      <c r="BK481" s="203">
        <f>SUM(BK482:BK517)</f>
        <v>0</v>
      </c>
    </row>
    <row r="482" s="2" customFormat="1" ht="16.5" customHeight="1">
      <c r="A482" s="40"/>
      <c r="B482" s="41"/>
      <c r="C482" s="206" t="s">
        <v>569</v>
      </c>
      <c r="D482" s="206" t="s">
        <v>144</v>
      </c>
      <c r="E482" s="207" t="s">
        <v>642</v>
      </c>
      <c r="F482" s="208" t="s">
        <v>643</v>
      </c>
      <c r="G482" s="209" t="s">
        <v>644</v>
      </c>
      <c r="H482" s="210">
        <v>2</v>
      </c>
      <c r="I482" s="211"/>
      <c r="J482" s="212">
        <f>ROUND(I482*H482,2)</f>
        <v>0</v>
      </c>
      <c r="K482" s="208" t="s">
        <v>148</v>
      </c>
      <c r="L482" s="46"/>
      <c r="M482" s="213" t="s">
        <v>19</v>
      </c>
      <c r="N482" s="214" t="s">
        <v>44</v>
      </c>
      <c r="O482" s="86"/>
      <c r="P482" s="215">
        <f>O482*H482</f>
        <v>0</v>
      </c>
      <c r="Q482" s="215">
        <v>0</v>
      </c>
      <c r="R482" s="215">
        <f>Q482*H482</f>
        <v>0</v>
      </c>
      <c r="S482" s="215">
        <v>0</v>
      </c>
      <c r="T482" s="216">
        <f>S482*H482</f>
        <v>0</v>
      </c>
      <c r="U482" s="40"/>
      <c r="V482" s="40"/>
      <c r="W482" s="40"/>
      <c r="X482" s="40"/>
      <c r="Y482" s="40"/>
      <c r="Z482" s="40"/>
      <c r="AA482" s="40"/>
      <c r="AB482" s="40"/>
      <c r="AC482" s="40"/>
      <c r="AD482" s="40"/>
      <c r="AE482" s="40"/>
      <c r="AR482" s="217" t="s">
        <v>645</v>
      </c>
      <c r="AT482" s="217" t="s">
        <v>144</v>
      </c>
      <c r="AU482" s="217" t="s">
        <v>83</v>
      </c>
      <c r="AY482" s="19" t="s">
        <v>142</v>
      </c>
      <c r="BE482" s="218">
        <f>IF(N482="základní",J482,0)</f>
        <v>0</v>
      </c>
      <c r="BF482" s="218">
        <f>IF(N482="snížená",J482,0)</f>
        <v>0</v>
      </c>
      <c r="BG482" s="218">
        <f>IF(N482="zákl. přenesená",J482,0)</f>
        <v>0</v>
      </c>
      <c r="BH482" s="218">
        <f>IF(N482="sníž. přenesená",J482,0)</f>
        <v>0</v>
      </c>
      <c r="BI482" s="218">
        <f>IF(N482="nulová",J482,0)</f>
        <v>0</v>
      </c>
      <c r="BJ482" s="19" t="s">
        <v>81</v>
      </c>
      <c r="BK482" s="218">
        <f>ROUND(I482*H482,2)</f>
        <v>0</v>
      </c>
      <c r="BL482" s="19" t="s">
        <v>645</v>
      </c>
      <c r="BM482" s="217" t="s">
        <v>910</v>
      </c>
    </row>
    <row r="483" s="2" customFormat="1">
      <c r="A483" s="40"/>
      <c r="B483" s="41"/>
      <c r="C483" s="42"/>
      <c r="D483" s="219" t="s">
        <v>151</v>
      </c>
      <c r="E483" s="42"/>
      <c r="F483" s="220" t="s">
        <v>647</v>
      </c>
      <c r="G483" s="42"/>
      <c r="H483" s="42"/>
      <c r="I483" s="221"/>
      <c r="J483" s="42"/>
      <c r="K483" s="42"/>
      <c r="L483" s="46"/>
      <c r="M483" s="222"/>
      <c r="N483" s="223"/>
      <c r="O483" s="86"/>
      <c r="P483" s="86"/>
      <c r="Q483" s="86"/>
      <c r="R483" s="86"/>
      <c r="S483" s="86"/>
      <c r="T483" s="87"/>
      <c r="U483" s="40"/>
      <c r="V483" s="40"/>
      <c r="W483" s="40"/>
      <c r="X483" s="40"/>
      <c r="Y483" s="40"/>
      <c r="Z483" s="40"/>
      <c r="AA483" s="40"/>
      <c r="AB483" s="40"/>
      <c r="AC483" s="40"/>
      <c r="AD483" s="40"/>
      <c r="AE483" s="40"/>
      <c r="AT483" s="19" t="s">
        <v>151</v>
      </c>
      <c r="AU483" s="19" t="s">
        <v>83</v>
      </c>
    </row>
    <row r="484" s="13" customFormat="1">
      <c r="A484" s="13"/>
      <c r="B484" s="224"/>
      <c r="C484" s="225"/>
      <c r="D484" s="226" t="s">
        <v>153</v>
      </c>
      <c r="E484" s="227" t="s">
        <v>19</v>
      </c>
      <c r="F484" s="228" t="s">
        <v>648</v>
      </c>
      <c r="G484" s="225"/>
      <c r="H484" s="227" t="s">
        <v>19</v>
      </c>
      <c r="I484" s="229"/>
      <c r="J484" s="225"/>
      <c r="K484" s="225"/>
      <c r="L484" s="230"/>
      <c r="M484" s="231"/>
      <c r="N484" s="232"/>
      <c r="O484" s="232"/>
      <c r="P484" s="232"/>
      <c r="Q484" s="232"/>
      <c r="R484" s="232"/>
      <c r="S484" s="232"/>
      <c r="T484" s="233"/>
      <c r="U484" s="13"/>
      <c r="V484" s="13"/>
      <c r="W484" s="13"/>
      <c r="X484" s="13"/>
      <c r="Y484" s="13"/>
      <c r="Z484" s="13"/>
      <c r="AA484" s="13"/>
      <c r="AB484" s="13"/>
      <c r="AC484" s="13"/>
      <c r="AD484" s="13"/>
      <c r="AE484" s="13"/>
      <c r="AT484" s="234" t="s">
        <v>153</v>
      </c>
      <c r="AU484" s="234" t="s">
        <v>83</v>
      </c>
      <c r="AV484" s="13" t="s">
        <v>81</v>
      </c>
      <c r="AW484" s="13" t="s">
        <v>35</v>
      </c>
      <c r="AX484" s="13" t="s">
        <v>73</v>
      </c>
      <c r="AY484" s="234" t="s">
        <v>142</v>
      </c>
    </row>
    <row r="485" s="14" customFormat="1">
      <c r="A485" s="14"/>
      <c r="B485" s="235"/>
      <c r="C485" s="236"/>
      <c r="D485" s="226" t="s">
        <v>153</v>
      </c>
      <c r="E485" s="237" t="s">
        <v>19</v>
      </c>
      <c r="F485" s="238" t="s">
        <v>83</v>
      </c>
      <c r="G485" s="236"/>
      <c r="H485" s="239">
        <v>2</v>
      </c>
      <c r="I485" s="240"/>
      <c r="J485" s="236"/>
      <c r="K485" s="236"/>
      <c r="L485" s="241"/>
      <c r="M485" s="242"/>
      <c r="N485" s="243"/>
      <c r="O485" s="243"/>
      <c r="P485" s="243"/>
      <c r="Q485" s="243"/>
      <c r="R485" s="243"/>
      <c r="S485" s="243"/>
      <c r="T485" s="244"/>
      <c r="U485" s="14"/>
      <c r="V485" s="14"/>
      <c r="W485" s="14"/>
      <c r="X485" s="14"/>
      <c r="Y485" s="14"/>
      <c r="Z485" s="14"/>
      <c r="AA485" s="14"/>
      <c r="AB485" s="14"/>
      <c r="AC485" s="14"/>
      <c r="AD485" s="14"/>
      <c r="AE485" s="14"/>
      <c r="AT485" s="245" t="s">
        <v>153</v>
      </c>
      <c r="AU485" s="245" t="s">
        <v>83</v>
      </c>
      <c r="AV485" s="14" t="s">
        <v>83</v>
      </c>
      <c r="AW485" s="14" t="s">
        <v>35</v>
      </c>
      <c r="AX485" s="14" t="s">
        <v>73</v>
      </c>
      <c r="AY485" s="245" t="s">
        <v>142</v>
      </c>
    </row>
    <row r="486" s="15" customFormat="1">
      <c r="A486" s="15"/>
      <c r="B486" s="246"/>
      <c r="C486" s="247"/>
      <c r="D486" s="226" t="s">
        <v>153</v>
      </c>
      <c r="E486" s="248" t="s">
        <v>19</v>
      </c>
      <c r="F486" s="249" t="s">
        <v>160</v>
      </c>
      <c r="G486" s="247"/>
      <c r="H486" s="250">
        <v>2</v>
      </c>
      <c r="I486" s="251"/>
      <c r="J486" s="247"/>
      <c r="K486" s="247"/>
      <c r="L486" s="252"/>
      <c r="M486" s="253"/>
      <c r="N486" s="254"/>
      <c r="O486" s="254"/>
      <c r="P486" s="254"/>
      <c r="Q486" s="254"/>
      <c r="R486" s="254"/>
      <c r="S486" s="254"/>
      <c r="T486" s="255"/>
      <c r="U486" s="15"/>
      <c r="V486" s="15"/>
      <c r="W486" s="15"/>
      <c r="X486" s="15"/>
      <c r="Y486" s="15"/>
      <c r="Z486" s="15"/>
      <c r="AA486" s="15"/>
      <c r="AB486" s="15"/>
      <c r="AC486" s="15"/>
      <c r="AD486" s="15"/>
      <c r="AE486" s="15"/>
      <c r="AT486" s="256" t="s">
        <v>153</v>
      </c>
      <c r="AU486" s="256" t="s">
        <v>83</v>
      </c>
      <c r="AV486" s="15" t="s">
        <v>149</v>
      </c>
      <c r="AW486" s="15" t="s">
        <v>35</v>
      </c>
      <c r="AX486" s="15" t="s">
        <v>81</v>
      </c>
      <c r="AY486" s="256" t="s">
        <v>142</v>
      </c>
    </row>
    <row r="487" s="2" customFormat="1" ht="16.5" customHeight="1">
      <c r="A487" s="40"/>
      <c r="B487" s="41"/>
      <c r="C487" s="206" t="s">
        <v>578</v>
      </c>
      <c r="D487" s="206" t="s">
        <v>144</v>
      </c>
      <c r="E487" s="207" t="s">
        <v>649</v>
      </c>
      <c r="F487" s="208" t="s">
        <v>650</v>
      </c>
      <c r="G487" s="209" t="s">
        <v>651</v>
      </c>
      <c r="H487" s="210">
        <v>1</v>
      </c>
      <c r="I487" s="211"/>
      <c r="J487" s="212">
        <f>ROUND(I487*H487,2)</f>
        <v>0</v>
      </c>
      <c r="K487" s="208" t="s">
        <v>148</v>
      </c>
      <c r="L487" s="46"/>
      <c r="M487" s="213" t="s">
        <v>19</v>
      </c>
      <c r="N487" s="214" t="s">
        <v>44</v>
      </c>
      <c r="O487" s="86"/>
      <c r="P487" s="215">
        <f>O487*H487</f>
        <v>0</v>
      </c>
      <c r="Q487" s="215">
        <v>0</v>
      </c>
      <c r="R487" s="215">
        <f>Q487*H487</f>
        <v>0</v>
      </c>
      <c r="S487" s="215">
        <v>0</v>
      </c>
      <c r="T487" s="216">
        <f>S487*H487</f>
        <v>0</v>
      </c>
      <c r="U487" s="40"/>
      <c r="V487" s="40"/>
      <c r="W487" s="40"/>
      <c r="X487" s="40"/>
      <c r="Y487" s="40"/>
      <c r="Z487" s="40"/>
      <c r="AA487" s="40"/>
      <c r="AB487" s="40"/>
      <c r="AC487" s="40"/>
      <c r="AD487" s="40"/>
      <c r="AE487" s="40"/>
      <c r="AR487" s="217" t="s">
        <v>645</v>
      </c>
      <c r="AT487" s="217" t="s">
        <v>144</v>
      </c>
      <c r="AU487" s="217" t="s">
        <v>83</v>
      </c>
      <c r="AY487" s="19" t="s">
        <v>142</v>
      </c>
      <c r="BE487" s="218">
        <f>IF(N487="základní",J487,0)</f>
        <v>0</v>
      </c>
      <c r="BF487" s="218">
        <f>IF(N487="snížená",J487,0)</f>
        <v>0</v>
      </c>
      <c r="BG487" s="218">
        <f>IF(N487="zákl. přenesená",J487,0)</f>
        <v>0</v>
      </c>
      <c r="BH487" s="218">
        <f>IF(N487="sníž. přenesená",J487,0)</f>
        <v>0</v>
      </c>
      <c r="BI487" s="218">
        <f>IF(N487="nulová",J487,0)</f>
        <v>0</v>
      </c>
      <c r="BJ487" s="19" t="s">
        <v>81</v>
      </c>
      <c r="BK487" s="218">
        <f>ROUND(I487*H487,2)</f>
        <v>0</v>
      </c>
      <c r="BL487" s="19" t="s">
        <v>645</v>
      </c>
      <c r="BM487" s="217" t="s">
        <v>911</v>
      </c>
    </row>
    <row r="488" s="2" customFormat="1">
      <c r="A488" s="40"/>
      <c r="B488" s="41"/>
      <c r="C488" s="42"/>
      <c r="D488" s="219" t="s">
        <v>151</v>
      </c>
      <c r="E488" s="42"/>
      <c r="F488" s="220" t="s">
        <v>653</v>
      </c>
      <c r="G488" s="42"/>
      <c r="H488" s="42"/>
      <c r="I488" s="221"/>
      <c r="J488" s="42"/>
      <c r="K488" s="42"/>
      <c r="L488" s="46"/>
      <c r="M488" s="222"/>
      <c r="N488" s="223"/>
      <c r="O488" s="86"/>
      <c r="P488" s="86"/>
      <c r="Q488" s="86"/>
      <c r="R488" s="86"/>
      <c r="S488" s="86"/>
      <c r="T488" s="87"/>
      <c r="U488" s="40"/>
      <c r="V488" s="40"/>
      <c r="W488" s="40"/>
      <c r="X488" s="40"/>
      <c r="Y488" s="40"/>
      <c r="Z488" s="40"/>
      <c r="AA488" s="40"/>
      <c r="AB488" s="40"/>
      <c r="AC488" s="40"/>
      <c r="AD488" s="40"/>
      <c r="AE488" s="40"/>
      <c r="AT488" s="19" t="s">
        <v>151</v>
      </c>
      <c r="AU488" s="19" t="s">
        <v>83</v>
      </c>
    </row>
    <row r="489" s="13" customFormat="1">
      <c r="A489" s="13"/>
      <c r="B489" s="224"/>
      <c r="C489" s="225"/>
      <c r="D489" s="226" t="s">
        <v>153</v>
      </c>
      <c r="E489" s="227" t="s">
        <v>19</v>
      </c>
      <c r="F489" s="228" t="s">
        <v>654</v>
      </c>
      <c r="G489" s="225"/>
      <c r="H489" s="227" t="s">
        <v>19</v>
      </c>
      <c r="I489" s="229"/>
      <c r="J489" s="225"/>
      <c r="K489" s="225"/>
      <c r="L489" s="230"/>
      <c r="M489" s="231"/>
      <c r="N489" s="232"/>
      <c r="O489" s="232"/>
      <c r="P489" s="232"/>
      <c r="Q489" s="232"/>
      <c r="R489" s="232"/>
      <c r="S489" s="232"/>
      <c r="T489" s="233"/>
      <c r="U489" s="13"/>
      <c r="V489" s="13"/>
      <c r="W489" s="13"/>
      <c r="X489" s="13"/>
      <c r="Y489" s="13"/>
      <c r="Z489" s="13"/>
      <c r="AA489" s="13"/>
      <c r="AB489" s="13"/>
      <c r="AC489" s="13"/>
      <c r="AD489" s="13"/>
      <c r="AE489" s="13"/>
      <c r="AT489" s="234" t="s">
        <v>153</v>
      </c>
      <c r="AU489" s="234" t="s">
        <v>83</v>
      </c>
      <c r="AV489" s="13" t="s">
        <v>81</v>
      </c>
      <c r="AW489" s="13" t="s">
        <v>35</v>
      </c>
      <c r="AX489" s="13" t="s">
        <v>73</v>
      </c>
      <c r="AY489" s="234" t="s">
        <v>142</v>
      </c>
    </row>
    <row r="490" s="14" customFormat="1">
      <c r="A490" s="14"/>
      <c r="B490" s="235"/>
      <c r="C490" s="236"/>
      <c r="D490" s="226" t="s">
        <v>153</v>
      </c>
      <c r="E490" s="237" t="s">
        <v>19</v>
      </c>
      <c r="F490" s="238" t="s">
        <v>81</v>
      </c>
      <c r="G490" s="236"/>
      <c r="H490" s="239">
        <v>1</v>
      </c>
      <c r="I490" s="240"/>
      <c r="J490" s="236"/>
      <c r="K490" s="236"/>
      <c r="L490" s="241"/>
      <c r="M490" s="242"/>
      <c r="N490" s="243"/>
      <c r="O490" s="243"/>
      <c r="P490" s="243"/>
      <c r="Q490" s="243"/>
      <c r="R490" s="243"/>
      <c r="S490" s="243"/>
      <c r="T490" s="244"/>
      <c r="U490" s="14"/>
      <c r="V490" s="14"/>
      <c r="W490" s="14"/>
      <c r="X490" s="14"/>
      <c r="Y490" s="14"/>
      <c r="Z490" s="14"/>
      <c r="AA490" s="14"/>
      <c r="AB490" s="14"/>
      <c r="AC490" s="14"/>
      <c r="AD490" s="14"/>
      <c r="AE490" s="14"/>
      <c r="AT490" s="245" t="s">
        <v>153</v>
      </c>
      <c r="AU490" s="245" t="s">
        <v>83</v>
      </c>
      <c r="AV490" s="14" t="s">
        <v>83</v>
      </c>
      <c r="AW490" s="14" t="s">
        <v>35</v>
      </c>
      <c r="AX490" s="14" t="s">
        <v>81</v>
      </c>
      <c r="AY490" s="245" t="s">
        <v>142</v>
      </c>
    </row>
    <row r="491" s="2" customFormat="1" ht="16.5" customHeight="1">
      <c r="A491" s="40"/>
      <c r="B491" s="41"/>
      <c r="C491" s="206" t="s">
        <v>586</v>
      </c>
      <c r="D491" s="206" t="s">
        <v>144</v>
      </c>
      <c r="E491" s="207" t="s">
        <v>656</v>
      </c>
      <c r="F491" s="208" t="s">
        <v>657</v>
      </c>
      <c r="G491" s="209" t="s">
        <v>651</v>
      </c>
      <c r="H491" s="210">
        <v>1</v>
      </c>
      <c r="I491" s="211"/>
      <c r="J491" s="212">
        <f>ROUND(I491*H491,2)</f>
        <v>0</v>
      </c>
      <c r="K491" s="208" t="s">
        <v>148</v>
      </c>
      <c r="L491" s="46"/>
      <c r="M491" s="213" t="s">
        <v>19</v>
      </c>
      <c r="N491" s="214" t="s">
        <v>44</v>
      </c>
      <c r="O491" s="86"/>
      <c r="P491" s="215">
        <f>O491*H491</f>
        <v>0</v>
      </c>
      <c r="Q491" s="215">
        <v>0</v>
      </c>
      <c r="R491" s="215">
        <f>Q491*H491</f>
        <v>0</v>
      </c>
      <c r="S491" s="215">
        <v>0</v>
      </c>
      <c r="T491" s="216">
        <f>S491*H491</f>
        <v>0</v>
      </c>
      <c r="U491" s="40"/>
      <c r="V491" s="40"/>
      <c r="W491" s="40"/>
      <c r="X491" s="40"/>
      <c r="Y491" s="40"/>
      <c r="Z491" s="40"/>
      <c r="AA491" s="40"/>
      <c r="AB491" s="40"/>
      <c r="AC491" s="40"/>
      <c r="AD491" s="40"/>
      <c r="AE491" s="40"/>
      <c r="AR491" s="217" t="s">
        <v>645</v>
      </c>
      <c r="AT491" s="217" t="s">
        <v>144</v>
      </c>
      <c r="AU491" s="217" t="s">
        <v>83</v>
      </c>
      <c r="AY491" s="19" t="s">
        <v>142</v>
      </c>
      <c r="BE491" s="218">
        <f>IF(N491="základní",J491,0)</f>
        <v>0</v>
      </c>
      <c r="BF491" s="218">
        <f>IF(N491="snížená",J491,0)</f>
        <v>0</v>
      </c>
      <c r="BG491" s="218">
        <f>IF(N491="zákl. přenesená",J491,0)</f>
        <v>0</v>
      </c>
      <c r="BH491" s="218">
        <f>IF(N491="sníž. přenesená",J491,0)</f>
        <v>0</v>
      </c>
      <c r="BI491" s="218">
        <f>IF(N491="nulová",J491,0)</f>
        <v>0</v>
      </c>
      <c r="BJ491" s="19" t="s">
        <v>81</v>
      </c>
      <c r="BK491" s="218">
        <f>ROUND(I491*H491,2)</f>
        <v>0</v>
      </c>
      <c r="BL491" s="19" t="s">
        <v>645</v>
      </c>
      <c r="BM491" s="217" t="s">
        <v>912</v>
      </c>
    </row>
    <row r="492" s="2" customFormat="1">
      <c r="A492" s="40"/>
      <c r="B492" s="41"/>
      <c r="C492" s="42"/>
      <c r="D492" s="219" t="s">
        <v>151</v>
      </c>
      <c r="E492" s="42"/>
      <c r="F492" s="220" t="s">
        <v>659</v>
      </c>
      <c r="G492" s="42"/>
      <c r="H492" s="42"/>
      <c r="I492" s="221"/>
      <c r="J492" s="42"/>
      <c r="K492" s="42"/>
      <c r="L492" s="46"/>
      <c r="M492" s="222"/>
      <c r="N492" s="223"/>
      <c r="O492" s="86"/>
      <c r="P492" s="86"/>
      <c r="Q492" s="86"/>
      <c r="R492" s="86"/>
      <c r="S492" s="86"/>
      <c r="T492" s="87"/>
      <c r="U492" s="40"/>
      <c r="V492" s="40"/>
      <c r="W492" s="40"/>
      <c r="X492" s="40"/>
      <c r="Y492" s="40"/>
      <c r="Z492" s="40"/>
      <c r="AA492" s="40"/>
      <c r="AB492" s="40"/>
      <c r="AC492" s="40"/>
      <c r="AD492" s="40"/>
      <c r="AE492" s="40"/>
      <c r="AT492" s="19" t="s">
        <v>151</v>
      </c>
      <c r="AU492" s="19" t="s">
        <v>83</v>
      </c>
    </row>
    <row r="493" s="13" customFormat="1">
      <c r="A493" s="13"/>
      <c r="B493" s="224"/>
      <c r="C493" s="225"/>
      <c r="D493" s="226" t="s">
        <v>153</v>
      </c>
      <c r="E493" s="227" t="s">
        <v>19</v>
      </c>
      <c r="F493" s="228" t="s">
        <v>660</v>
      </c>
      <c r="G493" s="225"/>
      <c r="H493" s="227" t="s">
        <v>19</v>
      </c>
      <c r="I493" s="229"/>
      <c r="J493" s="225"/>
      <c r="K493" s="225"/>
      <c r="L493" s="230"/>
      <c r="M493" s="231"/>
      <c r="N493" s="232"/>
      <c r="O493" s="232"/>
      <c r="P493" s="232"/>
      <c r="Q493" s="232"/>
      <c r="R493" s="232"/>
      <c r="S493" s="232"/>
      <c r="T493" s="233"/>
      <c r="U493" s="13"/>
      <c r="V493" s="13"/>
      <c r="W493" s="13"/>
      <c r="X493" s="13"/>
      <c r="Y493" s="13"/>
      <c r="Z493" s="13"/>
      <c r="AA493" s="13"/>
      <c r="AB493" s="13"/>
      <c r="AC493" s="13"/>
      <c r="AD493" s="13"/>
      <c r="AE493" s="13"/>
      <c r="AT493" s="234" t="s">
        <v>153</v>
      </c>
      <c r="AU493" s="234" t="s">
        <v>83</v>
      </c>
      <c r="AV493" s="13" t="s">
        <v>81</v>
      </c>
      <c r="AW493" s="13" t="s">
        <v>35</v>
      </c>
      <c r="AX493" s="13" t="s">
        <v>73</v>
      </c>
      <c r="AY493" s="234" t="s">
        <v>142</v>
      </c>
    </row>
    <row r="494" s="13" customFormat="1">
      <c r="A494" s="13"/>
      <c r="B494" s="224"/>
      <c r="C494" s="225"/>
      <c r="D494" s="226" t="s">
        <v>153</v>
      </c>
      <c r="E494" s="227" t="s">
        <v>19</v>
      </c>
      <c r="F494" s="228" t="s">
        <v>661</v>
      </c>
      <c r="G494" s="225"/>
      <c r="H494" s="227" t="s">
        <v>19</v>
      </c>
      <c r="I494" s="229"/>
      <c r="J494" s="225"/>
      <c r="K494" s="225"/>
      <c r="L494" s="230"/>
      <c r="M494" s="231"/>
      <c r="N494" s="232"/>
      <c r="O494" s="232"/>
      <c r="P494" s="232"/>
      <c r="Q494" s="232"/>
      <c r="R494" s="232"/>
      <c r="S494" s="232"/>
      <c r="T494" s="233"/>
      <c r="U494" s="13"/>
      <c r="V494" s="13"/>
      <c r="W494" s="13"/>
      <c r="X494" s="13"/>
      <c r="Y494" s="13"/>
      <c r="Z494" s="13"/>
      <c r="AA494" s="13"/>
      <c r="AB494" s="13"/>
      <c r="AC494" s="13"/>
      <c r="AD494" s="13"/>
      <c r="AE494" s="13"/>
      <c r="AT494" s="234" t="s">
        <v>153</v>
      </c>
      <c r="AU494" s="234" t="s">
        <v>83</v>
      </c>
      <c r="AV494" s="13" t="s">
        <v>81</v>
      </c>
      <c r="AW494" s="13" t="s">
        <v>35</v>
      </c>
      <c r="AX494" s="13" t="s">
        <v>73</v>
      </c>
      <c r="AY494" s="234" t="s">
        <v>142</v>
      </c>
    </row>
    <row r="495" s="14" customFormat="1">
      <c r="A495" s="14"/>
      <c r="B495" s="235"/>
      <c r="C495" s="236"/>
      <c r="D495" s="226" t="s">
        <v>153</v>
      </c>
      <c r="E495" s="237" t="s">
        <v>19</v>
      </c>
      <c r="F495" s="238" t="s">
        <v>81</v>
      </c>
      <c r="G495" s="236"/>
      <c r="H495" s="239">
        <v>1</v>
      </c>
      <c r="I495" s="240"/>
      <c r="J495" s="236"/>
      <c r="K495" s="236"/>
      <c r="L495" s="241"/>
      <c r="M495" s="242"/>
      <c r="N495" s="243"/>
      <c r="O495" s="243"/>
      <c r="P495" s="243"/>
      <c r="Q495" s="243"/>
      <c r="R495" s="243"/>
      <c r="S495" s="243"/>
      <c r="T495" s="244"/>
      <c r="U495" s="14"/>
      <c r="V495" s="14"/>
      <c r="W495" s="14"/>
      <c r="X495" s="14"/>
      <c r="Y495" s="14"/>
      <c r="Z495" s="14"/>
      <c r="AA495" s="14"/>
      <c r="AB495" s="14"/>
      <c r="AC495" s="14"/>
      <c r="AD495" s="14"/>
      <c r="AE495" s="14"/>
      <c r="AT495" s="245" t="s">
        <v>153</v>
      </c>
      <c r="AU495" s="245" t="s">
        <v>83</v>
      </c>
      <c r="AV495" s="14" t="s">
        <v>83</v>
      </c>
      <c r="AW495" s="14" t="s">
        <v>35</v>
      </c>
      <c r="AX495" s="14" t="s">
        <v>81</v>
      </c>
      <c r="AY495" s="245" t="s">
        <v>142</v>
      </c>
    </row>
    <row r="496" s="2" customFormat="1" ht="16.5" customHeight="1">
      <c r="A496" s="40"/>
      <c r="B496" s="41"/>
      <c r="C496" s="206" t="s">
        <v>593</v>
      </c>
      <c r="D496" s="206" t="s">
        <v>144</v>
      </c>
      <c r="E496" s="207" t="s">
        <v>663</v>
      </c>
      <c r="F496" s="208" t="s">
        <v>664</v>
      </c>
      <c r="G496" s="209" t="s">
        <v>651</v>
      </c>
      <c r="H496" s="210">
        <v>1</v>
      </c>
      <c r="I496" s="211"/>
      <c r="J496" s="212">
        <f>ROUND(I496*H496,2)</f>
        <v>0</v>
      </c>
      <c r="K496" s="208" t="s">
        <v>148</v>
      </c>
      <c r="L496" s="46"/>
      <c r="M496" s="213" t="s">
        <v>19</v>
      </c>
      <c r="N496" s="214" t="s">
        <v>44</v>
      </c>
      <c r="O496" s="86"/>
      <c r="P496" s="215">
        <f>O496*H496</f>
        <v>0</v>
      </c>
      <c r="Q496" s="215">
        <v>0</v>
      </c>
      <c r="R496" s="215">
        <f>Q496*H496</f>
        <v>0</v>
      </c>
      <c r="S496" s="215">
        <v>0</v>
      </c>
      <c r="T496" s="216">
        <f>S496*H496</f>
        <v>0</v>
      </c>
      <c r="U496" s="40"/>
      <c r="V496" s="40"/>
      <c r="W496" s="40"/>
      <c r="X496" s="40"/>
      <c r="Y496" s="40"/>
      <c r="Z496" s="40"/>
      <c r="AA496" s="40"/>
      <c r="AB496" s="40"/>
      <c r="AC496" s="40"/>
      <c r="AD496" s="40"/>
      <c r="AE496" s="40"/>
      <c r="AR496" s="217" t="s">
        <v>645</v>
      </c>
      <c r="AT496" s="217" t="s">
        <v>144</v>
      </c>
      <c r="AU496" s="217" t="s">
        <v>83</v>
      </c>
      <c r="AY496" s="19" t="s">
        <v>142</v>
      </c>
      <c r="BE496" s="218">
        <f>IF(N496="základní",J496,0)</f>
        <v>0</v>
      </c>
      <c r="BF496" s="218">
        <f>IF(N496="snížená",J496,0)</f>
        <v>0</v>
      </c>
      <c r="BG496" s="218">
        <f>IF(N496="zákl. přenesená",J496,0)</f>
        <v>0</v>
      </c>
      <c r="BH496" s="218">
        <f>IF(N496="sníž. přenesená",J496,0)</f>
        <v>0</v>
      </c>
      <c r="BI496" s="218">
        <f>IF(N496="nulová",J496,0)</f>
        <v>0</v>
      </c>
      <c r="BJ496" s="19" t="s">
        <v>81</v>
      </c>
      <c r="BK496" s="218">
        <f>ROUND(I496*H496,2)</f>
        <v>0</v>
      </c>
      <c r="BL496" s="19" t="s">
        <v>645</v>
      </c>
      <c r="BM496" s="217" t="s">
        <v>913</v>
      </c>
    </row>
    <row r="497" s="2" customFormat="1">
      <c r="A497" s="40"/>
      <c r="B497" s="41"/>
      <c r="C497" s="42"/>
      <c r="D497" s="219" t="s">
        <v>151</v>
      </c>
      <c r="E497" s="42"/>
      <c r="F497" s="220" t="s">
        <v>666</v>
      </c>
      <c r="G497" s="42"/>
      <c r="H497" s="42"/>
      <c r="I497" s="221"/>
      <c r="J497" s="42"/>
      <c r="K497" s="42"/>
      <c r="L497" s="46"/>
      <c r="M497" s="222"/>
      <c r="N497" s="223"/>
      <c r="O497" s="86"/>
      <c r="P497" s="86"/>
      <c r="Q497" s="86"/>
      <c r="R497" s="86"/>
      <c r="S497" s="86"/>
      <c r="T497" s="87"/>
      <c r="U497" s="40"/>
      <c r="V497" s="40"/>
      <c r="W497" s="40"/>
      <c r="X497" s="40"/>
      <c r="Y497" s="40"/>
      <c r="Z497" s="40"/>
      <c r="AA497" s="40"/>
      <c r="AB497" s="40"/>
      <c r="AC497" s="40"/>
      <c r="AD497" s="40"/>
      <c r="AE497" s="40"/>
      <c r="AT497" s="19" t="s">
        <v>151</v>
      </c>
      <c r="AU497" s="19" t="s">
        <v>83</v>
      </c>
    </row>
    <row r="498" s="13" customFormat="1">
      <c r="A498" s="13"/>
      <c r="B498" s="224"/>
      <c r="C498" s="225"/>
      <c r="D498" s="226" t="s">
        <v>153</v>
      </c>
      <c r="E498" s="227" t="s">
        <v>19</v>
      </c>
      <c r="F498" s="228" t="s">
        <v>667</v>
      </c>
      <c r="G498" s="225"/>
      <c r="H498" s="227" t="s">
        <v>19</v>
      </c>
      <c r="I498" s="229"/>
      <c r="J498" s="225"/>
      <c r="K498" s="225"/>
      <c r="L498" s="230"/>
      <c r="M498" s="231"/>
      <c r="N498" s="232"/>
      <c r="O498" s="232"/>
      <c r="P498" s="232"/>
      <c r="Q498" s="232"/>
      <c r="R498" s="232"/>
      <c r="S498" s="232"/>
      <c r="T498" s="233"/>
      <c r="U498" s="13"/>
      <c r="V498" s="13"/>
      <c r="W498" s="13"/>
      <c r="X498" s="13"/>
      <c r="Y498" s="13"/>
      <c r="Z498" s="13"/>
      <c r="AA498" s="13"/>
      <c r="AB498" s="13"/>
      <c r="AC498" s="13"/>
      <c r="AD498" s="13"/>
      <c r="AE498" s="13"/>
      <c r="AT498" s="234" t="s">
        <v>153</v>
      </c>
      <c r="AU498" s="234" t="s">
        <v>83</v>
      </c>
      <c r="AV498" s="13" t="s">
        <v>81</v>
      </c>
      <c r="AW498" s="13" t="s">
        <v>35</v>
      </c>
      <c r="AX498" s="13" t="s">
        <v>73</v>
      </c>
      <c r="AY498" s="234" t="s">
        <v>142</v>
      </c>
    </row>
    <row r="499" s="14" customFormat="1">
      <c r="A499" s="14"/>
      <c r="B499" s="235"/>
      <c r="C499" s="236"/>
      <c r="D499" s="226" t="s">
        <v>153</v>
      </c>
      <c r="E499" s="237" t="s">
        <v>19</v>
      </c>
      <c r="F499" s="238" t="s">
        <v>81</v>
      </c>
      <c r="G499" s="236"/>
      <c r="H499" s="239">
        <v>1</v>
      </c>
      <c r="I499" s="240"/>
      <c r="J499" s="236"/>
      <c r="K499" s="236"/>
      <c r="L499" s="241"/>
      <c r="M499" s="242"/>
      <c r="N499" s="243"/>
      <c r="O499" s="243"/>
      <c r="P499" s="243"/>
      <c r="Q499" s="243"/>
      <c r="R499" s="243"/>
      <c r="S499" s="243"/>
      <c r="T499" s="244"/>
      <c r="U499" s="14"/>
      <c r="V499" s="14"/>
      <c r="W499" s="14"/>
      <c r="X499" s="14"/>
      <c r="Y499" s="14"/>
      <c r="Z499" s="14"/>
      <c r="AA499" s="14"/>
      <c r="AB499" s="14"/>
      <c r="AC499" s="14"/>
      <c r="AD499" s="14"/>
      <c r="AE499" s="14"/>
      <c r="AT499" s="245" t="s">
        <v>153</v>
      </c>
      <c r="AU499" s="245" t="s">
        <v>83</v>
      </c>
      <c r="AV499" s="14" t="s">
        <v>83</v>
      </c>
      <c r="AW499" s="14" t="s">
        <v>35</v>
      </c>
      <c r="AX499" s="14" t="s">
        <v>81</v>
      </c>
      <c r="AY499" s="245" t="s">
        <v>142</v>
      </c>
    </row>
    <row r="500" s="2" customFormat="1" ht="16.5" customHeight="1">
      <c r="A500" s="40"/>
      <c r="B500" s="41"/>
      <c r="C500" s="206" t="s">
        <v>598</v>
      </c>
      <c r="D500" s="206" t="s">
        <v>144</v>
      </c>
      <c r="E500" s="207" t="s">
        <v>669</v>
      </c>
      <c r="F500" s="208" t="s">
        <v>670</v>
      </c>
      <c r="G500" s="209" t="s">
        <v>651</v>
      </c>
      <c r="H500" s="210">
        <v>1</v>
      </c>
      <c r="I500" s="211"/>
      <c r="J500" s="212">
        <f>ROUND(I500*H500,2)</f>
        <v>0</v>
      </c>
      <c r="K500" s="208" t="s">
        <v>148</v>
      </c>
      <c r="L500" s="46"/>
      <c r="M500" s="213" t="s">
        <v>19</v>
      </c>
      <c r="N500" s="214" t="s">
        <v>44</v>
      </c>
      <c r="O500" s="86"/>
      <c r="P500" s="215">
        <f>O500*H500</f>
        <v>0</v>
      </c>
      <c r="Q500" s="215">
        <v>0</v>
      </c>
      <c r="R500" s="215">
        <f>Q500*H500</f>
        <v>0</v>
      </c>
      <c r="S500" s="215">
        <v>0</v>
      </c>
      <c r="T500" s="216">
        <f>S500*H500</f>
        <v>0</v>
      </c>
      <c r="U500" s="40"/>
      <c r="V500" s="40"/>
      <c r="W500" s="40"/>
      <c r="X500" s="40"/>
      <c r="Y500" s="40"/>
      <c r="Z500" s="40"/>
      <c r="AA500" s="40"/>
      <c r="AB500" s="40"/>
      <c r="AC500" s="40"/>
      <c r="AD500" s="40"/>
      <c r="AE500" s="40"/>
      <c r="AR500" s="217" t="s">
        <v>645</v>
      </c>
      <c r="AT500" s="217" t="s">
        <v>144</v>
      </c>
      <c r="AU500" s="217" t="s">
        <v>83</v>
      </c>
      <c r="AY500" s="19" t="s">
        <v>142</v>
      </c>
      <c r="BE500" s="218">
        <f>IF(N500="základní",J500,0)</f>
        <v>0</v>
      </c>
      <c r="BF500" s="218">
        <f>IF(N500="snížená",J500,0)</f>
        <v>0</v>
      </c>
      <c r="BG500" s="218">
        <f>IF(N500="zákl. přenesená",J500,0)</f>
        <v>0</v>
      </c>
      <c r="BH500" s="218">
        <f>IF(N500="sníž. přenesená",J500,0)</f>
        <v>0</v>
      </c>
      <c r="BI500" s="218">
        <f>IF(N500="nulová",J500,0)</f>
        <v>0</v>
      </c>
      <c r="BJ500" s="19" t="s">
        <v>81</v>
      </c>
      <c r="BK500" s="218">
        <f>ROUND(I500*H500,2)</f>
        <v>0</v>
      </c>
      <c r="BL500" s="19" t="s">
        <v>645</v>
      </c>
      <c r="BM500" s="217" t="s">
        <v>914</v>
      </c>
    </row>
    <row r="501" s="2" customFormat="1">
      <c r="A501" s="40"/>
      <c r="B501" s="41"/>
      <c r="C501" s="42"/>
      <c r="D501" s="219" t="s">
        <v>151</v>
      </c>
      <c r="E501" s="42"/>
      <c r="F501" s="220" t="s">
        <v>672</v>
      </c>
      <c r="G501" s="42"/>
      <c r="H501" s="42"/>
      <c r="I501" s="221"/>
      <c r="J501" s="42"/>
      <c r="K501" s="42"/>
      <c r="L501" s="46"/>
      <c r="M501" s="222"/>
      <c r="N501" s="223"/>
      <c r="O501" s="86"/>
      <c r="P501" s="86"/>
      <c r="Q501" s="86"/>
      <c r="R501" s="86"/>
      <c r="S501" s="86"/>
      <c r="T501" s="87"/>
      <c r="U501" s="40"/>
      <c r="V501" s="40"/>
      <c r="W501" s="40"/>
      <c r="X501" s="40"/>
      <c r="Y501" s="40"/>
      <c r="Z501" s="40"/>
      <c r="AA501" s="40"/>
      <c r="AB501" s="40"/>
      <c r="AC501" s="40"/>
      <c r="AD501" s="40"/>
      <c r="AE501" s="40"/>
      <c r="AT501" s="19" t="s">
        <v>151</v>
      </c>
      <c r="AU501" s="19" t="s">
        <v>83</v>
      </c>
    </row>
    <row r="502" s="13" customFormat="1">
      <c r="A502" s="13"/>
      <c r="B502" s="224"/>
      <c r="C502" s="225"/>
      <c r="D502" s="226" t="s">
        <v>153</v>
      </c>
      <c r="E502" s="227" t="s">
        <v>19</v>
      </c>
      <c r="F502" s="228" t="s">
        <v>673</v>
      </c>
      <c r="G502" s="225"/>
      <c r="H502" s="227" t="s">
        <v>19</v>
      </c>
      <c r="I502" s="229"/>
      <c r="J502" s="225"/>
      <c r="K502" s="225"/>
      <c r="L502" s="230"/>
      <c r="M502" s="231"/>
      <c r="N502" s="232"/>
      <c r="O502" s="232"/>
      <c r="P502" s="232"/>
      <c r="Q502" s="232"/>
      <c r="R502" s="232"/>
      <c r="S502" s="232"/>
      <c r="T502" s="233"/>
      <c r="U502" s="13"/>
      <c r="V502" s="13"/>
      <c r="W502" s="13"/>
      <c r="X502" s="13"/>
      <c r="Y502" s="13"/>
      <c r="Z502" s="13"/>
      <c r="AA502" s="13"/>
      <c r="AB502" s="13"/>
      <c r="AC502" s="13"/>
      <c r="AD502" s="13"/>
      <c r="AE502" s="13"/>
      <c r="AT502" s="234" t="s">
        <v>153</v>
      </c>
      <c r="AU502" s="234" t="s">
        <v>83</v>
      </c>
      <c r="AV502" s="13" t="s">
        <v>81</v>
      </c>
      <c r="AW502" s="13" t="s">
        <v>35</v>
      </c>
      <c r="AX502" s="13" t="s">
        <v>73</v>
      </c>
      <c r="AY502" s="234" t="s">
        <v>142</v>
      </c>
    </row>
    <row r="503" s="14" customFormat="1">
      <c r="A503" s="14"/>
      <c r="B503" s="235"/>
      <c r="C503" s="236"/>
      <c r="D503" s="226" t="s">
        <v>153</v>
      </c>
      <c r="E503" s="237" t="s">
        <v>19</v>
      </c>
      <c r="F503" s="238" t="s">
        <v>81</v>
      </c>
      <c r="G503" s="236"/>
      <c r="H503" s="239">
        <v>1</v>
      </c>
      <c r="I503" s="240"/>
      <c r="J503" s="236"/>
      <c r="K503" s="236"/>
      <c r="L503" s="241"/>
      <c r="M503" s="242"/>
      <c r="N503" s="243"/>
      <c r="O503" s="243"/>
      <c r="P503" s="243"/>
      <c r="Q503" s="243"/>
      <c r="R503" s="243"/>
      <c r="S503" s="243"/>
      <c r="T503" s="244"/>
      <c r="U503" s="14"/>
      <c r="V503" s="14"/>
      <c r="W503" s="14"/>
      <c r="X503" s="14"/>
      <c r="Y503" s="14"/>
      <c r="Z503" s="14"/>
      <c r="AA503" s="14"/>
      <c r="AB503" s="14"/>
      <c r="AC503" s="14"/>
      <c r="AD503" s="14"/>
      <c r="AE503" s="14"/>
      <c r="AT503" s="245" t="s">
        <v>153</v>
      </c>
      <c r="AU503" s="245" t="s">
        <v>83</v>
      </c>
      <c r="AV503" s="14" t="s">
        <v>83</v>
      </c>
      <c r="AW503" s="14" t="s">
        <v>35</v>
      </c>
      <c r="AX503" s="14" t="s">
        <v>81</v>
      </c>
      <c r="AY503" s="245" t="s">
        <v>142</v>
      </c>
    </row>
    <row r="504" s="2" customFormat="1" ht="16.5" customHeight="1">
      <c r="A504" s="40"/>
      <c r="B504" s="41"/>
      <c r="C504" s="206" t="s">
        <v>608</v>
      </c>
      <c r="D504" s="206" t="s">
        <v>144</v>
      </c>
      <c r="E504" s="207" t="s">
        <v>675</v>
      </c>
      <c r="F504" s="208" t="s">
        <v>676</v>
      </c>
      <c r="G504" s="209" t="s">
        <v>651</v>
      </c>
      <c r="H504" s="210">
        <v>1</v>
      </c>
      <c r="I504" s="211"/>
      <c r="J504" s="212">
        <f>ROUND(I504*H504,2)</f>
        <v>0</v>
      </c>
      <c r="K504" s="208" t="s">
        <v>148</v>
      </c>
      <c r="L504" s="46"/>
      <c r="M504" s="213" t="s">
        <v>19</v>
      </c>
      <c r="N504" s="214" t="s">
        <v>44</v>
      </c>
      <c r="O504" s="86"/>
      <c r="P504" s="215">
        <f>O504*H504</f>
        <v>0</v>
      </c>
      <c r="Q504" s="215">
        <v>0</v>
      </c>
      <c r="R504" s="215">
        <f>Q504*H504</f>
        <v>0</v>
      </c>
      <c r="S504" s="215">
        <v>0</v>
      </c>
      <c r="T504" s="216">
        <f>S504*H504</f>
        <v>0</v>
      </c>
      <c r="U504" s="40"/>
      <c r="V504" s="40"/>
      <c r="W504" s="40"/>
      <c r="X504" s="40"/>
      <c r="Y504" s="40"/>
      <c r="Z504" s="40"/>
      <c r="AA504" s="40"/>
      <c r="AB504" s="40"/>
      <c r="AC504" s="40"/>
      <c r="AD504" s="40"/>
      <c r="AE504" s="40"/>
      <c r="AR504" s="217" t="s">
        <v>645</v>
      </c>
      <c r="AT504" s="217" t="s">
        <v>144</v>
      </c>
      <c r="AU504" s="217" t="s">
        <v>83</v>
      </c>
      <c r="AY504" s="19" t="s">
        <v>142</v>
      </c>
      <c r="BE504" s="218">
        <f>IF(N504="základní",J504,0)</f>
        <v>0</v>
      </c>
      <c r="BF504" s="218">
        <f>IF(N504="snížená",J504,0)</f>
        <v>0</v>
      </c>
      <c r="BG504" s="218">
        <f>IF(N504="zákl. přenesená",J504,0)</f>
        <v>0</v>
      </c>
      <c r="BH504" s="218">
        <f>IF(N504="sníž. přenesená",J504,0)</f>
        <v>0</v>
      </c>
      <c r="BI504" s="218">
        <f>IF(N504="nulová",J504,0)</f>
        <v>0</v>
      </c>
      <c r="BJ504" s="19" t="s">
        <v>81</v>
      </c>
      <c r="BK504" s="218">
        <f>ROUND(I504*H504,2)</f>
        <v>0</v>
      </c>
      <c r="BL504" s="19" t="s">
        <v>645</v>
      </c>
      <c r="BM504" s="217" t="s">
        <v>915</v>
      </c>
    </row>
    <row r="505" s="2" customFormat="1">
      <c r="A505" s="40"/>
      <c r="B505" s="41"/>
      <c r="C505" s="42"/>
      <c r="D505" s="219" t="s">
        <v>151</v>
      </c>
      <c r="E505" s="42"/>
      <c r="F505" s="220" t="s">
        <v>678</v>
      </c>
      <c r="G505" s="42"/>
      <c r="H505" s="42"/>
      <c r="I505" s="221"/>
      <c r="J505" s="42"/>
      <c r="K505" s="42"/>
      <c r="L505" s="46"/>
      <c r="M505" s="222"/>
      <c r="N505" s="223"/>
      <c r="O505" s="86"/>
      <c r="P505" s="86"/>
      <c r="Q505" s="86"/>
      <c r="R505" s="86"/>
      <c r="S505" s="86"/>
      <c r="T505" s="87"/>
      <c r="U505" s="40"/>
      <c r="V505" s="40"/>
      <c r="W505" s="40"/>
      <c r="X505" s="40"/>
      <c r="Y505" s="40"/>
      <c r="Z505" s="40"/>
      <c r="AA505" s="40"/>
      <c r="AB505" s="40"/>
      <c r="AC505" s="40"/>
      <c r="AD505" s="40"/>
      <c r="AE505" s="40"/>
      <c r="AT505" s="19" t="s">
        <v>151</v>
      </c>
      <c r="AU505" s="19" t="s">
        <v>83</v>
      </c>
    </row>
    <row r="506" s="13" customFormat="1">
      <c r="A506" s="13"/>
      <c r="B506" s="224"/>
      <c r="C506" s="225"/>
      <c r="D506" s="226" t="s">
        <v>153</v>
      </c>
      <c r="E506" s="227" t="s">
        <v>19</v>
      </c>
      <c r="F506" s="228" t="s">
        <v>679</v>
      </c>
      <c r="G506" s="225"/>
      <c r="H506" s="227" t="s">
        <v>19</v>
      </c>
      <c r="I506" s="229"/>
      <c r="J506" s="225"/>
      <c r="K506" s="225"/>
      <c r="L506" s="230"/>
      <c r="M506" s="231"/>
      <c r="N506" s="232"/>
      <c r="O506" s="232"/>
      <c r="P506" s="232"/>
      <c r="Q506" s="232"/>
      <c r="R506" s="232"/>
      <c r="S506" s="232"/>
      <c r="T506" s="233"/>
      <c r="U506" s="13"/>
      <c r="V506" s="13"/>
      <c r="W506" s="13"/>
      <c r="X506" s="13"/>
      <c r="Y506" s="13"/>
      <c r="Z506" s="13"/>
      <c r="AA506" s="13"/>
      <c r="AB506" s="13"/>
      <c r="AC506" s="13"/>
      <c r="AD506" s="13"/>
      <c r="AE506" s="13"/>
      <c r="AT506" s="234" t="s">
        <v>153</v>
      </c>
      <c r="AU506" s="234" t="s">
        <v>83</v>
      </c>
      <c r="AV506" s="13" t="s">
        <v>81</v>
      </c>
      <c r="AW506" s="13" t="s">
        <v>35</v>
      </c>
      <c r="AX506" s="13" t="s">
        <v>73</v>
      </c>
      <c r="AY506" s="234" t="s">
        <v>142</v>
      </c>
    </row>
    <row r="507" s="14" customFormat="1">
      <c r="A507" s="14"/>
      <c r="B507" s="235"/>
      <c r="C507" s="236"/>
      <c r="D507" s="226" t="s">
        <v>153</v>
      </c>
      <c r="E507" s="237" t="s">
        <v>19</v>
      </c>
      <c r="F507" s="238" t="s">
        <v>81</v>
      </c>
      <c r="G507" s="236"/>
      <c r="H507" s="239">
        <v>1</v>
      </c>
      <c r="I507" s="240"/>
      <c r="J507" s="236"/>
      <c r="K507" s="236"/>
      <c r="L507" s="241"/>
      <c r="M507" s="242"/>
      <c r="N507" s="243"/>
      <c r="O507" s="243"/>
      <c r="P507" s="243"/>
      <c r="Q507" s="243"/>
      <c r="R507" s="243"/>
      <c r="S507" s="243"/>
      <c r="T507" s="244"/>
      <c r="U507" s="14"/>
      <c r="V507" s="14"/>
      <c r="W507" s="14"/>
      <c r="X507" s="14"/>
      <c r="Y507" s="14"/>
      <c r="Z507" s="14"/>
      <c r="AA507" s="14"/>
      <c r="AB507" s="14"/>
      <c r="AC507" s="14"/>
      <c r="AD507" s="14"/>
      <c r="AE507" s="14"/>
      <c r="AT507" s="245" t="s">
        <v>153</v>
      </c>
      <c r="AU507" s="245" t="s">
        <v>83</v>
      </c>
      <c r="AV507" s="14" t="s">
        <v>83</v>
      </c>
      <c r="AW507" s="14" t="s">
        <v>35</v>
      </c>
      <c r="AX507" s="14" t="s">
        <v>81</v>
      </c>
      <c r="AY507" s="245" t="s">
        <v>142</v>
      </c>
    </row>
    <row r="508" s="2" customFormat="1" ht="16.5" customHeight="1">
      <c r="A508" s="40"/>
      <c r="B508" s="41"/>
      <c r="C508" s="206" t="s">
        <v>613</v>
      </c>
      <c r="D508" s="206" t="s">
        <v>144</v>
      </c>
      <c r="E508" s="207" t="s">
        <v>681</v>
      </c>
      <c r="F508" s="208" t="s">
        <v>682</v>
      </c>
      <c r="G508" s="209" t="s">
        <v>651</v>
      </c>
      <c r="H508" s="210">
        <v>1</v>
      </c>
      <c r="I508" s="211"/>
      <c r="J508" s="212">
        <f>ROUND(I508*H508,2)</f>
        <v>0</v>
      </c>
      <c r="K508" s="208" t="s">
        <v>148</v>
      </c>
      <c r="L508" s="46"/>
      <c r="M508" s="213" t="s">
        <v>19</v>
      </c>
      <c r="N508" s="214" t="s">
        <v>44</v>
      </c>
      <c r="O508" s="86"/>
      <c r="P508" s="215">
        <f>O508*H508</f>
        <v>0</v>
      </c>
      <c r="Q508" s="215">
        <v>0</v>
      </c>
      <c r="R508" s="215">
        <f>Q508*H508</f>
        <v>0</v>
      </c>
      <c r="S508" s="215">
        <v>0</v>
      </c>
      <c r="T508" s="216">
        <f>S508*H508</f>
        <v>0</v>
      </c>
      <c r="U508" s="40"/>
      <c r="V508" s="40"/>
      <c r="W508" s="40"/>
      <c r="X508" s="40"/>
      <c r="Y508" s="40"/>
      <c r="Z508" s="40"/>
      <c r="AA508" s="40"/>
      <c r="AB508" s="40"/>
      <c r="AC508" s="40"/>
      <c r="AD508" s="40"/>
      <c r="AE508" s="40"/>
      <c r="AR508" s="217" t="s">
        <v>645</v>
      </c>
      <c r="AT508" s="217" t="s">
        <v>144</v>
      </c>
      <c r="AU508" s="217" t="s">
        <v>83</v>
      </c>
      <c r="AY508" s="19" t="s">
        <v>142</v>
      </c>
      <c r="BE508" s="218">
        <f>IF(N508="základní",J508,0)</f>
        <v>0</v>
      </c>
      <c r="BF508" s="218">
        <f>IF(N508="snížená",J508,0)</f>
        <v>0</v>
      </c>
      <c r="BG508" s="218">
        <f>IF(N508="zákl. přenesená",J508,0)</f>
        <v>0</v>
      </c>
      <c r="BH508" s="218">
        <f>IF(N508="sníž. přenesená",J508,0)</f>
        <v>0</v>
      </c>
      <c r="BI508" s="218">
        <f>IF(N508="nulová",J508,0)</f>
        <v>0</v>
      </c>
      <c r="BJ508" s="19" t="s">
        <v>81</v>
      </c>
      <c r="BK508" s="218">
        <f>ROUND(I508*H508,2)</f>
        <v>0</v>
      </c>
      <c r="BL508" s="19" t="s">
        <v>645</v>
      </c>
      <c r="BM508" s="217" t="s">
        <v>916</v>
      </c>
    </row>
    <row r="509" s="2" customFormat="1">
      <c r="A509" s="40"/>
      <c r="B509" s="41"/>
      <c r="C509" s="42"/>
      <c r="D509" s="219" t="s">
        <v>151</v>
      </c>
      <c r="E509" s="42"/>
      <c r="F509" s="220" t="s">
        <v>684</v>
      </c>
      <c r="G509" s="42"/>
      <c r="H509" s="42"/>
      <c r="I509" s="221"/>
      <c r="J509" s="42"/>
      <c r="K509" s="42"/>
      <c r="L509" s="46"/>
      <c r="M509" s="222"/>
      <c r="N509" s="223"/>
      <c r="O509" s="86"/>
      <c r="P509" s="86"/>
      <c r="Q509" s="86"/>
      <c r="R509" s="86"/>
      <c r="S509" s="86"/>
      <c r="T509" s="87"/>
      <c r="U509" s="40"/>
      <c r="V509" s="40"/>
      <c r="W509" s="40"/>
      <c r="X509" s="40"/>
      <c r="Y509" s="40"/>
      <c r="Z509" s="40"/>
      <c r="AA509" s="40"/>
      <c r="AB509" s="40"/>
      <c r="AC509" s="40"/>
      <c r="AD509" s="40"/>
      <c r="AE509" s="40"/>
      <c r="AT509" s="19" t="s">
        <v>151</v>
      </c>
      <c r="AU509" s="19" t="s">
        <v>83</v>
      </c>
    </row>
    <row r="510" s="13" customFormat="1">
      <c r="A510" s="13"/>
      <c r="B510" s="224"/>
      <c r="C510" s="225"/>
      <c r="D510" s="226" t="s">
        <v>153</v>
      </c>
      <c r="E510" s="227" t="s">
        <v>19</v>
      </c>
      <c r="F510" s="228" t="s">
        <v>685</v>
      </c>
      <c r="G510" s="225"/>
      <c r="H510" s="227" t="s">
        <v>19</v>
      </c>
      <c r="I510" s="229"/>
      <c r="J510" s="225"/>
      <c r="K510" s="225"/>
      <c r="L510" s="230"/>
      <c r="M510" s="231"/>
      <c r="N510" s="232"/>
      <c r="O510" s="232"/>
      <c r="P510" s="232"/>
      <c r="Q510" s="232"/>
      <c r="R510" s="232"/>
      <c r="S510" s="232"/>
      <c r="T510" s="233"/>
      <c r="U510" s="13"/>
      <c r="V510" s="13"/>
      <c r="W510" s="13"/>
      <c r="X510" s="13"/>
      <c r="Y510" s="13"/>
      <c r="Z510" s="13"/>
      <c r="AA510" s="13"/>
      <c r="AB510" s="13"/>
      <c r="AC510" s="13"/>
      <c r="AD510" s="13"/>
      <c r="AE510" s="13"/>
      <c r="AT510" s="234" t="s">
        <v>153</v>
      </c>
      <c r="AU510" s="234" t="s">
        <v>83</v>
      </c>
      <c r="AV510" s="13" t="s">
        <v>81</v>
      </c>
      <c r="AW510" s="13" t="s">
        <v>35</v>
      </c>
      <c r="AX510" s="13" t="s">
        <v>73</v>
      </c>
      <c r="AY510" s="234" t="s">
        <v>142</v>
      </c>
    </row>
    <row r="511" s="13" customFormat="1">
      <c r="A511" s="13"/>
      <c r="B511" s="224"/>
      <c r="C511" s="225"/>
      <c r="D511" s="226" t="s">
        <v>153</v>
      </c>
      <c r="E511" s="227" t="s">
        <v>19</v>
      </c>
      <c r="F511" s="228" t="s">
        <v>686</v>
      </c>
      <c r="G511" s="225"/>
      <c r="H511" s="227" t="s">
        <v>19</v>
      </c>
      <c r="I511" s="229"/>
      <c r="J511" s="225"/>
      <c r="K511" s="225"/>
      <c r="L511" s="230"/>
      <c r="M511" s="231"/>
      <c r="N511" s="232"/>
      <c r="O511" s="232"/>
      <c r="P511" s="232"/>
      <c r="Q511" s="232"/>
      <c r="R511" s="232"/>
      <c r="S511" s="232"/>
      <c r="T511" s="233"/>
      <c r="U511" s="13"/>
      <c r="V511" s="13"/>
      <c r="W511" s="13"/>
      <c r="X511" s="13"/>
      <c r="Y511" s="13"/>
      <c r="Z511" s="13"/>
      <c r="AA511" s="13"/>
      <c r="AB511" s="13"/>
      <c r="AC511" s="13"/>
      <c r="AD511" s="13"/>
      <c r="AE511" s="13"/>
      <c r="AT511" s="234" t="s">
        <v>153</v>
      </c>
      <c r="AU511" s="234" t="s">
        <v>83</v>
      </c>
      <c r="AV511" s="13" t="s">
        <v>81</v>
      </c>
      <c r="AW511" s="13" t="s">
        <v>35</v>
      </c>
      <c r="AX511" s="13" t="s">
        <v>73</v>
      </c>
      <c r="AY511" s="234" t="s">
        <v>142</v>
      </c>
    </row>
    <row r="512" s="14" customFormat="1">
      <c r="A512" s="14"/>
      <c r="B512" s="235"/>
      <c r="C512" s="236"/>
      <c r="D512" s="226" t="s">
        <v>153</v>
      </c>
      <c r="E512" s="237" t="s">
        <v>19</v>
      </c>
      <c r="F512" s="238" t="s">
        <v>81</v>
      </c>
      <c r="G512" s="236"/>
      <c r="H512" s="239">
        <v>1</v>
      </c>
      <c r="I512" s="240"/>
      <c r="J512" s="236"/>
      <c r="K512" s="236"/>
      <c r="L512" s="241"/>
      <c r="M512" s="242"/>
      <c r="N512" s="243"/>
      <c r="O512" s="243"/>
      <c r="P512" s="243"/>
      <c r="Q512" s="243"/>
      <c r="R512" s="243"/>
      <c r="S512" s="243"/>
      <c r="T512" s="244"/>
      <c r="U512" s="14"/>
      <c r="V512" s="14"/>
      <c r="W512" s="14"/>
      <c r="X512" s="14"/>
      <c r="Y512" s="14"/>
      <c r="Z512" s="14"/>
      <c r="AA512" s="14"/>
      <c r="AB512" s="14"/>
      <c r="AC512" s="14"/>
      <c r="AD512" s="14"/>
      <c r="AE512" s="14"/>
      <c r="AT512" s="245" t="s">
        <v>153</v>
      </c>
      <c r="AU512" s="245" t="s">
        <v>83</v>
      </c>
      <c r="AV512" s="14" t="s">
        <v>83</v>
      </c>
      <c r="AW512" s="14" t="s">
        <v>35</v>
      </c>
      <c r="AX512" s="14" t="s">
        <v>81</v>
      </c>
      <c r="AY512" s="245" t="s">
        <v>142</v>
      </c>
    </row>
    <row r="513" s="2" customFormat="1" ht="16.5" customHeight="1">
      <c r="A513" s="40"/>
      <c r="B513" s="41"/>
      <c r="C513" s="206" t="s">
        <v>621</v>
      </c>
      <c r="D513" s="206" t="s">
        <v>144</v>
      </c>
      <c r="E513" s="207" t="s">
        <v>688</v>
      </c>
      <c r="F513" s="208" t="s">
        <v>689</v>
      </c>
      <c r="G513" s="209" t="s">
        <v>651</v>
      </c>
      <c r="H513" s="210">
        <v>1</v>
      </c>
      <c r="I513" s="211"/>
      <c r="J513" s="212">
        <f>ROUND(I513*H513,2)</f>
        <v>0</v>
      </c>
      <c r="K513" s="208" t="s">
        <v>148</v>
      </c>
      <c r="L513" s="46"/>
      <c r="M513" s="213" t="s">
        <v>19</v>
      </c>
      <c r="N513" s="214" t="s">
        <v>44</v>
      </c>
      <c r="O513" s="86"/>
      <c r="P513" s="215">
        <f>O513*H513</f>
        <v>0</v>
      </c>
      <c r="Q513" s="215">
        <v>0</v>
      </c>
      <c r="R513" s="215">
        <f>Q513*H513</f>
        <v>0</v>
      </c>
      <c r="S513" s="215">
        <v>0</v>
      </c>
      <c r="T513" s="216">
        <f>S513*H513</f>
        <v>0</v>
      </c>
      <c r="U513" s="40"/>
      <c r="V513" s="40"/>
      <c r="W513" s="40"/>
      <c r="X513" s="40"/>
      <c r="Y513" s="40"/>
      <c r="Z513" s="40"/>
      <c r="AA513" s="40"/>
      <c r="AB513" s="40"/>
      <c r="AC513" s="40"/>
      <c r="AD513" s="40"/>
      <c r="AE513" s="40"/>
      <c r="AR513" s="217" t="s">
        <v>645</v>
      </c>
      <c r="AT513" s="217" t="s">
        <v>144</v>
      </c>
      <c r="AU513" s="217" t="s">
        <v>83</v>
      </c>
      <c r="AY513" s="19" t="s">
        <v>142</v>
      </c>
      <c r="BE513" s="218">
        <f>IF(N513="základní",J513,0)</f>
        <v>0</v>
      </c>
      <c r="BF513" s="218">
        <f>IF(N513="snížená",J513,0)</f>
        <v>0</v>
      </c>
      <c r="BG513" s="218">
        <f>IF(N513="zákl. přenesená",J513,0)</f>
        <v>0</v>
      </c>
      <c r="BH513" s="218">
        <f>IF(N513="sníž. přenesená",J513,0)</f>
        <v>0</v>
      </c>
      <c r="BI513" s="218">
        <f>IF(N513="nulová",J513,0)</f>
        <v>0</v>
      </c>
      <c r="BJ513" s="19" t="s">
        <v>81</v>
      </c>
      <c r="BK513" s="218">
        <f>ROUND(I513*H513,2)</f>
        <v>0</v>
      </c>
      <c r="BL513" s="19" t="s">
        <v>645</v>
      </c>
      <c r="BM513" s="217" t="s">
        <v>917</v>
      </c>
    </row>
    <row r="514" s="2" customFormat="1">
      <c r="A514" s="40"/>
      <c r="B514" s="41"/>
      <c r="C514" s="42"/>
      <c r="D514" s="219" t="s">
        <v>151</v>
      </c>
      <c r="E514" s="42"/>
      <c r="F514" s="220" t="s">
        <v>691</v>
      </c>
      <c r="G514" s="42"/>
      <c r="H514" s="42"/>
      <c r="I514" s="221"/>
      <c r="J514" s="42"/>
      <c r="K514" s="42"/>
      <c r="L514" s="46"/>
      <c r="M514" s="222"/>
      <c r="N514" s="223"/>
      <c r="O514" s="86"/>
      <c r="P514" s="86"/>
      <c r="Q514" s="86"/>
      <c r="R514" s="86"/>
      <c r="S514" s="86"/>
      <c r="T514" s="87"/>
      <c r="U514" s="40"/>
      <c r="V514" s="40"/>
      <c r="W514" s="40"/>
      <c r="X514" s="40"/>
      <c r="Y514" s="40"/>
      <c r="Z514" s="40"/>
      <c r="AA514" s="40"/>
      <c r="AB514" s="40"/>
      <c r="AC514" s="40"/>
      <c r="AD514" s="40"/>
      <c r="AE514" s="40"/>
      <c r="AT514" s="19" t="s">
        <v>151</v>
      </c>
      <c r="AU514" s="19" t="s">
        <v>83</v>
      </c>
    </row>
    <row r="515" s="13" customFormat="1">
      <c r="A515" s="13"/>
      <c r="B515" s="224"/>
      <c r="C515" s="225"/>
      <c r="D515" s="226" t="s">
        <v>153</v>
      </c>
      <c r="E515" s="227" t="s">
        <v>19</v>
      </c>
      <c r="F515" s="228" t="s">
        <v>692</v>
      </c>
      <c r="G515" s="225"/>
      <c r="H515" s="227" t="s">
        <v>19</v>
      </c>
      <c r="I515" s="229"/>
      <c r="J515" s="225"/>
      <c r="K515" s="225"/>
      <c r="L515" s="230"/>
      <c r="M515" s="231"/>
      <c r="N515" s="232"/>
      <c r="O515" s="232"/>
      <c r="P515" s="232"/>
      <c r="Q515" s="232"/>
      <c r="R515" s="232"/>
      <c r="S515" s="232"/>
      <c r="T515" s="233"/>
      <c r="U515" s="13"/>
      <c r="V515" s="13"/>
      <c r="W515" s="13"/>
      <c r="X515" s="13"/>
      <c r="Y515" s="13"/>
      <c r="Z515" s="13"/>
      <c r="AA515" s="13"/>
      <c r="AB515" s="13"/>
      <c r="AC515" s="13"/>
      <c r="AD515" s="13"/>
      <c r="AE515" s="13"/>
      <c r="AT515" s="234" t="s">
        <v>153</v>
      </c>
      <c r="AU515" s="234" t="s">
        <v>83</v>
      </c>
      <c r="AV515" s="13" t="s">
        <v>81</v>
      </c>
      <c r="AW515" s="13" t="s">
        <v>35</v>
      </c>
      <c r="AX515" s="13" t="s">
        <v>73</v>
      </c>
      <c r="AY515" s="234" t="s">
        <v>142</v>
      </c>
    </row>
    <row r="516" s="13" customFormat="1">
      <c r="A516" s="13"/>
      <c r="B516" s="224"/>
      <c r="C516" s="225"/>
      <c r="D516" s="226" t="s">
        <v>153</v>
      </c>
      <c r="E516" s="227" t="s">
        <v>19</v>
      </c>
      <c r="F516" s="228" t="s">
        <v>689</v>
      </c>
      <c r="G516" s="225"/>
      <c r="H516" s="227" t="s">
        <v>19</v>
      </c>
      <c r="I516" s="229"/>
      <c r="J516" s="225"/>
      <c r="K516" s="225"/>
      <c r="L516" s="230"/>
      <c r="M516" s="231"/>
      <c r="N516" s="232"/>
      <c r="O516" s="232"/>
      <c r="P516" s="232"/>
      <c r="Q516" s="232"/>
      <c r="R516" s="232"/>
      <c r="S516" s="232"/>
      <c r="T516" s="233"/>
      <c r="U516" s="13"/>
      <c r="V516" s="13"/>
      <c r="W516" s="13"/>
      <c r="X516" s="13"/>
      <c r="Y516" s="13"/>
      <c r="Z516" s="13"/>
      <c r="AA516" s="13"/>
      <c r="AB516" s="13"/>
      <c r="AC516" s="13"/>
      <c r="AD516" s="13"/>
      <c r="AE516" s="13"/>
      <c r="AT516" s="234" t="s">
        <v>153</v>
      </c>
      <c r="AU516" s="234" t="s">
        <v>83</v>
      </c>
      <c r="AV516" s="13" t="s">
        <v>81</v>
      </c>
      <c r="AW516" s="13" t="s">
        <v>35</v>
      </c>
      <c r="AX516" s="13" t="s">
        <v>73</v>
      </c>
      <c r="AY516" s="234" t="s">
        <v>142</v>
      </c>
    </row>
    <row r="517" s="14" customFormat="1">
      <c r="A517" s="14"/>
      <c r="B517" s="235"/>
      <c r="C517" s="236"/>
      <c r="D517" s="226" t="s">
        <v>153</v>
      </c>
      <c r="E517" s="237" t="s">
        <v>19</v>
      </c>
      <c r="F517" s="238" t="s">
        <v>81</v>
      </c>
      <c r="G517" s="236"/>
      <c r="H517" s="239">
        <v>1</v>
      </c>
      <c r="I517" s="240"/>
      <c r="J517" s="236"/>
      <c r="K517" s="236"/>
      <c r="L517" s="241"/>
      <c r="M517" s="242"/>
      <c r="N517" s="243"/>
      <c r="O517" s="243"/>
      <c r="P517" s="243"/>
      <c r="Q517" s="243"/>
      <c r="R517" s="243"/>
      <c r="S517" s="243"/>
      <c r="T517" s="244"/>
      <c r="U517" s="14"/>
      <c r="V517" s="14"/>
      <c r="W517" s="14"/>
      <c r="X517" s="14"/>
      <c r="Y517" s="14"/>
      <c r="Z517" s="14"/>
      <c r="AA517" s="14"/>
      <c r="AB517" s="14"/>
      <c r="AC517" s="14"/>
      <c r="AD517" s="14"/>
      <c r="AE517" s="14"/>
      <c r="AT517" s="245" t="s">
        <v>153</v>
      </c>
      <c r="AU517" s="245" t="s">
        <v>83</v>
      </c>
      <c r="AV517" s="14" t="s">
        <v>83</v>
      </c>
      <c r="AW517" s="14" t="s">
        <v>35</v>
      </c>
      <c r="AX517" s="14" t="s">
        <v>81</v>
      </c>
      <c r="AY517" s="245" t="s">
        <v>142</v>
      </c>
    </row>
    <row r="518" s="12" customFormat="1" ht="22.8" customHeight="1">
      <c r="A518" s="12"/>
      <c r="B518" s="190"/>
      <c r="C518" s="191"/>
      <c r="D518" s="192" t="s">
        <v>72</v>
      </c>
      <c r="E518" s="204" t="s">
        <v>693</v>
      </c>
      <c r="F518" s="204" t="s">
        <v>694</v>
      </c>
      <c r="G518" s="191"/>
      <c r="H518" s="191"/>
      <c r="I518" s="194"/>
      <c r="J518" s="205">
        <f>BK518</f>
        <v>0</v>
      </c>
      <c r="K518" s="191"/>
      <c r="L518" s="196"/>
      <c r="M518" s="197"/>
      <c r="N518" s="198"/>
      <c r="O518" s="198"/>
      <c r="P518" s="199">
        <f>SUM(P519:P527)</f>
        <v>0</v>
      </c>
      <c r="Q518" s="198"/>
      <c r="R518" s="199">
        <f>SUM(R519:R527)</f>
        <v>0</v>
      </c>
      <c r="S518" s="198"/>
      <c r="T518" s="200">
        <f>SUM(T519:T527)</f>
        <v>0</v>
      </c>
      <c r="U518" s="12"/>
      <c r="V518" s="12"/>
      <c r="W518" s="12"/>
      <c r="X518" s="12"/>
      <c r="Y518" s="12"/>
      <c r="Z518" s="12"/>
      <c r="AA518" s="12"/>
      <c r="AB518" s="12"/>
      <c r="AC518" s="12"/>
      <c r="AD518" s="12"/>
      <c r="AE518" s="12"/>
      <c r="AR518" s="201" t="s">
        <v>180</v>
      </c>
      <c r="AT518" s="202" t="s">
        <v>72</v>
      </c>
      <c r="AU518" s="202" t="s">
        <v>81</v>
      </c>
      <c r="AY518" s="201" t="s">
        <v>142</v>
      </c>
      <c r="BK518" s="203">
        <f>SUM(BK519:BK527)</f>
        <v>0</v>
      </c>
    </row>
    <row r="519" s="2" customFormat="1" ht="16.5" customHeight="1">
      <c r="A519" s="40"/>
      <c r="B519" s="41"/>
      <c r="C519" s="206" t="s">
        <v>627</v>
      </c>
      <c r="D519" s="206" t="s">
        <v>144</v>
      </c>
      <c r="E519" s="207" t="s">
        <v>696</v>
      </c>
      <c r="F519" s="208" t="s">
        <v>694</v>
      </c>
      <c r="G519" s="209" t="s">
        <v>651</v>
      </c>
      <c r="H519" s="210">
        <v>1</v>
      </c>
      <c r="I519" s="211"/>
      <c r="J519" s="212">
        <f>ROUND(I519*H519,2)</f>
        <v>0</v>
      </c>
      <c r="K519" s="208" t="s">
        <v>148</v>
      </c>
      <c r="L519" s="46"/>
      <c r="M519" s="213" t="s">
        <v>19</v>
      </c>
      <c r="N519" s="214" t="s">
        <v>44</v>
      </c>
      <c r="O519" s="86"/>
      <c r="P519" s="215">
        <f>O519*H519</f>
        <v>0</v>
      </c>
      <c r="Q519" s="215">
        <v>0</v>
      </c>
      <c r="R519" s="215">
        <f>Q519*H519</f>
        <v>0</v>
      </c>
      <c r="S519" s="215">
        <v>0</v>
      </c>
      <c r="T519" s="216">
        <f>S519*H519</f>
        <v>0</v>
      </c>
      <c r="U519" s="40"/>
      <c r="V519" s="40"/>
      <c r="W519" s="40"/>
      <c r="X519" s="40"/>
      <c r="Y519" s="40"/>
      <c r="Z519" s="40"/>
      <c r="AA519" s="40"/>
      <c r="AB519" s="40"/>
      <c r="AC519" s="40"/>
      <c r="AD519" s="40"/>
      <c r="AE519" s="40"/>
      <c r="AR519" s="217" t="s">
        <v>645</v>
      </c>
      <c r="AT519" s="217" t="s">
        <v>144</v>
      </c>
      <c r="AU519" s="217" t="s">
        <v>83</v>
      </c>
      <c r="AY519" s="19" t="s">
        <v>142</v>
      </c>
      <c r="BE519" s="218">
        <f>IF(N519="základní",J519,0)</f>
        <v>0</v>
      </c>
      <c r="BF519" s="218">
        <f>IF(N519="snížená",J519,0)</f>
        <v>0</v>
      </c>
      <c r="BG519" s="218">
        <f>IF(N519="zákl. přenesená",J519,0)</f>
        <v>0</v>
      </c>
      <c r="BH519" s="218">
        <f>IF(N519="sníž. přenesená",J519,0)</f>
        <v>0</v>
      </c>
      <c r="BI519" s="218">
        <f>IF(N519="nulová",J519,0)</f>
        <v>0</v>
      </c>
      <c r="BJ519" s="19" t="s">
        <v>81</v>
      </c>
      <c r="BK519" s="218">
        <f>ROUND(I519*H519,2)</f>
        <v>0</v>
      </c>
      <c r="BL519" s="19" t="s">
        <v>645</v>
      </c>
      <c r="BM519" s="217" t="s">
        <v>918</v>
      </c>
    </row>
    <row r="520" s="2" customFormat="1">
      <c r="A520" s="40"/>
      <c r="B520" s="41"/>
      <c r="C520" s="42"/>
      <c r="D520" s="219" t="s">
        <v>151</v>
      </c>
      <c r="E520" s="42"/>
      <c r="F520" s="220" t="s">
        <v>698</v>
      </c>
      <c r="G520" s="42"/>
      <c r="H520" s="42"/>
      <c r="I520" s="221"/>
      <c r="J520" s="42"/>
      <c r="K520" s="42"/>
      <c r="L520" s="46"/>
      <c r="M520" s="222"/>
      <c r="N520" s="223"/>
      <c r="O520" s="86"/>
      <c r="P520" s="86"/>
      <c r="Q520" s="86"/>
      <c r="R520" s="86"/>
      <c r="S520" s="86"/>
      <c r="T520" s="87"/>
      <c r="U520" s="40"/>
      <c r="V520" s="40"/>
      <c r="W520" s="40"/>
      <c r="X520" s="40"/>
      <c r="Y520" s="40"/>
      <c r="Z520" s="40"/>
      <c r="AA520" s="40"/>
      <c r="AB520" s="40"/>
      <c r="AC520" s="40"/>
      <c r="AD520" s="40"/>
      <c r="AE520" s="40"/>
      <c r="AT520" s="19" t="s">
        <v>151</v>
      </c>
      <c r="AU520" s="19" t="s">
        <v>83</v>
      </c>
    </row>
    <row r="521" s="13" customFormat="1">
      <c r="A521" s="13"/>
      <c r="B521" s="224"/>
      <c r="C521" s="225"/>
      <c r="D521" s="226" t="s">
        <v>153</v>
      </c>
      <c r="E521" s="227" t="s">
        <v>19</v>
      </c>
      <c r="F521" s="228" t="s">
        <v>699</v>
      </c>
      <c r="G521" s="225"/>
      <c r="H521" s="227" t="s">
        <v>19</v>
      </c>
      <c r="I521" s="229"/>
      <c r="J521" s="225"/>
      <c r="K521" s="225"/>
      <c r="L521" s="230"/>
      <c r="M521" s="231"/>
      <c r="N521" s="232"/>
      <c r="O521" s="232"/>
      <c r="P521" s="232"/>
      <c r="Q521" s="232"/>
      <c r="R521" s="232"/>
      <c r="S521" s="232"/>
      <c r="T521" s="233"/>
      <c r="U521" s="13"/>
      <c r="V521" s="13"/>
      <c r="W521" s="13"/>
      <c r="X521" s="13"/>
      <c r="Y521" s="13"/>
      <c r="Z521" s="13"/>
      <c r="AA521" s="13"/>
      <c r="AB521" s="13"/>
      <c r="AC521" s="13"/>
      <c r="AD521" s="13"/>
      <c r="AE521" s="13"/>
      <c r="AT521" s="234" t="s">
        <v>153</v>
      </c>
      <c r="AU521" s="234" t="s">
        <v>83</v>
      </c>
      <c r="AV521" s="13" t="s">
        <v>81</v>
      </c>
      <c r="AW521" s="13" t="s">
        <v>35</v>
      </c>
      <c r="AX521" s="13" t="s">
        <v>73</v>
      </c>
      <c r="AY521" s="234" t="s">
        <v>142</v>
      </c>
    </row>
    <row r="522" s="13" customFormat="1">
      <c r="A522" s="13"/>
      <c r="B522" s="224"/>
      <c r="C522" s="225"/>
      <c r="D522" s="226" t="s">
        <v>153</v>
      </c>
      <c r="E522" s="227" t="s">
        <v>19</v>
      </c>
      <c r="F522" s="228" t="s">
        <v>694</v>
      </c>
      <c r="G522" s="225"/>
      <c r="H522" s="227" t="s">
        <v>19</v>
      </c>
      <c r="I522" s="229"/>
      <c r="J522" s="225"/>
      <c r="K522" s="225"/>
      <c r="L522" s="230"/>
      <c r="M522" s="231"/>
      <c r="N522" s="232"/>
      <c r="O522" s="232"/>
      <c r="P522" s="232"/>
      <c r="Q522" s="232"/>
      <c r="R522" s="232"/>
      <c r="S522" s="232"/>
      <c r="T522" s="233"/>
      <c r="U522" s="13"/>
      <c r="V522" s="13"/>
      <c r="W522" s="13"/>
      <c r="X522" s="13"/>
      <c r="Y522" s="13"/>
      <c r="Z522" s="13"/>
      <c r="AA522" s="13"/>
      <c r="AB522" s="13"/>
      <c r="AC522" s="13"/>
      <c r="AD522" s="13"/>
      <c r="AE522" s="13"/>
      <c r="AT522" s="234" t="s">
        <v>153</v>
      </c>
      <c r="AU522" s="234" t="s">
        <v>83</v>
      </c>
      <c r="AV522" s="13" t="s">
        <v>81</v>
      </c>
      <c r="AW522" s="13" t="s">
        <v>35</v>
      </c>
      <c r="AX522" s="13" t="s">
        <v>73</v>
      </c>
      <c r="AY522" s="234" t="s">
        <v>142</v>
      </c>
    </row>
    <row r="523" s="14" customFormat="1">
      <c r="A523" s="14"/>
      <c r="B523" s="235"/>
      <c r="C523" s="236"/>
      <c r="D523" s="226" t="s">
        <v>153</v>
      </c>
      <c r="E523" s="237" t="s">
        <v>19</v>
      </c>
      <c r="F523" s="238" t="s">
        <v>81</v>
      </c>
      <c r="G523" s="236"/>
      <c r="H523" s="239">
        <v>1</v>
      </c>
      <c r="I523" s="240"/>
      <c r="J523" s="236"/>
      <c r="K523" s="236"/>
      <c r="L523" s="241"/>
      <c r="M523" s="242"/>
      <c r="N523" s="243"/>
      <c r="O523" s="243"/>
      <c r="P523" s="243"/>
      <c r="Q523" s="243"/>
      <c r="R523" s="243"/>
      <c r="S523" s="243"/>
      <c r="T523" s="244"/>
      <c r="U523" s="14"/>
      <c r="V523" s="14"/>
      <c r="W523" s="14"/>
      <c r="X523" s="14"/>
      <c r="Y523" s="14"/>
      <c r="Z523" s="14"/>
      <c r="AA523" s="14"/>
      <c r="AB523" s="14"/>
      <c r="AC523" s="14"/>
      <c r="AD523" s="14"/>
      <c r="AE523" s="14"/>
      <c r="AT523" s="245" t="s">
        <v>153</v>
      </c>
      <c r="AU523" s="245" t="s">
        <v>83</v>
      </c>
      <c r="AV523" s="14" t="s">
        <v>83</v>
      </c>
      <c r="AW523" s="14" t="s">
        <v>35</v>
      </c>
      <c r="AX523" s="14" t="s">
        <v>81</v>
      </c>
      <c r="AY523" s="245" t="s">
        <v>142</v>
      </c>
    </row>
    <row r="524" s="2" customFormat="1" ht="16.5" customHeight="1">
      <c r="A524" s="40"/>
      <c r="B524" s="41"/>
      <c r="C524" s="206" t="s">
        <v>632</v>
      </c>
      <c r="D524" s="206" t="s">
        <v>144</v>
      </c>
      <c r="E524" s="207" t="s">
        <v>701</v>
      </c>
      <c r="F524" s="208" t="s">
        <v>702</v>
      </c>
      <c r="G524" s="209" t="s">
        <v>651</v>
      </c>
      <c r="H524" s="210">
        <v>1</v>
      </c>
      <c r="I524" s="211"/>
      <c r="J524" s="212">
        <f>ROUND(I524*H524,2)</f>
        <v>0</v>
      </c>
      <c r="K524" s="208" t="s">
        <v>148</v>
      </c>
      <c r="L524" s="46"/>
      <c r="M524" s="213" t="s">
        <v>19</v>
      </c>
      <c r="N524" s="214" t="s">
        <v>44</v>
      </c>
      <c r="O524" s="86"/>
      <c r="P524" s="215">
        <f>O524*H524</f>
        <v>0</v>
      </c>
      <c r="Q524" s="215">
        <v>0</v>
      </c>
      <c r="R524" s="215">
        <f>Q524*H524</f>
        <v>0</v>
      </c>
      <c r="S524" s="215">
        <v>0</v>
      </c>
      <c r="T524" s="216">
        <f>S524*H524</f>
        <v>0</v>
      </c>
      <c r="U524" s="40"/>
      <c r="V524" s="40"/>
      <c r="W524" s="40"/>
      <c r="X524" s="40"/>
      <c r="Y524" s="40"/>
      <c r="Z524" s="40"/>
      <c r="AA524" s="40"/>
      <c r="AB524" s="40"/>
      <c r="AC524" s="40"/>
      <c r="AD524" s="40"/>
      <c r="AE524" s="40"/>
      <c r="AR524" s="217" t="s">
        <v>645</v>
      </c>
      <c r="AT524" s="217" t="s">
        <v>144</v>
      </c>
      <c r="AU524" s="217" t="s">
        <v>83</v>
      </c>
      <c r="AY524" s="19" t="s">
        <v>142</v>
      </c>
      <c r="BE524" s="218">
        <f>IF(N524="základní",J524,0)</f>
        <v>0</v>
      </c>
      <c r="BF524" s="218">
        <f>IF(N524="snížená",J524,0)</f>
        <v>0</v>
      </c>
      <c r="BG524" s="218">
        <f>IF(N524="zákl. přenesená",J524,0)</f>
        <v>0</v>
      </c>
      <c r="BH524" s="218">
        <f>IF(N524="sníž. přenesená",J524,0)</f>
        <v>0</v>
      </c>
      <c r="BI524" s="218">
        <f>IF(N524="nulová",J524,0)</f>
        <v>0</v>
      </c>
      <c r="BJ524" s="19" t="s">
        <v>81</v>
      </c>
      <c r="BK524" s="218">
        <f>ROUND(I524*H524,2)</f>
        <v>0</v>
      </c>
      <c r="BL524" s="19" t="s">
        <v>645</v>
      </c>
      <c r="BM524" s="217" t="s">
        <v>919</v>
      </c>
    </row>
    <row r="525" s="2" customFormat="1">
      <c r="A525" s="40"/>
      <c r="B525" s="41"/>
      <c r="C525" s="42"/>
      <c r="D525" s="219" t="s">
        <v>151</v>
      </c>
      <c r="E525" s="42"/>
      <c r="F525" s="220" t="s">
        <v>704</v>
      </c>
      <c r="G525" s="42"/>
      <c r="H525" s="42"/>
      <c r="I525" s="221"/>
      <c r="J525" s="42"/>
      <c r="K525" s="42"/>
      <c r="L525" s="46"/>
      <c r="M525" s="222"/>
      <c r="N525" s="223"/>
      <c r="O525" s="86"/>
      <c r="P525" s="86"/>
      <c r="Q525" s="86"/>
      <c r="R525" s="86"/>
      <c r="S525" s="86"/>
      <c r="T525" s="87"/>
      <c r="U525" s="40"/>
      <c r="V525" s="40"/>
      <c r="W525" s="40"/>
      <c r="X525" s="40"/>
      <c r="Y525" s="40"/>
      <c r="Z525" s="40"/>
      <c r="AA525" s="40"/>
      <c r="AB525" s="40"/>
      <c r="AC525" s="40"/>
      <c r="AD525" s="40"/>
      <c r="AE525" s="40"/>
      <c r="AT525" s="19" t="s">
        <v>151</v>
      </c>
      <c r="AU525" s="19" t="s">
        <v>83</v>
      </c>
    </row>
    <row r="526" s="13" customFormat="1">
      <c r="A526" s="13"/>
      <c r="B526" s="224"/>
      <c r="C526" s="225"/>
      <c r="D526" s="226" t="s">
        <v>153</v>
      </c>
      <c r="E526" s="227" t="s">
        <v>19</v>
      </c>
      <c r="F526" s="228" t="s">
        <v>705</v>
      </c>
      <c r="G526" s="225"/>
      <c r="H526" s="227" t="s">
        <v>19</v>
      </c>
      <c r="I526" s="229"/>
      <c r="J526" s="225"/>
      <c r="K526" s="225"/>
      <c r="L526" s="230"/>
      <c r="M526" s="231"/>
      <c r="N526" s="232"/>
      <c r="O526" s="232"/>
      <c r="P526" s="232"/>
      <c r="Q526" s="232"/>
      <c r="R526" s="232"/>
      <c r="S526" s="232"/>
      <c r="T526" s="233"/>
      <c r="U526" s="13"/>
      <c r="V526" s="13"/>
      <c r="W526" s="13"/>
      <c r="X526" s="13"/>
      <c r="Y526" s="13"/>
      <c r="Z526" s="13"/>
      <c r="AA526" s="13"/>
      <c r="AB526" s="13"/>
      <c r="AC526" s="13"/>
      <c r="AD526" s="13"/>
      <c r="AE526" s="13"/>
      <c r="AT526" s="234" t="s">
        <v>153</v>
      </c>
      <c r="AU526" s="234" t="s">
        <v>83</v>
      </c>
      <c r="AV526" s="13" t="s">
        <v>81</v>
      </c>
      <c r="AW526" s="13" t="s">
        <v>35</v>
      </c>
      <c r="AX526" s="13" t="s">
        <v>73</v>
      </c>
      <c r="AY526" s="234" t="s">
        <v>142</v>
      </c>
    </row>
    <row r="527" s="14" customFormat="1">
      <c r="A527" s="14"/>
      <c r="B527" s="235"/>
      <c r="C527" s="236"/>
      <c r="D527" s="226" t="s">
        <v>153</v>
      </c>
      <c r="E527" s="237" t="s">
        <v>19</v>
      </c>
      <c r="F527" s="238" t="s">
        <v>81</v>
      </c>
      <c r="G527" s="236"/>
      <c r="H527" s="239">
        <v>1</v>
      </c>
      <c r="I527" s="240"/>
      <c r="J527" s="236"/>
      <c r="K527" s="236"/>
      <c r="L527" s="241"/>
      <c r="M527" s="242"/>
      <c r="N527" s="243"/>
      <c r="O527" s="243"/>
      <c r="P527" s="243"/>
      <c r="Q527" s="243"/>
      <c r="R527" s="243"/>
      <c r="S527" s="243"/>
      <c r="T527" s="244"/>
      <c r="U527" s="14"/>
      <c r="V527" s="14"/>
      <c r="W527" s="14"/>
      <c r="X527" s="14"/>
      <c r="Y527" s="14"/>
      <c r="Z527" s="14"/>
      <c r="AA527" s="14"/>
      <c r="AB527" s="14"/>
      <c r="AC527" s="14"/>
      <c r="AD527" s="14"/>
      <c r="AE527" s="14"/>
      <c r="AT527" s="245" t="s">
        <v>153</v>
      </c>
      <c r="AU527" s="245" t="s">
        <v>83</v>
      </c>
      <c r="AV527" s="14" t="s">
        <v>83</v>
      </c>
      <c r="AW527" s="14" t="s">
        <v>35</v>
      </c>
      <c r="AX527" s="14" t="s">
        <v>81</v>
      </c>
      <c r="AY527" s="245" t="s">
        <v>142</v>
      </c>
    </row>
    <row r="528" s="12" customFormat="1" ht="22.8" customHeight="1">
      <c r="A528" s="12"/>
      <c r="B528" s="190"/>
      <c r="C528" s="191"/>
      <c r="D528" s="192" t="s">
        <v>72</v>
      </c>
      <c r="E528" s="204" t="s">
        <v>706</v>
      </c>
      <c r="F528" s="204" t="s">
        <v>707</v>
      </c>
      <c r="G528" s="191"/>
      <c r="H528" s="191"/>
      <c r="I528" s="194"/>
      <c r="J528" s="205">
        <f>BK528</f>
        <v>0</v>
      </c>
      <c r="K528" s="191"/>
      <c r="L528" s="196"/>
      <c r="M528" s="197"/>
      <c r="N528" s="198"/>
      <c r="O528" s="198"/>
      <c r="P528" s="199">
        <f>SUM(P529:P548)</f>
        <v>0</v>
      </c>
      <c r="Q528" s="198"/>
      <c r="R528" s="199">
        <f>SUM(R529:R548)</f>
        <v>0</v>
      </c>
      <c r="S528" s="198"/>
      <c r="T528" s="200">
        <f>SUM(T529:T548)</f>
        <v>0</v>
      </c>
      <c r="U528" s="12"/>
      <c r="V528" s="12"/>
      <c r="W528" s="12"/>
      <c r="X528" s="12"/>
      <c r="Y528" s="12"/>
      <c r="Z528" s="12"/>
      <c r="AA528" s="12"/>
      <c r="AB528" s="12"/>
      <c r="AC528" s="12"/>
      <c r="AD528" s="12"/>
      <c r="AE528" s="12"/>
      <c r="AR528" s="201" t="s">
        <v>180</v>
      </c>
      <c r="AT528" s="202" t="s">
        <v>72</v>
      </c>
      <c r="AU528" s="202" t="s">
        <v>81</v>
      </c>
      <c r="AY528" s="201" t="s">
        <v>142</v>
      </c>
      <c r="BK528" s="203">
        <f>SUM(BK529:BK548)</f>
        <v>0</v>
      </c>
    </row>
    <row r="529" s="2" customFormat="1" ht="16.5" customHeight="1">
      <c r="A529" s="40"/>
      <c r="B529" s="41"/>
      <c r="C529" s="206" t="s">
        <v>641</v>
      </c>
      <c r="D529" s="206" t="s">
        <v>144</v>
      </c>
      <c r="E529" s="207" t="s">
        <v>709</v>
      </c>
      <c r="F529" s="208" t="s">
        <v>710</v>
      </c>
      <c r="G529" s="209" t="s">
        <v>644</v>
      </c>
      <c r="H529" s="210">
        <v>14</v>
      </c>
      <c r="I529" s="211"/>
      <c r="J529" s="212">
        <f>ROUND(I529*H529,2)</f>
        <v>0</v>
      </c>
      <c r="K529" s="208" t="s">
        <v>148</v>
      </c>
      <c r="L529" s="46"/>
      <c r="M529" s="213" t="s">
        <v>19</v>
      </c>
      <c r="N529" s="214" t="s">
        <v>44</v>
      </c>
      <c r="O529" s="86"/>
      <c r="P529" s="215">
        <f>O529*H529</f>
        <v>0</v>
      </c>
      <c r="Q529" s="215">
        <v>0</v>
      </c>
      <c r="R529" s="215">
        <f>Q529*H529</f>
        <v>0</v>
      </c>
      <c r="S529" s="215">
        <v>0</v>
      </c>
      <c r="T529" s="216">
        <f>S529*H529</f>
        <v>0</v>
      </c>
      <c r="U529" s="40"/>
      <c r="V529" s="40"/>
      <c r="W529" s="40"/>
      <c r="X529" s="40"/>
      <c r="Y529" s="40"/>
      <c r="Z529" s="40"/>
      <c r="AA529" s="40"/>
      <c r="AB529" s="40"/>
      <c r="AC529" s="40"/>
      <c r="AD529" s="40"/>
      <c r="AE529" s="40"/>
      <c r="AR529" s="217" t="s">
        <v>645</v>
      </c>
      <c r="AT529" s="217" t="s">
        <v>144</v>
      </c>
      <c r="AU529" s="217" t="s">
        <v>83</v>
      </c>
      <c r="AY529" s="19" t="s">
        <v>142</v>
      </c>
      <c r="BE529" s="218">
        <f>IF(N529="základní",J529,0)</f>
        <v>0</v>
      </c>
      <c r="BF529" s="218">
        <f>IF(N529="snížená",J529,0)</f>
        <v>0</v>
      </c>
      <c r="BG529" s="218">
        <f>IF(N529="zákl. přenesená",J529,0)</f>
        <v>0</v>
      </c>
      <c r="BH529" s="218">
        <f>IF(N529="sníž. přenesená",J529,0)</f>
        <v>0</v>
      </c>
      <c r="BI529" s="218">
        <f>IF(N529="nulová",J529,0)</f>
        <v>0</v>
      </c>
      <c r="BJ529" s="19" t="s">
        <v>81</v>
      </c>
      <c r="BK529" s="218">
        <f>ROUND(I529*H529,2)</f>
        <v>0</v>
      </c>
      <c r="BL529" s="19" t="s">
        <v>645</v>
      </c>
      <c r="BM529" s="217" t="s">
        <v>920</v>
      </c>
    </row>
    <row r="530" s="2" customFormat="1">
      <c r="A530" s="40"/>
      <c r="B530" s="41"/>
      <c r="C530" s="42"/>
      <c r="D530" s="219" t="s">
        <v>151</v>
      </c>
      <c r="E530" s="42"/>
      <c r="F530" s="220" t="s">
        <v>712</v>
      </c>
      <c r="G530" s="42"/>
      <c r="H530" s="42"/>
      <c r="I530" s="221"/>
      <c r="J530" s="42"/>
      <c r="K530" s="42"/>
      <c r="L530" s="46"/>
      <c r="M530" s="222"/>
      <c r="N530" s="223"/>
      <c r="O530" s="86"/>
      <c r="P530" s="86"/>
      <c r="Q530" s="86"/>
      <c r="R530" s="86"/>
      <c r="S530" s="86"/>
      <c r="T530" s="87"/>
      <c r="U530" s="40"/>
      <c r="V530" s="40"/>
      <c r="W530" s="40"/>
      <c r="X530" s="40"/>
      <c r="Y530" s="40"/>
      <c r="Z530" s="40"/>
      <c r="AA530" s="40"/>
      <c r="AB530" s="40"/>
      <c r="AC530" s="40"/>
      <c r="AD530" s="40"/>
      <c r="AE530" s="40"/>
      <c r="AT530" s="19" t="s">
        <v>151</v>
      </c>
      <c r="AU530" s="19" t="s">
        <v>83</v>
      </c>
    </row>
    <row r="531" s="13" customFormat="1">
      <c r="A531" s="13"/>
      <c r="B531" s="224"/>
      <c r="C531" s="225"/>
      <c r="D531" s="226" t="s">
        <v>153</v>
      </c>
      <c r="E531" s="227" t="s">
        <v>19</v>
      </c>
      <c r="F531" s="228" t="s">
        <v>713</v>
      </c>
      <c r="G531" s="225"/>
      <c r="H531" s="227" t="s">
        <v>19</v>
      </c>
      <c r="I531" s="229"/>
      <c r="J531" s="225"/>
      <c r="K531" s="225"/>
      <c r="L531" s="230"/>
      <c r="M531" s="231"/>
      <c r="N531" s="232"/>
      <c r="O531" s="232"/>
      <c r="P531" s="232"/>
      <c r="Q531" s="232"/>
      <c r="R531" s="232"/>
      <c r="S531" s="232"/>
      <c r="T531" s="233"/>
      <c r="U531" s="13"/>
      <c r="V531" s="13"/>
      <c r="W531" s="13"/>
      <c r="X531" s="13"/>
      <c r="Y531" s="13"/>
      <c r="Z531" s="13"/>
      <c r="AA531" s="13"/>
      <c r="AB531" s="13"/>
      <c r="AC531" s="13"/>
      <c r="AD531" s="13"/>
      <c r="AE531" s="13"/>
      <c r="AT531" s="234" t="s">
        <v>153</v>
      </c>
      <c r="AU531" s="234" t="s">
        <v>83</v>
      </c>
      <c r="AV531" s="13" t="s">
        <v>81</v>
      </c>
      <c r="AW531" s="13" t="s">
        <v>35</v>
      </c>
      <c r="AX531" s="13" t="s">
        <v>73</v>
      </c>
      <c r="AY531" s="234" t="s">
        <v>142</v>
      </c>
    </row>
    <row r="532" s="14" customFormat="1">
      <c r="A532" s="14"/>
      <c r="B532" s="235"/>
      <c r="C532" s="236"/>
      <c r="D532" s="226" t="s">
        <v>153</v>
      </c>
      <c r="E532" s="237" t="s">
        <v>19</v>
      </c>
      <c r="F532" s="238" t="s">
        <v>180</v>
      </c>
      <c r="G532" s="236"/>
      <c r="H532" s="239">
        <v>5</v>
      </c>
      <c r="I532" s="240"/>
      <c r="J532" s="236"/>
      <c r="K532" s="236"/>
      <c r="L532" s="241"/>
      <c r="M532" s="242"/>
      <c r="N532" s="243"/>
      <c r="O532" s="243"/>
      <c r="P532" s="243"/>
      <c r="Q532" s="243"/>
      <c r="R532" s="243"/>
      <c r="S532" s="243"/>
      <c r="T532" s="244"/>
      <c r="U532" s="14"/>
      <c r="V532" s="14"/>
      <c r="W532" s="14"/>
      <c r="X532" s="14"/>
      <c r="Y532" s="14"/>
      <c r="Z532" s="14"/>
      <c r="AA532" s="14"/>
      <c r="AB532" s="14"/>
      <c r="AC532" s="14"/>
      <c r="AD532" s="14"/>
      <c r="AE532" s="14"/>
      <c r="AT532" s="245" t="s">
        <v>153</v>
      </c>
      <c r="AU532" s="245" t="s">
        <v>83</v>
      </c>
      <c r="AV532" s="14" t="s">
        <v>83</v>
      </c>
      <c r="AW532" s="14" t="s">
        <v>35</v>
      </c>
      <c r="AX532" s="14" t="s">
        <v>73</v>
      </c>
      <c r="AY532" s="245" t="s">
        <v>142</v>
      </c>
    </row>
    <row r="533" s="13" customFormat="1">
      <c r="A533" s="13"/>
      <c r="B533" s="224"/>
      <c r="C533" s="225"/>
      <c r="D533" s="226" t="s">
        <v>153</v>
      </c>
      <c r="E533" s="227" t="s">
        <v>19</v>
      </c>
      <c r="F533" s="228" t="s">
        <v>714</v>
      </c>
      <c r="G533" s="225"/>
      <c r="H533" s="227" t="s">
        <v>19</v>
      </c>
      <c r="I533" s="229"/>
      <c r="J533" s="225"/>
      <c r="K533" s="225"/>
      <c r="L533" s="230"/>
      <c r="M533" s="231"/>
      <c r="N533" s="232"/>
      <c r="O533" s="232"/>
      <c r="P533" s="232"/>
      <c r="Q533" s="232"/>
      <c r="R533" s="232"/>
      <c r="S533" s="232"/>
      <c r="T533" s="233"/>
      <c r="U533" s="13"/>
      <c r="V533" s="13"/>
      <c r="W533" s="13"/>
      <c r="X533" s="13"/>
      <c r="Y533" s="13"/>
      <c r="Z533" s="13"/>
      <c r="AA533" s="13"/>
      <c r="AB533" s="13"/>
      <c r="AC533" s="13"/>
      <c r="AD533" s="13"/>
      <c r="AE533" s="13"/>
      <c r="AT533" s="234" t="s">
        <v>153</v>
      </c>
      <c r="AU533" s="234" t="s">
        <v>83</v>
      </c>
      <c r="AV533" s="13" t="s">
        <v>81</v>
      </c>
      <c r="AW533" s="13" t="s">
        <v>35</v>
      </c>
      <c r="AX533" s="13" t="s">
        <v>73</v>
      </c>
      <c r="AY533" s="234" t="s">
        <v>142</v>
      </c>
    </row>
    <row r="534" s="14" customFormat="1">
      <c r="A534" s="14"/>
      <c r="B534" s="235"/>
      <c r="C534" s="236"/>
      <c r="D534" s="226" t="s">
        <v>153</v>
      </c>
      <c r="E534" s="237" t="s">
        <v>19</v>
      </c>
      <c r="F534" s="238" t="s">
        <v>168</v>
      </c>
      <c r="G534" s="236"/>
      <c r="H534" s="239">
        <v>3</v>
      </c>
      <c r="I534" s="240"/>
      <c r="J534" s="236"/>
      <c r="K534" s="236"/>
      <c r="L534" s="241"/>
      <c r="M534" s="242"/>
      <c r="N534" s="243"/>
      <c r="O534" s="243"/>
      <c r="P534" s="243"/>
      <c r="Q534" s="243"/>
      <c r="R534" s="243"/>
      <c r="S534" s="243"/>
      <c r="T534" s="244"/>
      <c r="U534" s="14"/>
      <c r="V534" s="14"/>
      <c r="W534" s="14"/>
      <c r="X534" s="14"/>
      <c r="Y534" s="14"/>
      <c r="Z534" s="14"/>
      <c r="AA534" s="14"/>
      <c r="AB534" s="14"/>
      <c r="AC534" s="14"/>
      <c r="AD534" s="14"/>
      <c r="AE534" s="14"/>
      <c r="AT534" s="245" t="s">
        <v>153</v>
      </c>
      <c r="AU534" s="245" t="s">
        <v>83</v>
      </c>
      <c r="AV534" s="14" t="s">
        <v>83</v>
      </c>
      <c r="AW534" s="14" t="s">
        <v>35</v>
      </c>
      <c r="AX534" s="14" t="s">
        <v>73</v>
      </c>
      <c r="AY534" s="245" t="s">
        <v>142</v>
      </c>
    </row>
    <row r="535" s="13" customFormat="1">
      <c r="A535" s="13"/>
      <c r="B535" s="224"/>
      <c r="C535" s="225"/>
      <c r="D535" s="226" t="s">
        <v>153</v>
      </c>
      <c r="E535" s="227" t="s">
        <v>19</v>
      </c>
      <c r="F535" s="228" t="s">
        <v>715</v>
      </c>
      <c r="G535" s="225"/>
      <c r="H535" s="227" t="s">
        <v>19</v>
      </c>
      <c r="I535" s="229"/>
      <c r="J535" s="225"/>
      <c r="K535" s="225"/>
      <c r="L535" s="230"/>
      <c r="M535" s="231"/>
      <c r="N535" s="232"/>
      <c r="O535" s="232"/>
      <c r="P535" s="232"/>
      <c r="Q535" s="232"/>
      <c r="R535" s="232"/>
      <c r="S535" s="232"/>
      <c r="T535" s="233"/>
      <c r="U535" s="13"/>
      <c r="V535" s="13"/>
      <c r="W535" s="13"/>
      <c r="X535" s="13"/>
      <c r="Y535" s="13"/>
      <c r="Z535" s="13"/>
      <c r="AA535" s="13"/>
      <c r="AB535" s="13"/>
      <c r="AC535" s="13"/>
      <c r="AD535" s="13"/>
      <c r="AE535" s="13"/>
      <c r="AT535" s="234" t="s">
        <v>153</v>
      </c>
      <c r="AU535" s="234" t="s">
        <v>83</v>
      </c>
      <c r="AV535" s="13" t="s">
        <v>81</v>
      </c>
      <c r="AW535" s="13" t="s">
        <v>35</v>
      </c>
      <c r="AX535" s="13" t="s">
        <v>73</v>
      </c>
      <c r="AY535" s="234" t="s">
        <v>142</v>
      </c>
    </row>
    <row r="536" s="14" customFormat="1">
      <c r="A536" s="14"/>
      <c r="B536" s="235"/>
      <c r="C536" s="236"/>
      <c r="D536" s="226" t="s">
        <v>153</v>
      </c>
      <c r="E536" s="237" t="s">
        <v>19</v>
      </c>
      <c r="F536" s="238" t="s">
        <v>168</v>
      </c>
      <c r="G536" s="236"/>
      <c r="H536" s="239">
        <v>3</v>
      </c>
      <c r="I536" s="240"/>
      <c r="J536" s="236"/>
      <c r="K536" s="236"/>
      <c r="L536" s="241"/>
      <c r="M536" s="242"/>
      <c r="N536" s="243"/>
      <c r="O536" s="243"/>
      <c r="P536" s="243"/>
      <c r="Q536" s="243"/>
      <c r="R536" s="243"/>
      <c r="S536" s="243"/>
      <c r="T536" s="244"/>
      <c r="U536" s="14"/>
      <c r="V536" s="14"/>
      <c r="W536" s="14"/>
      <c r="X536" s="14"/>
      <c r="Y536" s="14"/>
      <c r="Z536" s="14"/>
      <c r="AA536" s="14"/>
      <c r="AB536" s="14"/>
      <c r="AC536" s="14"/>
      <c r="AD536" s="14"/>
      <c r="AE536" s="14"/>
      <c r="AT536" s="245" t="s">
        <v>153</v>
      </c>
      <c r="AU536" s="245" t="s">
        <v>83</v>
      </c>
      <c r="AV536" s="14" t="s">
        <v>83</v>
      </c>
      <c r="AW536" s="14" t="s">
        <v>35</v>
      </c>
      <c r="AX536" s="14" t="s">
        <v>73</v>
      </c>
      <c r="AY536" s="245" t="s">
        <v>142</v>
      </c>
    </row>
    <row r="537" s="13" customFormat="1">
      <c r="A537" s="13"/>
      <c r="B537" s="224"/>
      <c r="C537" s="225"/>
      <c r="D537" s="226" t="s">
        <v>153</v>
      </c>
      <c r="E537" s="227" t="s">
        <v>19</v>
      </c>
      <c r="F537" s="228" t="s">
        <v>716</v>
      </c>
      <c r="G537" s="225"/>
      <c r="H537" s="227" t="s">
        <v>19</v>
      </c>
      <c r="I537" s="229"/>
      <c r="J537" s="225"/>
      <c r="K537" s="225"/>
      <c r="L537" s="230"/>
      <c r="M537" s="231"/>
      <c r="N537" s="232"/>
      <c r="O537" s="232"/>
      <c r="P537" s="232"/>
      <c r="Q537" s="232"/>
      <c r="R537" s="232"/>
      <c r="S537" s="232"/>
      <c r="T537" s="233"/>
      <c r="U537" s="13"/>
      <c r="V537" s="13"/>
      <c r="W537" s="13"/>
      <c r="X537" s="13"/>
      <c r="Y537" s="13"/>
      <c r="Z537" s="13"/>
      <c r="AA537" s="13"/>
      <c r="AB537" s="13"/>
      <c r="AC537" s="13"/>
      <c r="AD537" s="13"/>
      <c r="AE537" s="13"/>
      <c r="AT537" s="234" t="s">
        <v>153</v>
      </c>
      <c r="AU537" s="234" t="s">
        <v>83</v>
      </c>
      <c r="AV537" s="13" t="s">
        <v>81</v>
      </c>
      <c r="AW537" s="13" t="s">
        <v>35</v>
      </c>
      <c r="AX537" s="13" t="s">
        <v>73</v>
      </c>
      <c r="AY537" s="234" t="s">
        <v>142</v>
      </c>
    </row>
    <row r="538" s="14" customFormat="1">
      <c r="A538" s="14"/>
      <c r="B538" s="235"/>
      <c r="C538" s="236"/>
      <c r="D538" s="226" t="s">
        <v>153</v>
      </c>
      <c r="E538" s="237" t="s">
        <v>19</v>
      </c>
      <c r="F538" s="238" t="s">
        <v>168</v>
      </c>
      <c r="G538" s="236"/>
      <c r="H538" s="239">
        <v>3</v>
      </c>
      <c r="I538" s="240"/>
      <c r="J538" s="236"/>
      <c r="K538" s="236"/>
      <c r="L538" s="241"/>
      <c r="M538" s="242"/>
      <c r="N538" s="243"/>
      <c r="O538" s="243"/>
      <c r="P538" s="243"/>
      <c r="Q538" s="243"/>
      <c r="R538" s="243"/>
      <c r="S538" s="243"/>
      <c r="T538" s="244"/>
      <c r="U538" s="14"/>
      <c r="V538" s="14"/>
      <c r="W538" s="14"/>
      <c r="X538" s="14"/>
      <c r="Y538" s="14"/>
      <c r="Z538" s="14"/>
      <c r="AA538" s="14"/>
      <c r="AB538" s="14"/>
      <c r="AC538" s="14"/>
      <c r="AD538" s="14"/>
      <c r="AE538" s="14"/>
      <c r="AT538" s="245" t="s">
        <v>153</v>
      </c>
      <c r="AU538" s="245" t="s">
        <v>83</v>
      </c>
      <c r="AV538" s="14" t="s">
        <v>83</v>
      </c>
      <c r="AW538" s="14" t="s">
        <v>35</v>
      </c>
      <c r="AX538" s="14" t="s">
        <v>73</v>
      </c>
      <c r="AY538" s="245" t="s">
        <v>142</v>
      </c>
    </row>
    <row r="539" s="15" customFormat="1">
      <c r="A539" s="15"/>
      <c r="B539" s="246"/>
      <c r="C539" s="247"/>
      <c r="D539" s="226" t="s">
        <v>153</v>
      </c>
      <c r="E539" s="248" t="s">
        <v>19</v>
      </c>
      <c r="F539" s="249" t="s">
        <v>160</v>
      </c>
      <c r="G539" s="247"/>
      <c r="H539" s="250">
        <v>14</v>
      </c>
      <c r="I539" s="251"/>
      <c r="J539" s="247"/>
      <c r="K539" s="247"/>
      <c r="L539" s="252"/>
      <c r="M539" s="253"/>
      <c r="N539" s="254"/>
      <c r="O539" s="254"/>
      <c r="P539" s="254"/>
      <c r="Q539" s="254"/>
      <c r="R539" s="254"/>
      <c r="S539" s="254"/>
      <c r="T539" s="255"/>
      <c r="U539" s="15"/>
      <c r="V539" s="15"/>
      <c r="W539" s="15"/>
      <c r="X539" s="15"/>
      <c r="Y539" s="15"/>
      <c r="Z539" s="15"/>
      <c r="AA539" s="15"/>
      <c r="AB539" s="15"/>
      <c r="AC539" s="15"/>
      <c r="AD539" s="15"/>
      <c r="AE539" s="15"/>
      <c r="AT539" s="256" t="s">
        <v>153</v>
      </c>
      <c r="AU539" s="256" t="s">
        <v>83</v>
      </c>
      <c r="AV539" s="15" t="s">
        <v>149</v>
      </c>
      <c r="AW539" s="15" t="s">
        <v>35</v>
      </c>
      <c r="AX539" s="15" t="s">
        <v>81</v>
      </c>
      <c r="AY539" s="256" t="s">
        <v>142</v>
      </c>
    </row>
    <row r="540" s="2" customFormat="1" ht="16.5" customHeight="1">
      <c r="A540" s="40"/>
      <c r="B540" s="41"/>
      <c r="C540" s="206" t="s">
        <v>263</v>
      </c>
      <c r="D540" s="206" t="s">
        <v>144</v>
      </c>
      <c r="E540" s="207" t="s">
        <v>718</v>
      </c>
      <c r="F540" s="208" t="s">
        <v>719</v>
      </c>
      <c r="G540" s="209" t="s">
        <v>651</v>
      </c>
      <c r="H540" s="210">
        <v>1</v>
      </c>
      <c r="I540" s="211"/>
      <c r="J540" s="212">
        <f>ROUND(I540*H540,2)</f>
        <v>0</v>
      </c>
      <c r="K540" s="208" t="s">
        <v>148</v>
      </c>
      <c r="L540" s="46"/>
      <c r="M540" s="213" t="s">
        <v>19</v>
      </c>
      <c r="N540" s="214" t="s">
        <v>44</v>
      </c>
      <c r="O540" s="86"/>
      <c r="P540" s="215">
        <f>O540*H540</f>
        <v>0</v>
      </c>
      <c r="Q540" s="215">
        <v>0</v>
      </c>
      <c r="R540" s="215">
        <f>Q540*H540</f>
        <v>0</v>
      </c>
      <c r="S540" s="215">
        <v>0</v>
      </c>
      <c r="T540" s="216">
        <f>S540*H540</f>
        <v>0</v>
      </c>
      <c r="U540" s="40"/>
      <c r="V540" s="40"/>
      <c r="W540" s="40"/>
      <c r="X540" s="40"/>
      <c r="Y540" s="40"/>
      <c r="Z540" s="40"/>
      <c r="AA540" s="40"/>
      <c r="AB540" s="40"/>
      <c r="AC540" s="40"/>
      <c r="AD540" s="40"/>
      <c r="AE540" s="40"/>
      <c r="AR540" s="217" t="s">
        <v>645</v>
      </c>
      <c r="AT540" s="217" t="s">
        <v>144</v>
      </c>
      <c r="AU540" s="217" t="s">
        <v>83</v>
      </c>
      <c r="AY540" s="19" t="s">
        <v>142</v>
      </c>
      <c r="BE540" s="218">
        <f>IF(N540="základní",J540,0)</f>
        <v>0</v>
      </c>
      <c r="BF540" s="218">
        <f>IF(N540="snížená",J540,0)</f>
        <v>0</v>
      </c>
      <c r="BG540" s="218">
        <f>IF(N540="zákl. přenesená",J540,0)</f>
        <v>0</v>
      </c>
      <c r="BH540" s="218">
        <f>IF(N540="sníž. přenesená",J540,0)</f>
        <v>0</v>
      </c>
      <c r="BI540" s="218">
        <f>IF(N540="nulová",J540,0)</f>
        <v>0</v>
      </c>
      <c r="BJ540" s="19" t="s">
        <v>81</v>
      </c>
      <c r="BK540" s="218">
        <f>ROUND(I540*H540,2)</f>
        <v>0</v>
      </c>
      <c r="BL540" s="19" t="s">
        <v>645</v>
      </c>
      <c r="BM540" s="217" t="s">
        <v>921</v>
      </c>
    </row>
    <row r="541" s="2" customFormat="1">
      <c r="A541" s="40"/>
      <c r="B541" s="41"/>
      <c r="C541" s="42"/>
      <c r="D541" s="219" t="s">
        <v>151</v>
      </c>
      <c r="E541" s="42"/>
      <c r="F541" s="220" t="s">
        <v>721</v>
      </c>
      <c r="G541" s="42"/>
      <c r="H541" s="42"/>
      <c r="I541" s="221"/>
      <c r="J541" s="42"/>
      <c r="K541" s="42"/>
      <c r="L541" s="46"/>
      <c r="M541" s="222"/>
      <c r="N541" s="223"/>
      <c r="O541" s="86"/>
      <c r="P541" s="86"/>
      <c r="Q541" s="86"/>
      <c r="R541" s="86"/>
      <c r="S541" s="86"/>
      <c r="T541" s="87"/>
      <c r="U541" s="40"/>
      <c r="V541" s="40"/>
      <c r="W541" s="40"/>
      <c r="X541" s="40"/>
      <c r="Y541" s="40"/>
      <c r="Z541" s="40"/>
      <c r="AA541" s="40"/>
      <c r="AB541" s="40"/>
      <c r="AC541" s="40"/>
      <c r="AD541" s="40"/>
      <c r="AE541" s="40"/>
      <c r="AT541" s="19" t="s">
        <v>151</v>
      </c>
      <c r="AU541" s="19" t="s">
        <v>83</v>
      </c>
    </row>
    <row r="542" s="13" customFormat="1">
      <c r="A542" s="13"/>
      <c r="B542" s="224"/>
      <c r="C542" s="225"/>
      <c r="D542" s="226" t="s">
        <v>153</v>
      </c>
      <c r="E542" s="227" t="s">
        <v>19</v>
      </c>
      <c r="F542" s="228" t="s">
        <v>722</v>
      </c>
      <c r="G542" s="225"/>
      <c r="H542" s="227" t="s">
        <v>19</v>
      </c>
      <c r="I542" s="229"/>
      <c r="J542" s="225"/>
      <c r="K542" s="225"/>
      <c r="L542" s="230"/>
      <c r="M542" s="231"/>
      <c r="N542" s="232"/>
      <c r="O542" s="232"/>
      <c r="P542" s="232"/>
      <c r="Q542" s="232"/>
      <c r="R542" s="232"/>
      <c r="S542" s="232"/>
      <c r="T542" s="233"/>
      <c r="U542" s="13"/>
      <c r="V542" s="13"/>
      <c r="W542" s="13"/>
      <c r="X542" s="13"/>
      <c r="Y542" s="13"/>
      <c r="Z542" s="13"/>
      <c r="AA542" s="13"/>
      <c r="AB542" s="13"/>
      <c r="AC542" s="13"/>
      <c r="AD542" s="13"/>
      <c r="AE542" s="13"/>
      <c r="AT542" s="234" t="s">
        <v>153</v>
      </c>
      <c r="AU542" s="234" t="s">
        <v>83</v>
      </c>
      <c r="AV542" s="13" t="s">
        <v>81</v>
      </c>
      <c r="AW542" s="13" t="s">
        <v>35</v>
      </c>
      <c r="AX542" s="13" t="s">
        <v>73</v>
      </c>
      <c r="AY542" s="234" t="s">
        <v>142</v>
      </c>
    </row>
    <row r="543" s="13" customFormat="1">
      <c r="A543" s="13"/>
      <c r="B543" s="224"/>
      <c r="C543" s="225"/>
      <c r="D543" s="226" t="s">
        <v>153</v>
      </c>
      <c r="E543" s="227" t="s">
        <v>19</v>
      </c>
      <c r="F543" s="228" t="s">
        <v>723</v>
      </c>
      <c r="G543" s="225"/>
      <c r="H543" s="227" t="s">
        <v>19</v>
      </c>
      <c r="I543" s="229"/>
      <c r="J543" s="225"/>
      <c r="K543" s="225"/>
      <c r="L543" s="230"/>
      <c r="M543" s="231"/>
      <c r="N543" s="232"/>
      <c r="O543" s="232"/>
      <c r="P543" s="232"/>
      <c r="Q543" s="232"/>
      <c r="R543" s="232"/>
      <c r="S543" s="232"/>
      <c r="T543" s="233"/>
      <c r="U543" s="13"/>
      <c r="V543" s="13"/>
      <c r="W543" s="13"/>
      <c r="X543" s="13"/>
      <c r="Y543" s="13"/>
      <c r="Z543" s="13"/>
      <c r="AA543" s="13"/>
      <c r="AB543" s="13"/>
      <c r="AC543" s="13"/>
      <c r="AD543" s="13"/>
      <c r="AE543" s="13"/>
      <c r="AT543" s="234" t="s">
        <v>153</v>
      </c>
      <c r="AU543" s="234" t="s">
        <v>83</v>
      </c>
      <c r="AV543" s="13" t="s">
        <v>81</v>
      </c>
      <c r="AW543" s="13" t="s">
        <v>35</v>
      </c>
      <c r="AX543" s="13" t="s">
        <v>73</v>
      </c>
      <c r="AY543" s="234" t="s">
        <v>142</v>
      </c>
    </row>
    <row r="544" s="14" customFormat="1">
      <c r="A544" s="14"/>
      <c r="B544" s="235"/>
      <c r="C544" s="236"/>
      <c r="D544" s="226" t="s">
        <v>153</v>
      </c>
      <c r="E544" s="237" t="s">
        <v>19</v>
      </c>
      <c r="F544" s="238" t="s">
        <v>81</v>
      </c>
      <c r="G544" s="236"/>
      <c r="H544" s="239">
        <v>1</v>
      </c>
      <c r="I544" s="240"/>
      <c r="J544" s="236"/>
      <c r="K544" s="236"/>
      <c r="L544" s="241"/>
      <c r="M544" s="242"/>
      <c r="N544" s="243"/>
      <c r="O544" s="243"/>
      <c r="P544" s="243"/>
      <c r="Q544" s="243"/>
      <c r="R544" s="243"/>
      <c r="S544" s="243"/>
      <c r="T544" s="244"/>
      <c r="U544" s="14"/>
      <c r="V544" s="14"/>
      <c r="W544" s="14"/>
      <c r="X544" s="14"/>
      <c r="Y544" s="14"/>
      <c r="Z544" s="14"/>
      <c r="AA544" s="14"/>
      <c r="AB544" s="14"/>
      <c r="AC544" s="14"/>
      <c r="AD544" s="14"/>
      <c r="AE544" s="14"/>
      <c r="AT544" s="245" t="s">
        <v>153</v>
      </c>
      <c r="AU544" s="245" t="s">
        <v>83</v>
      </c>
      <c r="AV544" s="14" t="s">
        <v>83</v>
      </c>
      <c r="AW544" s="14" t="s">
        <v>35</v>
      </c>
      <c r="AX544" s="14" t="s">
        <v>81</v>
      </c>
      <c r="AY544" s="245" t="s">
        <v>142</v>
      </c>
    </row>
    <row r="545" s="2" customFormat="1" ht="16.5" customHeight="1">
      <c r="A545" s="40"/>
      <c r="B545" s="41"/>
      <c r="C545" s="206" t="s">
        <v>655</v>
      </c>
      <c r="D545" s="206" t="s">
        <v>144</v>
      </c>
      <c r="E545" s="207" t="s">
        <v>725</v>
      </c>
      <c r="F545" s="208" t="s">
        <v>726</v>
      </c>
      <c r="G545" s="209" t="s">
        <v>651</v>
      </c>
      <c r="H545" s="210">
        <v>1</v>
      </c>
      <c r="I545" s="211"/>
      <c r="J545" s="212">
        <f>ROUND(I545*H545,2)</f>
        <v>0</v>
      </c>
      <c r="K545" s="208" t="s">
        <v>148</v>
      </c>
      <c r="L545" s="46"/>
      <c r="M545" s="213" t="s">
        <v>19</v>
      </c>
      <c r="N545" s="214" t="s">
        <v>44</v>
      </c>
      <c r="O545" s="86"/>
      <c r="P545" s="215">
        <f>O545*H545</f>
        <v>0</v>
      </c>
      <c r="Q545" s="215">
        <v>0</v>
      </c>
      <c r="R545" s="215">
        <f>Q545*H545</f>
        <v>0</v>
      </c>
      <c r="S545" s="215">
        <v>0</v>
      </c>
      <c r="T545" s="216">
        <f>S545*H545</f>
        <v>0</v>
      </c>
      <c r="U545" s="40"/>
      <c r="V545" s="40"/>
      <c r="W545" s="40"/>
      <c r="X545" s="40"/>
      <c r="Y545" s="40"/>
      <c r="Z545" s="40"/>
      <c r="AA545" s="40"/>
      <c r="AB545" s="40"/>
      <c r="AC545" s="40"/>
      <c r="AD545" s="40"/>
      <c r="AE545" s="40"/>
      <c r="AR545" s="217" t="s">
        <v>645</v>
      </c>
      <c r="AT545" s="217" t="s">
        <v>144</v>
      </c>
      <c r="AU545" s="217" t="s">
        <v>83</v>
      </c>
      <c r="AY545" s="19" t="s">
        <v>142</v>
      </c>
      <c r="BE545" s="218">
        <f>IF(N545="základní",J545,0)</f>
        <v>0</v>
      </c>
      <c r="BF545" s="218">
        <f>IF(N545="snížená",J545,0)</f>
        <v>0</v>
      </c>
      <c r="BG545" s="218">
        <f>IF(N545="zákl. přenesená",J545,0)</f>
        <v>0</v>
      </c>
      <c r="BH545" s="218">
        <f>IF(N545="sníž. přenesená",J545,0)</f>
        <v>0</v>
      </c>
      <c r="BI545" s="218">
        <f>IF(N545="nulová",J545,0)</f>
        <v>0</v>
      </c>
      <c r="BJ545" s="19" t="s">
        <v>81</v>
      </c>
      <c r="BK545" s="218">
        <f>ROUND(I545*H545,2)</f>
        <v>0</v>
      </c>
      <c r="BL545" s="19" t="s">
        <v>645</v>
      </c>
      <c r="BM545" s="217" t="s">
        <v>922</v>
      </c>
    </row>
    <row r="546" s="2" customFormat="1">
      <c r="A546" s="40"/>
      <c r="B546" s="41"/>
      <c r="C546" s="42"/>
      <c r="D546" s="219" t="s">
        <v>151</v>
      </c>
      <c r="E546" s="42"/>
      <c r="F546" s="220" t="s">
        <v>728</v>
      </c>
      <c r="G546" s="42"/>
      <c r="H546" s="42"/>
      <c r="I546" s="221"/>
      <c r="J546" s="42"/>
      <c r="K546" s="42"/>
      <c r="L546" s="46"/>
      <c r="M546" s="222"/>
      <c r="N546" s="223"/>
      <c r="O546" s="86"/>
      <c r="P546" s="86"/>
      <c r="Q546" s="86"/>
      <c r="R546" s="86"/>
      <c r="S546" s="86"/>
      <c r="T546" s="87"/>
      <c r="U546" s="40"/>
      <c r="V546" s="40"/>
      <c r="W546" s="40"/>
      <c r="X546" s="40"/>
      <c r="Y546" s="40"/>
      <c r="Z546" s="40"/>
      <c r="AA546" s="40"/>
      <c r="AB546" s="40"/>
      <c r="AC546" s="40"/>
      <c r="AD546" s="40"/>
      <c r="AE546" s="40"/>
      <c r="AT546" s="19" t="s">
        <v>151</v>
      </c>
      <c r="AU546" s="19" t="s">
        <v>83</v>
      </c>
    </row>
    <row r="547" s="13" customFormat="1">
      <c r="A547" s="13"/>
      <c r="B547" s="224"/>
      <c r="C547" s="225"/>
      <c r="D547" s="226" t="s">
        <v>153</v>
      </c>
      <c r="E547" s="227" t="s">
        <v>19</v>
      </c>
      <c r="F547" s="228" t="s">
        <v>729</v>
      </c>
      <c r="G547" s="225"/>
      <c r="H547" s="227" t="s">
        <v>19</v>
      </c>
      <c r="I547" s="229"/>
      <c r="J547" s="225"/>
      <c r="K547" s="225"/>
      <c r="L547" s="230"/>
      <c r="M547" s="231"/>
      <c r="N547" s="232"/>
      <c r="O547" s="232"/>
      <c r="P547" s="232"/>
      <c r="Q547" s="232"/>
      <c r="R547" s="232"/>
      <c r="S547" s="232"/>
      <c r="T547" s="233"/>
      <c r="U547" s="13"/>
      <c r="V547" s="13"/>
      <c r="W547" s="13"/>
      <c r="X547" s="13"/>
      <c r="Y547" s="13"/>
      <c r="Z547" s="13"/>
      <c r="AA547" s="13"/>
      <c r="AB547" s="13"/>
      <c r="AC547" s="13"/>
      <c r="AD547" s="13"/>
      <c r="AE547" s="13"/>
      <c r="AT547" s="234" t="s">
        <v>153</v>
      </c>
      <c r="AU547" s="234" t="s">
        <v>83</v>
      </c>
      <c r="AV547" s="13" t="s">
        <v>81</v>
      </c>
      <c r="AW547" s="13" t="s">
        <v>35</v>
      </c>
      <c r="AX547" s="13" t="s">
        <v>73</v>
      </c>
      <c r="AY547" s="234" t="s">
        <v>142</v>
      </c>
    </row>
    <row r="548" s="14" customFormat="1">
      <c r="A548" s="14"/>
      <c r="B548" s="235"/>
      <c r="C548" s="236"/>
      <c r="D548" s="226" t="s">
        <v>153</v>
      </c>
      <c r="E548" s="237" t="s">
        <v>19</v>
      </c>
      <c r="F548" s="238" t="s">
        <v>81</v>
      </c>
      <c r="G548" s="236"/>
      <c r="H548" s="239">
        <v>1</v>
      </c>
      <c r="I548" s="240"/>
      <c r="J548" s="236"/>
      <c r="K548" s="236"/>
      <c r="L548" s="241"/>
      <c r="M548" s="242"/>
      <c r="N548" s="243"/>
      <c r="O548" s="243"/>
      <c r="P548" s="243"/>
      <c r="Q548" s="243"/>
      <c r="R548" s="243"/>
      <c r="S548" s="243"/>
      <c r="T548" s="244"/>
      <c r="U548" s="14"/>
      <c r="V548" s="14"/>
      <c r="W548" s="14"/>
      <c r="X548" s="14"/>
      <c r="Y548" s="14"/>
      <c r="Z548" s="14"/>
      <c r="AA548" s="14"/>
      <c r="AB548" s="14"/>
      <c r="AC548" s="14"/>
      <c r="AD548" s="14"/>
      <c r="AE548" s="14"/>
      <c r="AT548" s="245" t="s">
        <v>153</v>
      </c>
      <c r="AU548" s="245" t="s">
        <v>83</v>
      </c>
      <c r="AV548" s="14" t="s">
        <v>83</v>
      </c>
      <c r="AW548" s="14" t="s">
        <v>35</v>
      </c>
      <c r="AX548" s="14" t="s">
        <v>81</v>
      </c>
      <c r="AY548" s="245" t="s">
        <v>142</v>
      </c>
    </row>
    <row r="549" s="12" customFormat="1" ht="22.8" customHeight="1">
      <c r="A549" s="12"/>
      <c r="B549" s="190"/>
      <c r="C549" s="191"/>
      <c r="D549" s="192" t="s">
        <v>72</v>
      </c>
      <c r="E549" s="204" t="s">
        <v>730</v>
      </c>
      <c r="F549" s="204" t="s">
        <v>731</v>
      </c>
      <c r="G549" s="191"/>
      <c r="H549" s="191"/>
      <c r="I549" s="194"/>
      <c r="J549" s="205">
        <f>BK549</f>
        <v>0</v>
      </c>
      <c r="K549" s="191"/>
      <c r="L549" s="196"/>
      <c r="M549" s="197"/>
      <c r="N549" s="198"/>
      <c r="O549" s="198"/>
      <c r="P549" s="199">
        <f>SUM(P550:P556)</f>
        <v>0</v>
      </c>
      <c r="Q549" s="198"/>
      <c r="R549" s="199">
        <f>SUM(R550:R556)</f>
        <v>0</v>
      </c>
      <c r="S549" s="198"/>
      <c r="T549" s="200">
        <f>SUM(T550:T556)</f>
        <v>0</v>
      </c>
      <c r="U549" s="12"/>
      <c r="V549" s="12"/>
      <c r="W549" s="12"/>
      <c r="X549" s="12"/>
      <c r="Y549" s="12"/>
      <c r="Z549" s="12"/>
      <c r="AA549" s="12"/>
      <c r="AB549" s="12"/>
      <c r="AC549" s="12"/>
      <c r="AD549" s="12"/>
      <c r="AE549" s="12"/>
      <c r="AR549" s="201" t="s">
        <v>180</v>
      </c>
      <c r="AT549" s="202" t="s">
        <v>72</v>
      </c>
      <c r="AU549" s="202" t="s">
        <v>81</v>
      </c>
      <c r="AY549" s="201" t="s">
        <v>142</v>
      </c>
      <c r="BK549" s="203">
        <f>SUM(BK550:BK556)</f>
        <v>0</v>
      </c>
    </row>
    <row r="550" s="2" customFormat="1" ht="16.5" customHeight="1">
      <c r="A550" s="40"/>
      <c r="B550" s="41"/>
      <c r="C550" s="206" t="s">
        <v>662</v>
      </c>
      <c r="D550" s="206" t="s">
        <v>144</v>
      </c>
      <c r="E550" s="207" t="s">
        <v>733</v>
      </c>
      <c r="F550" s="208" t="s">
        <v>734</v>
      </c>
      <c r="G550" s="209" t="s">
        <v>651</v>
      </c>
      <c r="H550" s="210">
        <v>2</v>
      </c>
      <c r="I550" s="211"/>
      <c r="J550" s="212">
        <f>ROUND(I550*H550,2)</f>
        <v>0</v>
      </c>
      <c r="K550" s="208" t="s">
        <v>148</v>
      </c>
      <c r="L550" s="46"/>
      <c r="M550" s="213" t="s">
        <v>19</v>
      </c>
      <c r="N550" s="214" t="s">
        <v>44</v>
      </c>
      <c r="O550" s="86"/>
      <c r="P550" s="215">
        <f>O550*H550</f>
        <v>0</v>
      </c>
      <c r="Q550" s="215">
        <v>0</v>
      </c>
      <c r="R550" s="215">
        <f>Q550*H550</f>
        <v>0</v>
      </c>
      <c r="S550" s="215">
        <v>0</v>
      </c>
      <c r="T550" s="216">
        <f>S550*H550</f>
        <v>0</v>
      </c>
      <c r="U550" s="40"/>
      <c r="V550" s="40"/>
      <c r="W550" s="40"/>
      <c r="X550" s="40"/>
      <c r="Y550" s="40"/>
      <c r="Z550" s="40"/>
      <c r="AA550" s="40"/>
      <c r="AB550" s="40"/>
      <c r="AC550" s="40"/>
      <c r="AD550" s="40"/>
      <c r="AE550" s="40"/>
      <c r="AR550" s="217" t="s">
        <v>645</v>
      </c>
      <c r="AT550" s="217" t="s">
        <v>144</v>
      </c>
      <c r="AU550" s="217" t="s">
        <v>83</v>
      </c>
      <c r="AY550" s="19" t="s">
        <v>142</v>
      </c>
      <c r="BE550" s="218">
        <f>IF(N550="základní",J550,0)</f>
        <v>0</v>
      </c>
      <c r="BF550" s="218">
        <f>IF(N550="snížená",J550,0)</f>
        <v>0</v>
      </c>
      <c r="BG550" s="218">
        <f>IF(N550="zákl. přenesená",J550,0)</f>
        <v>0</v>
      </c>
      <c r="BH550" s="218">
        <f>IF(N550="sníž. přenesená",J550,0)</f>
        <v>0</v>
      </c>
      <c r="BI550" s="218">
        <f>IF(N550="nulová",J550,0)</f>
        <v>0</v>
      </c>
      <c r="BJ550" s="19" t="s">
        <v>81</v>
      </c>
      <c r="BK550" s="218">
        <f>ROUND(I550*H550,2)</f>
        <v>0</v>
      </c>
      <c r="BL550" s="19" t="s">
        <v>645</v>
      </c>
      <c r="BM550" s="217" t="s">
        <v>923</v>
      </c>
    </row>
    <row r="551" s="2" customFormat="1">
      <c r="A551" s="40"/>
      <c r="B551" s="41"/>
      <c r="C551" s="42"/>
      <c r="D551" s="219" t="s">
        <v>151</v>
      </c>
      <c r="E551" s="42"/>
      <c r="F551" s="220" t="s">
        <v>736</v>
      </c>
      <c r="G551" s="42"/>
      <c r="H551" s="42"/>
      <c r="I551" s="221"/>
      <c r="J551" s="42"/>
      <c r="K551" s="42"/>
      <c r="L551" s="46"/>
      <c r="M551" s="222"/>
      <c r="N551" s="223"/>
      <c r="O551" s="86"/>
      <c r="P551" s="86"/>
      <c r="Q551" s="86"/>
      <c r="R551" s="86"/>
      <c r="S551" s="86"/>
      <c r="T551" s="87"/>
      <c r="U551" s="40"/>
      <c r="V551" s="40"/>
      <c r="W551" s="40"/>
      <c r="X551" s="40"/>
      <c r="Y551" s="40"/>
      <c r="Z551" s="40"/>
      <c r="AA551" s="40"/>
      <c r="AB551" s="40"/>
      <c r="AC551" s="40"/>
      <c r="AD551" s="40"/>
      <c r="AE551" s="40"/>
      <c r="AT551" s="19" t="s">
        <v>151</v>
      </c>
      <c r="AU551" s="19" t="s">
        <v>83</v>
      </c>
    </row>
    <row r="552" s="13" customFormat="1">
      <c r="A552" s="13"/>
      <c r="B552" s="224"/>
      <c r="C552" s="225"/>
      <c r="D552" s="226" t="s">
        <v>153</v>
      </c>
      <c r="E552" s="227" t="s">
        <v>19</v>
      </c>
      <c r="F552" s="228" t="s">
        <v>737</v>
      </c>
      <c r="G552" s="225"/>
      <c r="H552" s="227" t="s">
        <v>19</v>
      </c>
      <c r="I552" s="229"/>
      <c r="J552" s="225"/>
      <c r="K552" s="225"/>
      <c r="L552" s="230"/>
      <c r="M552" s="231"/>
      <c r="N552" s="232"/>
      <c r="O552" s="232"/>
      <c r="P552" s="232"/>
      <c r="Q552" s="232"/>
      <c r="R552" s="232"/>
      <c r="S552" s="232"/>
      <c r="T552" s="233"/>
      <c r="U552" s="13"/>
      <c r="V552" s="13"/>
      <c r="W552" s="13"/>
      <c r="X552" s="13"/>
      <c r="Y552" s="13"/>
      <c r="Z552" s="13"/>
      <c r="AA552" s="13"/>
      <c r="AB552" s="13"/>
      <c r="AC552" s="13"/>
      <c r="AD552" s="13"/>
      <c r="AE552" s="13"/>
      <c r="AT552" s="234" t="s">
        <v>153</v>
      </c>
      <c r="AU552" s="234" t="s">
        <v>83</v>
      </c>
      <c r="AV552" s="13" t="s">
        <v>81</v>
      </c>
      <c r="AW552" s="13" t="s">
        <v>35</v>
      </c>
      <c r="AX552" s="13" t="s">
        <v>73</v>
      </c>
      <c r="AY552" s="234" t="s">
        <v>142</v>
      </c>
    </row>
    <row r="553" s="14" customFormat="1">
      <c r="A553" s="14"/>
      <c r="B553" s="235"/>
      <c r="C553" s="236"/>
      <c r="D553" s="226" t="s">
        <v>153</v>
      </c>
      <c r="E553" s="237" t="s">
        <v>19</v>
      </c>
      <c r="F553" s="238" t="s">
        <v>81</v>
      </c>
      <c r="G553" s="236"/>
      <c r="H553" s="239">
        <v>1</v>
      </c>
      <c r="I553" s="240"/>
      <c r="J553" s="236"/>
      <c r="K553" s="236"/>
      <c r="L553" s="241"/>
      <c r="M553" s="242"/>
      <c r="N553" s="243"/>
      <c r="O553" s="243"/>
      <c r="P553" s="243"/>
      <c r="Q553" s="243"/>
      <c r="R553" s="243"/>
      <c r="S553" s="243"/>
      <c r="T553" s="244"/>
      <c r="U553" s="14"/>
      <c r="V553" s="14"/>
      <c r="W553" s="14"/>
      <c r="X553" s="14"/>
      <c r="Y553" s="14"/>
      <c r="Z553" s="14"/>
      <c r="AA553" s="14"/>
      <c r="AB553" s="14"/>
      <c r="AC553" s="14"/>
      <c r="AD553" s="14"/>
      <c r="AE553" s="14"/>
      <c r="AT553" s="245" t="s">
        <v>153</v>
      </c>
      <c r="AU553" s="245" t="s">
        <v>83</v>
      </c>
      <c r="AV553" s="14" t="s">
        <v>83</v>
      </c>
      <c r="AW553" s="14" t="s">
        <v>35</v>
      </c>
      <c r="AX553" s="14" t="s">
        <v>73</v>
      </c>
      <c r="AY553" s="245" t="s">
        <v>142</v>
      </c>
    </row>
    <row r="554" s="13" customFormat="1">
      <c r="A554" s="13"/>
      <c r="B554" s="224"/>
      <c r="C554" s="225"/>
      <c r="D554" s="226" t="s">
        <v>153</v>
      </c>
      <c r="E554" s="227" t="s">
        <v>19</v>
      </c>
      <c r="F554" s="228" t="s">
        <v>738</v>
      </c>
      <c r="G554" s="225"/>
      <c r="H554" s="227" t="s">
        <v>19</v>
      </c>
      <c r="I554" s="229"/>
      <c r="J554" s="225"/>
      <c r="K554" s="225"/>
      <c r="L554" s="230"/>
      <c r="M554" s="231"/>
      <c r="N554" s="232"/>
      <c r="O554" s="232"/>
      <c r="P554" s="232"/>
      <c r="Q554" s="232"/>
      <c r="R554" s="232"/>
      <c r="S554" s="232"/>
      <c r="T554" s="233"/>
      <c r="U554" s="13"/>
      <c r="V554" s="13"/>
      <c r="W554" s="13"/>
      <c r="X554" s="13"/>
      <c r="Y554" s="13"/>
      <c r="Z554" s="13"/>
      <c r="AA554" s="13"/>
      <c r="AB554" s="13"/>
      <c r="AC554" s="13"/>
      <c r="AD554" s="13"/>
      <c r="AE554" s="13"/>
      <c r="AT554" s="234" t="s">
        <v>153</v>
      </c>
      <c r="AU554" s="234" t="s">
        <v>83</v>
      </c>
      <c r="AV554" s="13" t="s">
        <v>81</v>
      </c>
      <c r="AW554" s="13" t="s">
        <v>35</v>
      </c>
      <c r="AX554" s="13" t="s">
        <v>73</v>
      </c>
      <c r="AY554" s="234" t="s">
        <v>142</v>
      </c>
    </row>
    <row r="555" s="14" customFormat="1">
      <c r="A555" s="14"/>
      <c r="B555" s="235"/>
      <c r="C555" s="236"/>
      <c r="D555" s="226" t="s">
        <v>153</v>
      </c>
      <c r="E555" s="237" t="s">
        <v>19</v>
      </c>
      <c r="F555" s="238" t="s">
        <v>81</v>
      </c>
      <c r="G555" s="236"/>
      <c r="H555" s="239">
        <v>1</v>
      </c>
      <c r="I555" s="240"/>
      <c r="J555" s="236"/>
      <c r="K555" s="236"/>
      <c r="L555" s="241"/>
      <c r="M555" s="242"/>
      <c r="N555" s="243"/>
      <c r="O555" s="243"/>
      <c r="P555" s="243"/>
      <c r="Q555" s="243"/>
      <c r="R555" s="243"/>
      <c r="S555" s="243"/>
      <c r="T555" s="244"/>
      <c r="U555" s="14"/>
      <c r="V555" s="14"/>
      <c r="W555" s="14"/>
      <c r="X555" s="14"/>
      <c r="Y555" s="14"/>
      <c r="Z555" s="14"/>
      <c r="AA555" s="14"/>
      <c r="AB555" s="14"/>
      <c r="AC555" s="14"/>
      <c r="AD555" s="14"/>
      <c r="AE555" s="14"/>
      <c r="AT555" s="245" t="s">
        <v>153</v>
      </c>
      <c r="AU555" s="245" t="s">
        <v>83</v>
      </c>
      <c r="AV555" s="14" t="s">
        <v>83</v>
      </c>
      <c r="AW555" s="14" t="s">
        <v>35</v>
      </c>
      <c r="AX555" s="14" t="s">
        <v>73</v>
      </c>
      <c r="AY555" s="245" t="s">
        <v>142</v>
      </c>
    </row>
    <row r="556" s="15" customFormat="1">
      <c r="A556" s="15"/>
      <c r="B556" s="246"/>
      <c r="C556" s="247"/>
      <c r="D556" s="226" t="s">
        <v>153</v>
      </c>
      <c r="E556" s="248" t="s">
        <v>19</v>
      </c>
      <c r="F556" s="249" t="s">
        <v>160</v>
      </c>
      <c r="G556" s="247"/>
      <c r="H556" s="250">
        <v>2</v>
      </c>
      <c r="I556" s="251"/>
      <c r="J556" s="247"/>
      <c r="K556" s="247"/>
      <c r="L556" s="252"/>
      <c r="M556" s="253"/>
      <c r="N556" s="254"/>
      <c r="O556" s="254"/>
      <c r="P556" s="254"/>
      <c r="Q556" s="254"/>
      <c r="R556" s="254"/>
      <c r="S556" s="254"/>
      <c r="T556" s="255"/>
      <c r="U556" s="15"/>
      <c r="V556" s="15"/>
      <c r="W556" s="15"/>
      <c r="X556" s="15"/>
      <c r="Y556" s="15"/>
      <c r="Z556" s="15"/>
      <c r="AA556" s="15"/>
      <c r="AB556" s="15"/>
      <c r="AC556" s="15"/>
      <c r="AD556" s="15"/>
      <c r="AE556" s="15"/>
      <c r="AT556" s="256" t="s">
        <v>153</v>
      </c>
      <c r="AU556" s="256" t="s">
        <v>83</v>
      </c>
      <c r="AV556" s="15" t="s">
        <v>149</v>
      </c>
      <c r="AW556" s="15" t="s">
        <v>35</v>
      </c>
      <c r="AX556" s="15" t="s">
        <v>81</v>
      </c>
      <c r="AY556" s="256" t="s">
        <v>142</v>
      </c>
    </row>
    <row r="557" s="12" customFormat="1" ht="22.8" customHeight="1">
      <c r="A557" s="12"/>
      <c r="B557" s="190"/>
      <c r="C557" s="191"/>
      <c r="D557" s="192" t="s">
        <v>72</v>
      </c>
      <c r="E557" s="204" t="s">
        <v>739</v>
      </c>
      <c r="F557" s="204" t="s">
        <v>740</v>
      </c>
      <c r="G557" s="191"/>
      <c r="H557" s="191"/>
      <c r="I557" s="194"/>
      <c r="J557" s="205">
        <f>BK557</f>
        <v>0</v>
      </c>
      <c r="K557" s="191"/>
      <c r="L557" s="196"/>
      <c r="M557" s="197"/>
      <c r="N557" s="198"/>
      <c r="O557" s="198"/>
      <c r="P557" s="199">
        <f>SUM(P558:P562)</f>
        <v>0</v>
      </c>
      <c r="Q557" s="198"/>
      <c r="R557" s="199">
        <f>SUM(R558:R562)</f>
        <v>0</v>
      </c>
      <c r="S557" s="198"/>
      <c r="T557" s="200">
        <f>SUM(T558:T562)</f>
        <v>0</v>
      </c>
      <c r="U557" s="12"/>
      <c r="V557" s="12"/>
      <c r="W557" s="12"/>
      <c r="X557" s="12"/>
      <c r="Y557" s="12"/>
      <c r="Z557" s="12"/>
      <c r="AA557" s="12"/>
      <c r="AB557" s="12"/>
      <c r="AC557" s="12"/>
      <c r="AD557" s="12"/>
      <c r="AE557" s="12"/>
      <c r="AR557" s="201" t="s">
        <v>180</v>
      </c>
      <c r="AT557" s="202" t="s">
        <v>72</v>
      </c>
      <c r="AU557" s="202" t="s">
        <v>81</v>
      </c>
      <c r="AY557" s="201" t="s">
        <v>142</v>
      </c>
      <c r="BK557" s="203">
        <f>SUM(BK558:BK562)</f>
        <v>0</v>
      </c>
    </row>
    <row r="558" s="2" customFormat="1" ht="16.5" customHeight="1">
      <c r="A558" s="40"/>
      <c r="B558" s="41"/>
      <c r="C558" s="206" t="s">
        <v>668</v>
      </c>
      <c r="D558" s="206" t="s">
        <v>144</v>
      </c>
      <c r="E558" s="207" t="s">
        <v>742</v>
      </c>
      <c r="F558" s="208" t="s">
        <v>743</v>
      </c>
      <c r="G558" s="209" t="s">
        <v>651</v>
      </c>
      <c r="H558" s="210">
        <v>1</v>
      </c>
      <c r="I558" s="211"/>
      <c r="J558" s="212">
        <f>ROUND(I558*H558,2)</f>
        <v>0</v>
      </c>
      <c r="K558" s="208" t="s">
        <v>148</v>
      </c>
      <c r="L558" s="46"/>
      <c r="M558" s="213" t="s">
        <v>19</v>
      </c>
      <c r="N558" s="214" t="s">
        <v>44</v>
      </c>
      <c r="O558" s="86"/>
      <c r="P558" s="215">
        <f>O558*H558</f>
        <v>0</v>
      </c>
      <c r="Q558" s="215">
        <v>0</v>
      </c>
      <c r="R558" s="215">
        <f>Q558*H558</f>
        <v>0</v>
      </c>
      <c r="S558" s="215">
        <v>0</v>
      </c>
      <c r="T558" s="216">
        <f>S558*H558</f>
        <v>0</v>
      </c>
      <c r="U558" s="40"/>
      <c r="V558" s="40"/>
      <c r="W558" s="40"/>
      <c r="X558" s="40"/>
      <c r="Y558" s="40"/>
      <c r="Z558" s="40"/>
      <c r="AA558" s="40"/>
      <c r="AB558" s="40"/>
      <c r="AC558" s="40"/>
      <c r="AD558" s="40"/>
      <c r="AE558" s="40"/>
      <c r="AR558" s="217" t="s">
        <v>645</v>
      </c>
      <c r="AT558" s="217" t="s">
        <v>144</v>
      </c>
      <c r="AU558" s="217" t="s">
        <v>83</v>
      </c>
      <c r="AY558" s="19" t="s">
        <v>142</v>
      </c>
      <c r="BE558" s="218">
        <f>IF(N558="základní",J558,0)</f>
        <v>0</v>
      </c>
      <c r="BF558" s="218">
        <f>IF(N558="snížená",J558,0)</f>
        <v>0</v>
      </c>
      <c r="BG558" s="218">
        <f>IF(N558="zákl. přenesená",J558,0)</f>
        <v>0</v>
      </c>
      <c r="BH558" s="218">
        <f>IF(N558="sníž. přenesená",J558,0)</f>
        <v>0</v>
      </c>
      <c r="BI558" s="218">
        <f>IF(N558="nulová",J558,0)</f>
        <v>0</v>
      </c>
      <c r="BJ558" s="19" t="s">
        <v>81</v>
      </c>
      <c r="BK558" s="218">
        <f>ROUND(I558*H558,2)</f>
        <v>0</v>
      </c>
      <c r="BL558" s="19" t="s">
        <v>645</v>
      </c>
      <c r="BM558" s="217" t="s">
        <v>924</v>
      </c>
    </row>
    <row r="559" s="2" customFormat="1">
      <c r="A559" s="40"/>
      <c r="B559" s="41"/>
      <c r="C559" s="42"/>
      <c r="D559" s="219" t="s">
        <v>151</v>
      </c>
      <c r="E559" s="42"/>
      <c r="F559" s="220" t="s">
        <v>745</v>
      </c>
      <c r="G559" s="42"/>
      <c r="H559" s="42"/>
      <c r="I559" s="221"/>
      <c r="J559" s="42"/>
      <c r="K559" s="42"/>
      <c r="L559" s="46"/>
      <c r="M559" s="222"/>
      <c r="N559" s="223"/>
      <c r="O559" s="86"/>
      <c r="P559" s="86"/>
      <c r="Q559" s="86"/>
      <c r="R559" s="86"/>
      <c r="S559" s="86"/>
      <c r="T559" s="87"/>
      <c r="U559" s="40"/>
      <c r="V559" s="40"/>
      <c r="W559" s="40"/>
      <c r="X559" s="40"/>
      <c r="Y559" s="40"/>
      <c r="Z559" s="40"/>
      <c r="AA559" s="40"/>
      <c r="AB559" s="40"/>
      <c r="AC559" s="40"/>
      <c r="AD559" s="40"/>
      <c r="AE559" s="40"/>
      <c r="AT559" s="19" t="s">
        <v>151</v>
      </c>
      <c r="AU559" s="19" t="s">
        <v>83</v>
      </c>
    </row>
    <row r="560" s="13" customFormat="1">
      <c r="A560" s="13"/>
      <c r="B560" s="224"/>
      <c r="C560" s="225"/>
      <c r="D560" s="226" t="s">
        <v>153</v>
      </c>
      <c r="E560" s="227" t="s">
        <v>19</v>
      </c>
      <c r="F560" s="228" t="s">
        <v>743</v>
      </c>
      <c r="G560" s="225"/>
      <c r="H560" s="227" t="s">
        <v>19</v>
      </c>
      <c r="I560" s="229"/>
      <c r="J560" s="225"/>
      <c r="K560" s="225"/>
      <c r="L560" s="230"/>
      <c r="M560" s="231"/>
      <c r="N560" s="232"/>
      <c r="O560" s="232"/>
      <c r="P560" s="232"/>
      <c r="Q560" s="232"/>
      <c r="R560" s="232"/>
      <c r="S560" s="232"/>
      <c r="T560" s="233"/>
      <c r="U560" s="13"/>
      <c r="V560" s="13"/>
      <c r="W560" s="13"/>
      <c r="X560" s="13"/>
      <c r="Y560" s="13"/>
      <c r="Z560" s="13"/>
      <c r="AA560" s="13"/>
      <c r="AB560" s="13"/>
      <c r="AC560" s="13"/>
      <c r="AD560" s="13"/>
      <c r="AE560" s="13"/>
      <c r="AT560" s="234" t="s">
        <v>153</v>
      </c>
      <c r="AU560" s="234" t="s">
        <v>83</v>
      </c>
      <c r="AV560" s="13" t="s">
        <v>81</v>
      </c>
      <c r="AW560" s="13" t="s">
        <v>35</v>
      </c>
      <c r="AX560" s="13" t="s">
        <v>73</v>
      </c>
      <c r="AY560" s="234" t="s">
        <v>142</v>
      </c>
    </row>
    <row r="561" s="13" customFormat="1">
      <c r="A561" s="13"/>
      <c r="B561" s="224"/>
      <c r="C561" s="225"/>
      <c r="D561" s="226" t="s">
        <v>153</v>
      </c>
      <c r="E561" s="227" t="s">
        <v>19</v>
      </c>
      <c r="F561" s="228" t="s">
        <v>746</v>
      </c>
      <c r="G561" s="225"/>
      <c r="H561" s="227" t="s">
        <v>19</v>
      </c>
      <c r="I561" s="229"/>
      <c r="J561" s="225"/>
      <c r="K561" s="225"/>
      <c r="L561" s="230"/>
      <c r="M561" s="231"/>
      <c r="N561" s="232"/>
      <c r="O561" s="232"/>
      <c r="P561" s="232"/>
      <c r="Q561" s="232"/>
      <c r="R561" s="232"/>
      <c r="S561" s="232"/>
      <c r="T561" s="233"/>
      <c r="U561" s="13"/>
      <c r="V561" s="13"/>
      <c r="W561" s="13"/>
      <c r="X561" s="13"/>
      <c r="Y561" s="13"/>
      <c r="Z561" s="13"/>
      <c r="AA561" s="13"/>
      <c r="AB561" s="13"/>
      <c r="AC561" s="13"/>
      <c r="AD561" s="13"/>
      <c r="AE561" s="13"/>
      <c r="AT561" s="234" t="s">
        <v>153</v>
      </c>
      <c r="AU561" s="234" t="s">
        <v>83</v>
      </c>
      <c r="AV561" s="13" t="s">
        <v>81</v>
      </c>
      <c r="AW561" s="13" t="s">
        <v>35</v>
      </c>
      <c r="AX561" s="13" t="s">
        <v>73</v>
      </c>
      <c r="AY561" s="234" t="s">
        <v>142</v>
      </c>
    </row>
    <row r="562" s="14" customFormat="1">
      <c r="A562" s="14"/>
      <c r="B562" s="235"/>
      <c r="C562" s="236"/>
      <c r="D562" s="226" t="s">
        <v>153</v>
      </c>
      <c r="E562" s="237" t="s">
        <v>19</v>
      </c>
      <c r="F562" s="238" t="s">
        <v>81</v>
      </c>
      <c r="G562" s="236"/>
      <c r="H562" s="239">
        <v>1</v>
      </c>
      <c r="I562" s="240"/>
      <c r="J562" s="236"/>
      <c r="K562" s="236"/>
      <c r="L562" s="241"/>
      <c r="M562" s="267"/>
      <c r="N562" s="268"/>
      <c r="O562" s="268"/>
      <c r="P562" s="268"/>
      <c r="Q562" s="268"/>
      <c r="R562" s="268"/>
      <c r="S562" s="268"/>
      <c r="T562" s="269"/>
      <c r="U562" s="14"/>
      <c r="V562" s="14"/>
      <c r="W562" s="14"/>
      <c r="X562" s="14"/>
      <c r="Y562" s="14"/>
      <c r="Z562" s="14"/>
      <c r="AA562" s="14"/>
      <c r="AB562" s="14"/>
      <c r="AC562" s="14"/>
      <c r="AD562" s="14"/>
      <c r="AE562" s="14"/>
      <c r="AT562" s="245" t="s">
        <v>153</v>
      </c>
      <c r="AU562" s="245" t="s">
        <v>83</v>
      </c>
      <c r="AV562" s="14" t="s">
        <v>83</v>
      </c>
      <c r="AW562" s="14" t="s">
        <v>35</v>
      </c>
      <c r="AX562" s="14" t="s">
        <v>81</v>
      </c>
      <c r="AY562" s="245" t="s">
        <v>142</v>
      </c>
    </row>
    <row r="563" s="2" customFormat="1" ht="6.96" customHeight="1">
      <c r="A563" s="40"/>
      <c r="B563" s="61"/>
      <c r="C563" s="62"/>
      <c r="D563" s="62"/>
      <c r="E563" s="62"/>
      <c r="F563" s="62"/>
      <c r="G563" s="62"/>
      <c r="H563" s="62"/>
      <c r="I563" s="62"/>
      <c r="J563" s="62"/>
      <c r="K563" s="62"/>
      <c r="L563" s="46"/>
      <c r="M563" s="40"/>
      <c r="O563" s="40"/>
      <c r="P563" s="40"/>
      <c r="Q563" s="40"/>
      <c r="R563" s="40"/>
      <c r="S563" s="40"/>
      <c r="T563" s="40"/>
      <c r="U563" s="40"/>
      <c r="V563" s="40"/>
      <c r="W563" s="40"/>
      <c r="X563" s="40"/>
      <c r="Y563" s="40"/>
      <c r="Z563" s="40"/>
      <c r="AA563" s="40"/>
      <c r="AB563" s="40"/>
      <c r="AC563" s="40"/>
      <c r="AD563" s="40"/>
      <c r="AE563" s="40"/>
    </row>
  </sheetData>
  <sheetProtection sheet="1" autoFilter="0" formatColumns="0" formatRows="0" objects="1" scenarios="1" spinCount="100000" saltValue="e4r+hRtdh8z062MO+GnDezRp+BNpUEMIbfNJoIKJeVAfYcEGW2/Xym/nQPxqlTWyZ/hnmRzNX/BLhN9aV++uYA==" hashValue="PdLZdD7RFbRjBlNGDyia00IwafA0YvcaNkmVVuQ3rIjBir8KlmdyS6pujxx9c2lXAkmkia4yRhYMGoUYlBnOxA==" algorithmName="SHA-512" password="CC35"/>
  <autoFilter ref="C95:K562"/>
  <mergeCells count="9">
    <mergeCell ref="E7:H7"/>
    <mergeCell ref="E9:H9"/>
    <mergeCell ref="E18:H18"/>
    <mergeCell ref="E27:H27"/>
    <mergeCell ref="E48:H48"/>
    <mergeCell ref="E50:H50"/>
    <mergeCell ref="E86:H86"/>
    <mergeCell ref="E88:H88"/>
    <mergeCell ref="L2:V2"/>
  </mergeCells>
  <hyperlinks>
    <hyperlink ref="F100" r:id="rId1" display="https://podminky.urs.cz/item/CS_URS_2025_02/111151133"/>
    <hyperlink ref="F106" r:id="rId2" display="https://podminky.urs.cz/item/CS_URS_2025_02/111151231"/>
    <hyperlink ref="F115" r:id="rId3" display="https://podminky.urs.cz/item/CS_URS_2025_02/113107224"/>
    <hyperlink ref="F120" r:id="rId4" display="https://podminky.urs.cz/item/CS_URS_2025_02/113154518"/>
    <hyperlink ref="F125" r:id="rId5" display="https://podminky.urs.cz/item/CS_URS_2025_02/121151116"/>
    <hyperlink ref="F131" r:id="rId6" display="https://podminky.urs.cz/item/CS_URS_2025_02/131151100"/>
    <hyperlink ref="F136" r:id="rId7" display="https://podminky.urs.cz/item/CS_URS_2025_02/132212121"/>
    <hyperlink ref="F144" r:id="rId8" display="https://podminky.urs.cz/item/CS_URS_2025_02/132251104"/>
    <hyperlink ref="F149" r:id="rId9" display="https://podminky.urs.cz/item/CS_URS_2025_02/162351104"/>
    <hyperlink ref="F162" r:id="rId10" display="https://podminky.urs.cz/item/CS_URS_2025_02/162651112"/>
    <hyperlink ref="F172" r:id="rId11" display="https://podminky.urs.cz/item/CS_URS_2025_02/167151111"/>
    <hyperlink ref="F185" r:id="rId12" display="https://podminky.urs.cz/item/CS_URS_2025_02/171151103"/>
    <hyperlink ref="F195" r:id="rId13" display="https://podminky.urs.cz/item/CS_URS_2025_02/171152111"/>
    <hyperlink ref="F200" r:id="rId14" display="https://podminky.urs.cz/item/CS_URS_2025_02/174101101"/>
    <hyperlink ref="F208" r:id="rId15" display="https://podminky.urs.cz/item/CS_URS_2025_02/181102302"/>
    <hyperlink ref="F217" r:id="rId16" display="https://podminky.urs.cz/item/CS_URS_2025_02/181351113"/>
    <hyperlink ref="F222" r:id="rId17" display="https://podminky.urs.cz/item/CS_URS_2025_02/181411121"/>
    <hyperlink ref="F231" r:id="rId18" display="https://podminky.urs.cz/item/CS_URS_2025_02/181411123"/>
    <hyperlink ref="F240" r:id="rId19" display="https://podminky.urs.cz/item/CS_URS_2025_02/182151111"/>
    <hyperlink ref="F245" r:id="rId20" display="https://podminky.urs.cz/item/CS_URS_2025_02/182201101"/>
    <hyperlink ref="F250" r:id="rId21" display="https://podminky.urs.cz/item/CS_URS_2025_02/182351133"/>
    <hyperlink ref="F255" r:id="rId22" display="https://podminky.urs.cz/item/CS_URS_2025_02/183403115"/>
    <hyperlink ref="F260" r:id="rId23" display="https://podminky.urs.cz/item/CS_URS_2025_02/183403161"/>
    <hyperlink ref="F266" r:id="rId24" display="https://podminky.urs.cz/item/CS_URS_2025_02/183551513"/>
    <hyperlink ref="F272" r:id="rId25" display="https://podminky.urs.cz/item/CS_URS_2025_02/184853511"/>
    <hyperlink ref="F284" r:id="rId26" display="https://podminky.urs.cz/item/CS_URS_2025_02/211521111"/>
    <hyperlink ref="F289" r:id="rId27" display="https://podminky.urs.cz/item/CS_URS_2025_02/212755214"/>
    <hyperlink ref="F294" r:id="rId28" display="https://podminky.urs.cz/item/CS_URS_2025_02/214500311"/>
    <hyperlink ref="F299" r:id="rId29" display="https://podminky.urs.cz/item/CS_URS_2025_02/214500411"/>
    <hyperlink ref="F309" r:id="rId30" display="https://podminky.urs.cz/item/CS_URS_2025_02/457531112"/>
    <hyperlink ref="F315" r:id="rId31" display="https://podminky.urs.cz/item/CS_URS_2025_02/561081131"/>
    <hyperlink ref="F334" r:id="rId32" display="https://podminky.urs.cz/item/CS_URS_2025_02/564851111"/>
    <hyperlink ref="F350" r:id="rId33" display="https://podminky.urs.cz/item/CS_URS_2025_02/564871116"/>
    <hyperlink ref="F357" r:id="rId34" display="https://podminky.urs.cz/item/CS_URS_2025_02/565165121"/>
    <hyperlink ref="F366" r:id="rId35" display="https://podminky.urs.cz/item/CS_URS_2025_02/569941132"/>
    <hyperlink ref="F370" r:id="rId36" display="https://podminky.urs.cz/item/CS_URS_2025_02/573111115"/>
    <hyperlink ref="F380" r:id="rId37" display="https://podminky.urs.cz/item/CS_URS_2025_02/573211112"/>
    <hyperlink ref="F389" r:id="rId38" display="https://podminky.urs.cz/item/CS_URS_2025_02/577134141"/>
    <hyperlink ref="F398" r:id="rId39" display="https://podminky.urs.cz/item/CS_URS_2025_02/599141111"/>
    <hyperlink ref="F404" r:id="rId40" display="https://podminky.urs.cz/item/CS_URS_2025_02/899621111"/>
    <hyperlink ref="F411" r:id="rId41" display="https://podminky.urs.cz/item/CS_URS_2025_02/919726121"/>
    <hyperlink ref="F419" r:id="rId42" display="https://podminky.urs.cz/item/CS_URS_2025_02/919735113"/>
    <hyperlink ref="F431" r:id="rId43" display="https://podminky.urs.cz/item/CS_URS_2025_02/997013609"/>
    <hyperlink ref="F440" r:id="rId44" display="https://podminky.urs.cz/item/CS_URS_2025_02/997013847"/>
    <hyperlink ref="F445" r:id="rId45" display="https://podminky.urs.cz/item/CS_URS_2025_02/997221571"/>
    <hyperlink ref="F452" r:id="rId46" display="https://podminky.urs.cz/item/CS_URS_2025_02/997221579"/>
    <hyperlink ref="F459" r:id="rId47" display="https://podminky.urs.cz/item/CS_URS_2025_02/998225111"/>
    <hyperlink ref="F461" r:id="rId48" display="https://podminky.urs.cz/item/CS_URS_2025_02/998225192"/>
    <hyperlink ref="F465" r:id="rId49" display="https://podminky.urs.cz/item/CS_URS_2025_02/460751112"/>
    <hyperlink ref="F483" r:id="rId50" display="https://podminky.urs.cz/item/CS_URS_2025_02/011103000"/>
    <hyperlink ref="F488" r:id="rId51" display="https://podminky.urs.cz/item/CS_URS_2025_02/011324000"/>
    <hyperlink ref="F492" r:id="rId52" display="https://podminky.urs.cz/item/CS_URS_2025_02/011403000"/>
    <hyperlink ref="F497" r:id="rId53" display="https://podminky.urs.cz/item/CS_URS_2025_02/012203000"/>
    <hyperlink ref="F501" r:id="rId54" display="https://podminky.urs.cz/item/CS_URS_2025_02/012303000"/>
    <hyperlink ref="F505" r:id="rId55" display="https://podminky.urs.cz/item/CS_URS_2025_02/012310400"/>
    <hyperlink ref="F509" r:id="rId56" display="https://podminky.urs.cz/item/CS_URS_2025_02/012403000"/>
    <hyperlink ref="F514" r:id="rId57" display="https://podminky.urs.cz/item/CS_URS_2025_02/013254000"/>
    <hyperlink ref="F520" r:id="rId58" display="https://podminky.urs.cz/item/CS_URS_2025_02/030001000.1"/>
    <hyperlink ref="F525" r:id="rId59" display="https://podminky.urs.cz/item/CS_URS_2025_02/032803000"/>
    <hyperlink ref="F530" r:id="rId60" display="https://podminky.urs.cz/item/CS_URS_2025_02/043103000"/>
    <hyperlink ref="F541" r:id="rId61" display="https://podminky.urs.cz/item/CS_URS_2025_02/049103000"/>
    <hyperlink ref="F546" r:id="rId62" display="https://podminky.urs.cz/item/CS_URS_2025_02/049303000"/>
    <hyperlink ref="F551" r:id="rId63" display="https://podminky.urs.cz/item/CS_URS_2025_02/075002000.1"/>
    <hyperlink ref="F559" r:id="rId64" display="https://podminky.urs.cz/item/CS_URS_2025_02/091504000.1"/>
  </hyperlinks>
  <pageMargins left="0.39375" right="0.39375" top="0.39375" bottom="0.39375" header="0" footer="0"/>
  <pageSetup paperSize="9" orientation="landscape" blackAndWhite="1" fitToHeight="100"/>
  <headerFooter>
    <oddFooter>&amp;CStrana &amp;P z &amp;N</oddFooter>
  </headerFooter>
  <drawing r:id="rId6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89</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925</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105</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ROUND(J92,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ROUND((SUM(BE92:BE560)),  2)</f>
        <v>0</v>
      </c>
      <c r="G33" s="40"/>
      <c r="H33" s="40"/>
      <c r="I33" s="150">
        <v>0.20999999999999999</v>
      </c>
      <c r="J33" s="149">
        <f>ROUND(((SUM(BE92:BE560))*I33),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ROUND((SUM(BF92:BF560)),  2)</f>
        <v>0</v>
      </c>
      <c r="G34" s="40"/>
      <c r="H34" s="40"/>
      <c r="I34" s="150">
        <v>0.14999999999999999</v>
      </c>
      <c r="J34" s="149">
        <f>ROUND(((SUM(BF92:BF560))*I34),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ROUND((SUM(BG92:BG560)),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ROUND((SUM(BH92:BH560)),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ROUND((SUM(BI92:BI560)),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03 - Polní cesta C3</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36</v>
      </c>
      <c r="J55" s="38" t="str">
        <f>E24</f>
        <v>Ing. Jan Krč</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J92</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J93</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J94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112</v>
      </c>
      <c r="E62" s="176"/>
      <c r="F62" s="176"/>
      <c r="G62" s="176"/>
      <c r="H62" s="176"/>
      <c r="I62" s="176"/>
      <c r="J62" s="177">
        <f>J392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113</v>
      </c>
      <c r="E63" s="176"/>
      <c r="F63" s="176"/>
      <c r="G63" s="176"/>
      <c r="H63" s="176"/>
      <c r="I63" s="176"/>
      <c r="J63" s="177">
        <f>J407</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114</v>
      </c>
      <c r="E64" s="176"/>
      <c r="F64" s="176"/>
      <c r="G64" s="176"/>
      <c r="H64" s="176"/>
      <c r="I64" s="176"/>
      <c r="J64" s="177">
        <f>J413</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115</v>
      </c>
      <c r="E65" s="176"/>
      <c r="F65" s="176"/>
      <c r="G65" s="176"/>
      <c r="H65" s="176"/>
      <c r="I65" s="176"/>
      <c r="J65" s="177">
        <f>J471</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116</v>
      </c>
      <c r="E66" s="176"/>
      <c r="F66" s="176"/>
      <c r="G66" s="176"/>
      <c r="H66" s="176"/>
      <c r="I66" s="176"/>
      <c r="J66" s="177">
        <f>J478</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118</v>
      </c>
      <c r="E67" s="176"/>
      <c r="F67" s="176"/>
      <c r="G67" s="176"/>
      <c r="H67" s="176"/>
      <c r="I67" s="176"/>
      <c r="J67" s="177">
        <f>J484</f>
        <v>0</v>
      </c>
      <c r="K67" s="174"/>
      <c r="L67" s="178"/>
      <c r="S67" s="10"/>
      <c r="T67" s="10"/>
      <c r="U67" s="10"/>
      <c r="V67" s="10"/>
      <c r="W67" s="10"/>
      <c r="X67" s="10"/>
      <c r="Y67" s="10"/>
      <c r="Z67" s="10"/>
      <c r="AA67" s="10"/>
      <c r="AB67" s="10"/>
      <c r="AC67" s="10"/>
      <c r="AD67" s="10"/>
      <c r="AE67" s="10"/>
    </row>
    <row r="68" s="9" customFormat="1" ht="24.96" customHeight="1">
      <c r="A68" s="9"/>
      <c r="B68" s="167"/>
      <c r="C68" s="168"/>
      <c r="D68" s="169" t="s">
        <v>121</v>
      </c>
      <c r="E68" s="170"/>
      <c r="F68" s="170"/>
      <c r="G68" s="170"/>
      <c r="H68" s="170"/>
      <c r="I68" s="170"/>
      <c r="J68" s="171">
        <f>J489</f>
        <v>0</v>
      </c>
      <c r="K68" s="168"/>
      <c r="L68" s="172"/>
      <c r="S68" s="9"/>
      <c r="T68" s="9"/>
      <c r="U68" s="9"/>
      <c r="V68" s="9"/>
      <c r="W68" s="9"/>
      <c r="X68" s="9"/>
      <c r="Y68" s="9"/>
      <c r="Z68" s="9"/>
      <c r="AA68" s="9"/>
      <c r="AB68" s="9"/>
      <c r="AC68" s="9"/>
      <c r="AD68" s="9"/>
      <c r="AE68" s="9"/>
    </row>
    <row r="69" s="10" customFormat="1" ht="19.92" customHeight="1">
      <c r="A69" s="10"/>
      <c r="B69" s="173"/>
      <c r="C69" s="174"/>
      <c r="D69" s="175" t="s">
        <v>122</v>
      </c>
      <c r="E69" s="176"/>
      <c r="F69" s="176"/>
      <c r="G69" s="176"/>
      <c r="H69" s="176"/>
      <c r="I69" s="176"/>
      <c r="J69" s="177">
        <f>J490</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123</v>
      </c>
      <c r="E70" s="176"/>
      <c r="F70" s="176"/>
      <c r="G70" s="176"/>
      <c r="H70" s="176"/>
      <c r="I70" s="176"/>
      <c r="J70" s="177">
        <f>J522</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124</v>
      </c>
      <c r="E71" s="176"/>
      <c r="F71" s="176"/>
      <c r="G71" s="176"/>
      <c r="H71" s="176"/>
      <c r="I71" s="176"/>
      <c r="J71" s="177">
        <f>J532</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126</v>
      </c>
      <c r="E72" s="176"/>
      <c r="F72" s="176"/>
      <c r="G72" s="176"/>
      <c r="H72" s="176"/>
      <c r="I72" s="176"/>
      <c r="J72" s="177">
        <f>J555</f>
        <v>0</v>
      </c>
      <c r="K72" s="174"/>
      <c r="L72" s="178"/>
      <c r="S72" s="10"/>
      <c r="T72" s="10"/>
      <c r="U72" s="10"/>
      <c r="V72" s="10"/>
      <c r="W72" s="10"/>
      <c r="X72" s="10"/>
      <c r="Y72" s="10"/>
      <c r="Z72" s="10"/>
      <c r="AA72" s="10"/>
      <c r="AB72" s="10"/>
      <c r="AC72" s="10"/>
      <c r="AD72" s="10"/>
      <c r="AE72" s="10"/>
    </row>
    <row r="73" s="2" customFormat="1" ht="21.84"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36"/>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36"/>
      <c r="S78" s="40"/>
      <c r="T78" s="40"/>
      <c r="U78" s="40"/>
      <c r="V78" s="40"/>
      <c r="W78" s="40"/>
      <c r="X78" s="40"/>
      <c r="Y78" s="40"/>
      <c r="Z78" s="40"/>
      <c r="AA78" s="40"/>
      <c r="AB78" s="40"/>
      <c r="AC78" s="40"/>
      <c r="AD78" s="40"/>
      <c r="AE78" s="40"/>
    </row>
    <row r="79" s="2" customFormat="1" ht="24.96" customHeight="1">
      <c r="A79" s="40"/>
      <c r="B79" s="41"/>
      <c r="C79" s="25" t="s">
        <v>127</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6.5" customHeight="1">
      <c r="A82" s="40"/>
      <c r="B82" s="41"/>
      <c r="C82" s="42"/>
      <c r="D82" s="42"/>
      <c r="E82" s="162" t="str">
        <f>E7</f>
        <v>Realizace SZ v k.ú. Karpentná</v>
      </c>
      <c r="F82" s="34"/>
      <c r="G82" s="34"/>
      <c r="H82" s="34"/>
      <c r="I82" s="42"/>
      <c r="J82" s="42"/>
      <c r="K82" s="42"/>
      <c r="L82" s="136"/>
      <c r="S82" s="40"/>
      <c r="T82" s="40"/>
      <c r="U82" s="40"/>
      <c r="V82" s="40"/>
      <c r="W82" s="40"/>
      <c r="X82" s="40"/>
      <c r="Y82" s="40"/>
      <c r="Z82" s="40"/>
      <c r="AA82" s="40"/>
      <c r="AB82" s="40"/>
      <c r="AC82" s="40"/>
      <c r="AD82" s="40"/>
      <c r="AE82" s="40"/>
    </row>
    <row r="83" s="2" customFormat="1" ht="12" customHeight="1">
      <c r="A83" s="40"/>
      <c r="B83" s="41"/>
      <c r="C83" s="34" t="s">
        <v>103</v>
      </c>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6.5" customHeight="1">
      <c r="A84" s="40"/>
      <c r="B84" s="41"/>
      <c r="C84" s="42"/>
      <c r="D84" s="42"/>
      <c r="E84" s="71" t="str">
        <f>E9</f>
        <v>SO 03 - Polní cesta C3</v>
      </c>
      <c r="F84" s="42"/>
      <c r="G84" s="42"/>
      <c r="H84" s="42"/>
      <c r="I84" s="42"/>
      <c r="J84" s="42"/>
      <c r="K84" s="42"/>
      <c r="L84" s="13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12" customHeight="1">
      <c r="A86" s="40"/>
      <c r="B86" s="41"/>
      <c r="C86" s="34" t="s">
        <v>21</v>
      </c>
      <c r="D86" s="42"/>
      <c r="E86" s="42"/>
      <c r="F86" s="29" t="str">
        <f>F12</f>
        <v>k.ú. Karpentná</v>
      </c>
      <c r="G86" s="42"/>
      <c r="H86" s="42"/>
      <c r="I86" s="34" t="s">
        <v>23</v>
      </c>
      <c r="J86" s="74" t="str">
        <f>IF(J12="","",J12)</f>
        <v>8. 9. 2025</v>
      </c>
      <c r="K86" s="42"/>
      <c r="L86" s="136"/>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36"/>
      <c r="S87" s="40"/>
      <c r="T87" s="40"/>
      <c r="U87" s="40"/>
      <c r="V87" s="40"/>
      <c r="W87" s="40"/>
      <c r="X87" s="40"/>
      <c r="Y87" s="40"/>
      <c r="Z87" s="40"/>
      <c r="AA87" s="40"/>
      <c r="AB87" s="40"/>
      <c r="AC87" s="40"/>
      <c r="AD87" s="40"/>
      <c r="AE87" s="40"/>
    </row>
    <row r="88" s="2" customFormat="1" ht="40.05" customHeight="1">
      <c r="A88" s="40"/>
      <c r="B88" s="41"/>
      <c r="C88" s="34" t="s">
        <v>25</v>
      </c>
      <c r="D88" s="42"/>
      <c r="E88" s="42"/>
      <c r="F88" s="29" t="str">
        <f>E15</f>
        <v>ČR - SPÚ, KPÚ pro Moravskoslezský kraj</v>
      </c>
      <c r="G88" s="42"/>
      <c r="H88" s="42"/>
      <c r="I88" s="34" t="s">
        <v>32</v>
      </c>
      <c r="J88" s="38" t="str">
        <f>E21</f>
        <v>Hanousek s.ro., Barákova 2745/41, 796 01 Prostějov</v>
      </c>
      <c r="K88" s="42"/>
      <c r="L88" s="136"/>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IF(E18="","",E18)</f>
        <v>Vyplň údaj</v>
      </c>
      <c r="G89" s="42"/>
      <c r="H89" s="42"/>
      <c r="I89" s="34" t="s">
        <v>36</v>
      </c>
      <c r="J89" s="38" t="str">
        <f>E24</f>
        <v>Ing. Jan Krč</v>
      </c>
      <c r="K89" s="42"/>
      <c r="L89" s="136"/>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36"/>
      <c r="S90" s="40"/>
      <c r="T90" s="40"/>
      <c r="U90" s="40"/>
      <c r="V90" s="40"/>
      <c r="W90" s="40"/>
      <c r="X90" s="40"/>
      <c r="Y90" s="40"/>
      <c r="Z90" s="40"/>
      <c r="AA90" s="40"/>
      <c r="AB90" s="40"/>
      <c r="AC90" s="40"/>
      <c r="AD90" s="40"/>
      <c r="AE90" s="40"/>
    </row>
    <row r="91" s="11" customFormat="1" ht="29.28" customHeight="1">
      <c r="A91" s="179"/>
      <c r="B91" s="180"/>
      <c r="C91" s="181" t="s">
        <v>128</v>
      </c>
      <c r="D91" s="182" t="s">
        <v>58</v>
      </c>
      <c r="E91" s="182" t="s">
        <v>54</v>
      </c>
      <c r="F91" s="182" t="s">
        <v>55</v>
      </c>
      <c r="G91" s="182" t="s">
        <v>129</v>
      </c>
      <c r="H91" s="182" t="s">
        <v>130</v>
      </c>
      <c r="I91" s="182" t="s">
        <v>131</v>
      </c>
      <c r="J91" s="182" t="s">
        <v>108</v>
      </c>
      <c r="K91" s="183" t="s">
        <v>132</v>
      </c>
      <c r="L91" s="184"/>
      <c r="M91" s="94" t="s">
        <v>19</v>
      </c>
      <c r="N91" s="95" t="s">
        <v>43</v>
      </c>
      <c r="O91" s="95" t="s">
        <v>133</v>
      </c>
      <c r="P91" s="95" t="s">
        <v>134</v>
      </c>
      <c r="Q91" s="95" t="s">
        <v>135</v>
      </c>
      <c r="R91" s="95" t="s">
        <v>136</v>
      </c>
      <c r="S91" s="95" t="s">
        <v>137</v>
      </c>
      <c r="T91" s="96" t="s">
        <v>138</v>
      </c>
      <c r="U91" s="179"/>
      <c r="V91" s="179"/>
      <c r="W91" s="179"/>
      <c r="X91" s="179"/>
      <c r="Y91" s="179"/>
      <c r="Z91" s="179"/>
      <c r="AA91" s="179"/>
      <c r="AB91" s="179"/>
      <c r="AC91" s="179"/>
      <c r="AD91" s="179"/>
      <c r="AE91" s="179"/>
    </row>
    <row r="92" s="2" customFormat="1" ht="22.8" customHeight="1">
      <c r="A92" s="40"/>
      <c r="B92" s="41"/>
      <c r="C92" s="101" t="s">
        <v>139</v>
      </c>
      <c r="D92" s="42"/>
      <c r="E92" s="42"/>
      <c r="F92" s="42"/>
      <c r="G92" s="42"/>
      <c r="H92" s="42"/>
      <c r="I92" s="42"/>
      <c r="J92" s="185">
        <f>BK92</f>
        <v>0</v>
      </c>
      <c r="K92" s="42"/>
      <c r="L92" s="46"/>
      <c r="M92" s="97"/>
      <c r="N92" s="186"/>
      <c r="O92" s="98"/>
      <c r="P92" s="187">
        <f>P93+P489</f>
        <v>0</v>
      </c>
      <c r="Q92" s="98"/>
      <c r="R92" s="187">
        <f>R93+R489</f>
        <v>1063.65047</v>
      </c>
      <c r="S92" s="98"/>
      <c r="T92" s="188">
        <f>T93+T489</f>
        <v>0</v>
      </c>
      <c r="U92" s="40"/>
      <c r="V92" s="40"/>
      <c r="W92" s="40"/>
      <c r="X92" s="40"/>
      <c r="Y92" s="40"/>
      <c r="Z92" s="40"/>
      <c r="AA92" s="40"/>
      <c r="AB92" s="40"/>
      <c r="AC92" s="40"/>
      <c r="AD92" s="40"/>
      <c r="AE92" s="40"/>
      <c r="AT92" s="19" t="s">
        <v>72</v>
      </c>
      <c r="AU92" s="19" t="s">
        <v>109</v>
      </c>
      <c r="BK92" s="189">
        <f>BK93+BK489</f>
        <v>0</v>
      </c>
    </row>
    <row r="93" s="12" customFormat="1" ht="25.92" customHeight="1">
      <c r="A93" s="12"/>
      <c r="B93" s="190"/>
      <c r="C93" s="191"/>
      <c r="D93" s="192" t="s">
        <v>72</v>
      </c>
      <c r="E93" s="193" t="s">
        <v>140</v>
      </c>
      <c r="F93" s="193" t="s">
        <v>141</v>
      </c>
      <c r="G93" s="191"/>
      <c r="H93" s="191"/>
      <c r="I93" s="194"/>
      <c r="J93" s="195">
        <f>BK93</f>
        <v>0</v>
      </c>
      <c r="K93" s="191"/>
      <c r="L93" s="196"/>
      <c r="M93" s="197"/>
      <c r="N93" s="198"/>
      <c r="O93" s="198"/>
      <c r="P93" s="199">
        <f>P94+P392+P407+P413+P471+P478+P484</f>
        <v>0</v>
      </c>
      <c r="Q93" s="198"/>
      <c r="R93" s="199">
        <f>R94+R392+R407+R413+R471+R478+R484</f>
        <v>1063.65047</v>
      </c>
      <c r="S93" s="198"/>
      <c r="T93" s="200">
        <f>T94+T392+T407+T413+T471+T478+T484</f>
        <v>0</v>
      </c>
      <c r="U93" s="12"/>
      <c r="V93" s="12"/>
      <c r="W93" s="12"/>
      <c r="X93" s="12"/>
      <c r="Y93" s="12"/>
      <c r="Z93" s="12"/>
      <c r="AA93" s="12"/>
      <c r="AB93" s="12"/>
      <c r="AC93" s="12"/>
      <c r="AD93" s="12"/>
      <c r="AE93" s="12"/>
      <c r="AR93" s="201" t="s">
        <v>81</v>
      </c>
      <c r="AT93" s="202" t="s">
        <v>72</v>
      </c>
      <c r="AU93" s="202" t="s">
        <v>73</v>
      </c>
      <c r="AY93" s="201" t="s">
        <v>142</v>
      </c>
      <c r="BK93" s="203">
        <f>BK94+BK392+BK407+BK413+BK471+BK478+BK484</f>
        <v>0</v>
      </c>
    </row>
    <row r="94" s="12" customFormat="1" ht="22.8" customHeight="1">
      <c r="A94" s="12"/>
      <c r="B94" s="190"/>
      <c r="C94" s="191"/>
      <c r="D94" s="192" t="s">
        <v>72</v>
      </c>
      <c r="E94" s="204" t="s">
        <v>81</v>
      </c>
      <c r="F94" s="204" t="s">
        <v>143</v>
      </c>
      <c r="G94" s="191"/>
      <c r="H94" s="191"/>
      <c r="I94" s="194"/>
      <c r="J94" s="205">
        <f>BK94</f>
        <v>0</v>
      </c>
      <c r="K94" s="191"/>
      <c r="L94" s="196"/>
      <c r="M94" s="197"/>
      <c r="N94" s="198"/>
      <c r="O94" s="198"/>
      <c r="P94" s="199">
        <f>SUM(P95:P391)</f>
        <v>0</v>
      </c>
      <c r="Q94" s="198"/>
      <c r="R94" s="199">
        <f>SUM(R95:R391)</f>
        <v>13.363630000000001</v>
      </c>
      <c r="S94" s="198"/>
      <c r="T94" s="200">
        <f>SUM(T95:T391)</f>
        <v>0</v>
      </c>
      <c r="U94" s="12"/>
      <c r="V94" s="12"/>
      <c r="W94" s="12"/>
      <c r="X94" s="12"/>
      <c r="Y94" s="12"/>
      <c r="Z94" s="12"/>
      <c r="AA94" s="12"/>
      <c r="AB94" s="12"/>
      <c r="AC94" s="12"/>
      <c r="AD94" s="12"/>
      <c r="AE94" s="12"/>
      <c r="AR94" s="201" t="s">
        <v>81</v>
      </c>
      <c r="AT94" s="202" t="s">
        <v>72</v>
      </c>
      <c r="AU94" s="202" t="s">
        <v>81</v>
      </c>
      <c r="AY94" s="201" t="s">
        <v>142</v>
      </c>
      <c r="BK94" s="203">
        <f>SUM(BK95:BK391)</f>
        <v>0</v>
      </c>
    </row>
    <row r="95" s="2" customFormat="1" ht="16.5" customHeight="1">
      <c r="A95" s="40"/>
      <c r="B95" s="41"/>
      <c r="C95" s="206" t="s">
        <v>81</v>
      </c>
      <c r="D95" s="206" t="s">
        <v>144</v>
      </c>
      <c r="E95" s="207" t="s">
        <v>748</v>
      </c>
      <c r="F95" s="208" t="s">
        <v>749</v>
      </c>
      <c r="G95" s="209" t="s">
        <v>147</v>
      </c>
      <c r="H95" s="210">
        <v>410</v>
      </c>
      <c r="I95" s="211"/>
      <c r="J95" s="212">
        <f>ROUND(I95*H95,2)</f>
        <v>0</v>
      </c>
      <c r="K95" s="208" t="s">
        <v>148</v>
      </c>
      <c r="L95" s="46"/>
      <c r="M95" s="213" t="s">
        <v>19</v>
      </c>
      <c r="N95" s="214" t="s">
        <v>44</v>
      </c>
      <c r="O95" s="86"/>
      <c r="P95" s="215">
        <f>O95*H95</f>
        <v>0</v>
      </c>
      <c r="Q95" s="215">
        <v>0</v>
      </c>
      <c r="R95" s="215">
        <f>Q95*H95</f>
        <v>0</v>
      </c>
      <c r="S95" s="215">
        <v>0</v>
      </c>
      <c r="T95" s="216">
        <f>S95*H95</f>
        <v>0</v>
      </c>
      <c r="U95" s="40"/>
      <c r="V95" s="40"/>
      <c r="W95" s="40"/>
      <c r="X95" s="40"/>
      <c r="Y95" s="40"/>
      <c r="Z95" s="40"/>
      <c r="AA95" s="40"/>
      <c r="AB95" s="40"/>
      <c r="AC95" s="40"/>
      <c r="AD95" s="40"/>
      <c r="AE95" s="40"/>
      <c r="AR95" s="217" t="s">
        <v>149</v>
      </c>
      <c r="AT95" s="217" t="s">
        <v>144</v>
      </c>
      <c r="AU95" s="217" t="s">
        <v>83</v>
      </c>
      <c r="AY95" s="19" t="s">
        <v>142</v>
      </c>
      <c r="BE95" s="218">
        <f>IF(N95="základní",J95,0)</f>
        <v>0</v>
      </c>
      <c r="BF95" s="218">
        <f>IF(N95="snížená",J95,0)</f>
        <v>0</v>
      </c>
      <c r="BG95" s="218">
        <f>IF(N95="zákl. přenesená",J95,0)</f>
        <v>0</v>
      </c>
      <c r="BH95" s="218">
        <f>IF(N95="sníž. přenesená",J95,0)</f>
        <v>0</v>
      </c>
      <c r="BI95" s="218">
        <f>IF(N95="nulová",J95,0)</f>
        <v>0</v>
      </c>
      <c r="BJ95" s="19" t="s">
        <v>81</v>
      </c>
      <c r="BK95" s="218">
        <f>ROUND(I95*H95,2)</f>
        <v>0</v>
      </c>
      <c r="BL95" s="19" t="s">
        <v>149</v>
      </c>
      <c r="BM95" s="217" t="s">
        <v>926</v>
      </c>
    </row>
    <row r="96" s="2" customFormat="1">
      <c r="A96" s="40"/>
      <c r="B96" s="41"/>
      <c r="C96" s="42"/>
      <c r="D96" s="219" t="s">
        <v>151</v>
      </c>
      <c r="E96" s="42"/>
      <c r="F96" s="220" t="s">
        <v>751</v>
      </c>
      <c r="G96" s="42"/>
      <c r="H96" s="42"/>
      <c r="I96" s="221"/>
      <c r="J96" s="42"/>
      <c r="K96" s="42"/>
      <c r="L96" s="46"/>
      <c r="M96" s="222"/>
      <c r="N96" s="223"/>
      <c r="O96" s="86"/>
      <c r="P96" s="86"/>
      <c r="Q96" s="86"/>
      <c r="R96" s="86"/>
      <c r="S96" s="86"/>
      <c r="T96" s="87"/>
      <c r="U96" s="40"/>
      <c r="V96" s="40"/>
      <c r="W96" s="40"/>
      <c r="X96" s="40"/>
      <c r="Y96" s="40"/>
      <c r="Z96" s="40"/>
      <c r="AA96" s="40"/>
      <c r="AB96" s="40"/>
      <c r="AC96" s="40"/>
      <c r="AD96" s="40"/>
      <c r="AE96" s="40"/>
      <c r="AT96" s="19" t="s">
        <v>151</v>
      </c>
      <c r="AU96" s="19" t="s">
        <v>83</v>
      </c>
    </row>
    <row r="97" s="13" customFormat="1">
      <c r="A97" s="13"/>
      <c r="B97" s="224"/>
      <c r="C97" s="225"/>
      <c r="D97" s="226" t="s">
        <v>153</v>
      </c>
      <c r="E97" s="227" t="s">
        <v>19</v>
      </c>
      <c r="F97" s="228" t="s">
        <v>927</v>
      </c>
      <c r="G97" s="225"/>
      <c r="H97" s="227" t="s">
        <v>19</v>
      </c>
      <c r="I97" s="229"/>
      <c r="J97" s="225"/>
      <c r="K97" s="225"/>
      <c r="L97" s="230"/>
      <c r="M97" s="231"/>
      <c r="N97" s="232"/>
      <c r="O97" s="232"/>
      <c r="P97" s="232"/>
      <c r="Q97" s="232"/>
      <c r="R97" s="232"/>
      <c r="S97" s="232"/>
      <c r="T97" s="233"/>
      <c r="U97" s="13"/>
      <c r="V97" s="13"/>
      <c r="W97" s="13"/>
      <c r="X97" s="13"/>
      <c r="Y97" s="13"/>
      <c r="Z97" s="13"/>
      <c r="AA97" s="13"/>
      <c r="AB97" s="13"/>
      <c r="AC97" s="13"/>
      <c r="AD97" s="13"/>
      <c r="AE97" s="13"/>
      <c r="AT97" s="234" t="s">
        <v>153</v>
      </c>
      <c r="AU97" s="234" t="s">
        <v>83</v>
      </c>
      <c r="AV97" s="13" t="s">
        <v>81</v>
      </c>
      <c r="AW97" s="13" t="s">
        <v>35</v>
      </c>
      <c r="AX97" s="13" t="s">
        <v>73</v>
      </c>
      <c r="AY97" s="234" t="s">
        <v>142</v>
      </c>
    </row>
    <row r="98" s="13" customFormat="1">
      <c r="A98" s="13"/>
      <c r="B98" s="224"/>
      <c r="C98" s="225"/>
      <c r="D98" s="226" t="s">
        <v>153</v>
      </c>
      <c r="E98" s="227" t="s">
        <v>19</v>
      </c>
      <c r="F98" s="228" t="s">
        <v>165</v>
      </c>
      <c r="G98" s="225"/>
      <c r="H98" s="227" t="s">
        <v>19</v>
      </c>
      <c r="I98" s="229"/>
      <c r="J98" s="225"/>
      <c r="K98" s="225"/>
      <c r="L98" s="230"/>
      <c r="M98" s="231"/>
      <c r="N98" s="232"/>
      <c r="O98" s="232"/>
      <c r="P98" s="232"/>
      <c r="Q98" s="232"/>
      <c r="R98" s="232"/>
      <c r="S98" s="232"/>
      <c r="T98" s="233"/>
      <c r="U98" s="13"/>
      <c r="V98" s="13"/>
      <c r="W98" s="13"/>
      <c r="X98" s="13"/>
      <c r="Y98" s="13"/>
      <c r="Z98" s="13"/>
      <c r="AA98" s="13"/>
      <c r="AB98" s="13"/>
      <c r="AC98" s="13"/>
      <c r="AD98" s="13"/>
      <c r="AE98" s="13"/>
      <c r="AT98" s="234" t="s">
        <v>153</v>
      </c>
      <c r="AU98" s="234" t="s">
        <v>83</v>
      </c>
      <c r="AV98" s="13" t="s">
        <v>81</v>
      </c>
      <c r="AW98" s="13" t="s">
        <v>35</v>
      </c>
      <c r="AX98" s="13" t="s">
        <v>73</v>
      </c>
      <c r="AY98" s="234" t="s">
        <v>142</v>
      </c>
    </row>
    <row r="99" s="13" customFormat="1">
      <c r="A99" s="13"/>
      <c r="B99" s="224"/>
      <c r="C99" s="225"/>
      <c r="D99" s="226" t="s">
        <v>153</v>
      </c>
      <c r="E99" s="227" t="s">
        <v>19</v>
      </c>
      <c r="F99" s="228" t="s">
        <v>753</v>
      </c>
      <c r="G99" s="225"/>
      <c r="H99" s="227" t="s">
        <v>19</v>
      </c>
      <c r="I99" s="229"/>
      <c r="J99" s="225"/>
      <c r="K99" s="225"/>
      <c r="L99" s="230"/>
      <c r="M99" s="231"/>
      <c r="N99" s="232"/>
      <c r="O99" s="232"/>
      <c r="P99" s="232"/>
      <c r="Q99" s="232"/>
      <c r="R99" s="232"/>
      <c r="S99" s="232"/>
      <c r="T99" s="233"/>
      <c r="U99" s="13"/>
      <c r="V99" s="13"/>
      <c r="W99" s="13"/>
      <c r="X99" s="13"/>
      <c r="Y99" s="13"/>
      <c r="Z99" s="13"/>
      <c r="AA99" s="13"/>
      <c r="AB99" s="13"/>
      <c r="AC99" s="13"/>
      <c r="AD99" s="13"/>
      <c r="AE99" s="13"/>
      <c r="AT99" s="234" t="s">
        <v>153</v>
      </c>
      <c r="AU99" s="234" t="s">
        <v>83</v>
      </c>
      <c r="AV99" s="13" t="s">
        <v>81</v>
      </c>
      <c r="AW99" s="13" t="s">
        <v>35</v>
      </c>
      <c r="AX99" s="13" t="s">
        <v>73</v>
      </c>
      <c r="AY99" s="234" t="s">
        <v>142</v>
      </c>
    </row>
    <row r="100" s="14" customFormat="1">
      <c r="A100" s="14"/>
      <c r="B100" s="235"/>
      <c r="C100" s="236"/>
      <c r="D100" s="226" t="s">
        <v>153</v>
      </c>
      <c r="E100" s="237" t="s">
        <v>19</v>
      </c>
      <c r="F100" s="238" t="s">
        <v>928</v>
      </c>
      <c r="G100" s="236"/>
      <c r="H100" s="239">
        <v>410</v>
      </c>
      <c r="I100" s="240"/>
      <c r="J100" s="236"/>
      <c r="K100" s="236"/>
      <c r="L100" s="241"/>
      <c r="M100" s="242"/>
      <c r="N100" s="243"/>
      <c r="O100" s="243"/>
      <c r="P100" s="243"/>
      <c r="Q100" s="243"/>
      <c r="R100" s="243"/>
      <c r="S100" s="243"/>
      <c r="T100" s="244"/>
      <c r="U100" s="14"/>
      <c r="V100" s="14"/>
      <c r="W100" s="14"/>
      <c r="X100" s="14"/>
      <c r="Y100" s="14"/>
      <c r="Z100" s="14"/>
      <c r="AA100" s="14"/>
      <c r="AB100" s="14"/>
      <c r="AC100" s="14"/>
      <c r="AD100" s="14"/>
      <c r="AE100" s="14"/>
      <c r="AT100" s="245" t="s">
        <v>153</v>
      </c>
      <c r="AU100" s="245" t="s">
        <v>83</v>
      </c>
      <c r="AV100" s="14" t="s">
        <v>83</v>
      </c>
      <c r="AW100" s="14" t="s">
        <v>35</v>
      </c>
      <c r="AX100" s="14" t="s">
        <v>81</v>
      </c>
      <c r="AY100" s="245" t="s">
        <v>142</v>
      </c>
    </row>
    <row r="101" s="2" customFormat="1" ht="21.75" customHeight="1">
      <c r="A101" s="40"/>
      <c r="B101" s="41"/>
      <c r="C101" s="206" t="s">
        <v>83</v>
      </c>
      <c r="D101" s="206" t="s">
        <v>144</v>
      </c>
      <c r="E101" s="207" t="s">
        <v>145</v>
      </c>
      <c r="F101" s="208" t="s">
        <v>146</v>
      </c>
      <c r="G101" s="209" t="s">
        <v>147</v>
      </c>
      <c r="H101" s="210">
        <v>1850</v>
      </c>
      <c r="I101" s="211"/>
      <c r="J101" s="212">
        <f>ROUND(I101*H101,2)</f>
        <v>0</v>
      </c>
      <c r="K101" s="208" t="s">
        <v>148</v>
      </c>
      <c r="L101" s="46"/>
      <c r="M101" s="213" t="s">
        <v>19</v>
      </c>
      <c r="N101" s="214" t="s">
        <v>44</v>
      </c>
      <c r="O101" s="86"/>
      <c r="P101" s="215">
        <f>O101*H101</f>
        <v>0</v>
      </c>
      <c r="Q101" s="215">
        <v>0</v>
      </c>
      <c r="R101" s="215">
        <f>Q101*H101</f>
        <v>0</v>
      </c>
      <c r="S101" s="215">
        <v>0</v>
      </c>
      <c r="T101" s="216">
        <f>S101*H101</f>
        <v>0</v>
      </c>
      <c r="U101" s="40"/>
      <c r="V101" s="40"/>
      <c r="W101" s="40"/>
      <c r="X101" s="40"/>
      <c r="Y101" s="40"/>
      <c r="Z101" s="40"/>
      <c r="AA101" s="40"/>
      <c r="AB101" s="40"/>
      <c r="AC101" s="40"/>
      <c r="AD101" s="40"/>
      <c r="AE101" s="40"/>
      <c r="AR101" s="217" t="s">
        <v>149</v>
      </c>
      <c r="AT101" s="217" t="s">
        <v>144</v>
      </c>
      <c r="AU101" s="217" t="s">
        <v>83</v>
      </c>
      <c r="AY101" s="19" t="s">
        <v>142</v>
      </c>
      <c r="BE101" s="218">
        <f>IF(N101="základní",J101,0)</f>
        <v>0</v>
      </c>
      <c r="BF101" s="218">
        <f>IF(N101="snížená",J101,0)</f>
        <v>0</v>
      </c>
      <c r="BG101" s="218">
        <f>IF(N101="zákl. přenesená",J101,0)</f>
        <v>0</v>
      </c>
      <c r="BH101" s="218">
        <f>IF(N101="sníž. přenesená",J101,0)</f>
        <v>0</v>
      </c>
      <c r="BI101" s="218">
        <f>IF(N101="nulová",J101,0)</f>
        <v>0</v>
      </c>
      <c r="BJ101" s="19" t="s">
        <v>81</v>
      </c>
      <c r="BK101" s="218">
        <f>ROUND(I101*H101,2)</f>
        <v>0</v>
      </c>
      <c r="BL101" s="19" t="s">
        <v>149</v>
      </c>
      <c r="BM101" s="217" t="s">
        <v>929</v>
      </c>
    </row>
    <row r="102" s="2" customFormat="1">
      <c r="A102" s="40"/>
      <c r="B102" s="41"/>
      <c r="C102" s="42"/>
      <c r="D102" s="219" t="s">
        <v>151</v>
      </c>
      <c r="E102" s="42"/>
      <c r="F102" s="220" t="s">
        <v>152</v>
      </c>
      <c r="G102" s="42"/>
      <c r="H102" s="42"/>
      <c r="I102" s="221"/>
      <c r="J102" s="42"/>
      <c r="K102" s="42"/>
      <c r="L102" s="46"/>
      <c r="M102" s="222"/>
      <c r="N102" s="223"/>
      <c r="O102" s="86"/>
      <c r="P102" s="86"/>
      <c r="Q102" s="86"/>
      <c r="R102" s="86"/>
      <c r="S102" s="86"/>
      <c r="T102" s="87"/>
      <c r="U102" s="40"/>
      <c r="V102" s="40"/>
      <c r="W102" s="40"/>
      <c r="X102" s="40"/>
      <c r="Y102" s="40"/>
      <c r="Z102" s="40"/>
      <c r="AA102" s="40"/>
      <c r="AB102" s="40"/>
      <c r="AC102" s="40"/>
      <c r="AD102" s="40"/>
      <c r="AE102" s="40"/>
      <c r="AT102" s="19" t="s">
        <v>151</v>
      </c>
      <c r="AU102" s="19" t="s">
        <v>83</v>
      </c>
    </row>
    <row r="103" s="13" customFormat="1">
      <c r="A103" s="13"/>
      <c r="B103" s="224"/>
      <c r="C103" s="225"/>
      <c r="D103" s="226" t="s">
        <v>153</v>
      </c>
      <c r="E103" s="227" t="s">
        <v>19</v>
      </c>
      <c r="F103" s="228" t="s">
        <v>927</v>
      </c>
      <c r="G103" s="225"/>
      <c r="H103" s="227" t="s">
        <v>19</v>
      </c>
      <c r="I103" s="229"/>
      <c r="J103" s="225"/>
      <c r="K103" s="225"/>
      <c r="L103" s="230"/>
      <c r="M103" s="231"/>
      <c r="N103" s="232"/>
      <c r="O103" s="232"/>
      <c r="P103" s="232"/>
      <c r="Q103" s="232"/>
      <c r="R103" s="232"/>
      <c r="S103" s="232"/>
      <c r="T103" s="233"/>
      <c r="U103" s="13"/>
      <c r="V103" s="13"/>
      <c r="W103" s="13"/>
      <c r="X103" s="13"/>
      <c r="Y103" s="13"/>
      <c r="Z103" s="13"/>
      <c r="AA103" s="13"/>
      <c r="AB103" s="13"/>
      <c r="AC103" s="13"/>
      <c r="AD103" s="13"/>
      <c r="AE103" s="13"/>
      <c r="AT103" s="234" t="s">
        <v>153</v>
      </c>
      <c r="AU103" s="234" t="s">
        <v>83</v>
      </c>
      <c r="AV103" s="13" t="s">
        <v>81</v>
      </c>
      <c r="AW103" s="13" t="s">
        <v>35</v>
      </c>
      <c r="AX103" s="13" t="s">
        <v>73</v>
      </c>
      <c r="AY103" s="234" t="s">
        <v>142</v>
      </c>
    </row>
    <row r="104" s="13" customFormat="1">
      <c r="A104" s="13"/>
      <c r="B104" s="224"/>
      <c r="C104" s="225"/>
      <c r="D104" s="226" t="s">
        <v>153</v>
      </c>
      <c r="E104" s="227" t="s">
        <v>19</v>
      </c>
      <c r="F104" s="228" t="s">
        <v>756</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153</v>
      </c>
      <c r="AU104" s="234" t="s">
        <v>83</v>
      </c>
      <c r="AV104" s="13" t="s">
        <v>81</v>
      </c>
      <c r="AW104" s="13" t="s">
        <v>35</v>
      </c>
      <c r="AX104" s="13" t="s">
        <v>73</v>
      </c>
      <c r="AY104" s="234" t="s">
        <v>142</v>
      </c>
    </row>
    <row r="105" s="14" customFormat="1">
      <c r="A105" s="14"/>
      <c r="B105" s="235"/>
      <c r="C105" s="236"/>
      <c r="D105" s="226" t="s">
        <v>153</v>
      </c>
      <c r="E105" s="237" t="s">
        <v>19</v>
      </c>
      <c r="F105" s="238" t="s">
        <v>930</v>
      </c>
      <c r="G105" s="236"/>
      <c r="H105" s="239">
        <v>1565</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83</v>
      </c>
      <c r="AV105" s="14" t="s">
        <v>83</v>
      </c>
      <c r="AW105" s="14" t="s">
        <v>35</v>
      </c>
      <c r="AX105" s="14" t="s">
        <v>73</v>
      </c>
      <c r="AY105" s="245" t="s">
        <v>142</v>
      </c>
    </row>
    <row r="106" s="13" customFormat="1">
      <c r="A106" s="13"/>
      <c r="B106" s="224"/>
      <c r="C106" s="225"/>
      <c r="D106" s="226" t="s">
        <v>153</v>
      </c>
      <c r="E106" s="227" t="s">
        <v>19</v>
      </c>
      <c r="F106" s="228" t="s">
        <v>157</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153</v>
      </c>
      <c r="AU106" s="234" t="s">
        <v>83</v>
      </c>
      <c r="AV106" s="13" t="s">
        <v>81</v>
      </c>
      <c r="AW106" s="13" t="s">
        <v>35</v>
      </c>
      <c r="AX106" s="13" t="s">
        <v>73</v>
      </c>
      <c r="AY106" s="234" t="s">
        <v>142</v>
      </c>
    </row>
    <row r="107" s="13" customFormat="1">
      <c r="A107" s="13"/>
      <c r="B107" s="224"/>
      <c r="C107" s="225"/>
      <c r="D107" s="226" t="s">
        <v>153</v>
      </c>
      <c r="E107" s="227" t="s">
        <v>19</v>
      </c>
      <c r="F107" s="228" t="s">
        <v>346</v>
      </c>
      <c r="G107" s="225"/>
      <c r="H107" s="227" t="s">
        <v>19</v>
      </c>
      <c r="I107" s="229"/>
      <c r="J107" s="225"/>
      <c r="K107" s="225"/>
      <c r="L107" s="230"/>
      <c r="M107" s="231"/>
      <c r="N107" s="232"/>
      <c r="O107" s="232"/>
      <c r="P107" s="232"/>
      <c r="Q107" s="232"/>
      <c r="R107" s="232"/>
      <c r="S107" s="232"/>
      <c r="T107" s="233"/>
      <c r="U107" s="13"/>
      <c r="V107" s="13"/>
      <c r="W107" s="13"/>
      <c r="X107" s="13"/>
      <c r="Y107" s="13"/>
      <c r="Z107" s="13"/>
      <c r="AA107" s="13"/>
      <c r="AB107" s="13"/>
      <c r="AC107" s="13"/>
      <c r="AD107" s="13"/>
      <c r="AE107" s="13"/>
      <c r="AT107" s="234" t="s">
        <v>153</v>
      </c>
      <c r="AU107" s="234" t="s">
        <v>83</v>
      </c>
      <c r="AV107" s="13" t="s">
        <v>81</v>
      </c>
      <c r="AW107" s="13" t="s">
        <v>35</v>
      </c>
      <c r="AX107" s="13" t="s">
        <v>73</v>
      </c>
      <c r="AY107" s="234" t="s">
        <v>142</v>
      </c>
    </row>
    <row r="108" s="14" customFormat="1">
      <c r="A108" s="14"/>
      <c r="B108" s="235"/>
      <c r="C108" s="236"/>
      <c r="D108" s="226" t="s">
        <v>153</v>
      </c>
      <c r="E108" s="237" t="s">
        <v>19</v>
      </c>
      <c r="F108" s="238" t="s">
        <v>931</v>
      </c>
      <c r="G108" s="236"/>
      <c r="H108" s="239">
        <v>285</v>
      </c>
      <c r="I108" s="240"/>
      <c r="J108" s="236"/>
      <c r="K108" s="236"/>
      <c r="L108" s="241"/>
      <c r="M108" s="242"/>
      <c r="N108" s="243"/>
      <c r="O108" s="243"/>
      <c r="P108" s="243"/>
      <c r="Q108" s="243"/>
      <c r="R108" s="243"/>
      <c r="S108" s="243"/>
      <c r="T108" s="244"/>
      <c r="U108" s="14"/>
      <c r="V108" s="14"/>
      <c r="W108" s="14"/>
      <c r="X108" s="14"/>
      <c r="Y108" s="14"/>
      <c r="Z108" s="14"/>
      <c r="AA108" s="14"/>
      <c r="AB108" s="14"/>
      <c r="AC108" s="14"/>
      <c r="AD108" s="14"/>
      <c r="AE108" s="14"/>
      <c r="AT108" s="245" t="s">
        <v>153</v>
      </c>
      <c r="AU108" s="245" t="s">
        <v>83</v>
      </c>
      <c r="AV108" s="14" t="s">
        <v>83</v>
      </c>
      <c r="AW108" s="14" t="s">
        <v>35</v>
      </c>
      <c r="AX108" s="14" t="s">
        <v>73</v>
      </c>
      <c r="AY108" s="245" t="s">
        <v>142</v>
      </c>
    </row>
    <row r="109" s="15" customFormat="1">
      <c r="A109" s="15"/>
      <c r="B109" s="246"/>
      <c r="C109" s="247"/>
      <c r="D109" s="226" t="s">
        <v>153</v>
      </c>
      <c r="E109" s="248" t="s">
        <v>19</v>
      </c>
      <c r="F109" s="249" t="s">
        <v>160</v>
      </c>
      <c r="G109" s="247"/>
      <c r="H109" s="250">
        <v>1850</v>
      </c>
      <c r="I109" s="251"/>
      <c r="J109" s="247"/>
      <c r="K109" s="247"/>
      <c r="L109" s="252"/>
      <c r="M109" s="253"/>
      <c r="N109" s="254"/>
      <c r="O109" s="254"/>
      <c r="P109" s="254"/>
      <c r="Q109" s="254"/>
      <c r="R109" s="254"/>
      <c r="S109" s="254"/>
      <c r="T109" s="255"/>
      <c r="U109" s="15"/>
      <c r="V109" s="15"/>
      <c r="W109" s="15"/>
      <c r="X109" s="15"/>
      <c r="Y109" s="15"/>
      <c r="Z109" s="15"/>
      <c r="AA109" s="15"/>
      <c r="AB109" s="15"/>
      <c r="AC109" s="15"/>
      <c r="AD109" s="15"/>
      <c r="AE109" s="15"/>
      <c r="AT109" s="256" t="s">
        <v>153</v>
      </c>
      <c r="AU109" s="256" t="s">
        <v>83</v>
      </c>
      <c r="AV109" s="15" t="s">
        <v>149</v>
      </c>
      <c r="AW109" s="15" t="s">
        <v>35</v>
      </c>
      <c r="AX109" s="15" t="s">
        <v>81</v>
      </c>
      <c r="AY109" s="256" t="s">
        <v>142</v>
      </c>
    </row>
    <row r="110" s="2" customFormat="1" ht="24.15" customHeight="1">
      <c r="A110" s="40"/>
      <c r="B110" s="41"/>
      <c r="C110" s="206" t="s">
        <v>168</v>
      </c>
      <c r="D110" s="206" t="s">
        <v>144</v>
      </c>
      <c r="E110" s="207" t="s">
        <v>932</v>
      </c>
      <c r="F110" s="208" t="s">
        <v>933</v>
      </c>
      <c r="G110" s="209" t="s">
        <v>147</v>
      </c>
      <c r="H110" s="210">
        <v>200</v>
      </c>
      <c r="I110" s="211"/>
      <c r="J110" s="212">
        <f>ROUND(I110*H110,2)</f>
        <v>0</v>
      </c>
      <c r="K110" s="208" t="s">
        <v>148</v>
      </c>
      <c r="L110" s="46"/>
      <c r="M110" s="213" t="s">
        <v>19</v>
      </c>
      <c r="N110" s="214" t="s">
        <v>44</v>
      </c>
      <c r="O110" s="86"/>
      <c r="P110" s="215">
        <f>O110*H110</f>
        <v>0</v>
      </c>
      <c r="Q110" s="215">
        <v>0</v>
      </c>
      <c r="R110" s="215">
        <f>Q110*H110</f>
        <v>0</v>
      </c>
      <c r="S110" s="215">
        <v>0</v>
      </c>
      <c r="T110" s="216">
        <f>S110*H110</f>
        <v>0</v>
      </c>
      <c r="U110" s="40"/>
      <c r="V110" s="40"/>
      <c r="W110" s="40"/>
      <c r="X110" s="40"/>
      <c r="Y110" s="40"/>
      <c r="Z110" s="40"/>
      <c r="AA110" s="40"/>
      <c r="AB110" s="40"/>
      <c r="AC110" s="40"/>
      <c r="AD110" s="40"/>
      <c r="AE110" s="40"/>
      <c r="AR110" s="217" t="s">
        <v>149</v>
      </c>
      <c r="AT110" s="217" t="s">
        <v>144</v>
      </c>
      <c r="AU110" s="217" t="s">
        <v>83</v>
      </c>
      <c r="AY110" s="19" t="s">
        <v>142</v>
      </c>
      <c r="BE110" s="218">
        <f>IF(N110="základní",J110,0)</f>
        <v>0</v>
      </c>
      <c r="BF110" s="218">
        <f>IF(N110="snížená",J110,0)</f>
        <v>0</v>
      </c>
      <c r="BG110" s="218">
        <f>IF(N110="zákl. přenesená",J110,0)</f>
        <v>0</v>
      </c>
      <c r="BH110" s="218">
        <f>IF(N110="sníž. přenesená",J110,0)</f>
        <v>0</v>
      </c>
      <c r="BI110" s="218">
        <f>IF(N110="nulová",J110,0)</f>
        <v>0</v>
      </c>
      <c r="BJ110" s="19" t="s">
        <v>81</v>
      </c>
      <c r="BK110" s="218">
        <f>ROUND(I110*H110,2)</f>
        <v>0</v>
      </c>
      <c r="BL110" s="19" t="s">
        <v>149</v>
      </c>
      <c r="BM110" s="217" t="s">
        <v>934</v>
      </c>
    </row>
    <row r="111" s="2" customFormat="1">
      <c r="A111" s="40"/>
      <c r="B111" s="41"/>
      <c r="C111" s="42"/>
      <c r="D111" s="219" t="s">
        <v>151</v>
      </c>
      <c r="E111" s="42"/>
      <c r="F111" s="220" t="s">
        <v>935</v>
      </c>
      <c r="G111" s="42"/>
      <c r="H111" s="42"/>
      <c r="I111" s="221"/>
      <c r="J111" s="42"/>
      <c r="K111" s="42"/>
      <c r="L111" s="46"/>
      <c r="M111" s="222"/>
      <c r="N111" s="223"/>
      <c r="O111" s="86"/>
      <c r="P111" s="86"/>
      <c r="Q111" s="86"/>
      <c r="R111" s="86"/>
      <c r="S111" s="86"/>
      <c r="T111" s="87"/>
      <c r="U111" s="40"/>
      <c r="V111" s="40"/>
      <c r="W111" s="40"/>
      <c r="X111" s="40"/>
      <c r="Y111" s="40"/>
      <c r="Z111" s="40"/>
      <c r="AA111" s="40"/>
      <c r="AB111" s="40"/>
      <c r="AC111" s="40"/>
      <c r="AD111" s="40"/>
      <c r="AE111" s="40"/>
      <c r="AT111" s="19" t="s">
        <v>151</v>
      </c>
      <c r="AU111" s="19" t="s">
        <v>83</v>
      </c>
    </row>
    <row r="112" s="13" customFormat="1">
      <c r="A112" s="13"/>
      <c r="B112" s="224"/>
      <c r="C112" s="225"/>
      <c r="D112" s="226" t="s">
        <v>153</v>
      </c>
      <c r="E112" s="227" t="s">
        <v>19</v>
      </c>
      <c r="F112" s="228" t="s">
        <v>936</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153</v>
      </c>
      <c r="AU112" s="234" t="s">
        <v>83</v>
      </c>
      <c r="AV112" s="13" t="s">
        <v>81</v>
      </c>
      <c r="AW112" s="13" t="s">
        <v>35</v>
      </c>
      <c r="AX112" s="13" t="s">
        <v>73</v>
      </c>
      <c r="AY112" s="234" t="s">
        <v>142</v>
      </c>
    </row>
    <row r="113" s="14" customFormat="1">
      <c r="A113" s="14"/>
      <c r="B113" s="235"/>
      <c r="C113" s="236"/>
      <c r="D113" s="226" t="s">
        <v>153</v>
      </c>
      <c r="E113" s="237" t="s">
        <v>19</v>
      </c>
      <c r="F113" s="238" t="s">
        <v>328</v>
      </c>
      <c r="G113" s="236"/>
      <c r="H113" s="239">
        <v>200</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83</v>
      </c>
      <c r="AV113" s="14" t="s">
        <v>83</v>
      </c>
      <c r="AW113" s="14" t="s">
        <v>35</v>
      </c>
      <c r="AX113" s="14" t="s">
        <v>81</v>
      </c>
      <c r="AY113" s="245" t="s">
        <v>142</v>
      </c>
    </row>
    <row r="114" s="2" customFormat="1" ht="21.75" customHeight="1">
      <c r="A114" s="40"/>
      <c r="B114" s="41"/>
      <c r="C114" s="206" t="s">
        <v>149</v>
      </c>
      <c r="D114" s="206" t="s">
        <v>144</v>
      </c>
      <c r="E114" s="207" t="s">
        <v>937</v>
      </c>
      <c r="F114" s="208" t="s">
        <v>938</v>
      </c>
      <c r="G114" s="209" t="s">
        <v>399</v>
      </c>
      <c r="H114" s="210">
        <v>18</v>
      </c>
      <c r="I114" s="211"/>
      <c r="J114" s="212">
        <f>ROUND(I114*H114,2)</f>
        <v>0</v>
      </c>
      <c r="K114" s="208" t="s">
        <v>148</v>
      </c>
      <c r="L114" s="46"/>
      <c r="M114" s="213" t="s">
        <v>19</v>
      </c>
      <c r="N114" s="214" t="s">
        <v>44</v>
      </c>
      <c r="O114" s="86"/>
      <c r="P114" s="215">
        <f>O114*H114</f>
        <v>0</v>
      </c>
      <c r="Q114" s="215">
        <v>0</v>
      </c>
      <c r="R114" s="215">
        <f>Q114*H114</f>
        <v>0</v>
      </c>
      <c r="S114" s="215">
        <v>0</v>
      </c>
      <c r="T114" s="216">
        <f>S114*H114</f>
        <v>0</v>
      </c>
      <c r="U114" s="40"/>
      <c r="V114" s="40"/>
      <c r="W114" s="40"/>
      <c r="X114" s="40"/>
      <c r="Y114" s="40"/>
      <c r="Z114" s="40"/>
      <c r="AA114" s="40"/>
      <c r="AB114" s="40"/>
      <c r="AC114" s="40"/>
      <c r="AD114" s="40"/>
      <c r="AE114" s="40"/>
      <c r="AR114" s="217" t="s">
        <v>149</v>
      </c>
      <c r="AT114" s="217" t="s">
        <v>144</v>
      </c>
      <c r="AU114" s="217" t="s">
        <v>83</v>
      </c>
      <c r="AY114" s="19" t="s">
        <v>142</v>
      </c>
      <c r="BE114" s="218">
        <f>IF(N114="základní",J114,0)</f>
        <v>0</v>
      </c>
      <c r="BF114" s="218">
        <f>IF(N114="snížená",J114,0)</f>
        <v>0</v>
      </c>
      <c r="BG114" s="218">
        <f>IF(N114="zákl. přenesená",J114,0)</f>
        <v>0</v>
      </c>
      <c r="BH114" s="218">
        <f>IF(N114="sníž. přenesená",J114,0)</f>
        <v>0</v>
      </c>
      <c r="BI114" s="218">
        <f>IF(N114="nulová",J114,0)</f>
        <v>0</v>
      </c>
      <c r="BJ114" s="19" t="s">
        <v>81</v>
      </c>
      <c r="BK114" s="218">
        <f>ROUND(I114*H114,2)</f>
        <v>0</v>
      </c>
      <c r="BL114" s="19" t="s">
        <v>149</v>
      </c>
      <c r="BM114" s="217" t="s">
        <v>939</v>
      </c>
    </row>
    <row r="115" s="2" customFormat="1">
      <c r="A115" s="40"/>
      <c r="B115" s="41"/>
      <c r="C115" s="42"/>
      <c r="D115" s="219" t="s">
        <v>151</v>
      </c>
      <c r="E115" s="42"/>
      <c r="F115" s="220" t="s">
        <v>940</v>
      </c>
      <c r="G115" s="42"/>
      <c r="H115" s="42"/>
      <c r="I115" s="221"/>
      <c r="J115" s="42"/>
      <c r="K115" s="42"/>
      <c r="L115" s="46"/>
      <c r="M115" s="222"/>
      <c r="N115" s="223"/>
      <c r="O115" s="86"/>
      <c r="P115" s="86"/>
      <c r="Q115" s="86"/>
      <c r="R115" s="86"/>
      <c r="S115" s="86"/>
      <c r="T115" s="87"/>
      <c r="U115" s="40"/>
      <c r="V115" s="40"/>
      <c r="W115" s="40"/>
      <c r="X115" s="40"/>
      <c r="Y115" s="40"/>
      <c r="Z115" s="40"/>
      <c r="AA115" s="40"/>
      <c r="AB115" s="40"/>
      <c r="AC115" s="40"/>
      <c r="AD115" s="40"/>
      <c r="AE115" s="40"/>
      <c r="AT115" s="19" t="s">
        <v>151</v>
      </c>
      <c r="AU115" s="19" t="s">
        <v>83</v>
      </c>
    </row>
    <row r="116" s="13" customFormat="1">
      <c r="A116" s="13"/>
      <c r="B116" s="224"/>
      <c r="C116" s="225"/>
      <c r="D116" s="226" t="s">
        <v>153</v>
      </c>
      <c r="E116" s="227" t="s">
        <v>19</v>
      </c>
      <c r="F116" s="228" t="s">
        <v>936</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153</v>
      </c>
      <c r="AU116" s="234" t="s">
        <v>83</v>
      </c>
      <c r="AV116" s="13" t="s">
        <v>81</v>
      </c>
      <c r="AW116" s="13" t="s">
        <v>35</v>
      </c>
      <c r="AX116" s="13" t="s">
        <v>73</v>
      </c>
      <c r="AY116" s="234" t="s">
        <v>142</v>
      </c>
    </row>
    <row r="117" s="14" customFormat="1">
      <c r="A117" s="14"/>
      <c r="B117" s="235"/>
      <c r="C117" s="236"/>
      <c r="D117" s="226" t="s">
        <v>153</v>
      </c>
      <c r="E117" s="237" t="s">
        <v>19</v>
      </c>
      <c r="F117" s="238" t="s">
        <v>299</v>
      </c>
      <c r="G117" s="236"/>
      <c r="H117" s="239">
        <v>18</v>
      </c>
      <c r="I117" s="240"/>
      <c r="J117" s="236"/>
      <c r="K117" s="236"/>
      <c r="L117" s="241"/>
      <c r="M117" s="242"/>
      <c r="N117" s="243"/>
      <c r="O117" s="243"/>
      <c r="P117" s="243"/>
      <c r="Q117" s="243"/>
      <c r="R117" s="243"/>
      <c r="S117" s="243"/>
      <c r="T117" s="244"/>
      <c r="U117" s="14"/>
      <c r="V117" s="14"/>
      <c r="W117" s="14"/>
      <c r="X117" s="14"/>
      <c r="Y117" s="14"/>
      <c r="Z117" s="14"/>
      <c r="AA117" s="14"/>
      <c r="AB117" s="14"/>
      <c r="AC117" s="14"/>
      <c r="AD117" s="14"/>
      <c r="AE117" s="14"/>
      <c r="AT117" s="245" t="s">
        <v>153</v>
      </c>
      <c r="AU117" s="245" t="s">
        <v>83</v>
      </c>
      <c r="AV117" s="14" t="s">
        <v>83</v>
      </c>
      <c r="AW117" s="14" t="s">
        <v>35</v>
      </c>
      <c r="AX117" s="14" t="s">
        <v>81</v>
      </c>
      <c r="AY117" s="245" t="s">
        <v>142</v>
      </c>
    </row>
    <row r="118" s="2" customFormat="1" ht="21.75" customHeight="1">
      <c r="A118" s="40"/>
      <c r="B118" s="41"/>
      <c r="C118" s="206" t="s">
        <v>180</v>
      </c>
      <c r="D118" s="206" t="s">
        <v>144</v>
      </c>
      <c r="E118" s="207" t="s">
        <v>941</v>
      </c>
      <c r="F118" s="208" t="s">
        <v>942</v>
      </c>
      <c r="G118" s="209" t="s">
        <v>399</v>
      </c>
      <c r="H118" s="210">
        <v>3</v>
      </c>
      <c r="I118" s="211"/>
      <c r="J118" s="212">
        <f>ROUND(I118*H118,2)</f>
        <v>0</v>
      </c>
      <c r="K118" s="208" t="s">
        <v>148</v>
      </c>
      <c r="L118" s="46"/>
      <c r="M118" s="213" t="s">
        <v>19</v>
      </c>
      <c r="N118" s="214" t="s">
        <v>44</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149</v>
      </c>
      <c r="AT118" s="217" t="s">
        <v>144</v>
      </c>
      <c r="AU118" s="217" t="s">
        <v>83</v>
      </c>
      <c r="AY118" s="19" t="s">
        <v>142</v>
      </c>
      <c r="BE118" s="218">
        <f>IF(N118="základní",J118,0)</f>
        <v>0</v>
      </c>
      <c r="BF118" s="218">
        <f>IF(N118="snížená",J118,0)</f>
        <v>0</v>
      </c>
      <c r="BG118" s="218">
        <f>IF(N118="zákl. přenesená",J118,0)</f>
        <v>0</v>
      </c>
      <c r="BH118" s="218">
        <f>IF(N118="sníž. přenesená",J118,0)</f>
        <v>0</v>
      </c>
      <c r="BI118" s="218">
        <f>IF(N118="nulová",J118,0)</f>
        <v>0</v>
      </c>
      <c r="BJ118" s="19" t="s">
        <v>81</v>
      </c>
      <c r="BK118" s="218">
        <f>ROUND(I118*H118,2)</f>
        <v>0</v>
      </c>
      <c r="BL118" s="19" t="s">
        <v>149</v>
      </c>
      <c r="BM118" s="217" t="s">
        <v>943</v>
      </c>
    </row>
    <row r="119" s="2" customFormat="1">
      <c r="A119" s="40"/>
      <c r="B119" s="41"/>
      <c r="C119" s="42"/>
      <c r="D119" s="219" t="s">
        <v>151</v>
      </c>
      <c r="E119" s="42"/>
      <c r="F119" s="220" t="s">
        <v>944</v>
      </c>
      <c r="G119" s="42"/>
      <c r="H119" s="42"/>
      <c r="I119" s="221"/>
      <c r="J119" s="42"/>
      <c r="K119" s="42"/>
      <c r="L119" s="46"/>
      <c r="M119" s="222"/>
      <c r="N119" s="223"/>
      <c r="O119" s="86"/>
      <c r="P119" s="86"/>
      <c r="Q119" s="86"/>
      <c r="R119" s="86"/>
      <c r="S119" s="86"/>
      <c r="T119" s="87"/>
      <c r="U119" s="40"/>
      <c r="V119" s="40"/>
      <c r="W119" s="40"/>
      <c r="X119" s="40"/>
      <c r="Y119" s="40"/>
      <c r="Z119" s="40"/>
      <c r="AA119" s="40"/>
      <c r="AB119" s="40"/>
      <c r="AC119" s="40"/>
      <c r="AD119" s="40"/>
      <c r="AE119" s="40"/>
      <c r="AT119" s="19" t="s">
        <v>151</v>
      </c>
      <c r="AU119" s="19" t="s">
        <v>83</v>
      </c>
    </row>
    <row r="120" s="13" customFormat="1">
      <c r="A120" s="13"/>
      <c r="B120" s="224"/>
      <c r="C120" s="225"/>
      <c r="D120" s="226" t="s">
        <v>153</v>
      </c>
      <c r="E120" s="227" t="s">
        <v>19</v>
      </c>
      <c r="F120" s="228" t="s">
        <v>936</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153</v>
      </c>
      <c r="AU120" s="234" t="s">
        <v>83</v>
      </c>
      <c r="AV120" s="13" t="s">
        <v>81</v>
      </c>
      <c r="AW120" s="13" t="s">
        <v>35</v>
      </c>
      <c r="AX120" s="13" t="s">
        <v>73</v>
      </c>
      <c r="AY120" s="234" t="s">
        <v>142</v>
      </c>
    </row>
    <row r="121" s="14" customFormat="1">
      <c r="A121" s="14"/>
      <c r="B121" s="235"/>
      <c r="C121" s="236"/>
      <c r="D121" s="226" t="s">
        <v>153</v>
      </c>
      <c r="E121" s="237" t="s">
        <v>19</v>
      </c>
      <c r="F121" s="238" t="s">
        <v>168</v>
      </c>
      <c r="G121" s="236"/>
      <c r="H121" s="239">
        <v>3</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153</v>
      </c>
      <c r="AU121" s="245" t="s">
        <v>83</v>
      </c>
      <c r="AV121" s="14" t="s">
        <v>83</v>
      </c>
      <c r="AW121" s="14" t="s">
        <v>35</v>
      </c>
      <c r="AX121" s="14" t="s">
        <v>81</v>
      </c>
      <c r="AY121" s="245" t="s">
        <v>142</v>
      </c>
    </row>
    <row r="122" s="2" customFormat="1" ht="24.15" customHeight="1">
      <c r="A122" s="40"/>
      <c r="B122" s="41"/>
      <c r="C122" s="206" t="s">
        <v>188</v>
      </c>
      <c r="D122" s="206" t="s">
        <v>144</v>
      </c>
      <c r="E122" s="207" t="s">
        <v>945</v>
      </c>
      <c r="F122" s="208" t="s">
        <v>946</v>
      </c>
      <c r="G122" s="209" t="s">
        <v>399</v>
      </c>
      <c r="H122" s="210">
        <v>37</v>
      </c>
      <c r="I122" s="211"/>
      <c r="J122" s="212">
        <f>ROUND(I122*H122,2)</f>
        <v>0</v>
      </c>
      <c r="K122" s="208" t="s">
        <v>148</v>
      </c>
      <c r="L122" s="46"/>
      <c r="M122" s="213" t="s">
        <v>19</v>
      </c>
      <c r="N122" s="214" t="s">
        <v>44</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83</v>
      </c>
      <c r="AY122" s="19" t="s">
        <v>142</v>
      </c>
      <c r="BE122" s="218">
        <f>IF(N122="základní",J122,0)</f>
        <v>0</v>
      </c>
      <c r="BF122" s="218">
        <f>IF(N122="snížená",J122,0)</f>
        <v>0</v>
      </c>
      <c r="BG122" s="218">
        <f>IF(N122="zákl. přenesená",J122,0)</f>
        <v>0</v>
      </c>
      <c r="BH122" s="218">
        <f>IF(N122="sníž. přenesená",J122,0)</f>
        <v>0</v>
      </c>
      <c r="BI122" s="218">
        <f>IF(N122="nulová",J122,0)</f>
        <v>0</v>
      </c>
      <c r="BJ122" s="19" t="s">
        <v>81</v>
      </c>
      <c r="BK122" s="218">
        <f>ROUND(I122*H122,2)</f>
        <v>0</v>
      </c>
      <c r="BL122" s="19" t="s">
        <v>149</v>
      </c>
      <c r="BM122" s="217" t="s">
        <v>947</v>
      </c>
    </row>
    <row r="123" s="2" customFormat="1">
      <c r="A123" s="40"/>
      <c r="B123" s="41"/>
      <c r="C123" s="42"/>
      <c r="D123" s="219" t="s">
        <v>151</v>
      </c>
      <c r="E123" s="42"/>
      <c r="F123" s="220" t="s">
        <v>948</v>
      </c>
      <c r="G123" s="42"/>
      <c r="H123" s="42"/>
      <c r="I123" s="221"/>
      <c r="J123" s="42"/>
      <c r="K123" s="42"/>
      <c r="L123" s="46"/>
      <c r="M123" s="222"/>
      <c r="N123" s="223"/>
      <c r="O123" s="86"/>
      <c r="P123" s="86"/>
      <c r="Q123" s="86"/>
      <c r="R123" s="86"/>
      <c r="S123" s="86"/>
      <c r="T123" s="87"/>
      <c r="U123" s="40"/>
      <c r="V123" s="40"/>
      <c r="W123" s="40"/>
      <c r="X123" s="40"/>
      <c r="Y123" s="40"/>
      <c r="Z123" s="40"/>
      <c r="AA123" s="40"/>
      <c r="AB123" s="40"/>
      <c r="AC123" s="40"/>
      <c r="AD123" s="40"/>
      <c r="AE123" s="40"/>
      <c r="AT123" s="19" t="s">
        <v>151</v>
      </c>
      <c r="AU123" s="19" t="s">
        <v>83</v>
      </c>
    </row>
    <row r="124" s="13" customFormat="1">
      <c r="A124" s="13"/>
      <c r="B124" s="224"/>
      <c r="C124" s="225"/>
      <c r="D124" s="226" t="s">
        <v>153</v>
      </c>
      <c r="E124" s="227" t="s">
        <v>19</v>
      </c>
      <c r="F124" s="228" t="s">
        <v>936</v>
      </c>
      <c r="G124" s="225"/>
      <c r="H124" s="227" t="s">
        <v>19</v>
      </c>
      <c r="I124" s="229"/>
      <c r="J124" s="225"/>
      <c r="K124" s="225"/>
      <c r="L124" s="230"/>
      <c r="M124" s="231"/>
      <c r="N124" s="232"/>
      <c r="O124" s="232"/>
      <c r="P124" s="232"/>
      <c r="Q124" s="232"/>
      <c r="R124" s="232"/>
      <c r="S124" s="232"/>
      <c r="T124" s="233"/>
      <c r="U124" s="13"/>
      <c r="V124" s="13"/>
      <c r="W124" s="13"/>
      <c r="X124" s="13"/>
      <c r="Y124" s="13"/>
      <c r="Z124" s="13"/>
      <c r="AA124" s="13"/>
      <c r="AB124" s="13"/>
      <c r="AC124" s="13"/>
      <c r="AD124" s="13"/>
      <c r="AE124" s="13"/>
      <c r="AT124" s="234" t="s">
        <v>153</v>
      </c>
      <c r="AU124" s="234" t="s">
        <v>83</v>
      </c>
      <c r="AV124" s="13" t="s">
        <v>81</v>
      </c>
      <c r="AW124" s="13" t="s">
        <v>35</v>
      </c>
      <c r="AX124" s="13" t="s">
        <v>73</v>
      </c>
      <c r="AY124" s="234" t="s">
        <v>142</v>
      </c>
    </row>
    <row r="125" s="14" customFormat="1">
      <c r="A125" s="14"/>
      <c r="B125" s="235"/>
      <c r="C125" s="236"/>
      <c r="D125" s="226" t="s">
        <v>153</v>
      </c>
      <c r="E125" s="237" t="s">
        <v>19</v>
      </c>
      <c r="F125" s="238" t="s">
        <v>423</v>
      </c>
      <c r="G125" s="236"/>
      <c r="H125" s="239">
        <v>37</v>
      </c>
      <c r="I125" s="240"/>
      <c r="J125" s="236"/>
      <c r="K125" s="236"/>
      <c r="L125" s="241"/>
      <c r="M125" s="242"/>
      <c r="N125" s="243"/>
      <c r="O125" s="243"/>
      <c r="P125" s="243"/>
      <c r="Q125" s="243"/>
      <c r="R125" s="243"/>
      <c r="S125" s="243"/>
      <c r="T125" s="244"/>
      <c r="U125" s="14"/>
      <c r="V125" s="14"/>
      <c r="W125" s="14"/>
      <c r="X125" s="14"/>
      <c r="Y125" s="14"/>
      <c r="Z125" s="14"/>
      <c r="AA125" s="14"/>
      <c r="AB125" s="14"/>
      <c r="AC125" s="14"/>
      <c r="AD125" s="14"/>
      <c r="AE125" s="14"/>
      <c r="AT125" s="245" t="s">
        <v>153</v>
      </c>
      <c r="AU125" s="245" t="s">
        <v>83</v>
      </c>
      <c r="AV125" s="14" t="s">
        <v>83</v>
      </c>
      <c r="AW125" s="14" t="s">
        <v>35</v>
      </c>
      <c r="AX125" s="14" t="s">
        <v>81</v>
      </c>
      <c r="AY125" s="245" t="s">
        <v>142</v>
      </c>
    </row>
    <row r="126" s="2" customFormat="1" ht="24.15" customHeight="1">
      <c r="A126" s="40"/>
      <c r="B126" s="41"/>
      <c r="C126" s="206" t="s">
        <v>197</v>
      </c>
      <c r="D126" s="206" t="s">
        <v>144</v>
      </c>
      <c r="E126" s="207" t="s">
        <v>949</v>
      </c>
      <c r="F126" s="208" t="s">
        <v>950</v>
      </c>
      <c r="G126" s="209" t="s">
        <v>399</v>
      </c>
      <c r="H126" s="210">
        <v>8</v>
      </c>
      <c r="I126" s="211"/>
      <c r="J126" s="212">
        <f>ROUND(I126*H126,2)</f>
        <v>0</v>
      </c>
      <c r="K126" s="208" t="s">
        <v>148</v>
      </c>
      <c r="L126" s="46"/>
      <c r="M126" s="213" t="s">
        <v>19</v>
      </c>
      <c r="N126" s="214" t="s">
        <v>44</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149</v>
      </c>
      <c r="AT126" s="217" t="s">
        <v>144</v>
      </c>
      <c r="AU126" s="217" t="s">
        <v>83</v>
      </c>
      <c r="AY126" s="19" t="s">
        <v>142</v>
      </c>
      <c r="BE126" s="218">
        <f>IF(N126="základní",J126,0)</f>
        <v>0</v>
      </c>
      <c r="BF126" s="218">
        <f>IF(N126="snížená",J126,0)</f>
        <v>0</v>
      </c>
      <c r="BG126" s="218">
        <f>IF(N126="zákl. přenesená",J126,0)</f>
        <v>0</v>
      </c>
      <c r="BH126" s="218">
        <f>IF(N126="sníž. přenesená",J126,0)</f>
        <v>0</v>
      </c>
      <c r="BI126" s="218">
        <f>IF(N126="nulová",J126,0)</f>
        <v>0</v>
      </c>
      <c r="BJ126" s="19" t="s">
        <v>81</v>
      </c>
      <c r="BK126" s="218">
        <f>ROUND(I126*H126,2)</f>
        <v>0</v>
      </c>
      <c r="BL126" s="19" t="s">
        <v>149</v>
      </c>
      <c r="BM126" s="217" t="s">
        <v>951</v>
      </c>
    </row>
    <row r="127" s="2" customFormat="1">
      <c r="A127" s="40"/>
      <c r="B127" s="41"/>
      <c r="C127" s="42"/>
      <c r="D127" s="219" t="s">
        <v>151</v>
      </c>
      <c r="E127" s="42"/>
      <c r="F127" s="220" t="s">
        <v>952</v>
      </c>
      <c r="G127" s="42"/>
      <c r="H127" s="42"/>
      <c r="I127" s="221"/>
      <c r="J127" s="42"/>
      <c r="K127" s="42"/>
      <c r="L127" s="46"/>
      <c r="M127" s="222"/>
      <c r="N127" s="223"/>
      <c r="O127" s="86"/>
      <c r="P127" s="86"/>
      <c r="Q127" s="86"/>
      <c r="R127" s="86"/>
      <c r="S127" s="86"/>
      <c r="T127" s="87"/>
      <c r="U127" s="40"/>
      <c r="V127" s="40"/>
      <c r="W127" s="40"/>
      <c r="X127" s="40"/>
      <c r="Y127" s="40"/>
      <c r="Z127" s="40"/>
      <c r="AA127" s="40"/>
      <c r="AB127" s="40"/>
      <c r="AC127" s="40"/>
      <c r="AD127" s="40"/>
      <c r="AE127" s="40"/>
      <c r="AT127" s="19" t="s">
        <v>151</v>
      </c>
      <c r="AU127" s="19" t="s">
        <v>83</v>
      </c>
    </row>
    <row r="128" s="13" customFormat="1">
      <c r="A128" s="13"/>
      <c r="B128" s="224"/>
      <c r="C128" s="225"/>
      <c r="D128" s="226" t="s">
        <v>153</v>
      </c>
      <c r="E128" s="227" t="s">
        <v>19</v>
      </c>
      <c r="F128" s="228" t="s">
        <v>936</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153</v>
      </c>
      <c r="AU128" s="234" t="s">
        <v>83</v>
      </c>
      <c r="AV128" s="13" t="s">
        <v>81</v>
      </c>
      <c r="AW128" s="13" t="s">
        <v>35</v>
      </c>
      <c r="AX128" s="13" t="s">
        <v>73</v>
      </c>
      <c r="AY128" s="234" t="s">
        <v>142</v>
      </c>
    </row>
    <row r="129" s="14" customFormat="1">
      <c r="A129" s="14"/>
      <c r="B129" s="235"/>
      <c r="C129" s="236"/>
      <c r="D129" s="226" t="s">
        <v>153</v>
      </c>
      <c r="E129" s="237" t="s">
        <v>19</v>
      </c>
      <c r="F129" s="238" t="s">
        <v>209</v>
      </c>
      <c r="G129" s="236"/>
      <c r="H129" s="239">
        <v>8</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83</v>
      </c>
      <c r="AV129" s="14" t="s">
        <v>83</v>
      </c>
      <c r="AW129" s="14" t="s">
        <v>35</v>
      </c>
      <c r="AX129" s="14" t="s">
        <v>81</v>
      </c>
      <c r="AY129" s="245" t="s">
        <v>142</v>
      </c>
    </row>
    <row r="130" s="2" customFormat="1" ht="24.15" customHeight="1">
      <c r="A130" s="40"/>
      <c r="B130" s="41"/>
      <c r="C130" s="206" t="s">
        <v>209</v>
      </c>
      <c r="D130" s="206" t="s">
        <v>144</v>
      </c>
      <c r="E130" s="207" t="s">
        <v>953</v>
      </c>
      <c r="F130" s="208" t="s">
        <v>954</v>
      </c>
      <c r="G130" s="209" t="s">
        <v>399</v>
      </c>
      <c r="H130" s="210">
        <v>55</v>
      </c>
      <c r="I130" s="211"/>
      <c r="J130" s="212">
        <f>ROUND(I130*H130,2)</f>
        <v>0</v>
      </c>
      <c r="K130" s="208" t="s">
        <v>148</v>
      </c>
      <c r="L130" s="46"/>
      <c r="M130" s="213" t="s">
        <v>19</v>
      </c>
      <c r="N130" s="214" t="s">
        <v>44</v>
      </c>
      <c r="O130" s="86"/>
      <c r="P130" s="215">
        <f>O130*H130</f>
        <v>0</v>
      </c>
      <c r="Q130" s="215">
        <v>0</v>
      </c>
      <c r="R130" s="215">
        <f>Q130*H130</f>
        <v>0</v>
      </c>
      <c r="S130" s="215">
        <v>0</v>
      </c>
      <c r="T130" s="216">
        <f>S130*H130</f>
        <v>0</v>
      </c>
      <c r="U130" s="40"/>
      <c r="V130" s="40"/>
      <c r="W130" s="40"/>
      <c r="X130" s="40"/>
      <c r="Y130" s="40"/>
      <c r="Z130" s="40"/>
      <c r="AA130" s="40"/>
      <c r="AB130" s="40"/>
      <c r="AC130" s="40"/>
      <c r="AD130" s="40"/>
      <c r="AE130" s="40"/>
      <c r="AR130" s="217" t="s">
        <v>149</v>
      </c>
      <c r="AT130" s="217" t="s">
        <v>144</v>
      </c>
      <c r="AU130" s="217" t="s">
        <v>83</v>
      </c>
      <c r="AY130" s="19" t="s">
        <v>142</v>
      </c>
      <c r="BE130" s="218">
        <f>IF(N130="základní",J130,0)</f>
        <v>0</v>
      </c>
      <c r="BF130" s="218">
        <f>IF(N130="snížená",J130,0)</f>
        <v>0</v>
      </c>
      <c r="BG130" s="218">
        <f>IF(N130="zákl. přenesená",J130,0)</f>
        <v>0</v>
      </c>
      <c r="BH130" s="218">
        <f>IF(N130="sníž. přenesená",J130,0)</f>
        <v>0</v>
      </c>
      <c r="BI130" s="218">
        <f>IF(N130="nulová",J130,0)</f>
        <v>0</v>
      </c>
      <c r="BJ130" s="19" t="s">
        <v>81</v>
      </c>
      <c r="BK130" s="218">
        <f>ROUND(I130*H130,2)</f>
        <v>0</v>
      </c>
      <c r="BL130" s="19" t="s">
        <v>149</v>
      </c>
      <c r="BM130" s="217" t="s">
        <v>955</v>
      </c>
    </row>
    <row r="131" s="2" customFormat="1">
      <c r="A131" s="40"/>
      <c r="B131" s="41"/>
      <c r="C131" s="42"/>
      <c r="D131" s="219" t="s">
        <v>151</v>
      </c>
      <c r="E131" s="42"/>
      <c r="F131" s="220" t="s">
        <v>956</v>
      </c>
      <c r="G131" s="42"/>
      <c r="H131" s="42"/>
      <c r="I131" s="221"/>
      <c r="J131" s="42"/>
      <c r="K131" s="42"/>
      <c r="L131" s="46"/>
      <c r="M131" s="222"/>
      <c r="N131" s="223"/>
      <c r="O131" s="86"/>
      <c r="P131" s="86"/>
      <c r="Q131" s="86"/>
      <c r="R131" s="86"/>
      <c r="S131" s="86"/>
      <c r="T131" s="87"/>
      <c r="U131" s="40"/>
      <c r="V131" s="40"/>
      <c r="W131" s="40"/>
      <c r="X131" s="40"/>
      <c r="Y131" s="40"/>
      <c r="Z131" s="40"/>
      <c r="AA131" s="40"/>
      <c r="AB131" s="40"/>
      <c r="AC131" s="40"/>
      <c r="AD131" s="40"/>
      <c r="AE131" s="40"/>
      <c r="AT131" s="19" t="s">
        <v>151</v>
      </c>
      <c r="AU131" s="19" t="s">
        <v>83</v>
      </c>
    </row>
    <row r="132" s="13" customFormat="1">
      <c r="A132" s="13"/>
      <c r="B132" s="224"/>
      <c r="C132" s="225"/>
      <c r="D132" s="226" t="s">
        <v>153</v>
      </c>
      <c r="E132" s="227" t="s">
        <v>19</v>
      </c>
      <c r="F132" s="228" t="s">
        <v>936</v>
      </c>
      <c r="G132" s="225"/>
      <c r="H132" s="227" t="s">
        <v>19</v>
      </c>
      <c r="I132" s="229"/>
      <c r="J132" s="225"/>
      <c r="K132" s="225"/>
      <c r="L132" s="230"/>
      <c r="M132" s="231"/>
      <c r="N132" s="232"/>
      <c r="O132" s="232"/>
      <c r="P132" s="232"/>
      <c r="Q132" s="232"/>
      <c r="R132" s="232"/>
      <c r="S132" s="232"/>
      <c r="T132" s="233"/>
      <c r="U132" s="13"/>
      <c r="V132" s="13"/>
      <c r="W132" s="13"/>
      <c r="X132" s="13"/>
      <c r="Y132" s="13"/>
      <c r="Z132" s="13"/>
      <c r="AA132" s="13"/>
      <c r="AB132" s="13"/>
      <c r="AC132" s="13"/>
      <c r="AD132" s="13"/>
      <c r="AE132" s="13"/>
      <c r="AT132" s="234" t="s">
        <v>153</v>
      </c>
      <c r="AU132" s="234" t="s">
        <v>83</v>
      </c>
      <c r="AV132" s="13" t="s">
        <v>81</v>
      </c>
      <c r="AW132" s="13" t="s">
        <v>35</v>
      </c>
      <c r="AX132" s="13" t="s">
        <v>73</v>
      </c>
      <c r="AY132" s="234" t="s">
        <v>142</v>
      </c>
    </row>
    <row r="133" s="14" customFormat="1">
      <c r="A133" s="14"/>
      <c r="B133" s="235"/>
      <c r="C133" s="236"/>
      <c r="D133" s="226" t="s">
        <v>153</v>
      </c>
      <c r="E133" s="237" t="s">
        <v>19</v>
      </c>
      <c r="F133" s="238" t="s">
        <v>957</v>
      </c>
      <c r="G133" s="236"/>
      <c r="H133" s="239">
        <v>55</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83</v>
      </c>
      <c r="AV133" s="14" t="s">
        <v>83</v>
      </c>
      <c r="AW133" s="14" t="s">
        <v>35</v>
      </c>
      <c r="AX133" s="14" t="s">
        <v>81</v>
      </c>
      <c r="AY133" s="245" t="s">
        <v>142</v>
      </c>
    </row>
    <row r="134" s="2" customFormat="1" ht="24.15" customHeight="1">
      <c r="A134" s="40"/>
      <c r="B134" s="41"/>
      <c r="C134" s="206" t="s">
        <v>221</v>
      </c>
      <c r="D134" s="206" t="s">
        <v>144</v>
      </c>
      <c r="E134" s="207" t="s">
        <v>958</v>
      </c>
      <c r="F134" s="208" t="s">
        <v>959</v>
      </c>
      <c r="G134" s="209" t="s">
        <v>399</v>
      </c>
      <c r="H134" s="210">
        <v>11</v>
      </c>
      <c r="I134" s="211"/>
      <c r="J134" s="212">
        <f>ROUND(I134*H134,2)</f>
        <v>0</v>
      </c>
      <c r="K134" s="208" t="s">
        <v>148</v>
      </c>
      <c r="L134" s="46"/>
      <c r="M134" s="213" t="s">
        <v>19</v>
      </c>
      <c r="N134" s="214" t="s">
        <v>44</v>
      </c>
      <c r="O134" s="86"/>
      <c r="P134" s="215">
        <f>O134*H134</f>
        <v>0</v>
      </c>
      <c r="Q134" s="215">
        <v>0</v>
      </c>
      <c r="R134" s="215">
        <f>Q134*H134</f>
        <v>0</v>
      </c>
      <c r="S134" s="215">
        <v>0</v>
      </c>
      <c r="T134" s="216">
        <f>S134*H134</f>
        <v>0</v>
      </c>
      <c r="U134" s="40"/>
      <c r="V134" s="40"/>
      <c r="W134" s="40"/>
      <c r="X134" s="40"/>
      <c r="Y134" s="40"/>
      <c r="Z134" s="40"/>
      <c r="AA134" s="40"/>
      <c r="AB134" s="40"/>
      <c r="AC134" s="40"/>
      <c r="AD134" s="40"/>
      <c r="AE134" s="40"/>
      <c r="AR134" s="217" t="s">
        <v>149</v>
      </c>
      <c r="AT134" s="217" t="s">
        <v>144</v>
      </c>
      <c r="AU134" s="217" t="s">
        <v>83</v>
      </c>
      <c r="AY134" s="19" t="s">
        <v>142</v>
      </c>
      <c r="BE134" s="218">
        <f>IF(N134="základní",J134,0)</f>
        <v>0</v>
      </c>
      <c r="BF134" s="218">
        <f>IF(N134="snížená",J134,0)</f>
        <v>0</v>
      </c>
      <c r="BG134" s="218">
        <f>IF(N134="zákl. přenesená",J134,0)</f>
        <v>0</v>
      </c>
      <c r="BH134" s="218">
        <f>IF(N134="sníž. přenesená",J134,0)</f>
        <v>0</v>
      </c>
      <c r="BI134" s="218">
        <f>IF(N134="nulová",J134,0)</f>
        <v>0</v>
      </c>
      <c r="BJ134" s="19" t="s">
        <v>81</v>
      </c>
      <c r="BK134" s="218">
        <f>ROUND(I134*H134,2)</f>
        <v>0</v>
      </c>
      <c r="BL134" s="19" t="s">
        <v>149</v>
      </c>
      <c r="BM134" s="217" t="s">
        <v>960</v>
      </c>
    </row>
    <row r="135" s="2" customFormat="1">
      <c r="A135" s="40"/>
      <c r="B135" s="41"/>
      <c r="C135" s="42"/>
      <c r="D135" s="219" t="s">
        <v>151</v>
      </c>
      <c r="E135" s="42"/>
      <c r="F135" s="220" t="s">
        <v>961</v>
      </c>
      <c r="G135" s="42"/>
      <c r="H135" s="42"/>
      <c r="I135" s="221"/>
      <c r="J135" s="42"/>
      <c r="K135" s="42"/>
      <c r="L135" s="46"/>
      <c r="M135" s="222"/>
      <c r="N135" s="223"/>
      <c r="O135" s="86"/>
      <c r="P135" s="86"/>
      <c r="Q135" s="86"/>
      <c r="R135" s="86"/>
      <c r="S135" s="86"/>
      <c r="T135" s="87"/>
      <c r="U135" s="40"/>
      <c r="V135" s="40"/>
      <c r="W135" s="40"/>
      <c r="X135" s="40"/>
      <c r="Y135" s="40"/>
      <c r="Z135" s="40"/>
      <c r="AA135" s="40"/>
      <c r="AB135" s="40"/>
      <c r="AC135" s="40"/>
      <c r="AD135" s="40"/>
      <c r="AE135" s="40"/>
      <c r="AT135" s="19" t="s">
        <v>151</v>
      </c>
      <c r="AU135" s="19" t="s">
        <v>83</v>
      </c>
    </row>
    <row r="136" s="13" customFormat="1">
      <c r="A136" s="13"/>
      <c r="B136" s="224"/>
      <c r="C136" s="225"/>
      <c r="D136" s="226" t="s">
        <v>153</v>
      </c>
      <c r="E136" s="227" t="s">
        <v>19</v>
      </c>
      <c r="F136" s="228" t="s">
        <v>936</v>
      </c>
      <c r="G136" s="225"/>
      <c r="H136" s="227" t="s">
        <v>19</v>
      </c>
      <c r="I136" s="229"/>
      <c r="J136" s="225"/>
      <c r="K136" s="225"/>
      <c r="L136" s="230"/>
      <c r="M136" s="231"/>
      <c r="N136" s="232"/>
      <c r="O136" s="232"/>
      <c r="P136" s="232"/>
      <c r="Q136" s="232"/>
      <c r="R136" s="232"/>
      <c r="S136" s="232"/>
      <c r="T136" s="233"/>
      <c r="U136" s="13"/>
      <c r="V136" s="13"/>
      <c r="W136" s="13"/>
      <c r="X136" s="13"/>
      <c r="Y136" s="13"/>
      <c r="Z136" s="13"/>
      <c r="AA136" s="13"/>
      <c r="AB136" s="13"/>
      <c r="AC136" s="13"/>
      <c r="AD136" s="13"/>
      <c r="AE136" s="13"/>
      <c r="AT136" s="234" t="s">
        <v>153</v>
      </c>
      <c r="AU136" s="234" t="s">
        <v>83</v>
      </c>
      <c r="AV136" s="13" t="s">
        <v>81</v>
      </c>
      <c r="AW136" s="13" t="s">
        <v>35</v>
      </c>
      <c r="AX136" s="13" t="s">
        <v>73</v>
      </c>
      <c r="AY136" s="234" t="s">
        <v>142</v>
      </c>
    </row>
    <row r="137" s="14" customFormat="1">
      <c r="A137" s="14"/>
      <c r="B137" s="235"/>
      <c r="C137" s="236"/>
      <c r="D137" s="226" t="s">
        <v>153</v>
      </c>
      <c r="E137" s="237" t="s">
        <v>19</v>
      </c>
      <c r="F137" s="238" t="s">
        <v>962</v>
      </c>
      <c r="G137" s="236"/>
      <c r="H137" s="239">
        <v>11</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153</v>
      </c>
      <c r="AU137" s="245" t="s">
        <v>83</v>
      </c>
      <c r="AV137" s="14" t="s">
        <v>83</v>
      </c>
      <c r="AW137" s="14" t="s">
        <v>35</v>
      </c>
      <c r="AX137" s="14" t="s">
        <v>81</v>
      </c>
      <c r="AY137" s="245" t="s">
        <v>142</v>
      </c>
    </row>
    <row r="138" s="2" customFormat="1" ht="21.75" customHeight="1">
      <c r="A138" s="40"/>
      <c r="B138" s="41"/>
      <c r="C138" s="206" t="s">
        <v>232</v>
      </c>
      <c r="D138" s="206" t="s">
        <v>144</v>
      </c>
      <c r="E138" s="207" t="s">
        <v>963</v>
      </c>
      <c r="F138" s="208" t="s">
        <v>964</v>
      </c>
      <c r="G138" s="209" t="s">
        <v>147</v>
      </c>
      <c r="H138" s="210">
        <v>200</v>
      </c>
      <c r="I138" s="211"/>
      <c r="J138" s="212">
        <f>ROUND(I138*H138,2)</f>
        <v>0</v>
      </c>
      <c r="K138" s="208" t="s">
        <v>148</v>
      </c>
      <c r="L138" s="46"/>
      <c r="M138" s="213" t="s">
        <v>19</v>
      </c>
      <c r="N138" s="214" t="s">
        <v>44</v>
      </c>
      <c r="O138" s="86"/>
      <c r="P138" s="215">
        <f>O138*H138</f>
        <v>0</v>
      </c>
      <c r="Q138" s="215">
        <v>0</v>
      </c>
      <c r="R138" s="215">
        <f>Q138*H138</f>
        <v>0</v>
      </c>
      <c r="S138" s="215">
        <v>0</v>
      </c>
      <c r="T138" s="216">
        <f>S138*H138</f>
        <v>0</v>
      </c>
      <c r="U138" s="40"/>
      <c r="V138" s="40"/>
      <c r="W138" s="40"/>
      <c r="X138" s="40"/>
      <c r="Y138" s="40"/>
      <c r="Z138" s="40"/>
      <c r="AA138" s="40"/>
      <c r="AB138" s="40"/>
      <c r="AC138" s="40"/>
      <c r="AD138" s="40"/>
      <c r="AE138" s="40"/>
      <c r="AR138" s="217" t="s">
        <v>149</v>
      </c>
      <c r="AT138" s="217" t="s">
        <v>144</v>
      </c>
      <c r="AU138" s="217" t="s">
        <v>83</v>
      </c>
      <c r="AY138" s="19" t="s">
        <v>142</v>
      </c>
      <c r="BE138" s="218">
        <f>IF(N138="základní",J138,0)</f>
        <v>0</v>
      </c>
      <c r="BF138" s="218">
        <f>IF(N138="snížená",J138,0)</f>
        <v>0</v>
      </c>
      <c r="BG138" s="218">
        <f>IF(N138="zákl. přenesená",J138,0)</f>
        <v>0</v>
      </c>
      <c r="BH138" s="218">
        <f>IF(N138="sníž. přenesená",J138,0)</f>
        <v>0</v>
      </c>
      <c r="BI138" s="218">
        <f>IF(N138="nulová",J138,0)</f>
        <v>0</v>
      </c>
      <c r="BJ138" s="19" t="s">
        <v>81</v>
      </c>
      <c r="BK138" s="218">
        <f>ROUND(I138*H138,2)</f>
        <v>0</v>
      </c>
      <c r="BL138" s="19" t="s">
        <v>149</v>
      </c>
      <c r="BM138" s="217" t="s">
        <v>965</v>
      </c>
    </row>
    <row r="139" s="2" customFormat="1">
      <c r="A139" s="40"/>
      <c r="B139" s="41"/>
      <c r="C139" s="42"/>
      <c r="D139" s="219" t="s">
        <v>151</v>
      </c>
      <c r="E139" s="42"/>
      <c r="F139" s="220" t="s">
        <v>966</v>
      </c>
      <c r="G139" s="42"/>
      <c r="H139" s="42"/>
      <c r="I139" s="221"/>
      <c r="J139" s="42"/>
      <c r="K139" s="42"/>
      <c r="L139" s="46"/>
      <c r="M139" s="222"/>
      <c r="N139" s="223"/>
      <c r="O139" s="86"/>
      <c r="P139" s="86"/>
      <c r="Q139" s="86"/>
      <c r="R139" s="86"/>
      <c r="S139" s="86"/>
      <c r="T139" s="87"/>
      <c r="U139" s="40"/>
      <c r="V139" s="40"/>
      <c r="W139" s="40"/>
      <c r="X139" s="40"/>
      <c r="Y139" s="40"/>
      <c r="Z139" s="40"/>
      <c r="AA139" s="40"/>
      <c r="AB139" s="40"/>
      <c r="AC139" s="40"/>
      <c r="AD139" s="40"/>
      <c r="AE139" s="40"/>
      <c r="AT139" s="19" t="s">
        <v>151</v>
      </c>
      <c r="AU139" s="19" t="s">
        <v>83</v>
      </c>
    </row>
    <row r="140" s="13" customFormat="1">
      <c r="A140" s="13"/>
      <c r="B140" s="224"/>
      <c r="C140" s="225"/>
      <c r="D140" s="226" t="s">
        <v>153</v>
      </c>
      <c r="E140" s="227" t="s">
        <v>19</v>
      </c>
      <c r="F140" s="228" t="s">
        <v>936</v>
      </c>
      <c r="G140" s="225"/>
      <c r="H140" s="227" t="s">
        <v>19</v>
      </c>
      <c r="I140" s="229"/>
      <c r="J140" s="225"/>
      <c r="K140" s="225"/>
      <c r="L140" s="230"/>
      <c r="M140" s="231"/>
      <c r="N140" s="232"/>
      <c r="O140" s="232"/>
      <c r="P140" s="232"/>
      <c r="Q140" s="232"/>
      <c r="R140" s="232"/>
      <c r="S140" s="232"/>
      <c r="T140" s="233"/>
      <c r="U140" s="13"/>
      <c r="V140" s="13"/>
      <c r="W140" s="13"/>
      <c r="X140" s="13"/>
      <c r="Y140" s="13"/>
      <c r="Z140" s="13"/>
      <c r="AA140" s="13"/>
      <c r="AB140" s="13"/>
      <c r="AC140" s="13"/>
      <c r="AD140" s="13"/>
      <c r="AE140" s="13"/>
      <c r="AT140" s="234" t="s">
        <v>153</v>
      </c>
      <c r="AU140" s="234" t="s">
        <v>83</v>
      </c>
      <c r="AV140" s="13" t="s">
        <v>81</v>
      </c>
      <c r="AW140" s="13" t="s">
        <v>35</v>
      </c>
      <c r="AX140" s="13" t="s">
        <v>73</v>
      </c>
      <c r="AY140" s="234" t="s">
        <v>142</v>
      </c>
    </row>
    <row r="141" s="14" customFormat="1">
      <c r="A141" s="14"/>
      <c r="B141" s="235"/>
      <c r="C141" s="236"/>
      <c r="D141" s="226" t="s">
        <v>153</v>
      </c>
      <c r="E141" s="237" t="s">
        <v>19</v>
      </c>
      <c r="F141" s="238" t="s">
        <v>328</v>
      </c>
      <c r="G141" s="236"/>
      <c r="H141" s="239">
        <v>200</v>
      </c>
      <c r="I141" s="240"/>
      <c r="J141" s="236"/>
      <c r="K141" s="236"/>
      <c r="L141" s="241"/>
      <c r="M141" s="242"/>
      <c r="N141" s="243"/>
      <c r="O141" s="243"/>
      <c r="P141" s="243"/>
      <c r="Q141" s="243"/>
      <c r="R141" s="243"/>
      <c r="S141" s="243"/>
      <c r="T141" s="244"/>
      <c r="U141" s="14"/>
      <c r="V141" s="14"/>
      <c r="W141" s="14"/>
      <c r="X141" s="14"/>
      <c r="Y141" s="14"/>
      <c r="Z141" s="14"/>
      <c r="AA141" s="14"/>
      <c r="AB141" s="14"/>
      <c r="AC141" s="14"/>
      <c r="AD141" s="14"/>
      <c r="AE141" s="14"/>
      <c r="AT141" s="245" t="s">
        <v>153</v>
      </c>
      <c r="AU141" s="245" t="s">
        <v>83</v>
      </c>
      <c r="AV141" s="14" t="s">
        <v>83</v>
      </c>
      <c r="AW141" s="14" t="s">
        <v>35</v>
      </c>
      <c r="AX141" s="14" t="s">
        <v>81</v>
      </c>
      <c r="AY141" s="245" t="s">
        <v>142</v>
      </c>
    </row>
    <row r="142" s="2" customFormat="1" ht="16.5" customHeight="1">
      <c r="A142" s="40"/>
      <c r="B142" s="41"/>
      <c r="C142" s="206" t="s">
        <v>241</v>
      </c>
      <c r="D142" s="206" t="s">
        <v>144</v>
      </c>
      <c r="E142" s="207" t="s">
        <v>967</v>
      </c>
      <c r="F142" s="208" t="s">
        <v>968</v>
      </c>
      <c r="G142" s="209" t="s">
        <v>399</v>
      </c>
      <c r="H142" s="210">
        <v>55</v>
      </c>
      <c r="I142" s="211"/>
      <c r="J142" s="212">
        <f>ROUND(I142*H142,2)</f>
        <v>0</v>
      </c>
      <c r="K142" s="208" t="s">
        <v>148</v>
      </c>
      <c r="L142" s="46"/>
      <c r="M142" s="213" t="s">
        <v>19</v>
      </c>
      <c r="N142" s="214" t="s">
        <v>44</v>
      </c>
      <c r="O142" s="86"/>
      <c r="P142" s="215">
        <f>O142*H142</f>
        <v>0</v>
      </c>
      <c r="Q142" s="215">
        <v>9.0000000000000006E-05</v>
      </c>
      <c r="R142" s="215">
        <f>Q142*H142</f>
        <v>0.0049500000000000004</v>
      </c>
      <c r="S142" s="215">
        <v>0</v>
      </c>
      <c r="T142" s="216">
        <f>S142*H142</f>
        <v>0</v>
      </c>
      <c r="U142" s="40"/>
      <c r="V142" s="40"/>
      <c r="W142" s="40"/>
      <c r="X142" s="40"/>
      <c r="Y142" s="40"/>
      <c r="Z142" s="40"/>
      <c r="AA142" s="40"/>
      <c r="AB142" s="40"/>
      <c r="AC142" s="40"/>
      <c r="AD142" s="40"/>
      <c r="AE142" s="40"/>
      <c r="AR142" s="217" t="s">
        <v>149</v>
      </c>
      <c r="AT142" s="217" t="s">
        <v>144</v>
      </c>
      <c r="AU142" s="217" t="s">
        <v>83</v>
      </c>
      <c r="AY142" s="19" t="s">
        <v>142</v>
      </c>
      <c r="BE142" s="218">
        <f>IF(N142="základní",J142,0)</f>
        <v>0</v>
      </c>
      <c r="BF142" s="218">
        <f>IF(N142="snížená",J142,0)</f>
        <v>0</v>
      </c>
      <c r="BG142" s="218">
        <f>IF(N142="zákl. přenesená",J142,0)</f>
        <v>0</v>
      </c>
      <c r="BH142" s="218">
        <f>IF(N142="sníž. přenesená",J142,0)</f>
        <v>0</v>
      </c>
      <c r="BI142" s="218">
        <f>IF(N142="nulová",J142,0)</f>
        <v>0</v>
      </c>
      <c r="BJ142" s="19" t="s">
        <v>81</v>
      </c>
      <c r="BK142" s="218">
        <f>ROUND(I142*H142,2)</f>
        <v>0</v>
      </c>
      <c r="BL142" s="19" t="s">
        <v>149</v>
      </c>
      <c r="BM142" s="217" t="s">
        <v>969</v>
      </c>
    </row>
    <row r="143" s="2" customFormat="1">
      <c r="A143" s="40"/>
      <c r="B143" s="41"/>
      <c r="C143" s="42"/>
      <c r="D143" s="219" t="s">
        <v>151</v>
      </c>
      <c r="E143" s="42"/>
      <c r="F143" s="220" t="s">
        <v>970</v>
      </c>
      <c r="G143" s="42"/>
      <c r="H143" s="42"/>
      <c r="I143" s="221"/>
      <c r="J143" s="42"/>
      <c r="K143" s="42"/>
      <c r="L143" s="46"/>
      <c r="M143" s="222"/>
      <c r="N143" s="223"/>
      <c r="O143" s="86"/>
      <c r="P143" s="86"/>
      <c r="Q143" s="86"/>
      <c r="R143" s="86"/>
      <c r="S143" s="86"/>
      <c r="T143" s="87"/>
      <c r="U143" s="40"/>
      <c r="V143" s="40"/>
      <c r="W143" s="40"/>
      <c r="X143" s="40"/>
      <c r="Y143" s="40"/>
      <c r="Z143" s="40"/>
      <c r="AA143" s="40"/>
      <c r="AB143" s="40"/>
      <c r="AC143" s="40"/>
      <c r="AD143" s="40"/>
      <c r="AE143" s="40"/>
      <c r="AT143" s="19" t="s">
        <v>151</v>
      </c>
      <c r="AU143" s="19" t="s">
        <v>83</v>
      </c>
    </row>
    <row r="144" s="13" customFormat="1">
      <c r="A144" s="13"/>
      <c r="B144" s="224"/>
      <c r="C144" s="225"/>
      <c r="D144" s="226" t="s">
        <v>153</v>
      </c>
      <c r="E144" s="227" t="s">
        <v>19</v>
      </c>
      <c r="F144" s="228" t="s">
        <v>936</v>
      </c>
      <c r="G144" s="225"/>
      <c r="H144" s="227" t="s">
        <v>19</v>
      </c>
      <c r="I144" s="229"/>
      <c r="J144" s="225"/>
      <c r="K144" s="225"/>
      <c r="L144" s="230"/>
      <c r="M144" s="231"/>
      <c r="N144" s="232"/>
      <c r="O144" s="232"/>
      <c r="P144" s="232"/>
      <c r="Q144" s="232"/>
      <c r="R144" s="232"/>
      <c r="S144" s="232"/>
      <c r="T144" s="233"/>
      <c r="U144" s="13"/>
      <c r="V144" s="13"/>
      <c r="W144" s="13"/>
      <c r="X144" s="13"/>
      <c r="Y144" s="13"/>
      <c r="Z144" s="13"/>
      <c r="AA144" s="13"/>
      <c r="AB144" s="13"/>
      <c r="AC144" s="13"/>
      <c r="AD144" s="13"/>
      <c r="AE144" s="13"/>
      <c r="AT144" s="234" t="s">
        <v>153</v>
      </c>
      <c r="AU144" s="234" t="s">
        <v>83</v>
      </c>
      <c r="AV144" s="13" t="s">
        <v>81</v>
      </c>
      <c r="AW144" s="13" t="s">
        <v>35</v>
      </c>
      <c r="AX144" s="13" t="s">
        <v>73</v>
      </c>
      <c r="AY144" s="234" t="s">
        <v>142</v>
      </c>
    </row>
    <row r="145" s="14" customFormat="1">
      <c r="A145" s="14"/>
      <c r="B145" s="235"/>
      <c r="C145" s="236"/>
      <c r="D145" s="226" t="s">
        <v>153</v>
      </c>
      <c r="E145" s="237" t="s">
        <v>19</v>
      </c>
      <c r="F145" s="238" t="s">
        <v>957</v>
      </c>
      <c r="G145" s="236"/>
      <c r="H145" s="239">
        <v>55</v>
      </c>
      <c r="I145" s="240"/>
      <c r="J145" s="236"/>
      <c r="K145" s="236"/>
      <c r="L145" s="241"/>
      <c r="M145" s="242"/>
      <c r="N145" s="243"/>
      <c r="O145" s="243"/>
      <c r="P145" s="243"/>
      <c r="Q145" s="243"/>
      <c r="R145" s="243"/>
      <c r="S145" s="243"/>
      <c r="T145" s="244"/>
      <c r="U145" s="14"/>
      <c r="V145" s="14"/>
      <c r="W145" s="14"/>
      <c r="X145" s="14"/>
      <c r="Y145" s="14"/>
      <c r="Z145" s="14"/>
      <c r="AA145" s="14"/>
      <c r="AB145" s="14"/>
      <c r="AC145" s="14"/>
      <c r="AD145" s="14"/>
      <c r="AE145" s="14"/>
      <c r="AT145" s="245" t="s">
        <v>153</v>
      </c>
      <c r="AU145" s="245" t="s">
        <v>83</v>
      </c>
      <c r="AV145" s="14" t="s">
        <v>83</v>
      </c>
      <c r="AW145" s="14" t="s">
        <v>35</v>
      </c>
      <c r="AX145" s="14" t="s">
        <v>81</v>
      </c>
      <c r="AY145" s="245" t="s">
        <v>142</v>
      </c>
    </row>
    <row r="146" s="2" customFormat="1" ht="16.5" customHeight="1">
      <c r="A146" s="40"/>
      <c r="B146" s="41"/>
      <c r="C146" s="206" t="s">
        <v>249</v>
      </c>
      <c r="D146" s="206" t="s">
        <v>144</v>
      </c>
      <c r="E146" s="207" t="s">
        <v>971</v>
      </c>
      <c r="F146" s="208" t="s">
        <v>972</v>
      </c>
      <c r="G146" s="209" t="s">
        <v>399</v>
      </c>
      <c r="H146" s="210">
        <v>11</v>
      </c>
      <c r="I146" s="211"/>
      <c r="J146" s="212">
        <f>ROUND(I146*H146,2)</f>
        <v>0</v>
      </c>
      <c r="K146" s="208" t="s">
        <v>148</v>
      </c>
      <c r="L146" s="46"/>
      <c r="M146" s="213" t="s">
        <v>19</v>
      </c>
      <c r="N146" s="214" t="s">
        <v>44</v>
      </c>
      <c r="O146" s="86"/>
      <c r="P146" s="215">
        <f>O146*H146</f>
        <v>0</v>
      </c>
      <c r="Q146" s="215">
        <v>0.00018000000000000001</v>
      </c>
      <c r="R146" s="215">
        <f>Q146*H146</f>
        <v>0.00198</v>
      </c>
      <c r="S146" s="215">
        <v>0</v>
      </c>
      <c r="T146" s="216">
        <f>S146*H146</f>
        <v>0</v>
      </c>
      <c r="U146" s="40"/>
      <c r="V146" s="40"/>
      <c r="W146" s="40"/>
      <c r="X146" s="40"/>
      <c r="Y146" s="40"/>
      <c r="Z146" s="40"/>
      <c r="AA146" s="40"/>
      <c r="AB146" s="40"/>
      <c r="AC146" s="40"/>
      <c r="AD146" s="40"/>
      <c r="AE146" s="40"/>
      <c r="AR146" s="217" t="s">
        <v>149</v>
      </c>
      <c r="AT146" s="217" t="s">
        <v>144</v>
      </c>
      <c r="AU146" s="217" t="s">
        <v>83</v>
      </c>
      <c r="AY146" s="19" t="s">
        <v>142</v>
      </c>
      <c r="BE146" s="218">
        <f>IF(N146="základní",J146,0)</f>
        <v>0</v>
      </c>
      <c r="BF146" s="218">
        <f>IF(N146="snížená",J146,0)</f>
        <v>0</v>
      </c>
      <c r="BG146" s="218">
        <f>IF(N146="zákl. přenesená",J146,0)</f>
        <v>0</v>
      </c>
      <c r="BH146" s="218">
        <f>IF(N146="sníž. přenesená",J146,0)</f>
        <v>0</v>
      </c>
      <c r="BI146" s="218">
        <f>IF(N146="nulová",J146,0)</f>
        <v>0</v>
      </c>
      <c r="BJ146" s="19" t="s">
        <v>81</v>
      </c>
      <c r="BK146" s="218">
        <f>ROUND(I146*H146,2)</f>
        <v>0</v>
      </c>
      <c r="BL146" s="19" t="s">
        <v>149</v>
      </c>
      <c r="BM146" s="217" t="s">
        <v>973</v>
      </c>
    </row>
    <row r="147" s="2" customFormat="1">
      <c r="A147" s="40"/>
      <c r="B147" s="41"/>
      <c r="C147" s="42"/>
      <c r="D147" s="219" t="s">
        <v>151</v>
      </c>
      <c r="E147" s="42"/>
      <c r="F147" s="220" t="s">
        <v>974</v>
      </c>
      <c r="G147" s="42"/>
      <c r="H147" s="42"/>
      <c r="I147" s="221"/>
      <c r="J147" s="42"/>
      <c r="K147" s="42"/>
      <c r="L147" s="46"/>
      <c r="M147" s="222"/>
      <c r="N147" s="223"/>
      <c r="O147" s="86"/>
      <c r="P147" s="86"/>
      <c r="Q147" s="86"/>
      <c r="R147" s="86"/>
      <c r="S147" s="86"/>
      <c r="T147" s="87"/>
      <c r="U147" s="40"/>
      <c r="V147" s="40"/>
      <c r="W147" s="40"/>
      <c r="X147" s="40"/>
      <c r="Y147" s="40"/>
      <c r="Z147" s="40"/>
      <c r="AA147" s="40"/>
      <c r="AB147" s="40"/>
      <c r="AC147" s="40"/>
      <c r="AD147" s="40"/>
      <c r="AE147" s="40"/>
      <c r="AT147" s="19" t="s">
        <v>151</v>
      </c>
      <c r="AU147" s="19" t="s">
        <v>83</v>
      </c>
    </row>
    <row r="148" s="13" customFormat="1">
      <c r="A148" s="13"/>
      <c r="B148" s="224"/>
      <c r="C148" s="225"/>
      <c r="D148" s="226" t="s">
        <v>153</v>
      </c>
      <c r="E148" s="227" t="s">
        <v>19</v>
      </c>
      <c r="F148" s="228" t="s">
        <v>936</v>
      </c>
      <c r="G148" s="225"/>
      <c r="H148" s="227" t="s">
        <v>19</v>
      </c>
      <c r="I148" s="229"/>
      <c r="J148" s="225"/>
      <c r="K148" s="225"/>
      <c r="L148" s="230"/>
      <c r="M148" s="231"/>
      <c r="N148" s="232"/>
      <c r="O148" s="232"/>
      <c r="P148" s="232"/>
      <c r="Q148" s="232"/>
      <c r="R148" s="232"/>
      <c r="S148" s="232"/>
      <c r="T148" s="233"/>
      <c r="U148" s="13"/>
      <c r="V148" s="13"/>
      <c r="W148" s="13"/>
      <c r="X148" s="13"/>
      <c r="Y148" s="13"/>
      <c r="Z148" s="13"/>
      <c r="AA148" s="13"/>
      <c r="AB148" s="13"/>
      <c r="AC148" s="13"/>
      <c r="AD148" s="13"/>
      <c r="AE148" s="13"/>
      <c r="AT148" s="234" t="s">
        <v>153</v>
      </c>
      <c r="AU148" s="234" t="s">
        <v>83</v>
      </c>
      <c r="AV148" s="13" t="s">
        <v>81</v>
      </c>
      <c r="AW148" s="13" t="s">
        <v>35</v>
      </c>
      <c r="AX148" s="13" t="s">
        <v>73</v>
      </c>
      <c r="AY148" s="234" t="s">
        <v>142</v>
      </c>
    </row>
    <row r="149" s="14" customFormat="1">
      <c r="A149" s="14"/>
      <c r="B149" s="235"/>
      <c r="C149" s="236"/>
      <c r="D149" s="226" t="s">
        <v>153</v>
      </c>
      <c r="E149" s="237" t="s">
        <v>19</v>
      </c>
      <c r="F149" s="238" t="s">
        <v>962</v>
      </c>
      <c r="G149" s="236"/>
      <c r="H149" s="239">
        <v>11</v>
      </c>
      <c r="I149" s="240"/>
      <c r="J149" s="236"/>
      <c r="K149" s="236"/>
      <c r="L149" s="241"/>
      <c r="M149" s="242"/>
      <c r="N149" s="243"/>
      <c r="O149" s="243"/>
      <c r="P149" s="243"/>
      <c r="Q149" s="243"/>
      <c r="R149" s="243"/>
      <c r="S149" s="243"/>
      <c r="T149" s="244"/>
      <c r="U149" s="14"/>
      <c r="V149" s="14"/>
      <c r="W149" s="14"/>
      <c r="X149" s="14"/>
      <c r="Y149" s="14"/>
      <c r="Z149" s="14"/>
      <c r="AA149" s="14"/>
      <c r="AB149" s="14"/>
      <c r="AC149" s="14"/>
      <c r="AD149" s="14"/>
      <c r="AE149" s="14"/>
      <c r="AT149" s="245" t="s">
        <v>153</v>
      </c>
      <c r="AU149" s="245" t="s">
        <v>83</v>
      </c>
      <c r="AV149" s="14" t="s">
        <v>83</v>
      </c>
      <c r="AW149" s="14" t="s">
        <v>35</v>
      </c>
      <c r="AX149" s="14" t="s">
        <v>81</v>
      </c>
      <c r="AY149" s="245" t="s">
        <v>142</v>
      </c>
    </row>
    <row r="150" s="2" customFormat="1" ht="16.5" customHeight="1">
      <c r="A150" s="40"/>
      <c r="B150" s="41"/>
      <c r="C150" s="206" t="s">
        <v>257</v>
      </c>
      <c r="D150" s="206" t="s">
        <v>144</v>
      </c>
      <c r="E150" s="207" t="s">
        <v>975</v>
      </c>
      <c r="F150" s="208" t="s">
        <v>976</v>
      </c>
      <c r="G150" s="209" t="s">
        <v>399</v>
      </c>
      <c r="H150" s="210">
        <v>55</v>
      </c>
      <c r="I150" s="211"/>
      <c r="J150" s="212">
        <f>ROUND(I150*H150,2)</f>
        <v>0</v>
      </c>
      <c r="K150" s="208" t="s">
        <v>148</v>
      </c>
      <c r="L150" s="46"/>
      <c r="M150" s="213" t="s">
        <v>19</v>
      </c>
      <c r="N150" s="214" t="s">
        <v>44</v>
      </c>
      <c r="O150" s="86"/>
      <c r="P150" s="215">
        <f>O150*H150</f>
        <v>0</v>
      </c>
      <c r="Q150" s="215">
        <v>0</v>
      </c>
      <c r="R150" s="215">
        <f>Q150*H150</f>
        <v>0</v>
      </c>
      <c r="S150" s="215">
        <v>0</v>
      </c>
      <c r="T150" s="216">
        <f>S150*H150</f>
        <v>0</v>
      </c>
      <c r="U150" s="40"/>
      <c r="V150" s="40"/>
      <c r="W150" s="40"/>
      <c r="X150" s="40"/>
      <c r="Y150" s="40"/>
      <c r="Z150" s="40"/>
      <c r="AA150" s="40"/>
      <c r="AB150" s="40"/>
      <c r="AC150" s="40"/>
      <c r="AD150" s="40"/>
      <c r="AE150" s="40"/>
      <c r="AR150" s="217" t="s">
        <v>149</v>
      </c>
      <c r="AT150" s="217" t="s">
        <v>144</v>
      </c>
      <c r="AU150" s="217" t="s">
        <v>83</v>
      </c>
      <c r="AY150" s="19" t="s">
        <v>142</v>
      </c>
      <c r="BE150" s="218">
        <f>IF(N150="základní",J150,0)</f>
        <v>0</v>
      </c>
      <c r="BF150" s="218">
        <f>IF(N150="snížená",J150,0)</f>
        <v>0</v>
      </c>
      <c r="BG150" s="218">
        <f>IF(N150="zákl. přenesená",J150,0)</f>
        <v>0</v>
      </c>
      <c r="BH150" s="218">
        <f>IF(N150="sníž. přenesená",J150,0)</f>
        <v>0</v>
      </c>
      <c r="BI150" s="218">
        <f>IF(N150="nulová",J150,0)</f>
        <v>0</v>
      </c>
      <c r="BJ150" s="19" t="s">
        <v>81</v>
      </c>
      <c r="BK150" s="218">
        <f>ROUND(I150*H150,2)</f>
        <v>0</v>
      </c>
      <c r="BL150" s="19" t="s">
        <v>149</v>
      </c>
      <c r="BM150" s="217" t="s">
        <v>977</v>
      </c>
    </row>
    <row r="151" s="2" customFormat="1">
      <c r="A151" s="40"/>
      <c r="B151" s="41"/>
      <c r="C151" s="42"/>
      <c r="D151" s="219" t="s">
        <v>151</v>
      </c>
      <c r="E151" s="42"/>
      <c r="F151" s="220" t="s">
        <v>978</v>
      </c>
      <c r="G151" s="42"/>
      <c r="H151" s="42"/>
      <c r="I151" s="221"/>
      <c r="J151" s="42"/>
      <c r="K151" s="42"/>
      <c r="L151" s="46"/>
      <c r="M151" s="222"/>
      <c r="N151" s="223"/>
      <c r="O151" s="86"/>
      <c r="P151" s="86"/>
      <c r="Q151" s="86"/>
      <c r="R151" s="86"/>
      <c r="S151" s="86"/>
      <c r="T151" s="87"/>
      <c r="U151" s="40"/>
      <c r="V151" s="40"/>
      <c r="W151" s="40"/>
      <c r="X151" s="40"/>
      <c r="Y151" s="40"/>
      <c r="Z151" s="40"/>
      <c r="AA151" s="40"/>
      <c r="AB151" s="40"/>
      <c r="AC151" s="40"/>
      <c r="AD151" s="40"/>
      <c r="AE151" s="40"/>
      <c r="AT151" s="19" t="s">
        <v>151</v>
      </c>
      <c r="AU151" s="19" t="s">
        <v>83</v>
      </c>
    </row>
    <row r="152" s="13" customFormat="1">
      <c r="A152" s="13"/>
      <c r="B152" s="224"/>
      <c r="C152" s="225"/>
      <c r="D152" s="226" t="s">
        <v>153</v>
      </c>
      <c r="E152" s="227" t="s">
        <v>19</v>
      </c>
      <c r="F152" s="228" t="s">
        <v>936</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153</v>
      </c>
      <c r="AU152" s="234" t="s">
        <v>83</v>
      </c>
      <c r="AV152" s="13" t="s">
        <v>81</v>
      </c>
      <c r="AW152" s="13" t="s">
        <v>35</v>
      </c>
      <c r="AX152" s="13" t="s">
        <v>73</v>
      </c>
      <c r="AY152" s="234" t="s">
        <v>142</v>
      </c>
    </row>
    <row r="153" s="14" customFormat="1">
      <c r="A153" s="14"/>
      <c r="B153" s="235"/>
      <c r="C153" s="236"/>
      <c r="D153" s="226" t="s">
        <v>153</v>
      </c>
      <c r="E153" s="237" t="s">
        <v>19</v>
      </c>
      <c r="F153" s="238" t="s">
        <v>957</v>
      </c>
      <c r="G153" s="236"/>
      <c r="H153" s="239">
        <v>55</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153</v>
      </c>
      <c r="AU153" s="245" t="s">
        <v>83</v>
      </c>
      <c r="AV153" s="14" t="s">
        <v>83</v>
      </c>
      <c r="AW153" s="14" t="s">
        <v>35</v>
      </c>
      <c r="AX153" s="14" t="s">
        <v>81</v>
      </c>
      <c r="AY153" s="245" t="s">
        <v>142</v>
      </c>
    </row>
    <row r="154" s="2" customFormat="1" ht="16.5" customHeight="1">
      <c r="A154" s="40"/>
      <c r="B154" s="41"/>
      <c r="C154" s="206" t="s">
        <v>266</v>
      </c>
      <c r="D154" s="206" t="s">
        <v>144</v>
      </c>
      <c r="E154" s="207" t="s">
        <v>979</v>
      </c>
      <c r="F154" s="208" t="s">
        <v>980</v>
      </c>
      <c r="G154" s="209" t="s">
        <v>399</v>
      </c>
      <c r="H154" s="210">
        <v>11</v>
      </c>
      <c r="I154" s="211"/>
      <c r="J154" s="212">
        <f>ROUND(I154*H154,2)</f>
        <v>0</v>
      </c>
      <c r="K154" s="208" t="s">
        <v>148</v>
      </c>
      <c r="L154" s="46"/>
      <c r="M154" s="213" t="s">
        <v>19</v>
      </c>
      <c r="N154" s="214" t="s">
        <v>44</v>
      </c>
      <c r="O154" s="86"/>
      <c r="P154" s="215">
        <f>O154*H154</f>
        <v>0</v>
      </c>
      <c r="Q154" s="215">
        <v>0</v>
      </c>
      <c r="R154" s="215">
        <f>Q154*H154</f>
        <v>0</v>
      </c>
      <c r="S154" s="215">
        <v>0</v>
      </c>
      <c r="T154" s="216">
        <f>S154*H154</f>
        <v>0</v>
      </c>
      <c r="U154" s="40"/>
      <c r="V154" s="40"/>
      <c r="W154" s="40"/>
      <c r="X154" s="40"/>
      <c r="Y154" s="40"/>
      <c r="Z154" s="40"/>
      <c r="AA154" s="40"/>
      <c r="AB154" s="40"/>
      <c r="AC154" s="40"/>
      <c r="AD154" s="40"/>
      <c r="AE154" s="40"/>
      <c r="AR154" s="217" t="s">
        <v>149</v>
      </c>
      <c r="AT154" s="217" t="s">
        <v>144</v>
      </c>
      <c r="AU154" s="217" t="s">
        <v>83</v>
      </c>
      <c r="AY154" s="19" t="s">
        <v>142</v>
      </c>
      <c r="BE154" s="218">
        <f>IF(N154="základní",J154,0)</f>
        <v>0</v>
      </c>
      <c r="BF154" s="218">
        <f>IF(N154="snížená",J154,0)</f>
        <v>0</v>
      </c>
      <c r="BG154" s="218">
        <f>IF(N154="zákl. přenesená",J154,0)</f>
        <v>0</v>
      </c>
      <c r="BH154" s="218">
        <f>IF(N154="sníž. přenesená",J154,0)</f>
        <v>0</v>
      </c>
      <c r="BI154" s="218">
        <f>IF(N154="nulová",J154,0)</f>
        <v>0</v>
      </c>
      <c r="BJ154" s="19" t="s">
        <v>81</v>
      </c>
      <c r="BK154" s="218">
        <f>ROUND(I154*H154,2)</f>
        <v>0</v>
      </c>
      <c r="BL154" s="19" t="s">
        <v>149</v>
      </c>
      <c r="BM154" s="217" t="s">
        <v>981</v>
      </c>
    </row>
    <row r="155" s="2" customFormat="1">
      <c r="A155" s="40"/>
      <c r="B155" s="41"/>
      <c r="C155" s="42"/>
      <c r="D155" s="219" t="s">
        <v>151</v>
      </c>
      <c r="E155" s="42"/>
      <c r="F155" s="220" t="s">
        <v>982</v>
      </c>
      <c r="G155" s="42"/>
      <c r="H155" s="42"/>
      <c r="I155" s="221"/>
      <c r="J155" s="42"/>
      <c r="K155" s="42"/>
      <c r="L155" s="46"/>
      <c r="M155" s="222"/>
      <c r="N155" s="223"/>
      <c r="O155" s="86"/>
      <c r="P155" s="86"/>
      <c r="Q155" s="86"/>
      <c r="R155" s="86"/>
      <c r="S155" s="86"/>
      <c r="T155" s="87"/>
      <c r="U155" s="40"/>
      <c r="V155" s="40"/>
      <c r="W155" s="40"/>
      <c r="X155" s="40"/>
      <c r="Y155" s="40"/>
      <c r="Z155" s="40"/>
      <c r="AA155" s="40"/>
      <c r="AB155" s="40"/>
      <c r="AC155" s="40"/>
      <c r="AD155" s="40"/>
      <c r="AE155" s="40"/>
      <c r="AT155" s="19" t="s">
        <v>151</v>
      </c>
      <c r="AU155" s="19" t="s">
        <v>83</v>
      </c>
    </row>
    <row r="156" s="13" customFormat="1">
      <c r="A156" s="13"/>
      <c r="B156" s="224"/>
      <c r="C156" s="225"/>
      <c r="D156" s="226" t="s">
        <v>153</v>
      </c>
      <c r="E156" s="227" t="s">
        <v>19</v>
      </c>
      <c r="F156" s="228" t="s">
        <v>936</v>
      </c>
      <c r="G156" s="225"/>
      <c r="H156" s="227" t="s">
        <v>19</v>
      </c>
      <c r="I156" s="229"/>
      <c r="J156" s="225"/>
      <c r="K156" s="225"/>
      <c r="L156" s="230"/>
      <c r="M156" s="231"/>
      <c r="N156" s="232"/>
      <c r="O156" s="232"/>
      <c r="P156" s="232"/>
      <c r="Q156" s="232"/>
      <c r="R156" s="232"/>
      <c r="S156" s="232"/>
      <c r="T156" s="233"/>
      <c r="U156" s="13"/>
      <c r="V156" s="13"/>
      <c r="W156" s="13"/>
      <c r="X156" s="13"/>
      <c r="Y156" s="13"/>
      <c r="Z156" s="13"/>
      <c r="AA156" s="13"/>
      <c r="AB156" s="13"/>
      <c r="AC156" s="13"/>
      <c r="AD156" s="13"/>
      <c r="AE156" s="13"/>
      <c r="AT156" s="234" t="s">
        <v>153</v>
      </c>
      <c r="AU156" s="234" t="s">
        <v>83</v>
      </c>
      <c r="AV156" s="13" t="s">
        <v>81</v>
      </c>
      <c r="AW156" s="13" t="s">
        <v>35</v>
      </c>
      <c r="AX156" s="13" t="s">
        <v>73</v>
      </c>
      <c r="AY156" s="234" t="s">
        <v>142</v>
      </c>
    </row>
    <row r="157" s="14" customFormat="1">
      <c r="A157" s="14"/>
      <c r="B157" s="235"/>
      <c r="C157" s="236"/>
      <c r="D157" s="226" t="s">
        <v>153</v>
      </c>
      <c r="E157" s="237" t="s">
        <v>19</v>
      </c>
      <c r="F157" s="238" t="s">
        <v>962</v>
      </c>
      <c r="G157" s="236"/>
      <c r="H157" s="239">
        <v>11</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153</v>
      </c>
      <c r="AU157" s="245" t="s">
        <v>83</v>
      </c>
      <c r="AV157" s="14" t="s">
        <v>83</v>
      </c>
      <c r="AW157" s="14" t="s">
        <v>35</v>
      </c>
      <c r="AX157" s="14" t="s">
        <v>81</v>
      </c>
      <c r="AY157" s="245" t="s">
        <v>142</v>
      </c>
    </row>
    <row r="158" s="2" customFormat="1" ht="16.5" customHeight="1">
      <c r="A158" s="40"/>
      <c r="B158" s="41"/>
      <c r="C158" s="206" t="s">
        <v>8</v>
      </c>
      <c r="D158" s="206" t="s">
        <v>144</v>
      </c>
      <c r="E158" s="207" t="s">
        <v>983</v>
      </c>
      <c r="F158" s="208" t="s">
        <v>984</v>
      </c>
      <c r="G158" s="209" t="s">
        <v>147</v>
      </c>
      <c r="H158" s="210">
        <v>1324</v>
      </c>
      <c r="I158" s="211"/>
      <c r="J158" s="212">
        <f>ROUND(I158*H158,2)</f>
        <v>0</v>
      </c>
      <c r="K158" s="208" t="s">
        <v>148</v>
      </c>
      <c r="L158" s="46"/>
      <c r="M158" s="213" t="s">
        <v>19</v>
      </c>
      <c r="N158" s="214" t="s">
        <v>44</v>
      </c>
      <c r="O158" s="86"/>
      <c r="P158" s="215">
        <f>O158*H158</f>
        <v>0</v>
      </c>
      <c r="Q158" s="215">
        <v>0</v>
      </c>
      <c r="R158" s="215">
        <f>Q158*H158</f>
        <v>0</v>
      </c>
      <c r="S158" s="215">
        <v>0</v>
      </c>
      <c r="T158" s="216">
        <f>S158*H158</f>
        <v>0</v>
      </c>
      <c r="U158" s="40"/>
      <c r="V158" s="40"/>
      <c r="W158" s="40"/>
      <c r="X158" s="40"/>
      <c r="Y158" s="40"/>
      <c r="Z158" s="40"/>
      <c r="AA158" s="40"/>
      <c r="AB158" s="40"/>
      <c r="AC158" s="40"/>
      <c r="AD158" s="40"/>
      <c r="AE158" s="40"/>
      <c r="AR158" s="217" t="s">
        <v>149</v>
      </c>
      <c r="AT158" s="217" t="s">
        <v>144</v>
      </c>
      <c r="AU158" s="217" t="s">
        <v>83</v>
      </c>
      <c r="AY158" s="19" t="s">
        <v>142</v>
      </c>
      <c r="BE158" s="218">
        <f>IF(N158="základní",J158,0)</f>
        <v>0</v>
      </c>
      <c r="BF158" s="218">
        <f>IF(N158="snížená",J158,0)</f>
        <v>0</v>
      </c>
      <c r="BG158" s="218">
        <f>IF(N158="zákl. přenesená",J158,0)</f>
        <v>0</v>
      </c>
      <c r="BH158" s="218">
        <f>IF(N158="sníž. přenesená",J158,0)</f>
        <v>0</v>
      </c>
      <c r="BI158" s="218">
        <f>IF(N158="nulová",J158,0)</f>
        <v>0</v>
      </c>
      <c r="BJ158" s="19" t="s">
        <v>81</v>
      </c>
      <c r="BK158" s="218">
        <f>ROUND(I158*H158,2)</f>
        <v>0</v>
      </c>
      <c r="BL158" s="19" t="s">
        <v>149</v>
      </c>
      <c r="BM158" s="217" t="s">
        <v>985</v>
      </c>
    </row>
    <row r="159" s="2" customFormat="1">
      <c r="A159" s="40"/>
      <c r="B159" s="41"/>
      <c r="C159" s="42"/>
      <c r="D159" s="219" t="s">
        <v>151</v>
      </c>
      <c r="E159" s="42"/>
      <c r="F159" s="220" t="s">
        <v>986</v>
      </c>
      <c r="G159" s="42"/>
      <c r="H159" s="42"/>
      <c r="I159" s="221"/>
      <c r="J159" s="42"/>
      <c r="K159" s="42"/>
      <c r="L159" s="46"/>
      <c r="M159" s="222"/>
      <c r="N159" s="223"/>
      <c r="O159" s="86"/>
      <c r="P159" s="86"/>
      <c r="Q159" s="86"/>
      <c r="R159" s="86"/>
      <c r="S159" s="86"/>
      <c r="T159" s="87"/>
      <c r="U159" s="40"/>
      <c r="V159" s="40"/>
      <c r="W159" s="40"/>
      <c r="X159" s="40"/>
      <c r="Y159" s="40"/>
      <c r="Z159" s="40"/>
      <c r="AA159" s="40"/>
      <c r="AB159" s="40"/>
      <c r="AC159" s="40"/>
      <c r="AD159" s="40"/>
      <c r="AE159" s="40"/>
      <c r="AT159" s="19" t="s">
        <v>151</v>
      </c>
      <c r="AU159" s="19" t="s">
        <v>83</v>
      </c>
    </row>
    <row r="160" s="13" customFormat="1">
      <c r="A160" s="13"/>
      <c r="B160" s="224"/>
      <c r="C160" s="225"/>
      <c r="D160" s="226" t="s">
        <v>153</v>
      </c>
      <c r="E160" s="227" t="s">
        <v>19</v>
      </c>
      <c r="F160" s="228" t="s">
        <v>927</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153</v>
      </c>
      <c r="AU160" s="234" t="s">
        <v>83</v>
      </c>
      <c r="AV160" s="13" t="s">
        <v>81</v>
      </c>
      <c r="AW160" s="13" t="s">
        <v>35</v>
      </c>
      <c r="AX160" s="13" t="s">
        <v>73</v>
      </c>
      <c r="AY160" s="234" t="s">
        <v>142</v>
      </c>
    </row>
    <row r="161" s="13" customFormat="1">
      <c r="A161" s="13"/>
      <c r="B161" s="224"/>
      <c r="C161" s="225"/>
      <c r="D161" s="226" t="s">
        <v>153</v>
      </c>
      <c r="E161" s="227" t="s">
        <v>19</v>
      </c>
      <c r="F161" s="228" t="s">
        <v>987</v>
      </c>
      <c r="G161" s="225"/>
      <c r="H161" s="227" t="s">
        <v>19</v>
      </c>
      <c r="I161" s="229"/>
      <c r="J161" s="225"/>
      <c r="K161" s="225"/>
      <c r="L161" s="230"/>
      <c r="M161" s="231"/>
      <c r="N161" s="232"/>
      <c r="O161" s="232"/>
      <c r="P161" s="232"/>
      <c r="Q161" s="232"/>
      <c r="R161" s="232"/>
      <c r="S161" s="232"/>
      <c r="T161" s="233"/>
      <c r="U161" s="13"/>
      <c r="V161" s="13"/>
      <c r="W161" s="13"/>
      <c r="X161" s="13"/>
      <c r="Y161" s="13"/>
      <c r="Z161" s="13"/>
      <c r="AA161" s="13"/>
      <c r="AB161" s="13"/>
      <c r="AC161" s="13"/>
      <c r="AD161" s="13"/>
      <c r="AE161" s="13"/>
      <c r="AT161" s="234" t="s">
        <v>153</v>
      </c>
      <c r="AU161" s="234" t="s">
        <v>83</v>
      </c>
      <c r="AV161" s="13" t="s">
        <v>81</v>
      </c>
      <c r="AW161" s="13" t="s">
        <v>35</v>
      </c>
      <c r="AX161" s="13" t="s">
        <v>73</v>
      </c>
      <c r="AY161" s="234" t="s">
        <v>142</v>
      </c>
    </row>
    <row r="162" s="14" customFormat="1">
      <c r="A162" s="14"/>
      <c r="B162" s="235"/>
      <c r="C162" s="236"/>
      <c r="D162" s="226" t="s">
        <v>153</v>
      </c>
      <c r="E162" s="237" t="s">
        <v>19</v>
      </c>
      <c r="F162" s="238" t="s">
        <v>988</v>
      </c>
      <c r="G162" s="236"/>
      <c r="H162" s="239">
        <v>1324</v>
      </c>
      <c r="I162" s="240"/>
      <c r="J162" s="236"/>
      <c r="K162" s="236"/>
      <c r="L162" s="241"/>
      <c r="M162" s="242"/>
      <c r="N162" s="243"/>
      <c r="O162" s="243"/>
      <c r="P162" s="243"/>
      <c r="Q162" s="243"/>
      <c r="R162" s="243"/>
      <c r="S162" s="243"/>
      <c r="T162" s="244"/>
      <c r="U162" s="14"/>
      <c r="V162" s="14"/>
      <c r="W162" s="14"/>
      <c r="X162" s="14"/>
      <c r="Y162" s="14"/>
      <c r="Z162" s="14"/>
      <c r="AA162" s="14"/>
      <c r="AB162" s="14"/>
      <c r="AC162" s="14"/>
      <c r="AD162" s="14"/>
      <c r="AE162" s="14"/>
      <c r="AT162" s="245" t="s">
        <v>153</v>
      </c>
      <c r="AU162" s="245" t="s">
        <v>83</v>
      </c>
      <c r="AV162" s="14" t="s">
        <v>83</v>
      </c>
      <c r="AW162" s="14" t="s">
        <v>35</v>
      </c>
      <c r="AX162" s="14" t="s">
        <v>81</v>
      </c>
      <c r="AY162" s="245" t="s">
        <v>142</v>
      </c>
    </row>
    <row r="163" s="2" customFormat="1" ht="24.15" customHeight="1">
      <c r="A163" s="40"/>
      <c r="B163" s="41"/>
      <c r="C163" s="206" t="s">
        <v>286</v>
      </c>
      <c r="D163" s="206" t="s">
        <v>144</v>
      </c>
      <c r="E163" s="207" t="s">
        <v>989</v>
      </c>
      <c r="F163" s="208" t="s">
        <v>990</v>
      </c>
      <c r="G163" s="209" t="s">
        <v>191</v>
      </c>
      <c r="H163" s="210">
        <v>30</v>
      </c>
      <c r="I163" s="211"/>
      <c r="J163" s="212">
        <f>ROUND(I163*H163,2)</f>
        <v>0</v>
      </c>
      <c r="K163" s="208" t="s">
        <v>148</v>
      </c>
      <c r="L163" s="46"/>
      <c r="M163" s="213" t="s">
        <v>19</v>
      </c>
      <c r="N163" s="214" t="s">
        <v>44</v>
      </c>
      <c r="O163" s="86"/>
      <c r="P163" s="215">
        <f>O163*H163</f>
        <v>0</v>
      </c>
      <c r="Q163" s="215">
        <v>0</v>
      </c>
      <c r="R163" s="215">
        <f>Q163*H163</f>
        <v>0</v>
      </c>
      <c r="S163" s="215">
        <v>0</v>
      </c>
      <c r="T163" s="216">
        <f>S163*H163</f>
        <v>0</v>
      </c>
      <c r="U163" s="40"/>
      <c r="V163" s="40"/>
      <c r="W163" s="40"/>
      <c r="X163" s="40"/>
      <c r="Y163" s="40"/>
      <c r="Z163" s="40"/>
      <c r="AA163" s="40"/>
      <c r="AB163" s="40"/>
      <c r="AC163" s="40"/>
      <c r="AD163" s="40"/>
      <c r="AE163" s="40"/>
      <c r="AR163" s="217" t="s">
        <v>149</v>
      </c>
      <c r="AT163" s="217" t="s">
        <v>144</v>
      </c>
      <c r="AU163" s="217" t="s">
        <v>83</v>
      </c>
      <c r="AY163" s="19" t="s">
        <v>142</v>
      </c>
      <c r="BE163" s="218">
        <f>IF(N163="základní",J163,0)</f>
        <v>0</v>
      </c>
      <c r="BF163" s="218">
        <f>IF(N163="snížená",J163,0)</f>
        <v>0</v>
      </c>
      <c r="BG163" s="218">
        <f>IF(N163="zákl. přenesená",J163,0)</f>
        <v>0</v>
      </c>
      <c r="BH163" s="218">
        <f>IF(N163="sníž. přenesená",J163,0)</f>
        <v>0</v>
      </c>
      <c r="BI163" s="218">
        <f>IF(N163="nulová",J163,0)</f>
        <v>0</v>
      </c>
      <c r="BJ163" s="19" t="s">
        <v>81</v>
      </c>
      <c r="BK163" s="218">
        <f>ROUND(I163*H163,2)</f>
        <v>0</v>
      </c>
      <c r="BL163" s="19" t="s">
        <v>149</v>
      </c>
      <c r="BM163" s="217" t="s">
        <v>991</v>
      </c>
    </row>
    <row r="164" s="2" customFormat="1">
      <c r="A164" s="40"/>
      <c r="B164" s="41"/>
      <c r="C164" s="42"/>
      <c r="D164" s="219" t="s">
        <v>151</v>
      </c>
      <c r="E164" s="42"/>
      <c r="F164" s="220" t="s">
        <v>992</v>
      </c>
      <c r="G164" s="42"/>
      <c r="H164" s="42"/>
      <c r="I164" s="221"/>
      <c r="J164" s="42"/>
      <c r="K164" s="42"/>
      <c r="L164" s="46"/>
      <c r="M164" s="222"/>
      <c r="N164" s="223"/>
      <c r="O164" s="86"/>
      <c r="P164" s="86"/>
      <c r="Q164" s="86"/>
      <c r="R164" s="86"/>
      <c r="S164" s="86"/>
      <c r="T164" s="87"/>
      <c r="U164" s="40"/>
      <c r="V164" s="40"/>
      <c r="W164" s="40"/>
      <c r="X164" s="40"/>
      <c r="Y164" s="40"/>
      <c r="Z164" s="40"/>
      <c r="AA164" s="40"/>
      <c r="AB164" s="40"/>
      <c r="AC164" s="40"/>
      <c r="AD164" s="40"/>
      <c r="AE164" s="40"/>
      <c r="AT164" s="19" t="s">
        <v>151</v>
      </c>
      <c r="AU164" s="19" t="s">
        <v>83</v>
      </c>
    </row>
    <row r="165" s="13" customFormat="1">
      <c r="A165" s="13"/>
      <c r="B165" s="224"/>
      <c r="C165" s="225"/>
      <c r="D165" s="226" t="s">
        <v>153</v>
      </c>
      <c r="E165" s="227" t="s">
        <v>19</v>
      </c>
      <c r="F165" s="228" t="s">
        <v>993</v>
      </c>
      <c r="G165" s="225"/>
      <c r="H165" s="227" t="s">
        <v>19</v>
      </c>
      <c r="I165" s="229"/>
      <c r="J165" s="225"/>
      <c r="K165" s="225"/>
      <c r="L165" s="230"/>
      <c r="M165" s="231"/>
      <c r="N165" s="232"/>
      <c r="O165" s="232"/>
      <c r="P165" s="232"/>
      <c r="Q165" s="232"/>
      <c r="R165" s="232"/>
      <c r="S165" s="232"/>
      <c r="T165" s="233"/>
      <c r="U165" s="13"/>
      <c r="V165" s="13"/>
      <c r="W165" s="13"/>
      <c r="X165" s="13"/>
      <c r="Y165" s="13"/>
      <c r="Z165" s="13"/>
      <c r="AA165" s="13"/>
      <c r="AB165" s="13"/>
      <c r="AC165" s="13"/>
      <c r="AD165" s="13"/>
      <c r="AE165" s="13"/>
      <c r="AT165" s="234" t="s">
        <v>153</v>
      </c>
      <c r="AU165" s="234" t="s">
        <v>83</v>
      </c>
      <c r="AV165" s="13" t="s">
        <v>81</v>
      </c>
      <c r="AW165" s="13" t="s">
        <v>35</v>
      </c>
      <c r="AX165" s="13" t="s">
        <v>73</v>
      </c>
      <c r="AY165" s="234" t="s">
        <v>142</v>
      </c>
    </row>
    <row r="166" s="13" customFormat="1">
      <c r="A166" s="13"/>
      <c r="B166" s="224"/>
      <c r="C166" s="225"/>
      <c r="D166" s="226" t="s">
        <v>153</v>
      </c>
      <c r="E166" s="227" t="s">
        <v>19</v>
      </c>
      <c r="F166" s="228" t="s">
        <v>994</v>
      </c>
      <c r="G166" s="225"/>
      <c r="H166" s="227" t="s">
        <v>19</v>
      </c>
      <c r="I166" s="229"/>
      <c r="J166" s="225"/>
      <c r="K166" s="225"/>
      <c r="L166" s="230"/>
      <c r="M166" s="231"/>
      <c r="N166" s="232"/>
      <c r="O166" s="232"/>
      <c r="P166" s="232"/>
      <c r="Q166" s="232"/>
      <c r="R166" s="232"/>
      <c r="S166" s="232"/>
      <c r="T166" s="233"/>
      <c r="U166" s="13"/>
      <c r="V166" s="13"/>
      <c r="W166" s="13"/>
      <c r="X166" s="13"/>
      <c r="Y166" s="13"/>
      <c r="Z166" s="13"/>
      <c r="AA166" s="13"/>
      <c r="AB166" s="13"/>
      <c r="AC166" s="13"/>
      <c r="AD166" s="13"/>
      <c r="AE166" s="13"/>
      <c r="AT166" s="234" t="s">
        <v>153</v>
      </c>
      <c r="AU166" s="234" t="s">
        <v>83</v>
      </c>
      <c r="AV166" s="13" t="s">
        <v>81</v>
      </c>
      <c r="AW166" s="13" t="s">
        <v>35</v>
      </c>
      <c r="AX166" s="13" t="s">
        <v>73</v>
      </c>
      <c r="AY166" s="234" t="s">
        <v>142</v>
      </c>
    </row>
    <row r="167" s="14" customFormat="1">
      <c r="A167" s="14"/>
      <c r="B167" s="235"/>
      <c r="C167" s="236"/>
      <c r="D167" s="226" t="s">
        <v>153</v>
      </c>
      <c r="E167" s="237" t="s">
        <v>19</v>
      </c>
      <c r="F167" s="238" t="s">
        <v>995</v>
      </c>
      <c r="G167" s="236"/>
      <c r="H167" s="239">
        <v>30</v>
      </c>
      <c r="I167" s="240"/>
      <c r="J167" s="236"/>
      <c r="K167" s="236"/>
      <c r="L167" s="241"/>
      <c r="M167" s="242"/>
      <c r="N167" s="243"/>
      <c r="O167" s="243"/>
      <c r="P167" s="243"/>
      <c r="Q167" s="243"/>
      <c r="R167" s="243"/>
      <c r="S167" s="243"/>
      <c r="T167" s="244"/>
      <c r="U167" s="14"/>
      <c r="V167" s="14"/>
      <c r="W167" s="14"/>
      <c r="X167" s="14"/>
      <c r="Y167" s="14"/>
      <c r="Z167" s="14"/>
      <c r="AA167" s="14"/>
      <c r="AB167" s="14"/>
      <c r="AC167" s="14"/>
      <c r="AD167" s="14"/>
      <c r="AE167" s="14"/>
      <c r="AT167" s="245" t="s">
        <v>153</v>
      </c>
      <c r="AU167" s="245" t="s">
        <v>83</v>
      </c>
      <c r="AV167" s="14" t="s">
        <v>83</v>
      </c>
      <c r="AW167" s="14" t="s">
        <v>35</v>
      </c>
      <c r="AX167" s="14" t="s">
        <v>81</v>
      </c>
      <c r="AY167" s="245" t="s">
        <v>142</v>
      </c>
    </row>
    <row r="168" s="2" customFormat="1" ht="24.15" customHeight="1">
      <c r="A168" s="40"/>
      <c r="B168" s="41"/>
      <c r="C168" s="206" t="s">
        <v>293</v>
      </c>
      <c r="D168" s="206" t="s">
        <v>144</v>
      </c>
      <c r="E168" s="207" t="s">
        <v>198</v>
      </c>
      <c r="F168" s="208" t="s">
        <v>199</v>
      </c>
      <c r="G168" s="209" t="s">
        <v>191</v>
      </c>
      <c r="H168" s="210">
        <v>45</v>
      </c>
      <c r="I168" s="211"/>
      <c r="J168" s="212">
        <f>ROUND(I168*H168,2)</f>
        <v>0</v>
      </c>
      <c r="K168" s="208" t="s">
        <v>148</v>
      </c>
      <c r="L168" s="46"/>
      <c r="M168" s="213" t="s">
        <v>19</v>
      </c>
      <c r="N168" s="214" t="s">
        <v>44</v>
      </c>
      <c r="O168" s="86"/>
      <c r="P168" s="215">
        <f>O168*H168</f>
        <v>0</v>
      </c>
      <c r="Q168" s="215">
        <v>0</v>
      </c>
      <c r="R168" s="215">
        <f>Q168*H168</f>
        <v>0</v>
      </c>
      <c r="S168" s="215">
        <v>0</v>
      </c>
      <c r="T168" s="216">
        <f>S168*H168</f>
        <v>0</v>
      </c>
      <c r="U168" s="40"/>
      <c r="V168" s="40"/>
      <c r="W168" s="40"/>
      <c r="X168" s="40"/>
      <c r="Y168" s="40"/>
      <c r="Z168" s="40"/>
      <c r="AA168" s="40"/>
      <c r="AB168" s="40"/>
      <c r="AC168" s="40"/>
      <c r="AD168" s="40"/>
      <c r="AE168" s="40"/>
      <c r="AR168" s="217" t="s">
        <v>149</v>
      </c>
      <c r="AT168" s="217" t="s">
        <v>144</v>
      </c>
      <c r="AU168" s="217" t="s">
        <v>83</v>
      </c>
      <c r="AY168" s="19" t="s">
        <v>142</v>
      </c>
      <c r="BE168" s="218">
        <f>IF(N168="základní",J168,0)</f>
        <v>0</v>
      </c>
      <c r="BF168" s="218">
        <f>IF(N168="snížená",J168,0)</f>
        <v>0</v>
      </c>
      <c r="BG168" s="218">
        <f>IF(N168="zákl. přenesená",J168,0)</f>
        <v>0</v>
      </c>
      <c r="BH168" s="218">
        <f>IF(N168="sníž. přenesená",J168,0)</f>
        <v>0</v>
      </c>
      <c r="BI168" s="218">
        <f>IF(N168="nulová",J168,0)</f>
        <v>0</v>
      </c>
      <c r="BJ168" s="19" t="s">
        <v>81</v>
      </c>
      <c r="BK168" s="218">
        <f>ROUND(I168*H168,2)</f>
        <v>0</v>
      </c>
      <c r="BL168" s="19" t="s">
        <v>149</v>
      </c>
      <c r="BM168" s="217" t="s">
        <v>996</v>
      </c>
    </row>
    <row r="169" s="2" customFormat="1">
      <c r="A169" s="40"/>
      <c r="B169" s="41"/>
      <c r="C169" s="42"/>
      <c r="D169" s="219" t="s">
        <v>151</v>
      </c>
      <c r="E169" s="42"/>
      <c r="F169" s="220" t="s">
        <v>201</v>
      </c>
      <c r="G169" s="42"/>
      <c r="H169" s="42"/>
      <c r="I169" s="221"/>
      <c r="J169" s="42"/>
      <c r="K169" s="42"/>
      <c r="L169" s="46"/>
      <c r="M169" s="222"/>
      <c r="N169" s="223"/>
      <c r="O169" s="86"/>
      <c r="P169" s="86"/>
      <c r="Q169" s="86"/>
      <c r="R169" s="86"/>
      <c r="S169" s="86"/>
      <c r="T169" s="87"/>
      <c r="U169" s="40"/>
      <c r="V169" s="40"/>
      <c r="W169" s="40"/>
      <c r="X169" s="40"/>
      <c r="Y169" s="40"/>
      <c r="Z169" s="40"/>
      <c r="AA169" s="40"/>
      <c r="AB169" s="40"/>
      <c r="AC169" s="40"/>
      <c r="AD169" s="40"/>
      <c r="AE169" s="40"/>
      <c r="AT169" s="19" t="s">
        <v>151</v>
      </c>
      <c r="AU169" s="19" t="s">
        <v>83</v>
      </c>
    </row>
    <row r="170" s="13" customFormat="1">
      <c r="A170" s="13"/>
      <c r="B170" s="224"/>
      <c r="C170" s="225"/>
      <c r="D170" s="226" t="s">
        <v>153</v>
      </c>
      <c r="E170" s="227" t="s">
        <v>19</v>
      </c>
      <c r="F170" s="228" t="s">
        <v>927</v>
      </c>
      <c r="G170" s="225"/>
      <c r="H170" s="227" t="s">
        <v>19</v>
      </c>
      <c r="I170" s="229"/>
      <c r="J170" s="225"/>
      <c r="K170" s="225"/>
      <c r="L170" s="230"/>
      <c r="M170" s="231"/>
      <c r="N170" s="232"/>
      <c r="O170" s="232"/>
      <c r="P170" s="232"/>
      <c r="Q170" s="232"/>
      <c r="R170" s="232"/>
      <c r="S170" s="232"/>
      <c r="T170" s="233"/>
      <c r="U170" s="13"/>
      <c r="V170" s="13"/>
      <c r="W170" s="13"/>
      <c r="X170" s="13"/>
      <c r="Y170" s="13"/>
      <c r="Z170" s="13"/>
      <c r="AA170" s="13"/>
      <c r="AB170" s="13"/>
      <c r="AC170" s="13"/>
      <c r="AD170" s="13"/>
      <c r="AE170" s="13"/>
      <c r="AT170" s="234" t="s">
        <v>153</v>
      </c>
      <c r="AU170" s="234" t="s">
        <v>83</v>
      </c>
      <c r="AV170" s="13" t="s">
        <v>81</v>
      </c>
      <c r="AW170" s="13" t="s">
        <v>35</v>
      </c>
      <c r="AX170" s="13" t="s">
        <v>73</v>
      </c>
      <c r="AY170" s="234" t="s">
        <v>142</v>
      </c>
    </row>
    <row r="171" s="13" customFormat="1">
      <c r="A171" s="13"/>
      <c r="B171" s="224"/>
      <c r="C171" s="225"/>
      <c r="D171" s="226" t="s">
        <v>153</v>
      </c>
      <c r="E171" s="227" t="s">
        <v>19</v>
      </c>
      <c r="F171" s="228" t="s">
        <v>997</v>
      </c>
      <c r="G171" s="225"/>
      <c r="H171" s="227" t="s">
        <v>19</v>
      </c>
      <c r="I171" s="229"/>
      <c r="J171" s="225"/>
      <c r="K171" s="225"/>
      <c r="L171" s="230"/>
      <c r="M171" s="231"/>
      <c r="N171" s="232"/>
      <c r="O171" s="232"/>
      <c r="P171" s="232"/>
      <c r="Q171" s="232"/>
      <c r="R171" s="232"/>
      <c r="S171" s="232"/>
      <c r="T171" s="233"/>
      <c r="U171" s="13"/>
      <c r="V171" s="13"/>
      <c r="W171" s="13"/>
      <c r="X171" s="13"/>
      <c r="Y171" s="13"/>
      <c r="Z171" s="13"/>
      <c r="AA171" s="13"/>
      <c r="AB171" s="13"/>
      <c r="AC171" s="13"/>
      <c r="AD171" s="13"/>
      <c r="AE171" s="13"/>
      <c r="AT171" s="234" t="s">
        <v>153</v>
      </c>
      <c r="AU171" s="234" t="s">
        <v>83</v>
      </c>
      <c r="AV171" s="13" t="s">
        <v>81</v>
      </c>
      <c r="AW171" s="13" t="s">
        <v>35</v>
      </c>
      <c r="AX171" s="13" t="s">
        <v>73</v>
      </c>
      <c r="AY171" s="234" t="s">
        <v>142</v>
      </c>
    </row>
    <row r="172" s="14" customFormat="1">
      <c r="A172" s="14"/>
      <c r="B172" s="235"/>
      <c r="C172" s="236"/>
      <c r="D172" s="226" t="s">
        <v>153</v>
      </c>
      <c r="E172" s="237" t="s">
        <v>19</v>
      </c>
      <c r="F172" s="238" t="s">
        <v>480</v>
      </c>
      <c r="G172" s="236"/>
      <c r="H172" s="239">
        <v>45</v>
      </c>
      <c r="I172" s="240"/>
      <c r="J172" s="236"/>
      <c r="K172" s="236"/>
      <c r="L172" s="241"/>
      <c r="M172" s="242"/>
      <c r="N172" s="243"/>
      <c r="O172" s="243"/>
      <c r="P172" s="243"/>
      <c r="Q172" s="243"/>
      <c r="R172" s="243"/>
      <c r="S172" s="243"/>
      <c r="T172" s="244"/>
      <c r="U172" s="14"/>
      <c r="V172" s="14"/>
      <c r="W172" s="14"/>
      <c r="X172" s="14"/>
      <c r="Y172" s="14"/>
      <c r="Z172" s="14"/>
      <c r="AA172" s="14"/>
      <c r="AB172" s="14"/>
      <c r="AC172" s="14"/>
      <c r="AD172" s="14"/>
      <c r="AE172" s="14"/>
      <c r="AT172" s="245" t="s">
        <v>153</v>
      </c>
      <c r="AU172" s="245" t="s">
        <v>83</v>
      </c>
      <c r="AV172" s="14" t="s">
        <v>83</v>
      </c>
      <c r="AW172" s="14" t="s">
        <v>35</v>
      </c>
      <c r="AX172" s="14" t="s">
        <v>81</v>
      </c>
      <c r="AY172" s="245" t="s">
        <v>142</v>
      </c>
    </row>
    <row r="173" s="2" customFormat="1" ht="24.15" customHeight="1">
      <c r="A173" s="40"/>
      <c r="B173" s="41"/>
      <c r="C173" s="206" t="s">
        <v>299</v>
      </c>
      <c r="D173" s="206" t="s">
        <v>144</v>
      </c>
      <c r="E173" s="207" t="s">
        <v>998</v>
      </c>
      <c r="F173" s="208" t="s">
        <v>999</v>
      </c>
      <c r="G173" s="209" t="s">
        <v>191</v>
      </c>
      <c r="H173" s="210">
        <v>67</v>
      </c>
      <c r="I173" s="211"/>
      <c r="J173" s="212">
        <f>ROUND(I173*H173,2)</f>
        <v>0</v>
      </c>
      <c r="K173" s="208" t="s">
        <v>148</v>
      </c>
      <c r="L173" s="46"/>
      <c r="M173" s="213" t="s">
        <v>19</v>
      </c>
      <c r="N173" s="214" t="s">
        <v>44</v>
      </c>
      <c r="O173" s="86"/>
      <c r="P173" s="215">
        <f>O173*H173</f>
        <v>0</v>
      </c>
      <c r="Q173" s="215">
        <v>0</v>
      </c>
      <c r="R173" s="215">
        <f>Q173*H173</f>
        <v>0</v>
      </c>
      <c r="S173" s="215">
        <v>0</v>
      </c>
      <c r="T173" s="216">
        <f>S173*H173</f>
        <v>0</v>
      </c>
      <c r="U173" s="40"/>
      <c r="V173" s="40"/>
      <c r="W173" s="40"/>
      <c r="X173" s="40"/>
      <c r="Y173" s="40"/>
      <c r="Z173" s="40"/>
      <c r="AA173" s="40"/>
      <c r="AB173" s="40"/>
      <c r="AC173" s="40"/>
      <c r="AD173" s="40"/>
      <c r="AE173" s="40"/>
      <c r="AR173" s="217" t="s">
        <v>149</v>
      </c>
      <c r="AT173" s="217" t="s">
        <v>144</v>
      </c>
      <c r="AU173" s="217" t="s">
        <v>83</v>
      </c>
      <c r="AY173" s="19" t="s">
        <v>142</v>
      </c>
      <c r="BE173" s="218">
        <f>IF(N173="základní",J173,0)</f>
        <v>0</v>
      </c>
      <c r="BF173" s="218">
        <f>IF(N173="snížená",J173,0)</f>
        <v>0</v>
      </c>
      <c r="BG173" s="218">
        <f>IF(N173="zákl. přenesená",J173,0)</f>
        <v>0</v>
      </c>
      <c r="BH173" s="218">
        <f>IF(N173="sníž. přenesená",J173,0)</f>
        <v>0</v>
      </c>
      <c r="BI173" s="218">
        <f>IF(N173="nulová",J173,0)</f>
        <v>0</v>
      </c>
      <c r="BJ173" s="19" t="s">
        <v>81</v>
      </c>
      <c r="BK173" s="218">
        <f>ROUND(I173*H173,2)</f>
        <v>0</v>
      </c>
      <c r="BL173" s="19" t="s">
        <v>149</v>
      </c>
      <c r="BM173" s="217" t="s">
        <v>1000</v>
      </c>
    </row>
    <row r="174" s="2" customFormat="1">
      <c r="A174" s="40"/>
      <c r="B174" s="41"/>
      <c r="C174" s="42"/>
      <c r="D174" s="219" t="s">
        <v>151</v>
      </c>
      <c r="E174" s="42"/>
      <c r="F174" s="220" t="s">
        <v>1001</v>
      </c>
      <c r="G174" s="42"/>
      <c r="H174" s="42"/>
      <c r="I174" s="221"/>
      <c r="J174" s="42"/>
      <c r="K174" s="42"/>
      <c r="L174" s="46"/>
      <c r="M174" s="222"/>
      <c r="N174" s="223"/>
      <c r="O174" s="86"/>
      <c r="P174" s="86"/>
      <c r="Q174" s="86"/>
      <c r="R174" s="86"/>
      <c r="S174" s="86"/>
      <c r="T174" s="87"/>
      <c r="U174" s="40"/>
      <c r="V174" s="40"/>
      <c r="W174" s="40"/>
      <c r="X174" s="40"/>
      <c r="Y174" s="40"/>
      <c r="Z174" s="40"/>
      <c r="AA174" s="40"/>
      <c r="AB174" s="40"/>
      <c r="AC174" s="40"/>
      <c r="AD174" s="40"/>
      <c r="AE174" s="40"/>
      <c r="AT174" s="19" t="s">
        <v>151</v>
      </c>
      <c r="AU174" s="19" t="s">
        <v>83</v>
      </c>
    </row>
    <row r="175" s="13" customFormat="1">
      <c r="A175" s="13"/>
      <c r="B175" s="224"/>
      <c r="C175" s="225"/>
      <c r="D175" s="226" t="s">
        <v>153</v>
      </c>
      <c r="E175" s="227" t="s">
        <v>19</v>
      </c>
      <c r="F175" s="228" t="s">
        <v>927</v>
      </c>
      <c r="G175" s="225"/>
      <c r="H175" s="227" t="s">
        <v>19</v>
      </c>
      <c r="I175" s="229"/>
      <c r="J175" s="225"/>
      <c r="K175" s="225"/>
      <c r="L175" s="230"/>
      <c r="M175" s="231"/>
      <c r="N175" s="232"/>
      <c r="O175" s="232"/>
      <c r="P175" s="232"/>
      <c r="Q175" s="232"/>
      <c r="R175" s="232"/>
      <c r="S175" s="232"/>
      <c r="T175" s="233"/>
      <c r="U175" s="13"/>
      <c r="V175" s="13"/>
      <c r="W175" s="13"/>
      <c r="X175" s="13"/>
      <c r="Y175" s="13"/>
      <c r="Z175" s="13"/>
      <c r="AA175" s="13"/>
      <c r="AB175" s="13"/>
      <c r="AC175" s="13"/>
      <c r="AD175" s="13"/>
      <c r="AE175" s="13"/>
      <c r="AT175" s="234" t="s">
        <v>153</v>
      </c>
      <c r="AU175" s="234" t="s">
        <v>83</v>
      </c>
      <c r="AV175" s="13" t="s">
        <v>81</v>
      </c>
      <c r="AW175" s="13" t="s">
        <v>35</v>
      </c>
      <c r="AX175" s="13" t="s">
        <v>73</v>
      </c>
      <c r="AY175" s="234" t="s">
        <v>142</v>
      </c>
    </row>
    <row r="176" s="13" customFormat="1">
      <c r="A176" s="13"/>
      <c r="B176" s="224"/>
      <c r="C176" s="225"/>
      <c r="D176" s="226" t="s">
        <v>153</v>
      </c>
      <c r="E176" s="227" t="s">
        <v>19</v>
      </c>
      <c r="F176" s="228" t="s">
        <v>782</v>
      </c>
      <c r="G176" s="225"/>
      <c r="H176" s="227" t="s">
        <v>19</v>
      </c>
      <c r="I176" s="229"/>
      <c r="J176" s="225"/>
      <c r="K176" s="225"/>
      <c r="L176" s="230"/>
      <c r="M176" s="231"/>
      <c r="N176" s="232"/>
      <c r="O176" s="232"/>
      <c r="P176" s="232"/>
      <c r="Q176" s="232"/>
      <c r="R176" s="232"/>
      <c r="S176" s="232"/>
      <c r="T176" s="233"/>
      <c r="U176" s="13"/>
      <c r="V176" s="13"/>
      <c r="W176" s="13"/>
      <c r="X176" s="13"/>
      <c r="Y176" s="13"/>
      <c r="Z176" s="13"/>
      <c r="AA176" s="13"/>
      <c r="AB176" s="13"/>
      <c r="AC176" s="13"/>
      <c r="AD176" s="13"/>
      <c r="AE176" s="13"/>
      <c r="AT176" s="234" t="s">
        <v>153</v>
      </c>
      <c r="AU176" s="234" t="s">
        <v>83</v>
      </c>
      <c r="AV176" s="13" t="s">
        <v>81</v>
      </c>
      <c r="AW176" s="13" t="s">
        <v>35</v>
      </c>
      <c r="AX176" s="13" t="s">
        <v>73</v>
      </c>
      <c r="AY176" s="234" t="s">
        <v>142</v>
      </c>
    </row>
    <row r="177" s="14" customFormat="1">
      <c r="A177" s="14"/>
      <c r="B177" s="235"/>
      <c r="C177" s="236"/>
      <c r="D177" s="226" t="s">
        <v>153</v>
      </c>
      <c r="E177" s="237" t="s">
        <v>19</v>
      </c>
      <c r="F177" s="238" t="s">
        <v>1002</v>
      </c>
      <c r="G177" s="236"/>
      <c r="H177" s="239">
        <v>112</v>
      </c>
      <c r="I177" s="240"/>
      <c r="J177" s="236"/>
      <c r="K177" s="236"/>
      <c r="L177" s="241"/>
      <c r="M177" s="242"/>
      <c r="N177" s="243"/>
      <c r="O177" s="243"/>
      <c r="P177" s="243"/>
      <c r="Q177" s="243"/>
      <c r="R177" s="243"/>
      <c r="S177" s="243"/>
      <c r="T177" s="244"/>
      <c r="U177" s="14"/>
      <c r="V177" s="14"/>
      <c r="W177" s="14"/>
      <c r="X177" s="14"/>
      <c r="Y177" s="14"/>
      <c r="Z177" s="14"/>
      <c r="AA177" s="14"/>
      <c r="AB177" s="14"/>
      <c r="AC177" s="14"/>
      <c r="AD177" s="14"/>
      <c r="AE177" s="14"/>
      <c r="AT177" s="245" t="s">
        <v>153</v>
      </c>
      <c r="AU177" s="245" t="s">
        <v>83</v>
      </c>
      <c r="AV177" s="14" t="s">
        <v>83</v>
      </c>
      <c r="AW177" s="14" t="s">
        <v>35</v>
      </c>
      <c r="AX177" s="14" t="s">
        <v>73</v>
      </c>
      <c r="AY177" s="245" t="s">
        <v>142</v>
      </c>
    </row>
    <row r="178" s="13" customFormat="1">
      <c r="A178" s="13"/>
      <c r="B178" s="224"/>
      <c r="C178" s="225"/>
      <c r="D178" s="226" t="s">
        <v>153</v>
      </c>
      <c r="E178" s="227" t="s">
        <v>19</v>
      </c>
      <c r="F178" s="228" t="s">
        <v>1003</v>
      </c>
      <c r="G178" s="225"/>
      <c r="H178" s="227" t="s">
        <v>19</v>
      </c>
      <c r="I178" s="229"/>
      <c r="J178" s="225"/>
      <c r="K178" s="225"/>
      <c r="L178" s="230"/>
      <c r="M178" s="231"/>
      <c r="N178" s="232"/>
      <c r="O178" s="232"/>
      <c r="P178" s="232"/>
      <c r="Q178" s="232"/>
      <c r="R178" s="232"/>
      <c r="S178" s="232"/>
      <c r="T178" s="233"/>
      <c r="U178" s="13"/>
      <c r="V178" s="13"/>
      <c r="W178" s="13"/>
      <c r="X178" s="13"/>
      <c r="Y178" s="13"/>
      <c r="Z178" s="13"/>
      <c r="AA178" s="13"/>
      <c r="AB178" s="13"/>
      <c r="AC178" s="13"/>
      <c r="AD178" s="13"/>
      <c r="AE178" s="13"/>
      <c r="AT178" s="234" t="s">
        <v>153</v>
      </c>
      <c r="AU178" s="234" t="s">
        <v>83</v>
      </c>
      <c r="AV178" s="13" t="s">
        <v>81</v>
      </c>
      <c r="AW178" s="13" t="s">
        <v>35</v>
      </c>
      <c r="AX178" s="13" t="s">
        <v>73</v>
      </c>
      <c r="AY178" s="234" t="s">
        <v>142</v>
      </c>
    </row>
    <row r="179" s="14" customFormat="1">
      <c r="A179" s="14"/>
      <c r="B179" s="235"/>
      <c r="C179" s="236"/>
      <c r="D179" s="226" t="s">
        <v>153</v>
      </c>
      <c r="E179" s="237" t="s">
        <v>19</v>
      </c>
      <c r="F179" s="238" t="s">
        <v>1004</v>
      </c>
      <c r="G179" s="236"/>
      <c r="H179" s="239">
        <v>-45</v>
      </c>
      <c r="I179" s="240"/>
      <c r="J179" s="236"/>
      <c r="K179" s="236"/>
      <c r="L179" s="241"/>
      <c r="M179" s="242"/>
      <c r="N179" s="243"/>
      <c r="O179" s="243"/>
      <c r="P179" s="243"/>
      <c r="Q179" s="243"/>
      <c r="R179" s="243"/>
      <c r="S179" s="243"/>
      <c r="T179" s="244"/>
      <c r="U179" s="14"/>
      <c r="V179" s="14"/>
      <c r="W179" s="14"/>
      <c r="X179" s="14"/>
      <c r="Y179" s="14"/>
      <c r="Z179" s="14"/>
      <c r="AA179" s="14"/>
      <c r="AB179" s="14"/>
      <c r="AC179" s="14"/>
      <c r="AD179" s="14"/>
      <c r="AE179" s="14"/>
      <c r="AT179" s="245" t="s">
        <v>153</v>
      </c>
      <c r="AU179" s="245" t="s">
        <v>83</v>
      </c>
      <c r="AV179" s="14" t="s">
        <v>83</v>
      </c>
      <c r="AW179" s="14" t="s">
        <v>35</v>
      </c>
      <c r="AX179" s="14" t="s">
        <v>73</v>
      </c>
      <c r="AY179" s="245" t="s">
        <v>142</v>
      </c>
    </row>
    <row r="180" s="15" customFormat="1">
      <c r="A180" s="15"/>
      <c r="B180" s="246"/>
      <c r="C180" s="247"/>
      <c r="D180" s="226" t="s">
        <v>153</v>
      </c>
      <c r="E180" s="248" t="s">
        <v>19</v>
      </c>
      <c r="F180" s="249" t="s">
        <v>160</v>
      </c>
      <c r="G180" s="247"/>
      <c r="H180" s="250">
        <v>67</v>
      </c>
      <c r="I180" s="251"/>
      <c r="J180" s="247"/>
      <c r="K180" s="247"/>
      <c r="L180" s="252"/>
      <c r="M180" s="253"/>
      <c r="N180" s="254"/>
      <c r="O180" s="254"/>
      <c r="P180" s="254"/>
      <c r="Q180" s="254"/>
      <c r="R180" s="254"/>
      <c r="S180" s="254"/>
      <c r="T180" s="255"/>
      <c r="U180" s="15"/>
      <c r="V180" s="15"/>
      <c r="W180" s="15"/>
      <c r="X180" s="15"/>
      <c r="Y180" s="15"/>
      <c r="Z180" s="15"/>
      <c r="AA180" s="15"/>
      <c r="AB180" s="15"/>
      <c r="AC180" s="15"/>
      <c r="AD180" s="15"/>
      <c r="AE180" s="15"/>
      <c r="AT180" s="256" t="s">
        <v>153</v>
      </c>
      <c r="AU180" s="256" t="s">
        <v>83</v>
      </c>
      <c r="AV180" s="15" t="s">
        <v>149</v>
      </c>
      <c r="AW180" s="15" t="s">
        <v>35</v>
      </c>
      <c r="AX180" s="15" t="s">
        <v>81</v>
      </c>
      <c r="AY180" s="256" t="s">
        <v>142</v>
      </c>
    </row>
    <row r="181" s="2" customFormat="1" ht="24.15" customHeight="1">
      <c r="A181" s="40"/>
      <c r="B181" s="41"/>
      <c r="C181" s="206" t="s">
        <v>305</v>
      </c>
      <c r="D181" s="206" t="s">
        <v>144</v>
      </c>
      <c r="E181" s="207" t="s">
        <v>1005</v>
      </c>
      <c r="F181" s="208" t="s">
        <v>1006</v>
      </c>
      <c r="G181" s="209" t="s">
        <v>399</v>
      </c>
      <c r="H181" s="210">
        <v>18</v>
      </c>
      <c r="I181" s="211"/>
      <c r="J181" s="212">
        <f>ROUND(I181*H181,2)</f>
        <v>0</v>
      </c>
      <c r="K181" s="208" t="s">
        <v>148</v>
      </c>
      <c r="L181" s="46"/>
      <c r="M181" s="213" t="s">
        <v>19</v>
      </c>
      <c r="N181" s="214" t="s">
        <v>44</v>
      </c>
      <c r="O181" s="86"/>
      <c r="P181" s="215">
        <f>O181*H181</f>
        <v>0</v>
      </c>
      <c r="Q181" s="215">
        <v>0</v>
      </c>
      <c r="R181" s="215">
        <f>Q181*H181</f>
        <v>0</v>
      </c>
      <c r="S181" s="215">
        <v>0</v>
      </c>
      <c r="T181" s="216">
        <f>S181*H181</f>
        <v>0</v>
      </c>
      <c r="U181" s="40"/>
      <c r="V181" s="40"/>
      <c r="W181" s="40"/>
      <c r="X181" s="40"/>
      <c r="Y181" s="40"/>
      <c r="Z181" s="40"/>
      <c r="AA181" s="40"/>
      <c r="AB181" s="40"/>
      <c r="AC181" s="40"/>
      <c r="AD181" s="40"/>
      <c r="AE181" s="40"/>
      <c r="AR181" s="217" t="s">
        <v>149</v>
      </c>
      <c r="AT181" s="217" t="s">
        <v>144</v>
      </c>
      <c r="AU181" s="217" t="s">
        <v>83</v>
      </c>
      <c r="AY181" s="19" t="s">
        <v>142</v>
      </c>
      <c r="BE181" s="218">
        <f>IF(N181="základní",J181,0)</f>
        <v>0</v>
      </c>
      <c r="BF181" s="218">
        <f>IF(N181="snížená",J181,0)</f>
        <v>0</v>
      </c>
      <c r="BG181" s="218">
        <f>IF(N181="zákl. přenesená",J181,0)</f>
        <v>0</v>
      </c>
      <c r="BH181" s="218">
        <f>IF(N181="sníž. přenesená",J181,0)</f>
        <v>0</v>
      </c>
      <c r="BI181" s="218">
        <f>IF(N181="nulová",J181,0)</f>
        <v>0</v>
      </c>
      <c r="BJ181" s="19" t="s">
        <v>81</v>
      </c>
      <c r="BK181" s="218">
        <f>ROUND(I181*H181,2)</f>
        <v>0</v>
      </c>
      <c r="BL181" s="19" t="s">
        <v>149</v>
      </c>
      <c r="BM181" s="217" t="s">
        <v>1007</v>
      </c>
    </row>
    <row r="182" s="2" customFormat="1">
      <c r="A182" s="40"/>
      <c r="B182" s="41"/>
      <c r="C182" s="42"/>
      <c r="D182" s="219" t="s">
        <v>151</v>
      </c>
      <c r="E182" s="42"/>
      <c r="F182" s="220" t="s">
        <v>1008</v>
      </c>
      <c r="G182" s="42"/>
      <c r="H182" s="42"/>
      <c r="I182" s="221"/>
      <c r="J182" s="42"/>
      <c r="K182" s="42"/>
      <c r="L182" s="46"/>
      <c r="M182" s="222"/>
      <c r="N182" s="223"/>
      <c r="O182" s="86"/>
      <c r="P182" s="86"/>
      <c r="Q182" s="86"/>
      <c r="R182" s="86"/>
      <c r="S182" s="86"/>
      <c r="T182" s="87"/>
      <c r="U182" s="40"/>
      <c r="V182" s="40"/>
      <c r="W182" s="40"/>
      <c r="X182" s="40"/>
      <c r="Y182" s="40"/>
      <c r="Z182" s="40"/>
      <c r="AA182" s="40"/>
      <c r="AB182" s="40"/>
      <c r="AC182" s="40"/>
      <c r="AD182" s="40"/>
      <c r="AE182" s="40"/>
      <c r="AT182" s="19" t="s">
        <v>151</v>
      </c>
      <c r="AU182" s="19" t="s">
        <v>83</v>
      </c>
    </row>
    <row r="183" s="13" customFormat="1">
      <c r="A183" s="13"/>
      <c r="B183" s="224"/>
      <c r="C183" s="225"/>
      <c r="D183" s="226" t="s">
        <v>153</v>
      </c>
      <c r="E183" s="227" t="s">
        <v>19</v>
      </c>
      <c r="F183" s="228" t="s">
        <v>936</v>
      </c>
      <c r="G183" s="225"/>
      <c r="H183" s="227" t="s">
        <v>19</v>
      </c>
      <c r="I183" s="229"/>
      <c r="J183" s="225"/>
      <c r="K183" s="225"/>
      <c r="L183" s="230"/>
      <c r="M183" s="231"/>
      <c r="N183" s="232"/>
      <c r="O183" s="232"/>
      <c r="P183" s="232"/>
      <c r="Q183" s="232"/>
      <c r="R183" s="232"/>
      <c r="S183" s="232"/>
      <c r="T183" s="233"/>
      <c r="U183" s="13"/>
      <c r="V183" s="13"/>
      <c r="W183" s="13"/>
      <c r="X183" s="13"/>
      <c r="Y183" s="13"/>
      <c r="Z183" s="13"/>
      <c r="AA183" s="13"/>
      <c r="AB183" s="13"/>
      <c r="AC183" s="13"/>
      <c r="AD183" s="13"/>
      <c r="AE183" s="13"/>
      <c r="AT183" s="234" t="s">
        <v>153</v>
      </c>
      <c r="AU183" s="234" t="s">
        <v>83</v>
      </c>
      <c r="AV183" s="13" t="s">
        <v>81</v>
      </c>
      <c r="AW183" s="13" t="s">
        <v>35</v>
      </c>
      <c r="AX183" s="13" t="s">
        <v>73</v>
      </c>
      <c r="AY183" s="234" t="s">
        <v>142</v>
      </c>
    </row>
    <row r="184" s="14" customFormat="1">
      <c r="A184" s="14"/>
      <c r="B184" s="235"/>
      <c r="C184" s="236"/>
      <c r="D184" s="226" t="s">
        <v>153</v>
      </c>
      <c r="E184" s="237" t="s">
        <v>19</v>
      </c>
      <c r="F184" s="238" t="s">
        <v>299</v>
      </c>
      <c r="G184" s="236"/>
      <c r="H184" s="239">
        <v>18</v>
      </c>
      <c r="I184" s="240"/>
      <c r="J184" s="236"/>
      <c r="K184" s="236"/>
      <c r="L184" s="241"/>
      <c r="M184" s="242"/>
      <c r="N184" s="243"/>
      <c r="O184" s="243"/>
      <c r="P184" s="243"/>
      <c r="Q184" s="243"/>
      <c r="R184" s="243"/>
      <c r="S184" s="243"/>
      <c r="T184" s="244"/>
      <c r="U184" s="14"/>
      <c r="V184" s="14"/>
      <c r="W184" s="14"/>
      <c r="X184" s="14"/>
      <c r="Y184" s="14"/>
      <c r="Z184" s="14"/>
      <c r="AA184" s="14"/>
      <c r="AB184" s="14"/>
      <c r="AC184" s="14"/>
      <c r="AD184" s="14"/>
      <c r="AE184" s="14"/>
      <c r="AT184" s="245" t="s">
        <v>153</v>
      </c>
      <c r="AU184" s="245" t="s">
        <v>83</v>
      </c>
      <c r="AV184" s="14" t="s">
        <v>83</v>
      </c>
      <c r="AW184" s="14" t="s">
        <v>35</v>
      </c>
      <c r="AX184" s="14" t="s">
        <v>81</v>
      </c>
      <c r="AY184" s="245" t="s">
        <v>142</v>
      </c>
    </row>
    <row r="185" s="2" customFormat="1" ht="24.15" customHeight="1">
      <c r="A185" s="40"/>
      <c r="B185" s="41"/>
      <c r="C185" s="206" t="s">
        <v>311</v>
      </c>
      <c r="D185" s="206" t="s">
        <v>144</v>
      </c>
      <c r="E185" s="207" t="s">
        <v>1009</v>
      </c>
      <c r="F185" s="208" t="s">
        <v>1010</v>
      </c>
      <c r="G185" s="209" t="s">
        <v>399</v>
      </c>
      <c r="H185" s="210">
        <v>3</v>
      </c>
      <c r="I185" s="211"/>
      <c r="J185" s="212">
        <f>ROUND(I185*H185,2)</f>
        <v>0</v>
      </c>
      <c r="K185" s="208" t="s">
        <v>148</v>
      </c>
      <c r="L185" s="46"/>
      <c r="M185" s="213" t="s">
        <v>19</v>
      </c>
      <c r="N185" s="214" t="s">
        <v>44</v>
      </c>
      <c r="O185" s="86"/>
      <c r="P185" s="215">
        <f>O185*H185</f>
        <v>0</v>
      </c>
      <c r="Q185" s="215">
        <v>0</v>
      </c>
      <c r="R185" s="215">
        <f>Q185*H185</f>
        <v>0</v>
      </c>
      <c r="S185" s="215">
        <v>0</v>
      </c>
      <c r="T185" s="216">
        <f>S185*H185</f>
        <v>0</v>
      </c>
      <c r="U185" s="40"/>
      <c r="V185" s="40"/>
      <c r="W185" s="40"/>
      <c r="X185" s="40"/>
      <c r="Y185" s="40"/>
      <c r="Z185" s="40"/>
      <c r="AA185" s="40"/>
      <c r="AB185" s="40"/>
      <c r="AC185" s="40"/>
      <c r="AD185" s="40"/>
      <c r="AE185" s="40"/>
      <c r="AR185" s="217" t="s">
        <v>149</v>
      </c>
      <c r="AT185" s="217" t="s">
        <v>144</v>
      </c>
      <c r="AU185" s="217" t="s">
        <v>83</v>
      </c>
      <c r="AY185" s="19" t="s">
        <v>142</v>
      </c>
      <c r="BE185" s="218">
        <f>IF(N185="základní",J185,0)</f>
        <v>0</v>
      </c>
      <c r="BF185" s="218">
        <f>IF(N185="snížená",J185,0)</f>
        <v>0</v>
      </c>
      <c r="BG185" s="218">
        <f>IF(N185="zákl. přenesená",J185,0)</f>
        <v>0</v>
      </c>
      <c r="BH185" s="218">
        <f>IF(N185="sníž. přenesená",J185,0)</f>
        <v>0</v>
      </c>
      <c r="BI185" s="218">
        <f>IF(N185="nulová",J185,0)</f>
        <v>0</v>
      </c>
      <c r="BJ185" s="19" t="s">
        <v>81</v>
      </c>
      <c r="BK185" s="218">
        <f>ROUND(I185*H185,2)</f>
        <v>0</v>
      </c>
      <c r="BL185" s="19" t="s">
        <v>149</v>
      </c>
      <c r="BM185" s="217" t="s">
        <v>1011</v>
      </c>
    </row>
    <row r="186" s="2" customFormat="1">
      <c r="A186" s="40"/>
      <c r="B186" s="41"/>
      <c r="C186" s="42"/>
      <c r="D186" s="219" t="s">
        <v>151</v>
      </c>
      <c r="E186" s="42"/>
      <c r="F186" s="220" t="s">
        <v>1012</v>
      </c>
      <c r="G186" s="42"/>
      <c r="H186" s="42"/>
      <c r="I186" s="221"/>
      <c r="J186" s="42"/>
      <c r="K186" s="42"/>
      <c r="L186" s="46"/>
      <c r="M186" s="222"/>
      <c r="N186" s="223"/>
      <c r="O186" s="86"/>
      <c r="P186" s="86"/>
      <c r="Q186" s="86"/>
      <c r="R186" s="86"/>
      <c r="S186" s="86"/>
      <c r="T186" s="87"/>
      <c r="U186" s="40"/>
      <c r="V186" s="40"/>
      <c r="W186" s="40"/>
      <c r="X186" s="40"/>
      <c r="Y186" s="40"/>
      <c r="Z186" s="40"/>
      <c r="AA186" s="40"/>
      <c r="AB186" s="40"/>
      <c r="AC186" s="40"/>
      <c r="AD186" s="40"/>
      <c r="AE186" s="40"/>
      <c r="AT186" s="19" t="s">
        <v>151</v>
      </c>
      <c r="AU186" s="19" t="s">
        <v>83</v>
      </c>
    </row>
    <row r="187" s="13" customFormat="1">
      <c r="A187" s="13"/>
      <c r="B187" s="224"/>
      <c r="C187" s="225"/>
      <c r="D187" s="226" t="s">
        <v>153</v>
      </c>
      <c r="E187" s="227" t="s">
        <v>19</v>
      </c>
      <c r="F187" s="228" t="s">
        <v>936</v>
      </c>
      <c r="G187" s="225"/>
      <c r="H187" s="227" t="s">
        <v>19</v>
      </c>
      <c r="I187" s="229"/>
      <c r="J187" s="225"/>
      <c r="K187" s="225"/>
      <c r="L187" s="230"/>
      <c r="M187" s="231"/>
      <c r="N187" s="232"/>
      <c r="O187" s="232"/>
      <c r="P187" s="232"/>
      <c r="Q187" s="232"/>
      <c r="R187" s="232"/>
      <c r="S187" s="232"/>
      <c r="T187" s="233"/>
      <c r="U187" s="13"/>
      <c r="V187" s="13"/>
      <c r="W187" s="13"/>
      <c r="X187" s="13"/>
      <c r="Y187" s="13"/>
      <c r="Z187" s="13"/>
      <c r="AA187" s="13"/>
      <c r="AB187" s="13"/>
      <c r="AC187" s="13"/>
      <c r="AD187" s="13"/>
      <c r="AE187" s="13"/>
      <c r="AT187" s="234" t="s">
        <v>153</v>
      </c>
      <c r="AU187" s="234" t="s">
        <v>83</v>
      </c>
      <c r="AV187" s="13" t="s">
        <v>81</v>
      </c>
      <c r="AW187" s="13" t="s">
        <v>35</v>
      </c>
      <c r="AX187" s="13" t="s">
        <v>73</v>
      </c>
      <c r="AY187" s="234" t="s">
        <v>142</v>
      </c>
    </row>
    <row r="188" s="14" customFormat="1">
      <c r="A188" s="14"/>
      <c r="B188" s="235"/>
      <c r="C188" s="236"/>
      <c r="D188" s="226" t="s">
        <v>153</v>
      </c>
      <c r="E188" s="237" t="s">
        <v>19</v>
      </c>
      <c r="F188" s="238" t="s">
        <v>168</v>
      </c>
      <c r="G188" s="236"/>
      <c r="H188" s="239">
        <v>3</v>
      </c>
      <c r="I188" s="240"/>
      <c r="J188" s="236"/>
      <c r="K188" s="236"/>
      <c r="L188" s="241"/>
      <c r="M188" s="242"/>
      <c r="N188" s="243"/>
      <c r="O188" s="243"/>
      <c r="P188" s="243"/>
      <c r="Q188" s="243"/>
      <c r="R188" s="243"/>
      <c r="S188" s="243"/>
      <c r="T188" s="244"/>
      <c r="U188" s="14"/>
      <c r="V188" s="14"/>
      <c r="W188" s="14"/>
      <c r="X188" s="14"/>
      <c r="Y188" s="14"/>
      <c r="Z188" s="14"/>
      <c r="AA188" s="14"/>
      <c r="AB188" s="14"/>
      <c r="AC188" s="14"/>
      <c r="AD188" s="14"/>
      <c r="AE188" s="14"/>
      <c r="AT188" s="245" t="s">
        <v>153</v>
      </c>
      <c r="AU188" s="245" t="s">
        <v>83</v>
      </c>
      <c r="AV188" s="14" t="s">
        <v>83</v>
      </c>
      <c r="AW188" s="14" t="s">
        <v>35</v>
      </c>
      <c r="AX188" s="14" t="s">
        <v>81</v>
      </c>
      <c r="AY188" s="245" t="s">
        <v>142</v>
      </c>
    </row>
    <row r="189" s="2" customFormat="1" ht="24.15" customHeight="1">
      <c r="A189" s="40"/>
      <c r="B189" s="41"/>
      <c r="C189" s="206" t="s">
        <v>7</v>
      </c>
      <c r="D189" s="206" t="s">
        <v>144</v>
      </c>
      <c r="E189" s="207" t="s">
        <v>1013</v>
      </c>
      <c r="F189" s="208" t="s">
        <v>1014</v>
      </c>
      <c r="G189" s="209" t="s">
        <v>399</v>
      </c>
      <c r="H189" s="210">
        <v>37</v>
      </c>
      <c r="I189" s="211"/>
      <c r="J189" s="212">
        <f>ROUND(I189*H189,2)</f>
        <v>0</v>
      </c>
      <c r="K189" s="208" t="s">
        <v>148</v>
      </c>
      <c r="L189" s="46"/>
      <c r="M189" s="213" t="s">
        <v>19</v>
      </c>
      <c r="N189" s="214" t="s">
        <v>44</v>
      </c>
      <c r="O189" s="86"/>
      <c r="P189" s="215">
        <f>O189*H189</f>
        <v>0</v>
      </c>
      <c r="Q189" s="215">
        <v>0</v>
      </c>
      <c r="R189" s="215">
        <f>Q189*H189</f>
        <v>0</v>
      </c>
      <c r="S189" s="215">
        <v>0</v>
      </c>
      <c r="T189" s="216">
        <f>S189*H189</f>
        <v>0</v>
      </c>
      <c r="U189" s="40"/>
      <c r="V189" s="40"/>
      <c r="W189" s="40"/>
      <c r="X189" s="40"/>
      <c r="Y189" s="40"/>
      <c r="Z189" s="40"/>
      <c r="AA189" s="40"/>
      <c r="AB189" s="40"/>
      <c r="AC189" s="40"/>
      <c r="AD189" s="40"/>
      <c r="AE189" s="40"/>
      <c r="AR189" s="217" t="s">
        <v>149</v>
      </c>
      <c r="AT189" s="217" t="s">
        <v>144</v>
      </c>
      <c r="AU189" s="217" t="s">
        <v>83</v>
      </c>
      <c r="AY189" s="19" t="s">
        <v>142</v>
      </c>
      <c r="BE189" s="218">
        <f>IF(N189="základní",J189,0)</f>
        <v>0</v>
      </c>
      <c r="BF189" s="218">
        <f>IF(N189="snížená",J189,0)</f>
        <v>0</v>
      </c>
      <c r="BG189" s="218">
        <f>IF(N189="zákl. přenesená",J189,0)</f>
        <v>0</v>
      </c>
      <c r="BH189" s="218">
        <f>IF(N189="sníž. přenesená",J189,0)</f>
        <v>0</v>
      </c>
      <c r="BI189" s="218">
        <f>IF(N189="nulová",J189,0)</f>
        <v>0</v>
      </c>
      <c r="BJ189" s="19" t="s">
        <v>81</v>
      </c>
      <c r="BK189" s="218">
        <f>ROUND(I189*H189,2)</f>
        <v>0</v>
      </c>
      <c r="BL189" s="19" t="s">
        <v>149</v>
      </c>
      <c r="BM189" s="217" t="s">
        <v>1015</v>
      </c>
    </row>
    <row r="190" s="2" customFormat="1">
      <c r="A190" s="40"/>
      <c r="B190" s="41"/>
      <c r="C190" s="42"/>
      <c r="D190" s="219" t="s">
        <v>151</v>
      </c>
      <c r="E190" s="42"/>
      <c r="F190" s="220" t="s">
        <v>1016</v>
      </c>
      <c r="G190" s="42"/>
      <c r="H190" s="42"/>
      <c r="I190" s="221"/>
      <c r="J190" s="42"/>
      <c r="K190" s="42"/>
      <c r="L190" s="46"/>
      <c r="M190" s="222"/>
      <c r="N190" s="223"/>
      <c r="O190" s="86"/>
      <c r="P190" s="86"/>
      <c r="Q190" s="86"/>
      <c r="R190" s="86"/>
      <c r="S190" s="86"/>
      <c r="T190" s="87"/>
      <c r="U190" s="40"/>
      <c r="V190" s="40"/>
      <c r="W190" s="40"/>
      <c r="X190" s="40"/>
      <c r="Y190" s="40"/>
      <c r="Z190" s="40"/>
      <c r="AA190" s="40"/>
      <c r="AB190" s="40"/>
      <c r="AC190" s="40"/>
      <c r="AD190" s="40"/>
      <c r="AE190" s="40"/>
      <c r="AT190" s="19" t="s">
        <v>151</v>
      </c>
      <c r="AU190" s="19" t="s">
        <v>83</v>
      </c>
    </row>
    <row r="191" s="13" customFormat="1">
      <c r="A191" s="13"/>
      <c r="B191" s="224"/>
      <c r="C191" s="225"/>
      <c r="D191" s="226" t="s">
        <v>153</v>
      </c>
      <c r="E191" s="227" t="s">
        <v>19</v>
      </c>
      <c r="F191" s="228" t="s">
        <v>936</v>
      </c>
      <c r="G191" s="225"/>
      <c r="H191" s="227" t="s">
        <v>19</v>
      </c>
      <c r="I191" s="229"/>
      <c r="J191" s="225"/>
      <c r="K191" s="225"/>
      <c r="L191" s="230"/>
      <c r="M191" s="231"/>
      <c r="N191" s="232"/>
      <c r="O191" s="232"/>
      <c r="P191" s="232"/>
      <c r="Q191" s="232"/>
      <c r="R191" s="232"/>
      <c r="S191" s="232"/>
      <c r="T191" s="233"/>
      <c r="U191" s="13"/>
      <c r="V191" s="13"/>
      <c r="W191" s="13"/>
      <c r="X191" s="13"/>
      <c r="Y191" s="13"/>
      <c r="Z191" s="13"/>
      <c r="AA191" s="13"/>
      <c r="AB191" s="13"/>
      <c r="AC191" s="13"/>
      <c r="AD191" s="13"/>
      <c r="AE191" s="13"/>
      <c r="AT191" s="234" t="s">
        <v>153</v>
      </c>
      <c r="AU191" s="234" t="s">
        <v>83</v>
      </c>
      <c r="AV191" s="13" t="s">
        <v>81</v>
      </c>
      <c r="AW191" s="13" t="s">
        <v>35</v>
      </c>
      <c r="AX191" s="13" t="s">
        <v>73</v>
      </c>
      <c r="AY191" s="234" t="s">
        <v>142</v>
      </c>
    </row>
    <row r="192" s="14" customFormat="1">
      <c r="A192" s="14"/>
      <c r="B192" s="235"/>
      <c r="C192" s="236"/>
      <c r="D192" s="226" t="s">
        <v>153</v>
      </c>
      <c r="E192" s="237" t="s">
        <v>19</v>
      </c>
      <c r="F192" s="238" t="s">
        <v>423</v>
      </c>
      <c r="G192" s="236"/>
      <c r="H192" s="239">
        <v>37</v>
      </c>
      <c r="I192" s="240"/>
      <c r="J192" s="236"/>
      <c r="K192" s="236"/>
      <c r="L192" s="241"/>
      <c r="M192" s="242"/>
      <c r="N192" s="243"/>
      <c r="O192" s="243"/>
      <c r="P192" s="243"/>
      <c r="Q192" s="243"/>
      <c r="R192" s="243"/>
      <c r="S192" s="243"/>
      <c r="T192" s="244"/>
      <c r="U192" s="14"/>
      <c r="V192" s="14"/>
      <c r="W192" s="14"/>
      <c r="X192" s="14"/>
      <c r="Y192" s="14"/>
      <c r="Z192" s="14"/>
      <c r="AA192" s="14"/>
      <c r="AB192" s="14"/>
      <c r="AC192" s="14"/>
      <c r="AD192" s="14"/>
      <c r="AE192" s="14"/>
      <c r="AT192" s="245" t="s">
        <v>153</v>
      </c>
      <c r="AU192" s="245" t="s">
        <v>83</v>
      </c>
      <c r="AV192" s="14" t="s">
        <v>83</v>
      </c>
      <c r="AW192" s="14" t="s">
        <v>35</v>
      </c>
      <c r="AX192" s="14" t="s">
        <v>81</v>
      </c>
      <c r="AY192" s="245" t="s">
        <v>142</v>
      </c>
    </row>
    <row r="193" s="2" customFormat="1" ht="24.15" customHeight="1">
      <c r="A193" s="40"/>
      <c r="B193" s="41"/>
      <c r="C193" s="206" t="s">
        <v>323</v>
      </c>
      <c r="D193" s="206" t="s">
        <v>144</v>
      </c>
      <c r="E193" s="207" t="s">
        <v>1017</v>
      </c>
      <c r="F193" s="208" t="s">
        <v>1018</v>
      </c>
      <c r="G193" s="209" t="s">
        <v>399</v>
      </c>
      <c r="H193" s="210">
        <v>8</v>
      </c>
      <c r="I193" s="211"/>
      <c r="J193" s="212">
        <f>ROUND(I193*H193,2)</f>
        <v>0</v>
      </c>
      <c r="K193" s="208" t="s">
        <v>148</v>
      </c>
      <c r="L193" s="46"/>
      <c r="M193" s="213" t="s">
        <v>19</v>
      </c>
      <c r="N193" s="214" t="s">
        <v>44</v>
      </c>
      <c r="O193" s="86"/>
      <c r="P193" s="215">
        <f>O193*H193</f>
        <v>0</v>
      </c>
      <c r="Q193" s="215">
        <v>0</v>
      </c>
      <c r="R193" s="215">
        <f>Q193*H193</f>
        <v>0</v>
      </c>
      <c r="S193" s="215">
        <v>0</v>
      </c>
      <c r="T193" s="216">
        <f>S193*H193</f>
        <v>0</v>
      </c>
      <c r="U193" s="40"/>
      <c r="V193" s="40"/>
      <c r="W193" s="40"/>
      <c r="X193" s="40"/>
      <c r="Y193" s="40"/>
      <c r="Z193" s="40"/>
      <c r="AA193" s="40"/>
      <c r="AB193" s="40"/>
      <c r="AC193" s="40"/>
      <c r="AD193" s="40"/>
      <c r="AE193" s="40"/>
      <c r="AR193" s="217" t="s">
        <v>149</v>
      </c>
      <c r="AT193" s="217" t="s">
        <v>144</v>
      </c>
      <c r="AU193" s="217" t="s">
        <v>83</v>
      </c>
      <c r="AY193" s="19" t="s">
        <v>142</v>
      </c>
      <c r="BE193" s="218">
        <f>IF(N193="základní",J193,0)</f>
        <v>0</v>
      </c>
      <c r="BF193" s="218">
        <f>IF(N193="snížená",J193,0)</f>
        <v>0</v>
      </c>
      <c r="BG193" s="218">
        <f>IF(N193="zákl. přenesená",J193,0)</f>
        <v>0</v>
      </c>
      <c r="BH193" s="218">
        <f>IF(N193="sníž. přenesená",J193,0)</f>
        <v>0</v>
      </c>
      <c r="BI193" s="218">
        <f>IF(N193="nulová",J193,0)</f>
        <v>0</v>
      </c>
      <c r="BJ193" s="19" t="s">
        <v>81</v>
      </c>
      <c r="BK193" s="218">
        <f>ROUND(I193*H193,2)</f>
        <v>0</v>
      </c>
      <c r="BL193" s="19" t="s">
        <v>149</v>
      </c>
      <c r="BM193" s="217" t="s">
        <v>1019</v>
      </c>
    </row>
    <row r="194" s="2" customFormat="1">
      <c r="A194" s="40"/>
      <c r="B194" s="41"/>
      <c r="C194" s="42"/>
      <c r="D194" s="219" t="s">
        <v>151</v>
      </c>
      <c r="E194" s="42"/>
      <c r="F194" s="220" t="s">
        <v>1020</v>
      </c>
      <c r="G194" s="42"/>
      <c r="H194" s="42"/>
      <c r="I194" s="221"/>
      <c r="J194" s="42"/>
      <c r="K194" s="42"/>
      <c r="L194" s="46"/>
      <c r="M194" s="222"/>
      <c r="N194" s="223"/>
      <c r="O194" s="86"/>
      <c r="P194" s="86"/>
      <c r="Q194" s="86"/>
      <c r="R194" s="86"/>
      <c r="S194" s="86"/>
      <c r="T194" s="87"/>
      <c r="U194" s="40"/>
      <c r="V194" s="40"/>
      <c r="W194" s="40"/>
      <c r="X194" s="40"/>
      <c r="Y194" s="40"/>
      <c r="Z194" s="40"/>
      <c r="AA194" s="40"/>
      <c r="AB194" s="40"/>
      <c r="AC194" s="40"/>
      <c r="AD194" s="40"/>
      <c r="AE194" s="40"/>
      <c r="AT194" s="19" t="s">
        <v>151</v>
      </c>
      <c r="AU194" s="19" t="s">
        <v>83</v>
      </c>
    </row>
    <row r="195" s="13" customFormat="1">
      <c r="A195" s="13"/>
      <c r="B195" s="224"/>
      <c r="C195" s="225"/>
      <c r="D195" s="226" t="s">
        <v>153</v>
      </c>
      <c r="E195" s="227" t="s">
        <v>19</v>
      </c>
      <c r="F195" s="228" t="s">
        <v>936</v>
      </c>
      <c r="G195" s="225"/>
      <c r="H195" s="227" t="s">
        <v>19</v>
      </c>
      <c r="I195" s="229"/>
      <c r="J195" s="225"/>
      <c r="K195" s="225"/>
      <c r="L195" s="230"/>
      <c r="M195" s="231"/>
      <c r="N195" s="232"/>
      <c r="O195" s="232"/>
      <c r="P195" s="232"/>
      <c r="Q195" s="232"/>
      <c r="R195" s="232"/>
      <c r="S195" s="232"/>
      <c r="T195" s="233"/>
      <c r="U195" s="13"/>
      <c r="V195" s="13"/>
      <c r="W195" s="13"/>
      <c r="X195" s="13"/>
      <c r="Y195" s="13"/>
      <c r="Z195" s="13"/>
      <c r="AA195" s="13"/>
      <c r="AB195" s="13"/>
      <c r="AC195" s="13"/>
      <c r="AD195" s="13"/>
      <c r="AE195" s="13"/>
      <c r="AT195" s="234" t="s">
        <v>153</v>
      </c>
      <c r="AU195" s="234" t="s">
        <v>83</v>
      </c>
      <c r="AV195" s="13" t="s">
        <v>81</v>
      </c>
      <c r="AW195" s="13" t="s">
        <v>35</v>
      </c>
      <c r="AX195" s="13" t="s">
        <v>73</v>
      </c>
      <c r="AY195" s="234" t="s">
        <v>142</v>
      </c>
    </row>
    <row r="196" s="14" customFormat="1">
      <c r="A196" s="14"/>
      <c r="B196" s="235"/>
      <c r="C196" s="236"/>
      <c r="D196" s="226" t="s">
        <v>153</v>
      </c>
      <c r="E196" s="237" t="s">
        <v>19</v>
      </c>
      <c r="F196" s="238" t="s">
        <v>209</v>
      </c>
      <c r="G196" s="236"/>
      <c r="H196" s="239">
        <v>8</v>
      </c>
      <c r="I196" s="240"/>
      <c r="J196" s="236"/>
      <c r="K196" s="236"/>
      <c r="L196" s="241"/>
      <c r="M196" s="242"/>
      <c r="N196" s="243"/>
      <c r="O196" s="243"/>
      <c r="P196" s="243"/>
      <c r="Q196" s="243"/>
      <c r="R196" s="243"/>
      <c r="S196" s="243"/>
      <c r="T196" s="244"/>
      <c r="U196" s="14"/>
      <c r="V196" s="14"/>
      <c r="W196" s="14"/>
      <c r="X196" s="14"/>
      <c r="Y196" s="14"/>
      <c r="Z196" s="14"/>
      <c r="AA196" s="14"/>
      <c r="AB196" s="14"/>
      <c r="AC196" s="14"/>
      <c r="AD196" s="14"/>
      <c r="AE196" s="14"/>
      <c r="AT196" s="245" t="s">
        <v>153</v>
      </c>
      <c r="AU196" s="245" t="s">
        <v>83</v>
      </c>
      <c r="AV196" s="14" t="s">
        <v>83</v>
      </c>
      <c r="AW196" s="14" t="s">
        <v>35</v>
      </c>
      <c r="AX196" s="14" t="s">
        <v>81</v>
      </c>
      <c r="AY196" s="245" t="s">
        <v>142</v>
      </c>
    </row>
    <row r="197" s="2" customFormat="1" ht="24.15" customHeight="1">
      <c r="A197" s="40"/>
      <c r="B197" s="41"/>
      <c r="C197" s="206" t="s">
        <v>329</v>
      </c>
      <c r="D197" s="206" t="s">
        <v>144</v>
      </c>
      <c r="E197" s="207" t="s">
        <v>1021</v>
      </c>
      <c r="F197" s="208" t="s">
        <v>1022</v>
      </c>
      <c r="G197" s="209" t="s">
        <v>399</v>
      </c>
      <c r="H197" s="210">
        <v>18</v>
      </c>
      <c r="I197" s="211"/>
      <c r="J197" s="212">
        <f>ROUND(I197*H197,2)</f>
        <v>0</v>
      </c>
      <c r="K197" s="208" t="s">
        <v>148</v>
      </c>
      <c r="L197" s="46"/>
      <c r="M197" s="213" t="s">
        <v>19</v>
      </c>
      <c r="N197" s="214" t="s">
        <v>44</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149</v>
      </c>
      <c r="AT197" s="217" t="s">
        <v>144</v>
      </c>
      <c r="AU197" s="217" t="s">
        <v>83</v>
      </c>
      <c r="AY197" s="19" t="s">
        <v>142</v>
      </c>
      <c r="BE197" s="218">
        <f>IF(N197="základní",J197,0)</f>
        <v>0</v>
      </c>
      <c r="BF197" s="218">
        <f>IF(N197="snížená",J197,0)</f>
        <v>0</v>
      </c>
      <c r="BG197" s="218">
        <f>IF(N197="zákl. přenesená",J197,0)</f>
        <v>0</v>
      </c>
      <c r="BH197" s="218">
        <f>IF(N197="sníž. přenesená",J197,0)</f>
        <v>0</v>
      </c>
      <c r="BI197" s="218">
        <f>IF(N197="nulová",J197,0)</f>
        <v>0</v>
      </c>
      <c r="BJ197" s="19" t="s">
        <v>81</v>
      </c>
      <c r="BK197" s="218">
        <f>ROUND(I197*H197,2)</f>
        <v>0</v>
      </c>
      <c r="BL197" s="19" t="s">
        <v>149</v>
      </c>
      <c r="BM197" s="217" t="s">
        <v>1023</v>
      </c>
    </row>
    <row r="198" s="2" customFormat="1">
      <c r="A198" s="40"/>
      <c r="B198" s="41"/>
      <c r="C198" s="42"/>
      <c r="D198" s="219" t="s">
        <v>151</v>
      </c>
      <c r="E198" s="42"/>
      <c r="F198" s="220" t="s">
        <v>1024</v>
      </c>
      <c r="G198" s="42"/>
      <c r="H198" s="42"/>
      <c r="I198" s="221"/>
      <c r="J198" s="42"/>
      <c r="K198" s="42"/>
      <c r="L198" s="46"/>
      <c r="M198" s="222"/>
      <c r="N198" s="223"/>
      <c r="O198" s="86"/>
      <c r="P198" s="86"/>
      <c r="Q198" s="86"/>
      <c r="R198" s="86"/>
      <c r="S198" s="86"/>
      <c r="T198" s="87"/>
      <c r="U198" s="40"/>
      <c r="V198" s="40"/>
      <c r="W198" s="40"/>
      <c r="X198" s="40"/>
      <c r="Y198" s="40"/>
      <c r="Z198" s="40"/>
      <c r="AA198" s="40"/>
      <c r="AB198" s="40"/>
      <c r="AC198" s="40"/>
      <c r="AD198" s="40"/>
      <c r="AE198" s="40"/>
      <c r="AT198" s="19" t="s">
        <v>151</v>
      </c>
      <c r="AU198" s="19" t="s">
        <v>83</v>
      </c>
    </row>
    <row r="199" s="13" customFormat="1">
      <c r="A199" s="13"/>
      <c r="B199" s="224"/>
      <c r="C199" s="225"/>
      <c r="D199" s="226" t="s">
        <v>153</v>
      </c>
      <c r="E199" s="227" t="s">
        <v>19</v>
      </c>
      <c r="F199" s="228" t="s">
        <v>936</v>
      </c>
      <c r="G199" s="225"/>
      <c r="H199" s="227" t="s">
        <v>19</v>
      </c>
      <c r="I199" s="229"/>
      <c r="J199" s="225"/>
      <c r="K199" s="225"/>
      <c r="L199" s="230"/>
      <c r="M199" s="231"/>
      <c r="N199" s="232"/>
      <c r="O199" s="232"/>
      <c r="P199" s="232"/>
      <c r="Q199" s="232"/>
      <c r="R199" s="232"/>
      <c r="S199" s="232"/>
      <c r="T199" s="233"/>
      <c r="U199" s="13"/>
      <c r="V199" s="13"/>
      <c r="W199" s="13"/>
      <c r="X199" s="13"/>
      <c r="Y199" s="13"/>
      <c r="Z199" s="13"/>
      <c r="AA199" s="13"/>
      <c r="AB199" s="13"/>
      <c r="AC199" s="13"/>
      <c r="AD199" s="13"/>
      <c r="AE199" s="13"/>
      <c r="AT199" s="234" t="s">
        <v>153</v>
      </c>
      <c r="AU199" s="234" t="s">
        <v>83</v>
      </c>
      <c r="AV199" s="13" t="s">
        <v>81</v>
      </c>
      <c r="AW199" s="13" t="s">
        <v>35</v>
      </c>
      <c r="AX199" s="13" t="s">
        <v>73</v>
      </c>
      <c r="AY199" s="234" t="s">
        <v>142</v>
      </c>
    </row>
    <row r="200" s="14" customFormat="1">
      <c r="A200" s="14"/>
      <c r="B200" s="235"/>
      <c r="C200" s="236"/>
      <c r="D200" s="226" t="s">
        <v>153</v>
      </c>
      <c r="E200" s="237" t="s">
        <v>19</v>
      </c>
      <c r="F200" s="238" t="s">
        <v>299</v>
      </c>
      <c r="G200" s="236"/>
      <c r="H200" s="239">
        <v>18</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83</v>
      </c>
      <c r="AV200" s="14" t="s">
        <v>83</v>
      </c>
      <c r="AW200" s="14" t="s">
        <v>35</v>
      </c>
      <c r="AX200" s="14" t="s">
        <v>81</v>
      </c>
      <c r="AY200" s="245" t="s">
        <v>142</v>
      </c>
    </row>
    <row r="201" s="2" customFormat="1" ht="24.15" customHeight="1">
      <c r="A201" s="40"/>
      <c r="B201" s="41"/>
      <c r="C201" s="206" t="s">
        <v>335</v>
      </c>
      <c r="D201" s="206" t="s">
        <v>144</v>
      </c>
      <c r="E201" s="207" t="s">
        <v>1025</v>
      </c>
      <c r="F201" s="208" t="s">
        <v>1026</v>
      </c>
      <c r="G201" s="209" t="s">
        <v>399</v>
      </c>
      <c r="H201" s="210">
        <v>3</v>
      </c>
      <c r="I201" s="211"/>
      <c r="J201" s="212">
        <f>ROUND(I201*H201,2)</f>
        <v>0</v>
      </c>
      <c r="K201" s="208" t="s">
        <v>148</v>
      </c>
      <c r="L201" s="46"/>
      <c r="M201" s="213" t="s">
        <v>19</v>
      </c>
      <c r="N201" s="214" t="s">
        <v>44</v>
      </c>
      <c r="O201" s="86"/>
      <c r="P201" s="215">
        <f>O201*H201</f>
        <v>0</v>
      </c>
      <c r="Q201" s="215">
        <v>0</v>
      </c>
      <c r="R201" s="215">
        <f>Q201*H201</f>
        <v>0</v>
      </c>
      <c r="S201" s="215">
        <v>0</v>
      </c>
      <c r="T201" s="216">
        <f>S201*H201</f>
        <v>0</v>
      </c>
      <c r="U201" s="40"/>
      <c r="V201" s="40"/>
      <c r="W201" s="40"/>
      <c r="X201" s="40"/>
      <c r="Y201" s="40"/>
      <c r="Z201" s="40"/>
      <c r="AA201" s="40"/>
      <c r="AB201" s="40"/>
      <c r="AC201" s="40"/>
      <c r="AD201" s="40"/>
      <c r="AE201" s="40"/>
      <c r="AR201" s="217" t="s">
        <v>149</v>
      </c>
      <c r="AT201" s="217" t="s">
        <v>144</v>
      </c>
      <c r="AU201" s="217" t="s">
        <v>83</v>
      </c>
      <c r="AY201" s="19" t="s">
        <v>142</v>
      </c>
      <c r="BE201" s="218">
        <f>IF(N201="základní",J201,0)</f>
        <v>0</v>
      </c>
      <c r="BF201" s="218">
        <f>IF(N201="snížená",J201,0)</f>
        <v>0</v>
      </c>
      <c r="BG201" s="218">
        <f>IF(N201="zákl. přenesená",J201,0)</f>
        <v>0</v>
      </c>
      <c r="BH201" s="218">
        <f>IF(N201="sníž. přenesená",J201,0)</f>
        <v>0</v>
      </c>
      <c r="BI201" s="218">
        <f>IF(N201="nulová",J201,0)</f>
        <v>0</v>
      </c>
      <c r="BJ201" s="19" t="s">
        <v>81</v>
      </c>
      <c r="BK201" s="218">
        <f>ROUND(I201*H201,2)</f>
        <v>0</v>
      </c>
      <c r="BL201" s="19" t="s">
        <v>149</v>
      </c>
      <c r="BM201" s="217" t="s">
        <v>1027</v>
      </c>
    </row>
    <row r="202" s="2" customFormat="1">
      <c r="A202" s="40"/>
      <c r="B202" s="41"/>
      <c r="C202" s="42"/>
      <c r="D202" s="219" t="s">
        <v>151</v>
      </c>
      <c r="E202" s="42"/>
      <c r="F202" s="220" t="s">
        <v>1028</v>
      </c>
      <c r="G202" s="42"/>
      <c r="H202" s="42"/>
      <c r="I202" s="221"/>
      <c r="J202" s="42"/>
      <c r="K202" s="42"/>
      <c r="L202" s="46"/>
      <c r="M202" s="222"/>
      <c r="N202" s="223"/>
      <c r="O202" s="86"/>
      <c r="P202" s="86"/>
      <c r="Q202" s="86"/>
      <c r="R202" s="86"/>
      <c r="S202" s="86"/>
      <c r="T202" s="87"/>
      <c r="U202" s="40"/>
      <c r="V202" s="40"/>
      <c r="W202" s="40"/>
      <c r="X202" s="40"/>
      <c r="Y202" s="40"/>
      <c r="Z202" s="40"/>
      <c r="AA202" s="40"/>
      <c r="AB202" s="40"/>
      <c r="AC202" s="40"/>
      <c r="AD202" s="40"/>
      <c r="AE202" s="40"/>
      <c r="AT202" s="19" t="s">
        <v>151</v>
      </c>
      <c r="AU202" s="19" t="s">
        <v>83</v>
      </c>
    </row>
    <row r="203" s="13" customFormat="1">
      <c r="A203" s="13"/>
      <c r="B203" s="224"/>
      <c r="C203" s="225"/>
      <c r="D203" s="226" t="s">
        <v>153</v>
      </c>
      <c r="E203" s="227" t="s">
        <v>19</v>
      </c>
      <c r="F203" s="228" t="s">
        <v>936</v>
      </c>
      <c r="G203" s="225"/>
      <c r="H203" s="227" t="s">
        <v>19</v>
      </c>
      <c r="I203" s="229"/>
      <c r="J203" s="225"/>
      <c r="K203" s="225"/>
      <c r="L203" s="230"/>
      <c r="M203" s="231"/>
      <c r="N203" s="232"/>
      <c r="O203" s="232"/>
      <c r="P203" s="232"/>
      <c r="Q203" s="232"/>
      <c r="R203" s="232"/>
      <c r="S203" s="232"/>
      <c r="T203" s="233"/>
      <c r="U203" s="13"/>
      <c r="V203" s="13"/>
      <c r="W203" s="13"/>
      <c r="X203" s="13"/>
      <c r="Y203" s="13"/>
      <c r="Z203" s="13"/>
      <c r="AA203" s="13"/>
      <c r="AB203" s="13"/>
      <c r="AC203" s="13"/>
      <c r="AD203" s="13"/>
      <c r="AE203" s="13"/>
      <c r="AT203" s="234" t="s">
        <v>153</v>
      </c>
      <c r="AU203" s="234" t="s">
        <v>83</v>
      </c>
      <c r="AV203" s="13" t="s">
        <v>81</v>
      </c>
      <c r="AW203" s="13" t="s">
        <v>35</v>
      </c>
      <c r="AX203" s="13" t="s">
        <v>73</v>
      </c>
      <c r="AY203" s="234" t="s">
        <v>142</v>
      </c>
    </row>
    <row r="204" s="14" customFormat="1">
      <c r="A204" s="14"/>
      <c r="B204" s="235"/>
      <c r="C204" s="236"/>
      <c r="D204" s="226" t="s">
        <v>153</v>
      </c>
      <c r="E204" s="237" t="s">
        <v>19</v>
      </c>
      <c r="F204" s="238" t="s">
        <v>168</v>
      </c>
      <c r="G204" s="236"/>
      <c r="H204" s="239">
        <v>3</v>
      </c>
      <c r="I204" s="240"/>
      <c r="J204" s="236"/>
      <c r="K204" s="236"/>
      <c r="L204" s="241"/>
      <c r="M204" s="242"/>
      <c r="N204" s="243"/>
      <c r="O204" s="243"/>
      <c r="P204" s="243"/>
      <c r="Q204" s="243"/>
      <c r="R204" s="243"/>
      <c r="S204" s="243"/>
      <c r="T204" s="244"/>
      <c r="U204" s="14"/>
      <c r="V204" s="14"/>
      <c r="W204" s="14"/>
      <c r="X204" s="14"/>
      <c r="Y204" s="14"/>
      <c r="Z204" s="14"/>
      <c r="AA204" s="14"/>
      <c r="AB204" s="14"/>
      <c r="AC204" s="14"/>
      <c r="AD204" s="14"/>
      <c r="AE204" s="14"/>
      <c r="AT204" s="245" t="s">
        <v>153</v>
      </c>
      <c r="AU204" s="245" t="s">
        <v>83</v>
      </c>
      <c r="AV204" s="14" t="s">
        <v>83</v>
      </c>
      <c r="AW204" s="14" t="s">
        <v>35</v>
      </c>
      <c r="AX204" s="14" t="s">
        <v>81</v>
      </c>
      <c r="AY204" s="245" t="s">
        <v>142</v>
      </c>
    </row>
    <row r="205" s="2" customFormat="1" ht="24.15" customHeight="1">
      <c r="A205" s="40"/>
      <c r="B205" s="41"/>
      <c r="C205" s="206" t="s">
        <v>340</v>
      </c>
      <c r="D205" s="206" t="s">
        <v>144</v>
      </c>
      <c r="E205" s="207" t="s">
        <v>1029</v>
      </c>
      <c r="F205" s="208" t="s">
        <v>1030</v>
      </c>
      <c r="G205" s="209" t="s">
        <v>399</v>
      </c>
      <c r="H205" s="210">
        <v>37</v>
      </c>
      <c r="I205" s="211"/>
      <c r="J205" s="212">
        <f>ROUND(I205*H205,2)</f>
        <v>0</v>
      </c>
      <c r="K205" s="208" t="s">
        <v>148</v>
      </c>
      <c r="L205" s="46"/>
      <c r="M205" s="213" t="s">
        <v>19</v>
      </c>
      <c r="N205" s="214" t="s">
        <v>44</v>
      </c>
      <c r="O205" s="86"/>
      <c r="P205" s="215">
        <f>O205*H205</f>
        <v>0</v>
      </c>
      <c r="Q205" s="215">
        <v>0</v>
      </c>
      <c r="R205" s="215">
        <f>Q205*H205</f>
        <v>0</v>
      </c>
      <c r="S205" s="215">
        <v>0</v>
      </c>
      <c r="T205" s="216">
        <f>S205*H205</f>
        <v>0</v>
      </c>
      <c r="U205" s="40"/>
      <c r="V205" s="40"/>
      <c r="W205" s="40"/>
      <c r="X205" s="40"/>
      <c r="Y205" s="40"/>
      <c r="Z205" s="40"/>
      <c r="AA205" s="40"/>
      <c r="AB205" s="40"/>
      <c r="AC205" s="40"/>
      <c r="AD205" s="40"/>
      <c r="AE205" s="40"/>
      <c r="AR205" s="217" t="s">
        <v>149</v>
      </c>
      <c r="AT205" s="217" t="s">
        <v>144</v>
      </c>
      <c r="AU205" s="217" t="s">
        <v>83</v>
      </c>
      <c r="AY205" s="19" t="s">
        <v>142</v>
      </c>
      <c r="BE205" s="218">
        <f>IF(N205="základní",J205,0)</f>
        <v>0</v>
      </c>
      <c r="BF205" s="218">
        <f>IF(N205="snížená",J205,0)</f>
        <v>0</v>
      </c>
      <c r="BG205" s="218">
        <f>IF(N205="zákl. přenesená",J205,0)</f>
        <v>0</v>
      </c>
      <c r="BH205" s="218">
        <f>IF(N205="sníž. přenesená",J205,0)</f>
        <v>0</v>
      </c>
      <c r="BI205" s="218">
        <f>IF(N205="nulová",J205,0)</f>
        <v>0</v>
      </c>
      <c r="BJ205" s="19" t="s">
        <v>81</v>
      </c>
      <c r="BK205" s="218">
        <f>ROUND(I205*H205,2)</f>
        <v>0</v>
      </c>
      <c r="BL205" s="19" t="s">
        <v>149</v>
      </c>
      <c r="BM205" s="217" t="s">
        <v>1031</v>
      </c>
    </row>
    <row r="206" s="2" customFormat="1">
      <c r="A206" s="40"/>
      <c r="B206" s="41"/>
      <c r="C206" s="42"/>
      <c r="D206" s="219" t="s">
        <v>151</v>
      </c>
      <c r="E206" s="42"/>
      <c r="F206" s="220" t="s">
        <v>1032</v>
      </c>
      <c r="G206" s="42"/>
      <c r="H206" s="42"/>
      <c r="I206" s="221"/>
      <c r="J206" s="42"/>
      <c r="K206" s="42"/>
      <c r="L206" s="46"/>
      <c r="M206" s="222"/>
      <c r="N206" s="223"/>
      <c r="O206" s="86"/>
      <c r="P206" s="86"/>
      <c r="Q206" s="86"/>
      <c r="R206" s="86"/>
      <c r="S206" s="86"/>
      <c r="T206" s="87"/>
      <c r="U206" s="40"/>
      <c r="V206" s="40"/>
      <c r="W206" s="40"/>
      <c r="X206" s="40"/>
      <c r="Y206" s="40"/>
      <c r="Z206" s="40"/>
      <c r="AA206" s="40"/>
      <c r="AB206" s="40"/>
      <c r="AC206" s="40"/>
      <c r="AD206" s="40"/>
      <c r="AE206" s="40"/>
      <c r="AT206" s="19" t="s">
        <v>151</v>
      </c>
      <c r="AU206" s="19" t="s">
        <v>83</v>
      </c>
    </row>
    <row r="207" s="13" customFormat="1">
      <c r="A207" s="13"/>
      <c r="B207" s="224"/>
      <c r="C207" s="225"/>
      <c r="D207" s="226" t="s">
        <v>153</v>
      </c>
      <c r="E207" s="227" t="s">
        <v>19</v>
      </c>
      <c r="F207" s="228" t="s">
        <v>936</v>
      </c>
      <c r="G207" s="225"/>
      <c r="H207" s="227" t="s">
        <v>19</v>
      </c>
      <c r="I207" s="229"/>
      <c r="J207" s="225"/>
      <c r="K207" s="225"/>
      <c r="L207" s="230"/>
      <c r="M207" s="231"/>
      <c r="N207" s="232"/>
      <c r="O207" s="232"/>
      <c r="P207" s="232"/>
      <c r="Q207" s="232"/>
      <c r="R207" s="232"/>
      <c r="S207" s="232"/>
      <c r="T207" s="233"/>
      <c r="U207" s="13"/>
      <c r="V207" s="13"/>
      <c r="W207" s="13"/>
      <c r="X207" s="13"/>
      <c r="Y207" s="13"/>
      <c r="Z207" s="13"/>
      <c r="AA207" s="13"/>
      <c r="AB207" s="13"/>
      <c r="AC207" s="13"/>
      <c r="AD207" s="13"/>
      <c r="AE207" s="13"/>
      <c r="AT207" s="234" t="s">
        <v>153</v>
      </c>
      <c r="AU207" s="234" t="s">
        <v>83</v>
      </c>
      <c r="AV207" s="13" t="s">
        <v>81</v>
      </c>
      <c r="AW207" s="13" t="s">
        <v>35</v>
      </c>
      <c r="AX207" s="13" t="s">
        <v>73</v>
      </c>
      <c r="AY207" s="234" t="s">
        <v>142</v>
      </c>
    </row>
    <row r="208" s="14" customFormat="1">
      <c r="A208" s="14"/>
      <c r="B208" s="235"/>
      <c r="C208" s="236"/>
      <c r="D208" s="226" t="s">
        <v>153</v>
      </c>
      <c r="E208" s="237" t="s">
        <v>19</v>
      </c>
      <c r="F208" s="238" t="s">
        <v>423</v>
      </c>
      <c r="G208" s="236"/>
      <c r="H208" s="239">
        <v>37</v>
      </c>
      <c r="I208" s="240"/>
      <c r="J208" s="236"/>
      <c r="K208" s="236"/>
      <c r="L208" s="241"/>
      <c r="M208" s="242"/>
      <c r="N208" s="243"/>
      <c r="O208" s="243"/>
      <c r="P208" s="243"/>
      <c r="Q208" s="243"/>
      <c r="R208" s="243"/>
      <c r="S208" s="243"/>
      <c r="T208" s="244"/>
      <c r="U208" s="14"/>
      <c r="V208" s="14"/>
      <c r="W208" s="14"/>
      <c r="X208" s="14"/>
      <c r="Y208" s="14"/>
      <c r="Z208" s="14"/>
      <c r="AA208" s="14"/>
      <c r="AB208" s="14"/>
      <c r="AC208" s="14"/>
      <c r="AD208" s="14"/>
      <c r="AE208" s="14"/>
      <c r="AT208" s="245" t="s">
        <v>153</v>
      </c>
      <c r="AU208" s="245" t="s">
        <v>83</v>
      </c>
      <c r="AV208" s="14" t="s">
        <v>83</v>
      </c>
      <c r="AW208" s="14" t="s">
        <v>35</v>
      </c>
      <c r="AX208" s="14" t="s">
        <v>81</v>
      </c>
      <c r="AY208" s="245" t="s">
        <v>142</v>
      </c>
    </row>
    <row r="209" s="2" customFormat="1" ht="24.15" customHeight="1">
      <c r="A209" s="40"/>
      <c r="B209" s="41"/>
      <c r="C209" s="206" t="s">
        <v>347</v>
      </c>
      <c r="D209" s="206" t="s">
        <v>144</v>
      </c>
      <c r="E209" s="207" t="s">
        <v>1033</v>
      </c>
      <c r="F209" s="208" t="s">
        <v>1034</v>
      </c>
      <c r="G209" s="209" t="s">
        <v>399</v>
      </c>
      <c r="H209" s="210">
        <v>8</v>
      </c>
      <c r="I209" s="211"/>
      <c r="J209" s="212">
        <f>ROUND(I209*H209,2)</f>
        <v>0</v>
      </c>
      <c r="K209" s="208" t="s">
        <v>148</v>
      </c>
      <c r="L209" s="46"/>
      <c r="M209" s="213" t="s">
        <v>19</v>
      </c>
      <c r="N209" s="214" t="s">
        <v>44</v>
      </c>
      <c r="O209" s="86"/>
      <c r="P209" s="215">
        <f>O209*H209</f>
        <v>0</v>
      </c>
      <c r="Q209" s="215">
        <v>0</v>
      </c>
      <c r="R209" s="215">
        <f>Q209*H209</f>
        <v>0</v>
      </c>
      <c r="S209" s="215">
        <v>0</v>
      </c>
      <c r="T209" s="216">
        <f>S209*H209</f>
        <v>0</v>
      </c>
      <c r="U209" s="40"/>
      <c r="V209" s="40"/>
      <c r="W209" s="40"/>
      <c r="X209" s="40"/>
      <c r="Y209" s="40"/>
      <c r="Z209" s="40"/>
      <c r="AA209" s="40"/>
      <c r="AB209" s="40"/>
      <c r="AC209" s="40"/>
      <c r="AD209" s="40"/>
      <c r="AE209" s="40"/>
      <c r="AR209" s="217" t="s">
        <v>149</v>
      </c>
      <c r="AT209" s="217" t="s">
        <v>144</v>
      </c>
      <c r="AU209" s="217" t="s">
        <v>83</v>
      </c>
      <c r="AY209" s="19" t="s">
        <v>142</v>
      </c>
      <c r="BE209" s="218">
        <f>IF(N209="základní",J209,0)</f>
        <v>0</v>
      </c>
      <c r="BF209" s="218">
        <f>IF(N209="snížená",J209,0)</f>
        <v>0</v>
      </c>
      <c r="BG209" s="218">
        <f>IF(N209="zákl. přenesená",J209,0)</f>
        <v>0</v>
      </c>
      <c r="BH209" s="218">
        <f>IF(N209="sníž. přenesená",J209,0)</f>
        <v>0</v>
      </c>
      <c r="BI209" s="218">
        <f>IF(N209="nulová",J209,0)</f>
        <v>0</v>
      </c>
      <c r="BJ209" s="19" t="s">
        <v>81</v>
      </c>
      <c r="BK209" s="218">
        <f>ROUND(I209*H209,2)</f>
        <v>0</v>
      </c>
      <c r="BL209" s="19" t="s">
        <v>149</v>
      </c>
      <c r="BM209" s="217" t="s">
        <v>1035</v>
      </c>
    </row>
    <row r="210" s="2" customFormat="1">
      <c r="A210" s="40"/>
      <c r="B210" s="41"/>
      <c r="C210" s="42"/>
      <c r="D210" s="219" t="s">
        <v>151</v>
      </c>
      <c r="E210" s="42"/>
      <c r="F210" s="220" t="s">
        <v>1036</v>
      </c>
      <c r="G210" s="42"/>
      <c r="H210" s="42"/>
      <c r="I210" s="221"/>
      <c r="J210" s="42"/>
      <c r="K210" s="42"/>
      <c r="L210" s="46"/>
      <c r="M210" s="222"/>
      <c r="N210" s="223"/>
      <c r="O210" s="86"/>
      <c r="P210" s="86"/>
      <c r="Q210" s="86"/>
      <c r="R210" s="86"/>
      <c r="S210" s="86"/>
      <c r="T210" s="87"/>
      <c r="U210" s="40"/>
      <c r="V210" s="40"/>
      <c r="W210" s="40"/>
      <c r="X210" s="40"/>
      <c r="Y210" s="40"/>
      <c r="Z210" s="40"/>
      <c r="AA210" s="40"/>
      <c r="AB210" s="40"/>
      <c r="AC210" s="40"/>
      <c r="AD210" s="40"/>
      <c r="AE210" s="40"/>
      <c r="AT210" s="19" t="s">
        <v>151</v>
      </c>
      <c r="AU210" s="19" t="s">
        <v>83</v>
      </c>
    </row>
    <row r="211" s="13" customFormat="1">
      <c r="A211" s="13"/>
      <c r="B211" s="224"/>
      <c r="C211" s="225"/>
      <c r="D211" s="226" t="s">
        <v>153</v>
      </c>
      <c r="E211" s="227" t="s">
        <v>19</v>
      </c>
      <c r="F211" s="228" t="s">
        <v>936</v>
      </c>
      <c r="G211" s="225"/>
      <c r="H211" s="227" t="s">
        <v>19</v>
      </c>
      <c r="I211" s="229"/>
      <c r="J211" s="225"/>
      <c r="K211" s="225"/>
      <c r="L211" s="230"/>
      <c r="M211" s="231"/>
      <c r="N211" s="232"/>
      <c r="O211" s="232"/>
      <c r="P211" s="232"/>
      <c r="Q211" s="232"/>
      <c r="R211" s="232"/>
      <c r="S211" s="232"/>
      <c r="T211" s="233"/>
      <c r="U211" s="13"/>
      <c r="V211" s="13"/>
      <c r="W211" s="13"/>
      <c r="X211" s="13"/>
      <c r="Y211" s="13"/>
      <c r="Z211" s="13"/>
      <c r="AA211" s="13"/>
      <c r="AB211" s="13"/>
      <c r="AC211" s="13"/>
      <c r="AD211" s="13"/>
      <c r="AE211" s="13"/>
      <c r="AT211" s="234" t="s">
        <v>153</v>
      </c>
      <c r="AU211" s="234" t="s">
        <v>83</v>
      </c>
      <c r="AV211" s="13" t="s">
        <v>81</v>
      </c>
      <c r="AW211" s="13" t="s">
        <v>35</v>
      </c>
      <c r="AX211" s="13" t="s">
        <v>73</v>
      </c>
      <c r="AY211" s="234" t="s">
        <v>142</v>
      </c>
    </row>
    <row r="212" s="14" customFormat="1">
      <c r="A212" s="14"/>
      <c r="B212" s="235"/>
      <c r="C212" s="236"/>
      <c r="D212" s="226" t="s">
        <v>153</v>
      </c>
      <c r="E212" s="237" t="s">
        <v>19</v>
      </c>
      <c r="F212" s="238" t="s">
        <v>209</v>
      </c>
      <c r="G212" s="236"/>
      <c r="H212" s="239">
        <v>8</v>
      </c>
      <c r="I212" s="240"/>
      <c r="J212" s="236"/>
      <c r="K212" s="236"/>
      <c r="L212" s="241"/>
      <c r="M212" s="242"/>
      <c r="N212" s="243"/>
      <c r="O212" s="243"/>
      <c r="P212" s="243"/>
      <c r="Q212" s="243"/>
      <c r="R212" s="243"/>
      <c r="S212" s="243"/>
      <c r="T212" s="244"/>
      <c r="U212" s="14"/>
      <c r="V212" s="14"/>
      <c r="W212" s="14"/>
      <c r="X212" s="14"/>
      <c r="Y212" s="14"/>
      <c r="Z212" s="14"/>
      <c r="AA212" s="14"/>
      <c r="AB212" s="14"/>
      <c r="AC212" s="14"/>
      <c r="AD212" s="14"/>
      <c r="AE212" s="14"/>
      <c r="AT212" s="245" t="s">
        <v>153</v>
      </c>
      <c r="AU212" s="245" t="s">
        <v>83</v>
      </c>
      <c r="AV212" s="14" t="s">
        <v>83</v>
      </c>
      <c r="AW212" s="14" t="s">
        <v>35</v>
      </c>
      <c r="AX212" s="14" t="s">
        <v>81</v>
      </c>
      <c r="AY212" s="245" t="s">
        <v>142</v>
      </c>
    </row>
    <row r="213" s="2" customFormat="1" ht="24.15" customHeight="1">
      <c r="A213" s="40"/>
      <c r="B213" s="41"/>
      <c r="C213" s="206" t="s">
        <v>354</v>
      </c>
      <c r="D213" s="206" t="s">
        <v>144</v>
      </c>
      <c r="E213" s="207" t="s">
        <v>1037</v>
      </c>
      <c r="F213" s="208" t="s">
        <v>1038</v>
      </c>
      <c r="G213" s="209" t="s">
        <v>399</v>
      </c>
      <c r="H213" s="210">
        <v>55</v>
      </c>
      <c r="I213" s="211"/>
      <c r="J213" s="212">
        <f>ROUND(I213*H213,2)</f>
        <v>0</v>
      </c>
      <c r="K213" s="208" t="s">
        <v>148</v>
      </c>
      <c r="L213" s="46"/>
      <c r="M213" s="213" t="s">
        <v>19</v>
      </c>
      <c r="N213" s="214" t="s">
        <v>44</v>
      </c>
      <c r="O213" s="86"/>
      <c r="P213" s="215">
        <f>O213*H213</f>
        <v>0</v>
      </c>
      <c r="Q213" s="215">
        <v>0</v>
      </c>
      <c r="R213" s="215">
        <f>Q213*H213</f>
        <v>0</v>
      </c>
      <c r="S213" s="215">
        <v>0</v>
      </c>
      <c r="T213" s="216">
        <f>S213*H213</f>
        <v>0</v>
      </c>
      <c r="U213" s="40"/>
      <c r="V213" s="40"/>
      <c r="W213" s="40"/>
      <c r="X213" s="40"/>
      <c r="Y213" s="40"/>
      <c r="Z213" s="40"/>
      <c r="AA213" s="40"/>
      <c r="AB213" s="40"/>
      <c r="AC213" s="40"/>
      <c r="AD213" s="40"/>
      <c r="AE213" s="40"/>
      <c r="AR213" s="217" t="s">
        <v>149</v>
      </c>
      <c r="AT213" s="217" t="s">
        <v>144</v>
      </c>
      <c r="AU213" s="217" t="s">
        <v>83</v>
      </c>
      <c r="AY213" s="19" t="s">
        <v>142</v>
      </c>
      <c r="BE213" s="218">
        <f>IF(N213="základní",J213,0)</f>
        <v>0</v>
      </c>
      <c r="BF213" s="218">
        <f>IF(N213="snížená",J213,0)</f>
        <v>0</v>
      </c>
      <c r="BG213" s="218">
        <f>IF(N213="zákl. přenesená",J213,0)</f>
        <v>0</v>
      </c>
      <c r="BH213" s="218">
        <f>IF(N213="sníž. přenesená",J213,0)</f>
        <v>0</v>
      </c>
      <c r="BI213" s="218">
        <f>IF(N213="nulová",J213,0)</f>
        <v>0</v>
      </c>
      <c r="BJ213" s="19" t="s">
        <v>81</v>
      </c>
      <c r="BK213" s="218">
        <f>ROUND(I213*H213,2)</f>
        <v>0</v>
      </c>
      <c r="BL213" s="19" t="s">
        <v>149</v>
      </c>
      <c r="BM213" s="217" t="s">
        <v>1039</v>
      </c>
    </row>
    <row r="214" s="2" customFormat="1">
      <c r="A214" s="40"/>
      <c r="B214" s="41"/>
      <c r="C214" s="42"/>
      <c r="D214" s="219" t="s">
        <v>151</v>
      </c>
      <c r="E214" s="42"/>
      <c r="F214" s="220" t="s">
        <v>1040</v>
      </c>
      <c r="G214" s="42"/>
      <c r="H214" s="42"/>
      <c r="I214" s="221"/>
      <c r="J214" s="42"/>
      <c r="K214" s="42"/>
      <c r="L214" s="46"/>
      <c r="M214" s="222"/>
      <c r="N214" s="223"/>
      <c r="O214" s="86"/>
      <c r="P214" s="86"/>
      <c r="Q214" s="86"/>
      <c r="R214" s="86"/>
      <c r="S214" s="86"/>
      <c r="T214" s="87"/>
      <c r="U214" s="40"/>
      <c r="V214" s="40"/>
      <c r="W214" s="40"/>
      <c r="X214" s="40"/>
      <c r="Y214" s="40"/>
      <c r="Z214" s="40"/>
      <c r="AA214" s="40"/>
      <c r="AB214" s="40"/>
      <c r="AC214" s="40"/>
      <c r="AD214" s="40"/>
      <c r="AE214" s="40"/>
      <c r="AT214" s="19" t="s">
        <v>151</v>
      </c>
      <c r="AU214" s="19" t="s">
        <v>83</v>
      </c>
    </row>
    <row r="215" s="13" customFormat="1">
      <c r="A215" s="13"/>
      <c r="B215" s="224"/>
      <c r="C215" s="225"/>
      <c r="D215" s="226" t="s">
        <v>153</v>
      </c>
      <c r="E215" s="227" t="s">
        <v>19</v>
      </c>
      <c r="F215" s="228" t="s">
        <v>936</v>
      </c>
      <c r="G215" s="225"/>
      <c r="H215" s="227" t="s">
        <v>19</v>
      </c>
      <c r="I215" s="229"/>
      <c r="J215" s="225"/>
      <c r="K215" s="225"/>
      <c r="L215" s="230"/>
      <c r="M215" s="231"/>
      <c r="N215" s="232"/>
      <c r="O215" s="232"/>
      <c r="P215" s="232"/>
      <c r="Q215" s="232"/>
      <c r="R215" s="232"/>
      <c r="S215" s="232"/>
      <c r="T215" s="233"/>
      <c r="U215" s="13"/>
      <c r="V215" s="13"/>
      <c r="W215" s="13"/>
      <c r="X215" s="13"/>
      <c r="Y215" s="13"/>
      <c r="Z215" s="13"/>
      <c r="AA215" s="13"/>
      <c r="AB215" s="13"/>
      <c r="AC215" s="13"/>
      <c r="AD215" s="13"/>
      <c r="AE215" s="13"/>
      <c r="AT215" s="234" t="s">
        <v>153</v>
      </c>
      <c r="AU215" s="234" t="s">
        <v>83</v>
      </c>
      <c r="AV215" s="13" t="s">
        <v>81</v>
      </c>
      <c r="AW215" s="13" t="s">
        <v>35</v>
      </c>
      <c r="AX215" s="13" t="s">
        <v>73</v>
      </c>
      <c r="AY215" s="234" t="s">
        <v>142</v>
      </c>
    </row>
    <row r="216" s="14" customFormat="1">
      <c r="A216" s="14"/>
      <c r="B216" s="235"/>
      <c r="C216" s="236"/>
      <c r="D216" s="226" t="s">
        <v>153</v>
      </c>
      <c r="E216" s="237" t="s">
        <v>19</v>
      </c>
      <c r="F216" s="238" t="s">
        <v>957</v>
      </c>
      <c r="G216" s="236"/>
      <c r="H216" s="239">
        <v>55</v>
      </c>
      <c r="I216" s="240"/>
      <c r="J216" s="236"/>
      <c r="K216" s="236"/>
      <c r="L216" s="241"/>
      <c r="M216" s="242"/>
      <c r="N216" s="243"/>
      <c r="O216" s="243"/>
      <c r="P216" s="243"/>
      <c r="Q216" s="243"/>
      <c r="R216" s="243"/>
      <c r="S216" s="243"/>
      <c r="T216" s="244"/>
      <c r="U216" s="14"/>
      <c r="V216" s="14"/>
      <c r="W216" s="14"/>
      <c r="X216" s="14"/>
      <c r="Y216" s="14"/>
      <c r="Z216" s="14"/>
      <c r="AA216" s="14"/>
      <c r="AB216" s="14"/>
      <c r="AC216" s="14"/>
      <c r="AD216" s="14"/>
      <c r="AE216" s="14"/>
      <c r="AT216" s="245" t="s">
        <v>153</v>
      </c>
      <c r="AU216" s="245" t="s">
        <v>83</v>
      </c>
      <c r="AV216" s="14" t="s">
        <v>83</v>
      </c>
      <c r="AW216" s="14" t="s">
        <v>35</v>
      </c>
      <c r="AX216" s="14" t="s">
        <v>81</v>
      </c>
      <c r="AY216" s="245" t="s">
        <v>142</v>
      </c>
    </row>
    <row r="217" s="2" customFormat="1" ht="24.15" customHeight="1">
      <c r="A217" s="40"/>
      <c r="B217" s="41"/>
      <c r="C217" s="206" t="s">
        <v>360</v>
      </c>
      <c r="D217" s="206" t="s">
        <v>144</v>
      </c>
      <c r="E217" s="207" t="s">
        <v>1041</v>
      </c>
      <c r="F217" s="208" t="s">
        <v>1042</v>
      </c>
      <c r="G217" s="209" t="s">
        <v>399</v>
      </c>
      <c r="H217" s="210">
        <v>11</v>
      </c>
      <c r="I217" s="211"/>
      <c r="J217" s="212">
        <f>ROUND(I217*H217,2)</f>
        <v>0</v>
      </c>
      <c r="K217" s="208" t="s">
        <v>148</v>
      </c>
      <c r="L217" s="46"/>
      <c r="M217" s="213" t="s">
        <v>19</v>
      </c>
      <c r="N217" s="214" t="s">
        <v>44</v>
      </c>
      <c r="O217" s="86"/>
      <c r="P217" s="215">
        <f>O217*H217</f>
        <v>0</v>
      </c>
      <c r="Q217" s="215">
        <v>0</v>
      </c>
      <c r="R217" s="215">
        <f>Q217*H217</f>
        <v>0</v>
      </c>
      <c r="S217" s="215">
        <v>0</v>
      </c>
      <c r="T217" s="216">
        <f>S217*H217</f>
        <v>0</v>
      </c>
      <c r="U217" s="40"/>
      <c r="V217" s="40"/>
      <c r="W217" s="40"/>
      <c r="X217" s="40"/>
      <c r="Y217" s="40"/>
      <c r="Z217" s="40"/>
      <c r="AA217" s="40"/>
      <c r="AB217" s="40"/>
      <c r="AC217" s="40"/>
      <c r="AD217" s="40"/>
      <c r="AE217" s="40"/>
      <c r="AR217" s="217" t="s">
        <v>149</v>
      </c>
      <c r="AT217" s="217" t="s">
        <v>144</v>
      </c>
      <c r="AU217" s="217" t="s">
        <v>83</v>
      </c>
      <c r="AY217" s="19" t="s">
        <v>142</v>
      </c>
      <c r="BE217" s="218">
        <f>IF(N217="základní",J217,0)</f>
        <v>0</v>
      </c>
      <c r="BF217" s="218">
        <f>IF(N217="snížená",J217,0)</f>
        <v>0</v>
      </c>
      <c r="BG217" s="218">
        <f>IF(N217="zákl. přenesená",J217,0)</f>
        <v>0</v>
      </c>
      <c r="BH217" s="218">
        <f>IF(N217="sníž. přenesená",J217,0)</f>
        <v>0</v>
      </c>
      <c r="BI217" s="218">
        <f>IF(N217="nulová",J217,0)</f>
        <v>0</v>
      </c>
      <c r="BJ217" s="19" t="s">
        <v>81</v>
      </c>
      <c r="BK217" s="218">
        <f>ROUND(I217*H217,2)</f>
        <v>0</v>
      </c>
      <c r="BL217" s="19" t="s">
        <v>149</v>
      </c>
      <c r="BM217" s="217" t="s">
        <v>1043</v>
      </c>
    </row>
    <row r="218" s="2" customFormat="1">
      <c r="A218" s="40"/>
      <c r="B218" s="41"/>
      <c r="C218" s="42"/>
      <c r="D218" s="219" t="s">
        <v>151</v>
      </c>
      <c r="E218" s="42"/>
      <c r="F218" s="220" t="s">
        <v>1044</v>
      </c>
      <c r="G218" s="42"/>
      <c r="H218" s="42"/>
      <c r="I218" s="221"/>
      <c r="J218" s="42"/>
      <c r="K218" s="42"/>
      <c r="L218" s="46"/>
      <c r="M218" s="222"/>
      <c r="N218" s="223"/>
      <c r="O218" s="86"/>
      <c r="P218" s="86"/>
      <c r="Q218" s="86"/>
      <c r="R218" s="86"/>
      <c r="S218" s="86"/>
      <c r="T218" s="87"/>
      <c r="U218" s="40"/>
      <c r="V218" s="40"/>
      <c r="W218" s="40"/>
      <c r="X218" s="40"/>
      <c r="Y218" s="40"/>
      <c r="Z218" s="40"/>
      <c r="AA218" s="40"/>
      <c r="AB218" s="40"/>
      <c r="AC218" s="40"/>
      <c r="AD218" s="40"/>
      <c r="AE218" s="40"/>
      <c r="AT218" s="19" t="s">
        <v>151</v>
      </c>
      <c r="AU218" s="19" t="s">
        <v>83</v>
      </c>
    </row>
    <row r="219" s="13" customFormat="1">
      <c r="A219" s="13"/>
      <c r="B219" s="224"/>
      <c r="C219" s="225"/>
      <c r="D219" s="226" t="s">
        <v>153</v>
      </c>
      <c r="E219" s="227" t="s">
        <v>19</v>
      </c>
      <c r="F219" s="228" t="s">
        <v>936</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153</v>
      </c>
      <c r="AU219" s="234" t="s">
        <v>83</v>
      </c>
      <c r="AV219" s="13" t="s">
        <v>81</v>
      </c>
      <c r="AW219" s="13" t="s">
        <v>35</v>
      </c>
      <c r="AX219" s="13" t="s">
        <v>73</v>
      </c>
      <c r="AY219" s="234" t="s">
        <v>142</v>
      </c>
    </row>
    <row r="220" s="14" customFormat="1">
      <c r="A220" s="14"/>
      <c r="B220" s="235"/>
      <c r="C220" s="236"/>
      <c r="D220" s="226" t="s">
        <v>153</v>
      </c>
      <c r="E220" s="237" t="s">
        <v>19</v>
      </c>
      <c r="F220" s="238" t="s">
        <v>962</v>
      </c>
      <c r="G220" s="236"/>
      <c r="H220" s="239">
        <v>11</v>
      </c>
      <c r="I220" s="240"/>
      <c r="J220" s="236"/>
      <c r="K220" s="236"/>
      <c r="L220" s="241"/>
      <c r="M220" s="242"/>
      <c r="N220" s="243"/>
      <c r="O220" s="243"/>
      <c r="P220" s="243"/>
      <c r="Q220" s="243"/>
      <c r="R220" s="243"/>
      <c r="S220" s="243"/>
      <c r="T220" s="244"/>
      <c r="U220" s="14"/>
      <c r="V220" s="14"/>
      <c r="W220" s="14"/>
      <c r="X220" s="14"/>
      <c r="Y220" s="14"/>
      <c r="Z220" s="14"/>
      <c r="AA220" s="14"/>
      <c r="AB220" s="14"/>
      <c r="AC220" s="14"/>
      <c r="AD220" s="14"/>
      <c r="AE220" s="14"/>
      <c r="AT220" s="245" t="s">
        <v>153</v>
      </c>
      <c r="AU220" s="245" t="s">
        <v>83</v>
      </c>
      <c r="AV220" s="14" t="s">
        <v>83</v>
      </c>
      <c r="AW220" s="14" t="s">
        <v>35</v>
      </c>
      <c r="AX220" s="14" t="s">
        <v>81</v>
      </c>
      <c r="AY220" s="245" t="s">
        <v>142</v>
      </c>
    </row>
    <row r="221" s="2" customFormat="1" ht="37.8" customHeight="1">
      <c r="A221" s="40"/>
      <c r="B221" s="41"/>
      <c r="C221" s="206" t="s">
        <v>369</v>
      </c>
      <c r="D221" s="206" t="s">
        <v>144</v>
      </c>
      <c r="E221" s="207" t="s">
        <v>210</v>
      </c>
      <c r="F221" s="208" t="s">
        <v>211</v>
      </c>
      <c r="G221" s="209" t="s">
        <v>191</v>
      </c>
      <c r="H221" s="210">
        <v>386.5</v>
      </c>
      <c r="I221" s="211"/>
      <c r="J221" s="212">
        <f>ROUND(I221*H221,2)</f>
        <v>0</v>
      </c>
      <c r="K221" s="208" t="s">
        <v>148</v>
      </c>
      <c r="L221" s="46"/>
      <c r="M221" s="213" t="s">
        <v>19</v>
      </c>
      <c r="N221" s="214" t="s">
        <v>44</v>
      </c>
      <c r="O221" s="86"/>
      <c r="P221" s="215">
        <f>O221*H221</f>
        <v>0</v>
      </c>
      <c r="Q221" s="215">
        <v>0</v>
      </c>
      <c r="R221" s="215">
        <f>Q221*H221</f>
        <v>0</v>
      </c>
      <c r="S221" s="215">
        <v>0</v>
      </c>
      <c r="T221" s="216">
        <f>S221*H221</f>
        <v>0</v>
      </c>
      <c r="U221" s="40"/>
      <c r="V221" s="40"/>
      <c r="W221" s="40"/>
      <c r="X221" s="40"/>
      <c r="Y221" s="40"/>
      <c r="Z221" s="40"/>
      <c r="AA221" s="40"/>
      <c r="AB221" s="40"/>
      <c r="AC221" s="40"/>
      <c r="AD221" s="40"/>
      <c r="AE221" s="40"/>
      <c r="AR221" s="217" t="s">
        <v>149</v>
      </c>
      <c r="AT221" s="217" t="s">
        <v>144</v>
      </c>
      <c r="AU221" s="217" t="s">
        <v>83</v>
      </c>
      <c r="AY221" s="19" t="s">
        <v>142</v>
      </c>
      <c r="BE221" s="218">
        <f>IF(N221="základní",J221,0)</f>
        <v>0</v>
      </c>
      <c r="BF221" s="218">
        <f>IF(N221="snížená",J221,0)</f>
        <v>0</v>
      </c>
      <c r="BG221" s="218">
        <f>IF(N221="zákl. přenesená",J221,0)</f>
        <v>0</v>
      </c>
      <c r="BH221" s="218">
        <f>IF(N221="sníž. přenesená",J221,0)</f>
        <v>0</v>
      </c>
      <c r="BI221" s="218">
        <f>IF(N221="nulová",J221,0)</f>
        <v>0</v>
      </c>
      <c r="BJ221" s="19" t="s">
        <v>81</v>
      </c>
      <c r="BK221" s="218">
        <f>ROUND(I221*H221,2)</f>
        <v>0</v>
      </c>
      <c r="BL221" s="19" t="s">
        <v>149</v>
      </c>
      <c r="BM221" s="217" t="s">
        <v>1045</v>
      </c>
    </row>
    <row r="222" s="2" customFormat="1">
      <c r="A222" s="40"/>
      <c r="B222" s="41"/>
      <c r="C222" s="42"/>
      <c r="D222" s="219" t="s">
        <v>151</v>
      </c>
      <c r="E222" s="42"/>
      <c r="F222" s="220" t="s">
        <v>213</v>
      </c>
      <c r="G222" s="42"/>
      <c r="H222" s="42"/>
      <c r="I222" s="221"/>
      <c r="J222" s="42"/>
      <c r="K222" s="42"/>
      <c r="L222" s="46"/>
      <c r="M222" s="222"/>
      <c r="N222" s="223"/>
      <c r="O222" s="86"/>
      <c r="P222" s="86"/>
      <c r="Q222" s="86"/>
      <c r="R222" s="86"/>
      <c r="S222" s="86"/>
      <c r="T222" s="87"/>
      <c r="U222" s="40"/>
      <c r="V222" s="40"/>
      <c r="W222" s="40"/>
      <c r="X222" s="40"/>
      <c r="Y222" s="40"/>
      <c r="Z222" s="40"/>
      <c r="AA222" s="40"/>
      <c r="AB222" s="40"/>
      <c r="AC222" s="40"/>
      <c r="AD222" s="40"/>
      <c r="AE222" s="40"/>
      <c r="AT222" s="19" t="s">
        <v>151</v>
      </c>
      <c r="AU222" s="19" t="s">
        <v>83</v>
      </c>
    </row>
    <row r="223" s="13" customFormat="1">
      <c r="A223" s="13"/>
      <c r="B223" s="224"/>
      <c r="C223" s="225"/>
      <c r="D223" s="226" t="s">
        <v>153</v>
      </c>
      <c r="E223" s="227" t="s">
        <v>19</v>
      </c>
      <c r="F223" s="228" t="s">
        <v>927</v>
      </c>
      <c r="G223" s="225"/>
      <c r="H223" s="227" t="s">
        <v>19</v>
      </c>
      <c r="I223" s="229"/>
      <c r="J223" s="225"/>
      <c r="K223" s="225"/>
      <c r="L223" s="230"/>
      <c r="M223" s="231"/>
      <c r="N223" s="232"/>
      <c r="O223" s="232"/>
      <c r="P223" s="232"/>
      <c r="Q223" s="232"/>
      <c r="R223" s="232"/>
      <c r="S223" s="232"/>
      <c r="T223" s="233"/>
      <c r="U223" s="13"/>
      <c r="V223" s="13"/>
      <c r="W223" s="13"/>
      <c r="X223" s="13"/>
      <c r="Y223" s="13"/>
      <c r="Z223" s="13"/>
      <c r="AA223" s="13"/>
      <c r="AB223" s="13"/>
      <c r="AC223" s="13"/>
      <c r="AD223" s="13"/>
      <c r="AE223" s="13"/>
      <c r="AT223" s="234" t="s">
        <v>153</v>
      </c>
      <c r="AU223" s="234" t="s">
        <v>83</v>
      </c>
      <c r="AV223" s="13" t="s">
        <v>81</v>
      </c>
      <c r="AW223" s="13" t="s">
        <v>35</v>
      </c>
      <c r="AX223" s="13" t="s">
        <v>73</v>
      </c>
      <c r="AY223" s="234" t="s">
        <v>142</v>
      </c>
    </row>
    <row r="224" s="13" customFormat="1">
      <c r="A224" s="13"/>
      <c r="B224" s="224"/>
      <c r="C224" s="225"/>
      <c r="D224" s="226" t="s">
        <v>153</v>
      </c>
      <c r="E224" s="227" t="s">
        <v>19</v>
      </c>
      <c r="F224" s="228" t="s">
        <v>214</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153</v>
      </c>
      <c r="AU224" s="234" t="s">
        <v>83</v>
      </c>
      <c r="AV224" s="13" t="s">
        <v>81</v>
      </c>
      <c r="AW224" s="13" t="s">
        <v>35</v>
      </c>
      <c r="AX224" s="13" t="s">
        <v>73</v>
      </c>
      <c r="AY224" s="234" t="s">
        <v>142</v>
      </c>
    </row>
    <row r="225" s="13" customFormat="1">
      <c r="A225" s="13"/>
      <c r="B225" s="224"/>
      <c r="C225" s="225"/>
      <c r="D225" s="226" t="s">
        <v>153</v>
      </c>
      <c r="E225" s="227" t="s">
        <v>19</v>
      </c>
      <c r="F225" s="228" t="s">
        <v>215</v>
      </c>
      <c r="G225" s="225"/>
      <c r="H225" s="227" t="s">
        <v>19</v>
      </c>
      <c r="I225" s="229"/>
      <c r="J225" s="225"/>
      <c r="K225" s="225"/>
      <c r="L225" s="230"/>
      <c r="M225" s="231"/>
      <c r="N225" s="232"/>
      <c r="O225" s="232"/>
      <c r="P225" s="232"/>
      <c r="Q225" s="232"/>
      <c r="R225" s="232"/>
      <c r="S225" s="232"/>
      <c r="T225" s="233"/>
      <c r="U225" s="13"/>
      <c r="V225" s="13"/>
      <c r="W225" s="13"/>
      <c r="X225" s="13"/>
      <c r="Y225" s="13"/>
      <c r="Z225" s="13"/>
      <c r="AA225" s="13"/>
      <c r="AB225" s="13"/>
      <c r="AC225" s="13"/>
      <c r="AD225" s="13"/>
      <c r="AE225" s="13"/>
      <c r="AT225" s="234" t="s">
        <v>153</v>
      </c>
      <c r="AU225" s="234" t="s">
        <v>83</v>
      </c>
      <c r="AV225" s="13" t="s">
        <v>81</v>
      </c>
      <c r="AW225" s="13" t="s">
        <v>35</v>
      </c>
      <c r="AX225" s="13" t="s">
        <v>73</v>
      </c>
      <c r="AY225" s="234" t="s">
        <v>142</v>
      </c>
    </row>
    <row r="226" s="14" customFormat="1">
      <c r="A226" s="14"/>
      <c r="B226" s="235"/>
      <c r="C226" s="236"/>
      <c r="D226" s="226" t="s">
        <v>153</v>
      </c>
      <c r="E226" s="237" t="s">
        <v>19</v>
      </c>
      <c r="F226" s="238" t="s">
        <v>1046</v>
      </c>
      <c r="G226" s="236"/>
      <c r="H226" s="239">
        <v>200</v>
      </c>
      <c r="I226" s="240"/>
      <c r="J226" s="236"/>
      <c r="K226" s="236"/>
      <c r="L226" s="241"/>
      <c r="M226" s="242"/>
      <c r="N226" s="243"/>
      <c r="O226" s="243"/>
      <c r="P226" s="243"/>
      <c r="Q226" s="243"/>
      <c r="R226" s="243"/>
      <c r="S226" s="243"/>
      <c r="T226" s="244"/>
      <c r="U226" s="14"/>
      <c r="V226" s="14"/>
      <c r="W226" s="14"/>
      <c r="X226" s="14"/>
      <c r="Y226" s="14"/>
      <c r="Z226" s="14"/>
      <c r="AA226" s="14"/>
      <c r="AB226" s="14"/>
      <c r="AC226" s="14"/>
      <c r="AD226" s="14"/>
      <c r="AE226" s="14"/>
      <c r="AT226" s="245" t="s">
        <v>153</v>
      </c>
      <c r="AU226" s="245" t="s">
        <v>83</v>
      </c>
      <c r="AV226" s="14" t="s">
        <v>83</v>
      </c>
      <c r="AW226" s="14" t="s">
        <v>35</v>
      </c>
      <c r="AX226" s="14" t="s">
        <v>73</v>
      </c>
      <c r="AY226" s="245" t="s">
        <v>142</v>
      </c>
    </row>
    <row r="227" s="13" customFormat="1">
      <c r="A227" s="13"/>
      <c r="B227" s="224"/>
      <c r="C227" s="225"/>
      <c r="D227" s="226" t="s">
        <v>153</v>
      </c>
      <c r="E227" s="227" t="s">
        <v>19</v>
      </c>
      <c r="F227" s="228" t="s">
        <v>217</v>
      </c>
      <c r="G227" s="225"/>
      <c r="H227" s="227" t="s">
        <v>19</v>
      </c>
      <c r="I227" s="229"/>
      <c r="J227" s="225"/>
      <c r="K227" s="225"/>
      <c r="L227" s="230"/>
      <c r="M227" s="231"/>
      <c r="N227" s="232"/>
      <c r="O227" s="232"/>
      <c r="P227" s="232"/>
      <c r="Q227" s="232"/>
      <c r="R227" s="232"/>
      <c r="S227" s="232"/>
      <c r="T227" s="233"/>
      <c r="U227" s="13"/>
      <c r="V227" s="13"/>
      <c r="W227" s="13"/>
      <c r="X227" s="13"/>
      <c r="Y227" s="13"/>
      <c r="Z227" s="13"/>
      <c r="AA227" s="13"/>
      <c r="AB227" s="13"/>
      <c r="AC227" s="13"/>
      <c r="AD227" s="13"/>
      <c r="AE227" s="13"/>
      <c r="AT227" s="234" t="s">
        <v>153</v>
      </c>
      <c r="AU227" s="234" t="s">
        <v>83</v>
      </c>
      <c r="AV227" s="13" t="s">
        <v>81</v>
      </c>
      <c r="AW227" s="13" t="s">
        <v>35</v>
      </c>
      <c r="AX227" s="13" t="s">
        <v>73</v>
      </c>
      <c r="AY227" s="234" t="s">
        <v>142</v>
      </c>
    </row>
    <row r="228" s="14" customFormat="1">
      <c r="A228" s="14"/>
      <c r="B228" s="235"/>
      <c r="C228" s="236"/>
      <c r="D228" s="226" t="s">
        <v>153</v>
      </c>
      <c r="E228" s="237" t="s">
        <v>19</v>
      </c>
      <c r="F228" s="238" t="s">
        <v>1047</v>
      </c>
      <c r="G228" s="236"/>
      <c r="H228" s="239">
        <v>52</v>
      </c>
      <c r="I228" s="240"/>
      <c r="J228" s="236"/>
      <c r="K228" s="236"/>
      <c r="L228" s="241"/>
      <c r="M228" s="242"/>
      <c r="N228" s="243"/>
      <c r="O228" s="243"/>
      <c r="P228" s="243"/>
      <c r="Q228" s="243"/>
      <c r="R228" s="243"/>
      <c r="S228" s="243"/>
      <c r="T228" s="244"/>
      <c r="U228" s="14"/>
      <c r="V228" s="14"/>
      <c r="W228" s="14"/>
      <c r="X228" s="14"/>
      <c r="Y228" s="14"/>
      <c r="Z228" s="14"/>
      <c r="AA228" s="14"/>
      <c r="AB228" s="14"/>
      <c r="AC228" s="14"/>
      <c r="AD228" s="14"/>
      <c r="AE228" s="14"/>
      <c r="AT228" s="245" t="s">
        <v>153</v>
      </c>
      <c r="AU228" s="245" t="s">
        <v>83</v>
      </c>
      <c r="AV228" s="14" t="s">
        <v>83</v>
      </c>
      <c r="AW228" s="14" t="s">
        <v>35</v>
      </c>
      <c r="AX228" s="14" t="s">
        <v>73</v>
      </c>
      <c r="AY228" s="245" t="s">
        <v>142</v>
      </c>
    </row>
    <row r="229" s="13" customFormat="1">
      <c r="A229" s="13"/>
      <c r="B229" s="224"/>
      <c r="C229" s="225"/>
      <c r="D229" s="226" t="s">
        <v>153</v>
      </c>
      <c r="E229" s="227" t="s">
        <v>19</v>
      </c>
      <c r="F229" s="228" t="s">
        <v>219</v>
      </c>
      <c r="G229" s="225"/>
      <c r="H229" s="227" t="s">
        <v>19</v>
      </c>
      <c r="I229" s="229"/>
      <c r="J229" s="225"/>
      <c r="K229" s="225"/>
      <c r="L229" s="230"/>
      <c r="M229" s="231"/>
      <c r="N229" s="232"/>
      <c r="O229" s="232"/>
      <c r="P229" s="232"/>
      <c r="Q229" s="232"/>
      <c r="R229" s="232"/>
      <c r="S229" s="232"/>
      <c r="T229" s="233"/>
      <c r="U229" s="13"/>
      <c r="V229" s="13"/>
      <c r="W229" s="13"/>
      <c r="X229" s="13"/>
      <c r="Y229" s="13"/>
      <c r="Z229" s="13"/>
      <c r="AA229" s="13"/>
      <c r="AB229" s="13"/>
      <c r="AC229" s="13"/>
      <c r="AD229" s="13"/>
      <c r="AE229" s="13"/>
      <c r="AT229" s="234" t="s">
        <v>153</v>
      </c>
      <c r="AU229" s="234" t="s">
        <v>83</v>
      </c>
      <c r="AV229" s="13" t="s">
        <v>81</v>
      </c>
      <c r="AW229" s="13" t="s">
        <v>35</v>
      </c>
      <c r="AX229" s="13" t="s">
        <v>73</v>
      </c>
      <c r="AY229" s="234" t="s">
        <v>142</v>
      </c>
    </row>
    <row r="230" s="14" customFormat="1">
      <c r="A230" s="14"/>
      <c r="B230" s="235"/>
      <c r="C230" s="236"/>
      <c r="D230" s="226" t="s">
        <v>153</v>
      </c>
      <c r="E230" s="237" t="s">
        <v>19</v>
      </c>
      <c r="F230" s="238" t="s">
        <v>1048</v>
      </c>
      <c r="G230" s="236"/>
      <c r="H230" s="239">
        <v>41</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153</v>
      </c>
      <c r="AU230" s="245" t="s">
        <v>83</v>
      </c>
      <c r="AV230" s="14" t="s">
        <v>83</v>
      </c>
      <c r="AW230" s="14" t="s">
        <v>35</v>
      </c>
      <c r="AX230" s="14" t="s">
        <v>73</v>
      </c>
      <c r="AY230" s="245" t="s">
        <v>142</v>
      </c>
    </row>
    <row r="231" s="13" customFormat="1">
      <c r="A231" s="13"/>
      <c r="B231" s="224"/>
      <c r="C231" s="225"/>
      <c r="D231" s="226" t="s">
        <v>153</v>
      </c>
      <c r="E231" s="227" t="s">
        <v>19</v>
      </c>
      <c r="F231" s="228" t="s">
        <v>797</v>
      </c>
      <c r="G231" s="225"/>
      <c r="H231" s="227" t="s">
        <v>19</v>
      </c>
      <c r="I231" s="229"/>
      <c r="J231" s="225"/>
      <c r="K231" s="225"/>
      <c r="L231" s="230"/>
      <c r="M231" s="231"/>
      <c r="N231" s="232"/>
      <c r="O231" s="232"/>
      <c r="P231" s="232"/>
      <c r="Q231" s="232"/>
      <c r="R231" s="232"/>
      <c r="S231" s="232"/>
      <c r="T231" s="233"/>
      <c r="U231" s="13"/>
      <c r="V231" s="13"/>
      <c r="W231" s="13"/>
      <c r="X231" s="13"/>
      <c r="Y231" s="13"/>
      <c r="Z231" s="13"/>
      <c r="AA231" s="13"/>
      <c r="AB231" s="13"/>
      <c r="AC231" s="13"/>
      <c r="AD231" s="13"/>
      <c r="AE231" s="13"/>
      <c r="AT231" s="234" t="s">
        <v>153</v>
      </c>
      <c r="AU231" s="234" t="s">
        <v>83</v>
      </c>
      <c r="AV231" s="13" t="s">
        <v>81</v>
      </c>
      <c r="AW231" s="13" t="s">
        <v>35</v>
      </c>
      <c r="AX231" s="13" t="s">
        <v>73</v>
      </c>
      <c r="AY231" s="234" t="s">
        <v>142</v>
      </c>
    </row>
    <row r="232" s="14" customFormat="1">
      <c r="A232" s="14"/>
      <c r="B232" s="235"/>
      <c r="C232" s="236"/>
      <c r="D232" s="226" t="s">
        <v>153</v>
      </c>
      <c r="E232" s="237" t="s">
        <v>19</v>
      </c>
      <c r="F232" s="238" t="s">
        <v>1049</v>
      </c>
      <c r="G232" s="236"/>
      <c r="H232" s="239">
        <v>23.5</v>
      </c>
      <c r="I232" s="240"/>
      <c r="J232" s="236"/>
      <c r="K232" s="236"/>
      <c r="L232" s="241"/>
      <c r="M232" s="242"/>
      <c r="N232" s="243"/>
      <c r="O232" s="243"/>
      <c r="P232" s="243"/>
      <c r="Q232" s="243"/>
      <c r="R232" s="243"/>
      <c r="S232" s="243"/>
      <c r="T232" s="244"/>
      <c r="U232" s="14"/>
      <c r="V232" s="14"/>
      <c r="W232" s="14"/>
      <c r="X232" s="14"/>
      <c r="Y232" s="14"/>
      <c r="Z232" s="14"/>
      <c r="AA232" s="14"/>
      <c r="AB232" s="14"/>
      <c r="AC232" s="14"/>
      <c r="AD232" s="14"/>
      <c r="AE232" s="14"/>
      <c r="AT232" s="245" t="s">
        <v>153</v>
      </c>
      <c r="AU232" s="245" t="s">
        <v>83</v>
      </c>
      <c r="AV232" s="14" t="s">
        <v>83</v>
      </c>
      <c r="AW232" s="14" t="s">
        <v>35</v>
      </c>
      <c r="AX232" s="14" t="s">
        <v>73</v>
      </c>
      <c r="AY232" s="245" t="s">
        <v>142</v>
      </c>
    </row>
    <row r="233" s="13" customFormat="1">
      <c r="A233" s="13"/>
      <c r="B233" s="224"/>
      <c r="C233" s="225"/>
      <c r="D233" s="226" t="s">
        <v>153</v>
      </c>
      <c r="E233" s="227" t="s">
        <v>19</v>
      </c>
      <c r="F233" s="228" t="s">
        <v>1050</v>
      </c>
      <c r="G233" s="225"/>
      <c r="H233" s="227" t="s">
        <v>19</v>
      </c>
      <c r="I233" s="229"/>
      <c r="J233" s="225"/>
      <c r="K233" s="225"/>
      <c r="L233" s="230"/>
      <c r="M233" s="231"/>
      <c r="N233" s="232"/>
      <c r="O233" s="232"/>
      <c r="P233" s="232"/>
      <c r="Q233" s="232"/>
      <c r="R233" s="232"/>
      <c r="S233" s="232"/>
      <c r="T233" s="233"/>
      <c r="U233" s="13"/>
      <c r="V233" s="13"/>
      <c r="W233" s="13"/>
      <c r="X233" s="13"/>
      <c r="Y233" s="13"/>
      <c r="Z233" s="13"/>
      <c r="AA233" s="13"/>
      <c r="AB233" s="13"/>
      <c r="AC233" s="13"/>
      <c r="AD233" s="13"/>
      <c r="AE233" s="13"/>
      <c r="AT233" s="234" t="s">
        <v>153</v>
      </c>
      <c r="AU233" s="234" t="s">
        <v>83</v>
      </c>
      <c r="AV233" s="13" t="s">
        <v>81</v>
      </c>
      <c r="AW233" s="13" t="s">
        <v>35</v>
      </c>
      <c r="AX233" s="13" t="s">
        <v>73</v>
      </c>
      <c r="AY233" s="234" t="s">
        <v>142</v>
      </c>
    </row>
    <row r="234" s="14" customFormat="1">
      <c r="A234" s="14"/>
      <c r="B234" s="235"/>
      <c r="C234" s="236"/>
      <c r="D234" s="226" t="s">
        <v>153</v>
      </c>
      <c r="E234" s="237" t="s">
        <v>19</v>
      </c>
      <c r="F234" s="238" t="s">
        <v>1051</v>
      </c>
      <c r="G234" s="236"/>
      <c r="H234" s="239">
        <v>70</v>
      </c>
      <c r="I234" s="240"/>
      <c r="J234" s="236"/>
      <c r="K234" s="236"/>
      <c r="L234" s="241"/>
      <c r="M234" s="242"/>
      <c r="N234" s="243"/>
      <c r="O234" s="243"/>
      <c r="P234" s="243"/>
      <c r="Q234" s="243"/>
      <c r="R234" s="243"/>
      <c r="S234" s="243"/>
      <c r="T234" s="244"/>
      <c r="U234" s="14"/>
      <c r="V234" s="14"/>
      <c r="W234" s="14"/>
      <c r="X234" s="14"/>
      <c r="Y234" s="14"/>
      <c r="Z234" s="14"/>
      <c r="AA234" s="14"/>
      <c r="AB234" s="14"/>
      <c r="AC234" s="14"/>
      <c r="AD234" s="14"/>
      <c r="AE234" s="14"/>
      <c r="AT234" s="245" t="s">
        <v>153</v>
      </c>
      <c r="AU234" s="245" t="s">
        <v>83</v>
      </c>
      <c r="AV234" s="14" t="s">
        <v>83</v>
      </c>
      <c r="AW234" s="14" t="s">
        <v>35</v>
      </c>
      <c r="AX234" s="14" t="s">
        <v>73</v>
      </c>
      <c r="AY234" s="245" t="s">
        <v>142</v>
      </c>
    </row>
    <row r="235" s="15" customFormat="1">
      <c r="A235" s="15"/>
      <c r="B235" s="246"/>
      <c r="C235" s="247"/>
      <c r="D235" s="226" t="s">
        <v>153</v>
      </c>
      <c r="E235" s="248" t="s">
        <v>19</v>
      </c>
      <c r="F235" s="249" t="s">
        <v>160</v>
      </c>
      <c r="G235" s="247"/>
      <c r="H235" s="250">
        <v>386.5</v>
      </c>
      <c r="I235" s="251"/>
      <c r="J235" s="247"/>
      <c r="K235" s="247"/>
      <c r="L235" s="252"/>
      <c r="M235" s="253"/>
      <c r="N235" s="254"/>
      <c r="O235" s="254"/>
      <c r="P235" s="254"/>
      <c r="Q235" s="254"/>
      <c r="R235" s="254"/>
      <c r="S235" s="254"/>
      <c r="T235" s="255"/>
      <c r="U235" s="15"/>
      <c r="V235" s="15"/>
      <c r="W235" s="15"/>
      <c r="X235" s="15"/>
      <c r="Y235" s="15"/>
      <c r="Z235" s="15"/>
      <c r="AA235" s="15"/>
      <c r="AB235" s="15"/>
      <c r="AC235" s="15"/>
      <c r="AD235" s="15"/>
      <c r="AE235" s="15"/>
      <c r="AT235" s="256" t="s">
        <v>153</v>
      </c>
      <c r="AU235" s="256" t="s">
        <v>83</v>
      </c>
      <c r="AV235" s="15" t="s">
        <v>149</v>
      </c>
      <c r="AW235" s="15" t="s">
        <v>35</v>
      </c>
      <c r="AX235" s="15" t="s">
        <v>81</v>
      </c>
      <c r="AY235" s="256" t="s">
        <v>142</v>
      </c>
    </row>
    <row r="236" s="2" customFormat="1" ht="37.8" customHeight="1">
      <c r="A236" s="40"/>
      <c r="B236" s="41"/>
      <c r="C236" s="206" t="s">
        <v>377</v>
      </c>
      <c r="D236" s="206" t="s">
        <v>144</v>
      </c>
      <c r="E236" s="207" t="s">
        <v>222</v>
      </c>
      <c r="F236" s="208" t="s">
        <v>223</v>
      </c>
      <c r="G236" s="209" t="s">
        <v>191</v>
      </c>
      <c r="H236" s="210">
        <v>315.69999999999999</v>
      </c>
      <c r="I236" s="211"/>
      <c r="J236" s="212">
        <f>ROUND(I236*H236,2)</f>
        <v>0</v>
      </c>
      <c r="K236" s="208" t="s">
        <v>148</v>
      </c>
      <c r="L236" s="46"/>
      <c r="M236" s="213" t="s">
        <v>19</v>
      </c>
      <c r="N236" s="214" t="s">
        <v>44</v>
      </c>
      <c r="O236" s="86"/>
      <c r="P236" s="215">
        <f>O236*H236</f>
        <v>0</v>
      </c>
      <c r="Q236" s="215">
        <v>0</v>
      </c>
      <c r="R236" s="215">
        <f>Q236*H236</f>
        <v>0</v>
      </c>
      <c r="S236" s="215">
        <v>0</v>
      </c>
      <c r="T236" s="216">
        <f>S236*H236</f>
        <v>0</v>
      </c>
      <c r="U236" s="40"/>
      <c r="V236" s="40"/>
      <c r="W236" s="40"/>
      <c r="X236" s="40"/>
      <c r="Y236" s="40"/>
      <c r="Z236" s="40"/>
      <c r="AA236" s="40"/>
      <c r="AB236" s="40"/>
      <c r="AC236" s="40"/>
      <c r="AD236" s="40"/>
      <c r="AE236" s="40"/>
      <c r="AR236" s="217" t="s">
        <v>149</v>
      </c>
      <c r="AT236" s="217" t="s">
        <v>144</v>
      </c>
      <c r="AU236" s="217" t="s">
        <v>83</v>
      </c>
      <c r="AY236" s="19" t="s">
        <v>142</v>
      </c>
      <c r="BE236" s="218">
        <f>IF(N236="základní",J236,0)</f>
        <v>0</v>
      </c>
      <c r="BF236" s="218">
        <f>IF(N236="snížená",J236,0)</f>
        <v>0</v>
      </c>
      <c r="BG236" s="218">
        <f>IF(N236="zákl. přenesená",J236,0)</f>
        <v>0</v>
      </c>
      <c r="BH236" s="218">
        <f>IF(N236="sníž. přenesená",J236,0)</f>
        <v>0</v>
      </c>
      <c r="BI236" s="218">
        <f>IF(N236="nulová",J236,0)</f>
        <v>0</v>
      </c>
      <c r="BJ236" s="19" t="s">
        <v>81</v>
      </c>
      <c r="BK236" s="218">
        <f>ROUND(I236*H236,2)</f>
        <v>0</v>
      </c>
      <c r="BL236" s="19" t="s">
        <v>149</v>
      </c>
      <c r="BM236" s="217" t="s">
        <v>1052</v>
      </c>
    </row>
    <row r="237" s="2" customFormat="1">
      <c r="A237" s="40"/>
      <c r="B237" s="41"/>
      <c r="C237" s="42"/>
      <c r="D237" s="219" t="s">
        <v>151</v>
      </c>
      <c r="E237" s="42"/>
      <c r="F237" s="220" t="s">
        <v>225</v>
      </c>
      <c r="G237" s="42"/>
      <c r="H237" s="42"/>
      <c r="I237" s="221"/>
      <c r="J237" s="42"/>
      <c r="K237" s="42"/>
      <c r="L237" s="46"/>
      <c r="M237" s="222"/>
      <c r="N237" s="223"/>
      <c r="O237" s="86"/>
      <c r="P237" s="86"/>
      <c r="Q237" s="86"/>
      <c r="R237" s="86"/>
      <c r="S237" s="86"/>
      <c r="T237" s="87"/>
      <c r="U237" s="40"/>
      <c r="V237" s="40"/>
      <c r="W237" s="40"/>
      <c r="X237" s="40"/>
      <c r="Y237" s="40"/>
      <c r="Z237" s="40"/>
      <c r="AA237" s="40"/>
      <c r="AB237" s="40"/>
      <c r="AC237" s="40"/>
      <c r="AD237" s="40"/>
      <c r="AE237" s="40"/>
      <c r="AT237" s="19" t="s">
        <v>151</v>
      </c>
      <c r="AU237" s="19" t="s">
        <v>83</v>
      </c>
    </row>
    <row r="238" s="13" customFormat="1">
      <c r="A238" s="13"/>
      <c r="B238" s="224"/>
      <c r="C238" s="225"/>
      <c r="D238" s="226" t="s">
        <v>153</v>
      </c>
      <c r="E238" s="227" t="s">
        <v>19</v>
      </c>
      <c r="F238" s="228" t="s">
        <v>927</v>
      </c>
      <c r="G238" s="225"/>
      <c r="H238" s="227" t="s">
        <v>19</v>
      </c>
      <c r="I238" s="229"/>
      <c r="J238" s="225"/>
      <c r="K238" s="225"/>
      <c r="L238" s="230"/>
      <c r="M238" s="231"/>
      <c r="N238" s="232"/>
      <c r="O238" s="232"/>
      <c r="P238" s="232"/>
      <c r="Q238" s="232"/>
      <c r="R238" s="232"/>
      <c r="S238" s="232"/>
      <c r="T238" s="233"/>
      <c r="U238" s="13"/>
      <c r="V238" s="13"/>
      <c r="W238" s="13"/>
      <c r="X238" s="13"/>
      <c r="Y238" s="13"/>
      <c r="Z238" s="13"/>
      <c r="AA238" s="13"/>
      <c r="AB238" s="13"/>
      <c r="AC238" s="13"/>
      <c r="AD238" s="13"/>
      <c r="AE238" s="13"/>
      <c r="AT238" s="234" t="s">
        <v>153</v>
      </c>
      <c r="AU238" s="234" t="s">
        <v>83</v>
      </c>
      <c r="AV238" s="13" t="s">
        <v>81</v>
      </c>
      <c r="AW238" s="13" t="s">
        <v>35</v>
      </c>
      <c r="AX238" s="13" t="s">
        <v>73</v>
      </c>
      <c r="AY238" s="234" t="s">
        <v>142</v>
      </c>
    </row>
    <row r="239" s="13" customFormat="1">
      <c r="A239" s="13"/>
      <c r="B239" s="224"/>
      <c r="C239" s="225"/>
      <c r="D239" s="226" t="s">
        <v>153</v>
      </c>
      <c r="E239" s="227" t="s">
        <v>19</v>
      </c>
      <c r="F239" s="228" t="s">
        <v>226</v>
      </c>
      <c r="G239" s="225"/>
      <c r="H239" s="227" t="s">
        <v>19</v>
      </c>
      <c r="I239" s="229"/>
      <c r="J239" s="225"/>
      <c r="K239" s="225"/>
      <c r="L239" s="230"/>
      <c r="M239" s="231"/>
      <c r="N239" s="232"/>
      <c r="O239" s="232"/>
      <c r="P239" s="232"/>
      <c r="Q239" s="232"/>
      <c r="R239" s="232"/>
      <c r="S239" s="232"/>
      <c r="T239" s="233"/>
      <c r="U239" s="13"/>
      <c r="V239" s="13"/>
      <c r="W239" s="13"/>
      <c r="X239" s="13"/>
      <c r="Y239" s="13"/>
      <c r="Z239" s="13"/>
      <c r="AA239" s="13"/>
      <c r="AB239" s="13"/>
      <c r="AC239" s="13"/>
      <c r="AD239" s="13"/>
      <c r="AE239" s="13"/>
      <c r="AT239" s="234" t="s">
        <v>153</v>
      </c>
      <c r="AU239" s="234" t="s">
        <v>83</v>
      </c>
      <c r="AV239" s="13" t="s">
        <v>81</v>
      </c>
      <c r="AW239" s="13" t="s">
        <v>35</v>
      </c>
      <c r="AX239" s="13" t="s">
        <v>73</v>
      </c>
      <c r="AY239" s="234" t="s">
        <v>142</v>
      </c>
    </row>
    <row r="240" s="14" customFormat="1">
      <c r="A240" s="14"/>
      <c r="B240" s="235"/>
      <c r="C240" s="236"/>
      <c r="D240" s="226" t="s">
        <v>153</v>
      </c>
      <c r="E240" s="237" t="s">
        <v>19</v>
      </c>
      <c r="F240" s="238" t="s">
        <v>1053</v>
      </c>
      <c r="G240" s="236"/>
      <c r="H240" s="239">
        <v>397.19999999999999</v>
      </c>
      <c r="I240" s="240"/>
      <c r="J240" s="236"/>
      <c r="K240" s="236"/>
      <c r="L240" s="241"/>
      <c r="M240" s="242"/>
      <c r="N240" s="243"/>
      <c r="O240" s="243"/>
      <c r="P240" s="243"/>
      <c r="Q240" s="243"/>
      <c r="R240" s="243"/>
      <c r="S240" s="243"/>
      <c r="T240" s="244"/>
      <c r="U240" s="14"/>
      <c r="V240" s="14"/>
      <c r="W240" s="14"/>
      <c r="X240" s="14"/>
      <c r="Y240" s="14"/>
      <c r="Z240" s="14"/>
      <c r="AA240" s="14"/>
      <c r="AB240" s="14"/>
      <c r="AC240" s="14"/>
      <c r="AD240" s="14"/>
      <c r="AE240" s="14"/>
      <c r="AT240" s="245" t="s">
        <v>153</v>
      </c>
      <c r="AU240" s="245" t="s">
        <v>83</v>
      </c>
      <c r="AV240" s="14" t="s">
        <v>83</v>
      </c>
      <c r="AW240" s="14" t="s">
        <v>35</v>
      </c>
      <c r="AX240" s="14" t="s">
        <v>73</v>
      </c>
      <c r="AY240" s="245" t="s">
        <v>142</v>
      </c>
    </row>
    <row r="241" s="13" customFormat="1">
      <c r="A241" s="13"/>
      <c r="B241" s="224"/>
      <c r="C241" s="225"/>
      <c r="D241" s="226" t="s">
        <v>153</v>
      </c>
      <c r="E241" s="227" t="s">
        <v>19</v>
      </c>
      <c r="F241" s="228" t="s">
        <v>228</v>
      </c>
      <c r="G241" s="225"/>
      <c r="H241" s="227" t="s">
        <v>19</v>
      </c>
      <c r="I241" s="229"/>
      <c r="J241" s="225"/>
      <c r="K241" s="225"/>
      <c r="L241" s="230"/>
      <c r="M241" s="231"/>
      <c r="N241" s="232"/>
      <c r="O241" s="232"/>
      <c r="P241" s="232"/>
      <c r="Q241" s="232"/>
      <c r="R241" s="232"/>
      <c r="S241" s="232"/>
      <c r="T241" s="233"/>
      <c r="U241" s="13"/>
      <c r="V241" s="13"/>
      <c r="W241" s="13"/>
      <c r="X241" s="13"/>
      <c r="Y241" s="13"/>
      <c r="Z241" s="13"/>
      <c r="AA241" s="13"/>
      <c r="AB241" s="13"/>
      <c r="AC241" s="13"/>
      <c r="AD241" s="13"/>
      <c r="AE241" s="13"/>
      <c r="AT241" s="234" t="s">
        <v>153</v>
      </c>
      <c r="AU241" s="234" t="s">
        <v>83</v>
      </c>
      <c r="AV241" s="13" t="s">
        <v>81</v>
      </c>
      <c r="AW241" s="13" t="s">
        <v>35</v>
      </c>
      <c r="AX241" s="13" t="s">
        <v>73</v>
      </c>
      <c r="AY241" s="234" t="s">
        <v>142</v>
      </c>
    </row>
    <row r="242" s="14" customFormat="1">
      <c r="A242" s="14"/>
      <c r="B242" s="235"/>
      <c r="C242" s="236"/>
      <c r="D242" s="226" t="s">
        <v>153</v>
      </c>
      <c r="E242" s="237" t="s">
        <v>19</v>
      </c>
      <c r="F242" s="238" t="s">
        <v>1054</v>
      </c>
      <c r="G242" s="236"/>
      <c r="H242" s="239">
        <v>-26</v>
      </c>
      <c r="I242" s="240"/>
      <c r="J242" s="236"/>
      <c r="K242" s="236"/>
      <c r="L242" s="241"/>
      <c r="M242" s="242"/>
      <c r="N242" s="243"/>
      <c r="O242" s="243"/>
      <c r="P242" s="243"/>
      <c r="Q242" s="243"/>
      <c r="R242" s="243"/>
      <c r="S242" s="243"/>
      <c r="T242" s="244"/>
      <c r="U242" s="14"/>
      <c r="V242" s="14"/>
      <c r="W242" s="14"/>
      <c r="X242" s="14"/>
      <c r="Y242" s="14"/>
      <c r="Z242" s="14"/>
      <c r="AA242" s="14"/>
      <c r="AB242" s="14"/>
      <c r="AC242" s="14"/>
      <c r="AD242" s="14"/>
      <c r="AE242" s="14"/>
      <c r="AT242" s="245" t="s">
        <v>153</v>
      </c>
      <c r="AU242" s="245" t="s">
        <v>83</v>
      </c>
      <c r="AV242" s="14" t="s">
        <v>83</v>
      </c>
      <c r="AW242" s="14" t="s">
        <v>35</v>
      </c>
      <c r="AX242" s="14" t="s">
        <v>73</v>
      </c>
      <c r="AY242" s="245" t="s">
        <v>142</v>
      </c>
    </row>
    <row r="243" s="13" customFormat="1">
      <c r="A243" s="13"/>
      <c r="B243" s="224"/>
      <c r="C243" s="225"/>
      <c r="D243" s="226" t="s">
        <v>153</v>
      </c>
      <c r="E243" s="227" t="s">
        <v>19</v>
      </c>
      <c r="F243" s="228" t="s">
        <v>230</v>
      </c>
      <c r="G243" s="225"/>
      <c r="H243" s="227" t="s">
        <v>19</v>
      </c>
      <c r="I243" s="229"/>
      <c r="J243" s="225"/>
      <c r="K243" s="225"/>
      <c r="L243" s="230"/>
      <c r="M243" s="231"/>
      <c r="N243" s="232"/>
      <c r="O243" s="232"/>
      <c r="P243" s="232"/>
      <c r="Q243" s="232"/>
      <c r="R243" s="232"/>
      <c r="S243" s="232"/>
      <c r="T243" s="233"/>
      <c r="U243" s="13"/>
      <c r="V243" s="13"/>
      <c r="W243" s="13"/>
      <c r="X243" s="13"/>
      <c r="Y243" s="13"/>
      <c r="Z243" s="13"/>
      <c r="AA243" s="13"/>
      <c r="AB243" s="13"/>
      <c r="AC243" s="13"/>
      <c r="AD243" s="13"/>
      <c r="AE243" s="13"/>
      <c r="AT243" s="234" t="s">
        <v>153</v>
      </c>
      <c r="AU243" s="234" t="s">
        <v>83</v>
      </c>
      <c r="AV243" s="13" t="s">
        <v>81</v>
      </c>
      <c r="AW243" s="13" t="s">
        <v>35</v>
      </c>
      <c r="AX243" s="13" t="s">
        <v>73</v>
      </c>
      <c r="AY243" s="234" t="s">
        <v>142</v>
      </c>
    </row>
    <row r="244" s="14" customFormat="1">
      <c r="A244" s="14"/>
      <c r="B244" s="235"/>
      <c r="C244" s="236"/>
      <c r="D244" s="226" t="s">
        <v>153</v>
      </c>
      <c r="E244" s="237" t="s">
        <v>19</v>
      </c>
      <c r="F244" s="238" t="s">
        <v>1055</v>
      </c>
      <c r="G244" s="236"/>
      <c r="H244" s="239">
        <v>-20.5</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153</v>
      </c>
      <c r="AU244" s="245" t="s">
        <v>83</v>
      </c>
      <c r="AV244" s="14" t="s">
        <v>83</v>
      </c>
      <c r="AW244" s="14" t="s">
        <v>35</v>
      </c>
      <c r="AX244" s="14" t="s">
        <v>73</v>
      </c>
      <c r="AY244" s="245" t="s">
        <v>142</v>
      </c>
    </row>
    <row r="245" s="13" customFormat="1">
      <c r="A245" s="13"/>
      <c r="B245" s="224"/>
      <c r="C245" s="225"/>
      <c r="D245" s="226" t="s">
        <v>153</v>
      </c>
      <c r="E245" s="227" t="s">
        <v>19</v>
      </c>
      <c r="F245" s="228" t="s">
        <v>1056</v>
      </c>
      <c r="G245" s="225"/>
      <c r="H245" s="227" t="s">
        <v>19</v>
      </c>
      <c r="I245" s="229"/>
      <c r="J245" s="225"/>
      <c r="K245" s="225"/>
      <c r="L245" s="230"/>
      <c r="M245" s="231"/>
      <c r="N245" s="232"/>
      <c r="O245" s="232"/>
      <c r="P245" s="232"/>
      <c r="Q245" s="232"/>
      <c r="R245" s="232"/>
      <c r="S245" s="232"/>
      <c r="T245" s="233"/>
      <c r="U245" s="13"/>
      <c r="V245" s="13"/>
      <c r="W245" s="13"/>
      <c r="X245" s="13"/>
      <c r="Y245" s="13"/>
      <c r="Z245" s="13"/>
      <c r="AA245" s="13"/>
      <c r="AB245" s="13"/>
      <c r="AC245" s="13"/>
      <c r="AD245" s="13"/>
      <c r="AE245" s="13"/>
      <c r="AT245" s="234" t="s">
        <v>153</v>
      </c>
      <c r="AU245" s="234" t="s">
        <v>83</v>
      </c>
      <c r="AV245" s="13" t="s">
        <v>81</v>
      </c>
      <c r="AW245" s="13" t="s">
        <v>35</v>
      </c>
      <c r="AX245" s="13" t="s">
        <v>73</v>
      </c>
      <c r="AY245" s="234" t="s">
        <v>142</v>
      </c>
    </row>
    <row r="246" s="14" customFormat="1">
      <c r="A246" s="14"/>
      <c r="B246" s="235"/>
      <c r="C246" s="236"/>
      <c r="D246" s="226" t="s">
        <v>153</v>
      </c>
      <c r="E246" s="237" t="s">
        <v>19</v>
      </c>
      <c r="F246" s="238" t="s">
        <v>1057</v>
      </c>
      <c r="G246" s="236"/>
      <c r="H246" s="239">
        <v>-35</v>
      </c>
      <c r="I246" s="240"/>
      <c r="J246" s="236"/>
      <c r="K246" s="236"/>
      <c r="L246" s="241"/>
      <c r="M246" s="242"/>
      <c r="N246" s="243"/>
      <c r="O246" s="243"/>
      <c r="P246" s="243"/>
      <c r="Q246" s="243"/>
      <c r="R246" s="243"/>
      <c r="S246" s="243"/>
      <c r="T246" s="244"/>
      <c r="U246" s="14"/>
      <c r="V246" s="14"/>
      <c r="W246" s="14"/>
      <c r="X246" s="14"/>
      <c r="Y246" s="14"/>
      <c r="Z246" s="14"/>
      <c r="AA246" s="14"/>
      <c r="AB246" s="14"/>
      <c r="AC246" s="14"/>
      <c r="AD246" s="14"/>
      <c r="AE246" s="14"/>
      <c r="AT246" s="245" t="s">
        <v>153</v>
      </c>
      <c r="AU246" s="245" t="s">
        <v>83</v>
      </c>
      <c r="AV246" s="14" t="s">
        <v>83</v>
      </c>
      <c r="AW246" s="14" t="s">
        <v>35</v>
      </c>
      <c r="AX246" s="14" t="s">
        <v>73</v>
      </c>
      <c r="AY246" s="245" t="s">
        <v>142</v>
      </c>
    </row>
    <row r="247" s="15" customFormat="1">
      <c r="A247" s="15"/>
      <c r="B247" s="246"/>
      <c r="C247" s="247"/>
      <c r="D247" s="226" t="s">
        <v>153</v>
      </c>
      <c r="E247" s="248" t="s">
        <v>19</v>
      </c>
      <c r="F247" s="249" t="s">
        <v>160</v>
      </c>
      <c r="G247" s="247"/>
      <c r="H247" s="250">
        <v>315.69999999999999</v>
      </c>
      <c r="I247" s="251"/>
      <c r="J247" s="247"/>
      <c r="K247" s="247"/>
      <c r="L247" s="252"/>
      <c r="M247" s="253"/>
      <c r="N247" s="254"/>
      <c r="O247" s="254"/>
      <c r="P247" s="254"/>
      <c r="Q247" s="254"/>
      <c r="R247" s="254"/>
      <c r="S247" s="254"/>
      <c r="T247" s="255"/>
      <c r="U247" s="15"/>
      <c r="V247" s="15"/>
      <c r="W247" s="15"/>
      <c r="X247" s="15"/>
      <c r="Y247" s="15"/>
      <c r="Z247" s="15"/>
      <c r="AA247" s="15"/>
      <c r="AB247" s="15"/>
      <c r="AC247" s="15"/>
      <c r="AD247" s="15"/>
      <c r="AE247" s="15"/>
      <c r="AT247" s="256" t="s">
        <v>153</v>
      </c>
      <c r="AU247" s="256" t="s">
        <v>83</v>
      </c>
      <c r="AV247" s="15" t="s">
        <v>149</v>
      </c>
      <c r="AW247" s="15" t="s">
        <v>35</v>
      </c>
      <c r="AX247" s="15" t="s">
        <v>81</v>
      </c>
      <c r="AY247" s="256" t="s">
        <v>142</v>
      </c>
    </row>
    <row r="248" s="2" customFormat="1" ht="37.8" customHeight="1">
      <c r="A248" s="40"/>
      <c r="B248" s="41"/>
      <c r="C248" s="206" t="s">
        <v>382</v>
      </c>
      <c r="D248" s="206" t="s">
        <v>144</v>
      </c>
      <c r="E248" s="207" t="s">
        <v>1058</v>
      </c>
      <c r="F248" s="208" t="s">
        <v>1059</v>
      </c>
      <c r="G248" s="209" t="s">
        <v>191</v>
      </c>
      <c r="H248" s="210">
        <v>18.5</v>
      </c>
      <c r="I248" s="211"/>
      <c r="J248" s="212">
        <f>ROUND(I248*H248,2)</f>
        <v>0</v>
      </c>
      <c r="K248" s="208" t="s">
        <v>148</v>
      </c>
      <c r="L248" s="46"/>
      <c r="M248" s="213" t="s">
        <v>19</v>
      </c>
      <c r="N248" s="214" t="s">
        <v>44</v>
      </c>
      <c r="O248" s="86"/>
      <c r="P248" s="215">
        <f>O248*H248</f>
        <v>0</v>
      </c>
      <c r="Q248" s="215">
        <v>0</v>
      </c>
      <c r="R248" s="215">
        <f>Q248*H248</f>
        <v>0</v>
      </c>
      <c r="S248" s="215">
        <v>0</v>
      </c>
      <c r="T248" s="216">
        <f>S248*H248</f>
        <v>0</v>
      </c>
      <c r="U248" s="40"/>
      <c r="V248" s="40"/>
      <c r="W248" s="40"/>
      <c r="X248" s="40"/>
      <c r="Y248" s="40"/>
      <c r="Z248" s="40"/>
      <c r="AA248" s="40"/>
      <c r="AB248" s="40"/>
      <c r="AC248" s="40"/>
      <c r="AD248" s="40"/>
      <c r="AE248" s="40"/>
      <c r="AR248" s="217" t="s">
        <v>149</v>
      </c>
      <c r="AT248" s="217" t="s">
        <v>144</v>
      </c>
      <c r="AU248" s="217" t="s">
        <v>83</v>
      </c>
      <c r="AY248" s="19" t="s">
        <v>142</v>
      </c>
      <c r="BE248" s="218">
        <f>IF(N248="základní",J248,0)</f>
        <v>0</v>
      </c>
      <c r="BF248" s="218">
        <f>IF(N248="snížená",J248,0)</f>
        <v>0</v>
      </c>
      <c r="BG248" s="218">
        <f>IF(N248="zákl. přenesená",J248,0)</f>
        <v>0</v>
      </c>
      <c r="BH248" s="218">
        <f>IF(N248="sníž. přenesená",J248,0)</f>
        <v>0</v>
      </c>
      <c r="BI248" s="218">
        <f>IF(N248="nulová",J248,0)</f>
        <v>0</v>
      </c>
      <c r="BJ248" s="19" t="s">
        <v>81</v>
      </c>
      <c r="BK248" s="218">
        <f>ROUND(I248*H248,2)</f>
        <v>0</v>
      </c>
      <c r="BL248" s="19" t="s">
        <v>149</v>
      </c>
      <c r="BM248" s="217" t="s">
        <v>1060</v>
      </c>
    </row>
    <row r="249" s="2" customFormat="1">
      <c r="A249" s="40"/>
      <c r="B249" s="41"/>
      <c r="C249" s="42"/>
      <c r="D249" s="219" t="s">
        <v>151</v>
      </c>
      <c r="E249" s="42"/>
      <c r="F249" s="220" t="s">
        <v>1061</v>
      </c>
      <c r="G249" s="42"/>
      <c r="H249" s="42"/>
      <c r="I249" s="221"/>
      <c r="J249" s="42"/>
      <c r="K249" s="42"/>
      <c r="L249" s="46"/>
      <c r="M249" s="222"/>
      <c r="N249" s="223"/>
      <c r="O249" s="86"/>
      <c r="P249" s="86"/>
      <c r="Q249" s="86"/>
      <c r="R249" s="86"/>
      <c r="S249" s="86"/>
      <c r="T249" s="87"/>
      <c r="U249" s="40"/>
      <c r="V249" s="40"/>
      <c r="W249" s="40"/>
      <c r="X249" s="40"/>
      <c r="Y249" s="40"/>
      <c r="Z249" s="40"/>
      <c r="AA249" s="40"/>
      <c r="AB249" s="40"/>
      <c r="AC249" s="40"/>
      <c r="AD249" s="40"/>
      <c r="AE249" s="40"/>
      <c r="AT249" s="19" t="s">
        <v>151</v>
      </c>
      <c r="AU249" s="19" t="s">
        <v>83</v>
      </c>
    </row>
    <row r="250" s="13" customFormat="1">
      <c r="A250" s="13"/>
      <c r="B250" s="224"/>
      <c r="C250" s="225"/>
      <c r="D250" s="226" t="s">
        <v>153</v>
      </c>
      <c r="E250" s="227" t="s">
        <v>19</v>
      </c>
      <c r="F250" s="228" t="s">
        <v>927</v>
      </c>
      <c r="G250" s="225"/>
      <c r="H250" s="227" t="s">
        <v>19</v>
      </c>
      <c r="I250" s="229"/>
      <c r="J250" s="225"/>
      <c r="K250" s="225"/>
      <c r="L250" s="230"/>
      <c r="M250" s="231"/>
      <c r="N250" s="232"/>
      <c r="O250" s="232"/>
      <c r="P250" s="232"/>
      <c r="Q250" s="232"/>
      <c r="R250" s="232"/>
      <c r="S250" s="232"/>
      <c r="T250" s="233"/>
      <c r="U250" s="13"/>
      <c r="V250" s="13"/>
      <c r="W250" s="13"/>
      <c r="X250" s="13"/>
      <c r="Y250" s="13"/>
      <c r="Z250" s="13"/>
      <c r="AA250" s="13"/>
      <c r="AB250" s="13"/>
      <c r="AC250" s="13"/>
      <c r="AD250" s="13"/>
      <c r="AE250" s="13"/>
      <c r="AT250" s="234" t="s">
        <v>153</v>
      </c>
      <c r="AU250" s="234" t="s">
        <v>83</v>
      </c>
      <c r="AV250" s="13" t="s">
        <v>81</v>
      </c>
      <c r="AW250" s="13" t="s">
        <v>35</v>
      </c>
      <c r="AX250" s="13" t="s">
        <v>73</v>
      </c>
      <c r="AY250" s="234" t="s">
        <v>142</v>
      </c>
    </row>
    <row r="251" s="13" customFormat="1">
      <c r="A251" s="13"/>
      <c r="B251" s="224"/>
      <c r="C251" s="225"/>
      <c r="D251" s="226" t="s">
        <v>153</v>
      </c>
      <c r="E251" s="227" t="s">
        <v>19</v>
      </c>
      <c r="F251" s="228" t="s">
        <v>1062</v>
      </c>
      <c r="G251" s="225"/>
      <c r="H251" s="227" t="s">
        <v>19</v>
      </c>
      <c r="I251" s="229"/>
      <c r="J251" s="225"/>
      <c r="K251" s="225"/>
      <c r="L251" s="230"/>
      <c r="M251" s="231"/>
      <c r="N251" s="232"/>
      <c r="O251" s="232"/>
      <c r="P251" s="232"/>
      <c r="Q251" s="232"/>
      <c r="R251" s="232"/>
      <c r="S251" s="232"/>
      <c r="T251" s="233"/>
      <c r="U251" s="13"/>
      <c r="V251" s="13"/>
      <c r="W251" s="13"/>
      <c r="X251" s="13"/>
      <c r="Y251" s="13"/>
      <c r="Z251" s="13"/>
      <c r="AA251" s="13"/>
      <c r="AB251" s="13"/>
      <c r="AC251" s="13"/>
      <c r="AD251" s="13"/>
      <c r="AE251" s="13"/>
      <c r="AT251" s="234" t="s">
        <v>153</v>
      </c>
      <c r="AU251" s="234" t="s">
        <v>83</v>
      </c>
      <c r="AV251" s="13" t="s">
        <v>81</v>
      </c>
      <c r="AW251" s="13" t="s">
        <v>35</v>
      </c>
      <c r="AX251" s="13" t="s">
        <v>73</v>
      </c>
      <c r="AY251" s="234" t="s">
        <v>142</v>
      </c>
    </row>
    <row r="252" s="13" customFormat="1">
      <c r="A252" s="13"/>
      <c r="B252" s="224"/>
      <c r="C252" s="225"/>
      <c r="D252" s="226" t="s">
        <v>153</v>
      </c>
      <c r="E252" s="227" t="s">
        <v>19</v>
      </c>
      <c r="F252" s="228" t="s">
        <v>1063</v>
      </c>
      <c r="G252" s="225"/>
      <c r="H252" s="227" t="s">
        <v>19</v>
      </c>
      <c r="I252" s="229"/>
      <c r="J252" s="225"/>
      <c r="K252" s="225"/>
      <c r="L252" s="230"/>
      <c r="M252" s="231"/>
      <c r="N252" s="232"/>
      <c r="O252" s="232"/>
      <c r="P252" s="232"/>
      <c r="Q252" s="232"/>
      <c r="R252" s="232"/>
      <c r="S252" s="232"/>
      <c r="T252" s="233"/>
      <c r="U252" s="13"/>
      <c r="V252" s="13"/>
      <c r="W252" s="13"/>
      <c r="X252" s="13"/>
      <c r="Y252" s="13"/>
      <c r="Z252" s="13"/>
      <c r="AA252" s="13"/>
      <c r="AB252" s="13"/>
      <c r="AC252" s="13"/>
      <c r="AD252" s="13"/>
      <c r="AE252" s="13"/>
      <c r="AT252" s="234" t="s">
        <v>153</v>
      </c>
      <c r="AU252" s="234" t="s">
        <v>83</v>
      </c>
      <c r="AV252" s="13" t="s">
        <v>81</v>
      </c>
      <c r="AW252" s="13" t="s">
        <v>35</v>
      </c>
      <c r="AX252" s="13" t="s">
        <v>73</v>
      </c>
      <c r="AY252" s="234" t="s">
        <v>142</v>
      </c>
    </row>
    <row r="253" s="14" customFormat="1">
      <c r="A253" s="14"/>
      <c r="B253" s="235"/>
      <c r="C253" s="236"/>
      <c r="D253" s="226" t="s">
        <v>153</v>
      </c>
      <c r="E253" s="237" t="s">
        <v>19</v>
      </c>
      <c r="F253" s="238" t="s">
        <v>1064</v>
      </c>
      <c r="G253" s="236"/>
      <c r="H253" s="239">
        <v>142</v>
      </c>
      <c r="I253" s="240"/>
      <c r="J253" s="236"/>
      <c r="K253" s="236"/>
      <c r="L253" s="241"/>
      <c r="M253" s="242"/>
      <c r="N253" s="243"/>
      <c r="O253" s="243"/>
      <c r="P253" s="243"/>
      <c r="Q253" s="243"/>
      <c r="R253" s="243"/>
      <c r="S253" s="243"/>
      <c r="T253" s="244"/>
      <c r="U253" s="14"/>
      <c r="V253" s="14"/>
      <c r="W253" s="14"/>
      <c r="X253" s="14"/>
      <c r="Y253" s="14"/>
      <c r="Z253" s="14"/>
      <c r="AA253" s="14"/>
      <c r="AB253" s="14"/>
      <c r="AC253" s="14"/>
      <c r="AD253" s="14"/>
      <c r="AE253" s="14"/>
      <c r="AT253" s="245" t="s">
        <v>153</v>
      </c>
      <c r="AU253" s="245" t="s">
        <v>83</v>
      </c>
      <c r="AV253" s="14" t="s">
        <v>83</v>
      </c>
      <c r="AW253" s="14" t="s">
        <v>35</v>
      </c>
      <c r="AX253" s="14" t="s">
        <v>73</v>
      </c>
      <c r="AY253" s="245" t="s">
        <v>142</v>
      </c>
    </row>
    <row r="254" s="13" customFormat="1">
      <c r="A254" s="13"/>
      <c r="B254" s="224"/>
      <c r="C254" s="225"/>
      <c r="D254" s="226" t="s">
        <v>153</v>
      </c>
      <c r="E254" s="227" t="s">
        <v>19</v>
      </c>
      <c r="F254" s="228" t="s">
        <v>1065</v>
      </c>
      <c r="G254" s="225"/>
      <c r="H254" s="227" t="s">
        <v>19</v>
      </c>
      <c r="I254" s="229"/>
      <c r="J254" s="225"/>
      <c r="K254" s="225"/>
      <c r="L254" s="230"/>
      <c r="M254" s="231"/>
      <c r="N254" s="232"/>
      <c r="O254" s="232"/>
      <c r="P254" s="232"/>
      <c r="Q254" s="232"/>
      <c r="R254" s="232"/>
      <c r="S254" s="232"/>
      <c r="T254" s="233"/>
      <c r="U254" s="13"/>
      <c r="V254" s="13"/>
      <c r="W254" s="13"/>
      <c r="X254" s="13"/>
      <c r="Y254" s="13"/>
      <c r="Z254" s="13"/>
      <c r="AA254" s="13"/>
      <c r="AB254" s="13"/>
      <c r="AC254" s="13"/>
      <c r="AD254" s="13"/>
      <c r="AE254" s="13"/>
      <c r="AT254" s="234" t="s">
        <v>153</v>
      </c>
      <c r="AU254" s="234" t="s">
        <v>83</v>
      </c>
      <c r="AV254" s="13" t="s">
        <v>81</v>
      </c>
      <c r="AW254" s="13" t="s">
        <v>35</v>
      </c>
      <c r="AX254" s="13" t="s">
        <v>73</v>
      </c>
      <c r="AY254" s="234" t="s">
        <v>142</v>
      </c>
    </row>
    <row r="255" s="14" customFormat="1">
      <c r="A255" s="14"/>
      <c r="B255" s="235"/>
      <c r="C255" s="236"/>
      <c r="D255" s="226" t="s">
        <v>153</v>
      </c>
      <c r="E255" s="237" t="s">
        <v>19</v>
      </c>
      <c r="F255" s="238" t="s">
        <v>1066</v>
      </c>
      <c r="G255" s="236"/>
      <c r="H255" s="239">
        <v>-100</v>
      </c>
      <c r="I255" s="240"/>
      <c r="J255" s="236"/>
      <c r="K255" s="236"/>
      <c r="L255" s="241"/>
      <c r="M255" s="242"/>
      <c r="N255" s="243"/>
      <c r="O255" s="243"/>
      <c r="P255" s="243"/>
      <c r="Q255" s="243"/>
      <c r="R255" s="243"/>
      <c r="S255" s="243"/>
      <c r="T255" s="244"/>
      <c r="U255" s="14"/>
      <c r="V255" s="14"/>
      <c r="W255" s="14"/>
      <c r="X255" s="14"/>
      <c r="Y255" s="14"/>
      <c r="Z255" s="14"/>
      <c r="AA255" s="14"/>
      <c r="AB255" s="14"/>
      <c r="AC255" s="14"/>
      <c r="AD255" s="14"/>
      <c r="AE255" s="14"/>
      <c r="AT255" s="245" t="s">
        <v>153</v>
      </c>
      <c r="AU255" s="245" t="s">
        <v>83</v>
      </c>
      <c r="AV255" s="14" t="s">
        <v>83</v>
      </c>
      <c r="AW255" s="14" t="s">
        <v>35</v>
      </c>
      <c r="AX255" s="14" t="s">
        <v>73</v>
      </c>
      <c r="AY255" s="245" t="s">
        <v>142</v>
      </c>
    </row>
    <row r="256" s="13" customFormat="1">
      <c r="A256" s="13"/>
      <c r="B256" s="224"/>
      <c r="C256" s="225"/>
      <c r="D256" s="226" t="s">
        <v>153</v>
      </c>
      <c r="E256" s="227" t="s">
        <v>19</v>
      </c>
      <c r="F256" s="228" t="s">
        <v>1067</v>
      </c>
      <c r="G256" s="225"/>
      <c r="H256" s="227" t="s">
        <v>19</v>
      </c>
      <c r="I256" s="229"/>
      <c r="J256" s="225"/>
      <c r="K256" s="225"/>
      <c r="L256" s="230"/>
      <c r="M256" s="231"/>
      <c r="N256" s="232"/>
      <c r="O256" s="232"/>
      <c r="P256" s="232"/>
      <c r="Q256" s="232"/>
      <c r="R256" s="232"/>
      <c r="S256" s="232"/>
      <c r="T256" s="233"/>
      <c r="U256" s="13"/>
      <c r="V256" s="13"/>
      <c r="W256" s="13"/>
      <c r="X256" s="13"/>
      <c r="Y256" s="13"/>
      <c r="Z256" s="13"/>
      <c r="AA256" s="13"/>
      <c r="AB256" s="13"/>
      <c r="AC256" s="13"/>
      <c r="AD256" s="13"/>
      <c r="AE256" s="13"/>
      <c r="AT256" s="234" t="s">
        <v>153</v>
      </c>
      <c r="AU256" s="234" t="s">
        <v>83</v>
      </c>
      <c r="AV256" s="13" t="s">
        <v>81</v>
      </c>
      <c r="AW256" s="13" t="s">
        <v>35</v>
      </c>
      <c r="AX256" s="13" t="s">
        <v>73</v>
      </c>
      <c r="AY256" s="234" t="s">
        <v>142</v>
      </c>
    </row>
    <row r="257" s="14" customFormat="1">
      <c r="A257" s="14"/>
      <c r="B257" s="235"/>
      <c r="C257" s="236"/>
      <c r="D257" s="226" t="s">
        <v>153</v>
      </c>
      <c r="E257" s="237" t="s">
        <v>19</v>
      </c>
      <c r="F257" s="238" t="s">
        <v>1068</v>
      </c>
      <c r="G257" s="236"/>
      <c r="H257" s="239">
        <v>-23.5</v>
      </c>
      <c r="I257" s="240"/>
      <c r="J257" s="236"/>
      <c r="K257" s="236"/>
      <c r="L257" s="241"/>
      <c r="M257" s="242"/>
      <c r="N257" s="243"/>
      <c r="O257" s="243"/>
      <c r="P257" s="243"/>
      <c r="Q257" s="243"/>
      <c r="R257" s="243"/>
      <c r="S257" s="243"/>
      <c r="T257" s="244"/>
      <c r="U257" s="14"/>
      <c r="V257" s="14"/>
      <c r="W257" s="14"/>
      <c r="X257" s="14"/>
      <c r="Y257" s="14"/>
      <c r="Z257" s="14"/>
      <c r="AA257" s="14"/>
      <c r="AB257" s="14"/>
      <c r="AC257" s="14"/>
      <c r="AD257" s="14"/>
      <c r="AE257" s="14"/>
      <c r="AT257" s="245" t="s">
        <v>153</v>
      </c>
      <c r="AU257" s="245" t="s">
        <v>83</v>
      </c>
      <c r="AV257" s="14" t="s">
        <v>83</v>
      </c>
      <c r="AW257" s="14" t="s">
        <v>35</v>
      </c>
      <c r="AX257" s="14" t="s">
        <v>73</v>
      </c>
      <c r="AY257" s="245" t="s">
        <v>142</v>
      </c>
    </row>
    <row r="258" s="15" customFormat="1">
      <c r="A258" s="15"/>
      <c r="B258" s="246"/>
      <c r="C258" s="247"/>
      <c r="D258" s="226" t="s">
        <v>153</v>
      </c>
      <c r="E258" s="248" t="s">
        <v>19</v>
      </c>
      <c r="F258" s="249" t="s">
        <v>160</v>
      </c>
      <c r="G258" s="247"/>
      <c r="H258" s="250">
        <v>18.5</v>
      </c>
      <c r="I258" s="251"/>
      <c r="J258" s="247"/>
      <c r="K258" s="247"/>
      <c r="L258" s="252"/>
      <c r="M258" s="253"/>
      <c r="N258" s="254"/>
      <c r="O258" s="254"/>
      <c r="P258" s="254"/>
      <c r="Q258" s="254"/>
      <c r="R258" s="254"/>
      <c r="S258" s="254"/>
      <c r="T258" s="255"/>
      <c r="U258" s="15"/>
      <c r="V258" s="15"/>
      <c r="W258" s="15"/>
      <c r="X258" s="15"/>
      <c r="Y258" s="15"/>
      <c r="Z258" s="15"/>
      <c r="AA258" s="15"/>
      <c r="AB258" s="15"/>
      <c r="AC258" s="15"/>
      <c r="AD258" s="15"/>
      <c r="AE258" s="15"/>
      <c r="AT258" s="256" t="s">
        <v>153</v>
      </c>
      <c r="AU258" s="256" t="s">
        <v>83</v>
      </c>
      <c r="AV258" s="15" t="s">
        <v>149</v>
      </c>
      <c r="AW258" s="15" t="s">
        <v>35</v>
      </c>
      <c r="AX258" s="15" t="s">
        <v>81</v>
      </c>
      <c r="AY258" s="256" t="s">
        <v>142</v>
      </c>
    </row>
    <row r="259" s="2" customFormat="1" ht="37.8" customHeight="1">
      <c r="A259" s="40"/>
      <c r="B259" s="41"/>
      <c r="C259" s="206" t="s">
        <v>388</v>
      </c>
      <c r="D259" s="206" t="s">
        <v>144</v>
      </c>
      <c r="E259" s="207" t="s">
        <v>1069</v>
      </c>
      <c r="F259" s="208" t="s">
        <v>1070</v>
      </c>
      <c r="G259" s="209" t="s">
        <v>191</v>
      </c>
      <c r="H259" s="210">
        <v>74</v>
      </c>
      <c r="I259" s="211"/>
      <c r="J259" s="212">
        <f>ROUND(I259*H259,2)</f>
        <v>0</v>
      </c>
      <c r="K259" s="208" t="s">
        <v>148</v>
      </c>
      <c r="L259" s="46"/>
      <c r="M259" s="213" t="s">
        <v>19</v>
      </c>
      <c r="N259" s="214" t="s">
        <v>44</v>
      </c>
      <c r="O259" s="86"/>
      <c r="P259" s="215">
        <f>O259*H259</f>
        <v>0</v>
      </c>
      <c r="Q259" s="215">
        <v>0</v>
      </c>
      <c r="R259" s="215">
        <f>Q259*H259</f>
        <v>0</v>
      </c>
      <c r="S259" s="215">
        <v>0</v>
      </c>
      <c r="T259" s="216">
        <f>S259*H259</f>
        <v>0</v>
      </c>
      <c r="U259" s="40"/>
      <c r="V259" s="40"/>
      <c r="W259" s="40"/>
      <c r="X259" s="40"/>
      <c r="Y259" s="40"/>
      <c r="Z259" s="40"/>
      <c r="AA259" s="40"/>
      <c r="AB259" s="40"/>
      <c r="AC259" s="40"/>
      <c r="AD259" s="40"/>
      <c r="AE259" s="40"/>
      <c r="AR259" s="217" t="s">
        <v>149</v>
      </c>
      <c r="AT259" s="217" t="s">
        <v>144</v>
      </c>
      <c r="AU259" s="217" t="s">
        <v>83</v>
      </c>
      <c r="AY259" s="19" t="s">
        <v>142</v>
      </c>
      <c r="BE259" s="218">
        <f>IF(N259="základní",J259,0)</f>
        <v>0</v>
      </c>
      <c r="BF259" s="218">
        <f>IF(N259="snížená",J259,0)</f>
        <v>0</v>
      </c>
      <c r="BG259" s="218">
        <f>IF(N259="zákl. přenesená",J259,0)</f>
        <v>0</v>
      </c>
      <c r="BH259" s="218">
        <f>IF(N259="sníž. přenesená",J259,0)</f>
        <v>0</v>
      </c>
      <c r="BI259" s="218">
        <f>IF(N259="nulová",J259,0)</f>
        <v>0</v>
      </c>
      <c r="BJ259" s="19" t="s">
        <v>81</v>
      </c>
      <c r="BK259" s="218">
        <f>ROUND(I259*H259,2)</f>
        <v>0</v>
      </c>
      <c r="BL259" s="19" t="s">
        <v>149</v>
      </c>
      <c r="BM259" s="217" t="s">
        <v>1071</v>
      </c>
    </row>
    <row r="260" s="2" customFormat="1">
      <c r="A260" s="40"/>
      <c r="B260" s="41"/>
      <c r="C260" s="42"/>
      <c r="D260" s="219" t="s">
        <v>151</v>
      </c>
      <c r="E260" s="42"/>
      <c r="F260" s="220" t="s">
        <v>1072</v>
      </c>
      <c r="G260" s="42"/>
      <c r="H260" s="42"/>
      <c r="I260" s="221"/>
      <c r="J260" s="42"/>
      <c r="K260" s="42"/>
      <c r="L260" s="46"/>
      <c r="M260" s="222"/>
      <c r="N260" s="223"/>
      <c r="O260" s="86"/>
      <c r="P260" s="86"/>
      <c r="Q260" s="86"/>
      <c r="R260" s="86"/>
      <c r="S260" s="86"/>
      <c r="T260" s="87"/>
      <c r="U260" s="40"/>
      <c r="V260" s="40"/>
      <c r="W260" s="40"/>
      <c r="X260" s="40"/>
      <c r="Y260" s="40"/>
      <c r="Z260" s="40"/>
      <c r="AA260" s="40"/>
      <c r="AB260" s="40"/>
      <c r="AC260" s="40"/>
      <c r="AD260" s="40"/>
      <c r="AE260" s="40"/>
      <c r="AT260" s="19" t="s">
        <v>151</v>
      </c>
      <c r="AU260" s="19" t="s">
        <v>83</v>
      </c>
    </row>
    <row r="261" s="13" customFormat="1">
      <c r="A261" s="13"/>
      <c r="B261" s="224"/>
      <c r="C261" s="225"/>
      <c r="D261" s="226" t="s">
        <v>153</v>
      </c>
      <c r="E261" s="227" t="s">
        <v>19</v>
      </c>
      <c r="F261" s="228" t="s">
        <v>927</v>
      </c>
      <c r="G261" s="225"/>
      <c r="H261" s="227" t="s">
        <v>19</v>
      </c>
      <c r="I261" s="229"/>
      <c r="J261" s="225"/>
      <c r="K261" s="225"/>
      <c r="L261" s="230"/>
      <c r="M261" s="231"/>
      <c r="N261" s="232"/>
      <c r="O261" s="232"/>
      <c r="P261" s="232"/>
      <c r="Q261" s="232"/>
      <c r="R261" s="232"/>
      <c r="S261" s="232"/>
      <c r="T261" s="233"/>
      <c r="U261" s="13"/>
      <c r="V261" s="13"/>
      <c r="W261" s="13"/>
      <c r="X261" s="13"/>
      <c r="Y261" s="13"/>
      <c r="Z261" s="13"/>
      <c r="AA261" s="13"/>
      <c r="AB261" s="13"/>
      <c r="AC261" s="13"/>
      <c r="AD261" s="13"/>
      <c r="AE261" s="13"/>
      <c r="AT261" s="234" t="s">
        <v>153</v>
      </c>
      <c r="AU261" s="234" t="s">
        <v>83</v>
      </c>
      <c r="AV261" s="13" t="s">
        <v>81</v>
      </c>
      <c r="AW261" s="13" t="s">
        <v>35</v>
      </c>
      <c r="AX261" s="13" t="s">
        <v>73</v>
      </c>
      <c r="AY261" s="234" t="s">
        <v>142</v>
      </c>
    </row>
    <row r="262" s="13" customFormat="1">
      <c r="A262" s="13"/>
      <c r="B262" s="224"/>
      <c r="C262" s="225"/>
      <c r="D262" s="226" t="s">
        <v>153</v>
      </c>
      <c r="E262" s="227" t="s">
        <v>19</v>
      </c>
      <c r="F262" s="228" t="s">
        <v>1073</v>
      </c>
      <c r="G262" s="225"/>
      <c r="H262" s="227" t="s">
        <v>19</v>
      </c>
      <c r="I262" s="229"/>
      <c r="J262" s="225"/>
      <c r="K262" s="225"/>
      <c r="L262" s="230"/>
      <c r="M262" s="231"/>
      <c r="N262" s="232"/>
      <c r="O262" s="232"/>
      <c r="P262" s="232"/>
      <c r="Q262" s="232"/>
      <c r="R262" s="232"/>
      <c r="S262" s="232"/>
      <c r="T262" s="233"/>
      <c r="U262" s="13"/>
      <c r="V262" s="13"/>
      <c r="W262" s="13"/>
      <c r="X262" s="13"/>
      <c r="Y262" s="13"/>
      <c r="Z262" s="13"/>
      <c r="AA262" s="13"/>
      <c r="AB262" s="13"/>
      <c r="AC262" s="13"/>
      <c r="AD262" s="13"/>
      <c r="AE262" s="13"/>
      <c r="AT262" s="234" t="s">
        <v>153</v>
      </c>
      <c r="AU262" s="234" t="s">
        <v>83</v>
      </c>
      <c r="AV262" s="13" t="s">
        <v>81</v>
      </c>
      <c r="AW262" s="13" t="s">
        <v>35</v>
      </c>
      <c r="AX262" s="13" t="s">
        <v>73</v>
      </c>
      <c r="AY262" s="234" t="s">
        <v>142</v>
      </c>
    </row>
    <row r="263" s="14" customFormat="1">
      <c r="A263" s="14"/>
      <c r="B263" s="235"/>
      <c r="C263" s="236"/>
      <c r="D263" s="226" t="s">
        <v>153</v>
      </c>
      <c r="E263" s="237" t="s">
        <v>19</v>
      </c>
      <c r="F263" s="238" t="s">
        <v>1074</v>
      </c>
      <c r="G263" s="236"/>
      <c r="H263" s="239">
        <v>74</v>
      </c>
      <c r="I263" s="240"/>
      <c r="J263" s="236"/>
      <c r="K263" s="236"/>
      <c r="L263" s="241"/>
      <c r="M263" s="242"/>
      <c r="N263" s="243"/>
      <c r="O263" s="243"/>
      <c r="P263" s="243"/>
      <c r="Q263" s="243"/>
      <c r="R263" s="243"/>
      <c r="S263" s="243"/>
      <c r="T263" s="244"/>
      <c r="U263" s="14"/>
      <c r="V263" s="14"/>
      <c r="W263" s="14"/>
      <c r="X263" s="14"/>
      <c r="Y263" s="14"/>
      <c r="Z263" s="14"/>
      <c r="AA263" s="14"/>
      <c r="AB263" s="14"/>
      <c r="AC263" s="14"/>
      <c r="AD263" s="14"/>
      <c r="AE263" s="14"/>
      <c r="AT263" s="245" t="s">
        <v>153</v>
      </c>
      <c r="AU263" s="245" t="s">
        <v>83</v>
      </c>
      <c r="AV263" s="14" t="s">
        <v>83</v>
      </c>
      <c r="AW263" s="14" t="s">
        <v>35</v>
      </c>
      <c r="AX263" s="14" t="s">
        <v>81</v>
      </c>
      <c r="AY263" s="245" t="s">
        <v>142</v>
      </c>
    </row>
    <row r="264" s="2" customFormat="1" ht="24.15" customHeight="1">
      <c r="A264" s="40"/>
      <c r="B264" s="41"/>
      <c r="C264" s="206" t="s">
        <v>396</v>
      </c>
      <c r="D264" s="206" t="s">
        <v>144</v>
      </c>
      <c r="E264" s="207" t="s">
        <v>233</v>
      </c>
      <c r="F264" s="208" t="s">
        <v>234</v>
      </c>
      <c r="G264" s="209" t="s">
        <v>191</v>
      </c>
      <c r="H264" s="210">
        <v>205</v>
      </c>
      <c r="I264" s="211"/>
      <c r="J264" s="212">
        <f>ROUND(I264*H264,2)</f>
        <v>0</v>
      </c>
      <c r="K264" s="208" t="s">
        <v>148</v>
      </c>
      <c r="L264" s="46"/>
      <c r="M264" s="213" t="s">
        <v>19</v>
      </c>
      <c r="N264" s="214" t="s">
        <v>44</v>
      </c>
      <c r="O264" s="86"/>
      <c r="P264" s="215">
        <f>O264*H264</f>
        <v>0</v>
      </c>
      <c r="Q264" s="215">
        <v>0</v>
      </c>
      <c r="R264" s="215">
        <f>Q264*H264</f>
        <v>0</v>
      </c>
      <c r="S264" s="215">
        <v>0</v>
      </c>
      <c r="T264" s="216">
        <f>S264*H264</f>
        <v>0</v>
      </c>
      <c r="U264" s="40"/>
      <c r="V264" s="40"/>
      <c r="W264" s="40"/>
      <c r="X264" s="40"/>
      <c r="Y264" s="40"/>
      <c r="Z264" s="40"/>
      <c r="AA264" s="40"/>
      <c r="AB264" s="40"/>
      <c r="AC264" s="40"/>
      <c r="AD264" s="40"/>
      <c r="AE264" s="40"/>
      <c r="AR264" s="217" t="s">
        <v>149</v>
      </c>
      <c r="AT264" s="217" t="s">
        <v>144</v>
      </c>
      <c r="AU264" s="217" t="s">
        <v>83</v>
      </c>
      <c r="AY264" s="19" t="s">
        <v>142</v>
      </c>
      <c r="BE264" s="218">
        <f>IF(N264="základní",J264,0)</f>
        <v>0</v>
      </c>
      <c r="BF264" s="218">
        <f>IF(N264="snížená",J264,0)</f>
        <v>0</v>
      </c>
      <c r="BG264" s="218">
        <f>IF(N264="zákl. přenesená",J264,0)</f>
        <v>0</v>
      </c>
      <c r="BH264" s="218">
        <f>IF(N264="sníž. přenesená",J264,0)</f>
        <v>0</v>
      </c>
      <c r="BI264" s="218">
        <f>IF(N264="nulová",J264,0)</f>
        <v>0</v>
      </c>
      <c r="BJ264" s="19" t="s">
        <v>81</v>
      </c>
      <c r="BK264" s="218">
        <f>ROUND(I264*H264,2)</f>
        <v>0</v>
      </c>
      <c r="BL264" s="19" t="s">
        <v>149</v>
      </c>
      <c r="BM264" s="217" t="s">
        <v>1075</v>
      </c>
    </row>
    <row r="265" s="2" customFormat="1">
      <c r="A265" s="40"/>
      <c r="B265" s="41"/>
      <c r="C265" s="42"/>
      <c r="D265" s="219" t="s">
        <v>151</v>
      </c>
      <c r="E265" s="42"/>
      <c r="F265" s="220" t="s">
        <v>236</v>
      </c>
      <c r="G265" s="42"/>
      <c r="H265" s="42"/>
      <c r="I265" s="221"/>
      <c r="J265" s="42"/>
      <c r="K265" s="42"/>
      <c r="L265" s="46"/>
      <c r="M265" s="222"/>
      <c r="N265" s="223"/>
      <c r="O265" s="86"/>
      <c r="P265" s="86"/>
      <c r="Q265" s="86"/>
      <c r="R265" s="86"/>
      <c r="S265" s="86"/>
      <c r="T265" s="87"/>
      <c r="U265" s="40"/>
      <c r="V265" s="40"/>
      <c r="W265" s="40"/>
      <c r="X265" s="40"/>
      <c r="Y265" s="40"/>
      <c r="Z265" s="40"/>
      <c r="AA265" s="40"/>
      <c r="AB265" s="40"/>
      <c r="AC265" s="40"/>
      <c r="AD265" s="40"/>
      <c r="AE265" s="40"/>
      <c r="AT265" s="19" t="s">
        <v>151</v>
      </c>
      <c r="AU265" s="19" t="s">
        <v>83</v>
      </c>
    </row>
    <row r="266" s="13" customFormat="1">
      <c r="A266" s="13"/>
      <c r="B266" s="224"/>
      <c r="C266" s="225"/>
      <c r="D266" s="226" t="s">
        <v>153</v>
      </c>
      <c r="E266" s="227" t="s">
        <v>19</v>
      </c>
      <c r="F266" s="228" t="s">
        <v>927</v>
      </c>
      <c r="G266" s="225"/>
      <c r="H266" s="227" t="s">
        <v>19</v>
      </c>
      <c r="I266" s="229"/>
      <c r="J266" s="225"/>
      <c r="K266" s="225"/>
      <c r="L266" s="230"/>
      <c r="M266" s="231"/>
      <c r="N266" s="232"/>
      <c r="O266" s="232"/>
      <c r="P266" s="232"/>
      <c r="Q266" s="232"/>
      <c r="R266" s="232"/>
      <c r="S266" s="232"/>
      <c r="T266" s="233"/>
      <c r="U266" s="13"/>
      <c r="V266" s="13"/>
      <c r="W266" s="13"/>
      <c r="X266" s="13"/>
      <c r="Y266" s="13"/>
      <c r="Z266" s="13"/>
      <c r="AA266" s="13"/>
      <c r="AB266" s="13"/>
      <c r="AC266" s="13"/>
      <c r="AD266" s="13"/>
      <c r="AE266" s="13"/>
      <c r="AT266" s="234" t="s">
        <v>153</v>
      </c>
      <c r="AU266" s="234" t="s">
        <v>83</v>
      </c>
      <c r="AV266" s="13" t="s">
        <v>81</v>
      </c>
      <c r="AW266" s="13" t="s">
        <v>35</v>
      </c>
      <c r="AX266" s="13" t="s">
        <v>73</v>
      </c>
      <c r="AY266" s="234" t="s">
        <v>142</v>
      </c>
    </row>
    <row r="267" s="13" customFormat="1">
      <c r="A267" s="13"/>
      <c r="B267" s="224"/>
      <c r="C267" s="225"/>
      <c r="D267" s="226" t="s">
        <v>153</v>
      </c>
      <c r="E267" s="227" t="s">
        <v>19</v>
      </c>
      <c r="F267" s="228" t="s">
        <v>237</v>
      </c>
      <c r="G267" s="225"/>
      <c r="H267" s="227" t="s">
        <v>19</v>
      </c>
      <c r="I267" s="229"/>
      <c r="J267" s="225"/>
      <c r="K267" s="225"/>
      <c r="L267" s="230"/>
      <c r="M267" s="231"/>
      <c r="N267" s="232"/>
      <c r="O267" s="232"/>
      <c r="P267" s="232"/>
      <c r="Q267" s="232"/>
      <c r="R267" s="232"/>
      <c r="S267" s="232"/>
      <c r="T267" s="233"/>
      <c r="U267" s="13"/>
      <c r="V267" s="13"/>
      <c r="W267" s="13"/>
      <c r="X267" s="13"/>
      <c r="Y267" s="13"/>
      <c r="Z267" s="13"/>
      <c r="AA267" s="13"/>
      <c r="AB267" s="13"/>
      <c r="AC267" s="13"/>
      <c r="AD267" s="13"/>
      <c r="AE267" s="13"/>
      <c r="AT267" s="234" t="s">
        <v>153</v>
      </c>
      <c r="AU267" s="234" t="s">
        <v>83</v>
      </c>
      <c r="AV267" s="13" t="s">
        <v>81</v>
      </c>
      <c r="AW267" s="13" t="s">
        <v>35</v>
      </c>
      <c r="AX267" s="13" t="s">
        <v>73</v>
      </c>
      <c r="AY267" s="234" t="s">
        <v>142</v>
      </c>
    </row>
    <row r="268" s="13" customFormat="1">
      <c r="A268" s="13"/>
      <c r="B268" s="224"/>
      <c r="C268" s="225"/>
      <c r="D268" s="226" t="s">
        <v>153</v>
      </c>
      <c r="E268" s="227" t="s">
        <v>19</v>
      </c>
      <c r="F268" s="228" t="s">
        <v>215</v>
      </c>
      <c r="G268" s="225"/>
      <c r="H268" s="227" t="s">
        <v>19</v>
      </c>
      <c r="I268" s="229"/>
      <c r="J268" s="225"/>
      <c r="K268" s="225"/>
      <c r="L268" s="230"/>
      <c r="M268" s="231"/>
      <c r="N268" s="232"/>
      <c r="O268" s="232"/>
      <c r="P268" s="232"/>
      <c r="Q268" s="232"/>
      <c r="R268" s="232"/>
      <c r="S268" s="232"/>
      <c r="T268" s="233"/>
      <c r="U268" s="13"/>
      <c r="V268" s="13"/>
      <c r="W268" s="13"/>
      <c r="X268" s="13"/>
      <c r="Y268" s="13"/>
      <c r="Z268" s="13"/>
      <c r="AA268" s="13"/>
      <c r="AB268" s="13"/>
      <c r="AC268" s="13"/>
      <c r="AD268" s="13"/>
      <c r="AE268" s="13"/>
      <c r="AT268" s="234" t="s">
        <v>153</v>
      </c>
      <c r="AU268" s="234" t="s">
        <v>83</v>
      </c>
      <c r="AV268" s="13" t="s">
        <v>81</v>
      </c>
      <c r="AW268" s="13" t="s">
        <v>35</v>
      </c>
      <c r="AX268" s="13" t="s">
        <v>73</v>
      </c>
      <c r="AY268" s="234" t="s">
        <v>142</v>
      </c>
    </row>
    <row r="269" s="14" customFormat="1">
      <c r="A269" s="14"/>
      <c r="B269" s="235"/>
      <c r="C269" s="236"/>
      <c r="D269" s="226" t="s">
        <v>153</v>
      </c>
      <c r="E269" s="237" t="s">
        <v>19</v>
      </c>
      <c r="F269" s="238" t="s">
        <v>1076</v>
      </c>
      <c r="G269" s="236"/>
      <c r="H269" s="239">
        <v>123.5</v>
      </c>
      <c r="I269" s="240"/>
      <c r="J269" s="236"/>
      <c r="K269" s="236"/>
      <c r="L269" s="241"/>
      <c r="M269" s="242"/>
      <c r="N269" s="243"/>
      <c r="O269" s="243"/>
      <c r="P269" s="243"/>
      <c r="Q269" s="243"/>
      <c r="R269" s="243"/>
      <c r="S269" s="243"/>
      <c r="T269" s="244"/>
      <c r="U269" s="14"/>
      <c r="V269" s="14"/>
      <c r="W269" s="14"/>
      <c r="X269" s="14"/>
      <c r="Y269" s="14"/>
      <c r="Z269" s="14"/>
      <c r="AA269" s="14"/>
      <c r="AB269" s="14"/>
      <c r="AC269" s="14"/>
      <c r="AD269" s="14"/>
      <c r="AE269" s="14"/>
      <c r="AT269" s="245" t="s">
        <v>153</v>
      </c>
      <c r="AU269" s="245" t="s">
        <v>83</v>
      </c>
      <c r="AV269" s="14" t="s">
        <v>83</v>
      </c>
      <c r="AW269" s="14" t="s">
        <v>35</v>
      </c>
      <c r="AX269" s="14" t="s">
        <v>73</v>
      </c>
      <c r="AY269" s="245" t="s">
        <v>142</v>
      </c>
    </row>
    <row r="270" s="13" customFormat="1">
      <c r="A270" s="13"/>
      <c r="B270" s="224"/>
      <c r="C270" s="225"/>
      <c r="D270" s="226" t="s">
        <v>153</v>
      </c>
      <c r="E270" s="227" t="s">
        <v>19</v>
      </c>
      <c r="F270" s="228" t="s">
        <v>217</v>
      </c>
      <c r="G270" s="225"/>
      <c r="H270" s="227" t="s">
        <v>19</v>
      </c>
      <c r="I270" s="229"/>
      <c r="J270" s="225"/>
      <c r="K270" s="225"/>
      <c r="L270" s="230"/>
      <c r="M270" s="231"/>
      <c r="N270" s="232"/>
      <c r="O270" s="232"/>
      <c r="P270" s="232"/>
      <c r="Q270" s="232"/>
      <c r="R270" s="232"/>
      <c r="S270" s="232"/>
      <c r="T270" s="233"/>
      <c r="U270" s="13"/>
      <c r="V270" s="13"/>
      <c r="W270" s="13"/>
      <c r="X270" s="13"/>
      <c r="Y270" s="13"/>
      <c r="Z270" s="13"/>
      <c r="AA270" s="13"/>
      <c r="AB270" s="13"/>
      <c r="AC270" s="13"/>
      <c r="AD270" s="13"/>
      <c r="AE270" s="13"/>
      <c r="AT270" s="234" t="s">
        <v>153</v>
      </c>
      <c r="AU270" s="234" t="s">
        <v>83</v>
      </c>
      <c r="AV270" s="13" t="s">
        <v>81</v>
      </c>
      <c r="AW270" s="13" t="s">
        <v>35</v>
      </c>
      <c r="AX270" s="13" t="s">
        <v>73</v>
      </c>
      <c r="AY270" s="234" t="s">
        <v>142</v>
      </c>
    </row>
    <row r="271" s="14" customFormat="1">
      <c r="A271" s="14"/>
      <c r="B271" s="235"/>
      <c r="C271" s="236"/>
      <c r="D271" s="226" t="s">
        <v>153</v>
      </c>
      <c r="E271" s="237" t="s">
        <v>19</v>
      </c>
      <c r="F271" s="238" t="s">
        <v>1077</v>
      </c>
      <c r="G271" s="236"/>
      <c r="H271" s="239">
        <v>26</v>
      </c>
      <c r="I271" s="240"/>
      <c r="J271" s="236"/>
      <c r="K271" s="236"/>
      <c r="L271" s="241"/>
      <c r="M271" s="242"/>
      <c r="N271" s="243"/>
      <c r="O271" s="243"/>
      <c r="P271" s="243"/>
      <c r="Q271" s="243"/>
      <c r="R271" s="243"/>
      <c r="S271" s="243"/>
      <c r="T271" s="244"/>
      <c r="U271" s="14"/>
      <c r="V271" s="14"/>
      <c r="W271" s="14"/>
      <c r="X271" s="14"/>
      <c r="Y271" s="14"/>
      <c r="Z271" s="14"/>
      <c r="AA271" s="14"/>
      <c r="AB271" s="14"/>
      <c r="AC271" s="14"/>
      <c r="AD271" s="14"/>
      <c r="AE271" s="14"/>
      <c r="AT271" s="245" t="s">
        <v>153</v>
      </c>
      <c r="AU271" s="245" t="s">
        <v>83</v>
      </c>
      <c r="AV271" s="14" t="s">
        <v>83</v>
      </c>
      <c r="AW271" s="14" t="s">
        <v>35</v>
      </c>
      <c r="AX271" s="14" t="s">
        <v>73</v>
      </c>
      <c r="AY271" s="245" t="s">
        <v>142</v>
      </c>
    </row>
    <row r="272" s="13" customFormat="1">
      <c r="A272" s="13"/>
      <c r="B272" s="224"/>
      <c r="C272" s="225"/>
      <c r="D272" s="226" t="s">
        <v>153</v>
      </c>
      <c r="E272" s="227" t="s">
        <v>19</v>
      </c>
      <c r="F272" s="228" t="s">
        <v>219</v>
      </c>
      <c r="G272" s="225"/>
      <c r="H272" s="227" t="s">
        <v>19</v>
      </c>
      <c r="I272" s="229"/>
      <c r="J272" s="225"/>
      <c r="K272" s="225"/>
      <c r="L272" s="230"/>
      <c r="M272" s="231"/>
      <c r="N272" s="232"/>
      <c r="O272" s="232"/>
      <c r="P272" s="232"/>
      <c r="Q272" s="232"/>
      <c r="R272" s="232"/>
      <c r="S272" s="232"/>
      <c r="T272" s="233"/>
      <c r="U272" s="13"/>
      <c r="V272" s="13"/>
      <c r="W272" s="13"/>
      <c r="X272" s="13"/>
      <c r="Y272" s="13"/>
      <c r="Z272" s="13"/>
      <c r="AA272" s="13"/>
      <c r="AB272" s="13"/>
      <c r="AC272" s="13"/>
      <c r="AD272" s="13"/>
      <c r="AE272" s="13"/>
      <c r="AT272" s="234" t="s">
        <v>153</v>
      </c>
      <c r="AU272" s="234" t="s">
        <v>83</v>
      </c>
      <c r="AV272" s="13" t="s">
        <v>81</v>
      </c>
      <c r="AW272" s="13" t="s">
        <v>35</v>
      </c>
      <c r="AX272" s="13" t="s">
        <v>73</v>
      </c>
      <c r="AY272" s="234" t="s">
        <v>142</v>
      </c>
    </row>
    <row r="273" s="14" customFormat="1">
      <c r="A273" s="14"/>
      <c r="B273" s="235"/>
      <c r="C273" s="236"/>
      <c r="D273" s="226" t="s">
        <v>153</v>
      </c>
      <c r="E273" s="237" t="s">
        <v>19</v>
      </c>
      <c r="F273" s="238" t="s">
        <v>1078</v>
      </c>
      <c r="G273" s="236"/>
      <c r="H273" s="239">
        <v>20.5</v>
      </c>
      <c r="I273" s="240"/>
      <c r="J273" s="236"/>
      <c r="K273" s="236"/>
      <c r="L273" s="241"/>
      <c r="M273" s="242"/>
      <c r="N273" s="243"/>
      <c r="O273" s="243"/>
      <c r="P273" s="243"/>
      <c r="Q273" s="243"/>
      <c r="R273" s="243"/>
      <c r="S273" s="243"/>
      <c r="T273" s="244"/>
      <c r="U273" s="14"/>
      <c r="V273" s="14"/>
      <c r="W273" s="14"/>
      <c r="X273" s="14"/>
      <c r="Y273" s="14"/>
      <c r="Z273" s="14"/>
      <c r="AA273" s="14"/>
      <c r="AB273" s="14"/>
      <c r="AC273" s="14"/>
      <c r="AD273" s="14"/>
      <c r="AE273" s="14"/>
      <c r="AT273" s="245" t="s">
        <v>153</v>
      </c>
      <c r="AU273" s="245" t="s">
        <v>83</v>
      </c>
      <c r="AV273" s="14" t="s">
        <v>83</v>
      </c>
      <c r="AW273" s="14" t="s">
        <v>35</v>
      </c>
      <c r="AX273" s="14" t="s">
        <v>73</v>
      </c>
      <c r="AY273" s="245" t="s">
        <v>142</v>
      </c>
    </row>
    <row r="274" s="13" customFormat="1">
      <c r="A274" s="13"/>
      <c r="B274" s="224"/>
      <c r="C274" s="225"/>
      <c r="D274" s="226" t="s">
        <v>153</v>
      </c>
      <c r="E274" s="227" t="s">
        <v>19</v>
      </c>
      <c r="F274" s="228" t="s">
        <v>1050</v>
      </c>
      <c r="G274" s="225"/>
      <c r="H274" s="227" t="s">
        <v>19</v>
      </c>
      <c r="I274" s="229"/>
      <c r="J274" s="225"/>
      <c r="K274" s="225"/>
      <c r="L274" s="230"/>
      <c r="M274" s="231"/>
      <c r="N274" s="232"/>
      <c r="O274" s="232"/>
      <c r="P274" s="232"/>
      <c r="Q274" s="232"/>
      <c r="R274" s="232"/>
      <c r="S274" s="232"/>
      <c r="T274" s="233"/>
      <c r="U274" s="13"/>
      <c r="V274" s="13"/>
      <c r="W274" s="13"/>
      <c r="X274" s="13"/>
      <c r="Y274" s="13"/>
      <c r="Z274" s="13"/>
      <c r="AA274" s="13"/>
      <c r="AB274" s="13"/>
      <c r="AC274" s="13"/>
      <c r="AD274" s="13"/>
      <c r="AE274" s="13"/>
      <c r="AT274" s="234" t="s">
        <v>153</v>
      </c>
      <c r="AU274" s="234" t="s">
        <v>83</v>
      </c>
      <c r="AV274" s="13" t="s">
        <v>81</v>
      </c>
      <c r="AW274" s="13" t="s">
        <v>35</v>
      </c>
      <c r="AX274" s="13" t="s">
        <v>73</v>
      </c>
      <c r="AY274" s="234" t="s">
        <v>142</v>
      </c>
    </row>
    <row r="275" s="14" customFormat="1">
      <c r="A275" s="14"/>
      <c r="B275" s="235"/>
      <c r="C275" s="236"/>
      <c r="D275" s="226" t="s">
        <v>153</v>
      </c>
      <c r="E275" s="237" t="s">
        <v>19</v>
      </c>
      <c r="F275" s="238" t="s">
        <v>1079</v>
      </c>
      <c r="G275" s="236"/>
      <c r="H275" s="239">
        <v>35</v>
      </c>
      <c r="I275" s="240"/>
      <c r="J275" s="236"/>
      <c r="K275" s="236"/>
      <c r="L275" s="241"/>
      <c r="M275" s="242"/>
      <c r="N275" s="243"/>
      <c r="O275" s="243"/>
      <c r="P275" s="243"/>
      <c r="Q275" s="243"/>
      <c r="R275" s="243"/>
      <c r="S275" s="243"/>
      <c r="T275" s="244"/>
      <c r="U275" s="14"/>
      <c r="V275" s="14"/>
      <c r="W275" s="14"/>
      <c r="X275" s="14"/>
      <c r="Y275" s="14"/>
      <c r="Z275" s="14"/>
      <c r="AA275" s="14"/>
      <c r="AB275" s="14"/>
      <c r="AC275" s="14"/>
      <c r="AD275" s="14"/>
      <c r="AE275" s="14"/>
      <c r="AT275" s="245" t="s">
        <v>153</v>
      </c>
      <c r="AU275" s="245" t="s">
        <v>83</v>
      </c>
      <c r="AV275" s="14" t="s">
        <v>83</v>
      </c>
      <c r="AW275" s="14" t="s">
        <v>35</v>
      </c>
      <c r="AX275" s="14" t="s">
        <v>73</v>
      </c>
      <c r="AY275" s="245" t="s">
        <v>142</v>
      </c>
    </row>
    <row r="276" s="15" customFormat="1">
      <c r="A276" s="15"/>
      <c r="B276" s="246"/>
      <c r="C276" s="247"/>
      <c r="D276" s="226" t="s">
        <v>153</v>
      </c>
      <c r="E276" s="248" t="s">
        <v>19</v>
      </c>
      <c r="F276" s="249" t="s">
        <v>160</v>
      </c>
      <c r="G276" s="247"/>
      <c r="H276" s="250">
        <v>205</v>
      </c>
      <c r="I276" s="251"/>
      <c r="J276" s="247"/>
      <c r="K276" s="247"/>
      <c r="L276" s="252"/>
      <c r="M276" s="253"/>
      <c r="N276" s="254"/>
      <c r="O276" s="254"/>
      <c r="P276" s="254"/>
      <c r="Q276" s="254"/>
      <c r="R276" s="254"/>
      <c r="S276" s="254"/>
      <c r="T276" s="255"/>
      <c r="U276" s="15"/>
      <c r="V276" s="15"/>
      <c r="W276" s="15"/>
      <c r="X276" s="15"/>
      <c r="Y276" s="15"/>
      <c r="Z276" s="15"/>
      <c r="AA276" s="15"/>
      <c r="AB276" s="15"/>
      <c r="AC276" s="15"/>
      <c r="AD276" s="15"/>
      <c r="AE276" s="15"/>
      <c r="AT276" s="256" t="s">
        <v>153</v>
      </c>
      <c r="AU276" s="256" t="s">
        <v>83</v>
      </c>
      <c r="AV276" s="15" t="s">
        <v>149</v>
      </c>
      <c r="AW276" s="15" t="s">
        <v>35</v>
      </c>
      <c r="AX276" s="15" t="s">
        <v>81</v>
      </c>
      <c r="AY276" s="256" t="s">
        <v>142</v>
      </c>
    </row>
    <row r="277" s="2" customFormat="1" ht="24.15" customHeight="1">
      <c r="A277" s="40"/>
      <c r="B277" s="41"/>
      <c r="C277" s="206" t="s">
        <v>404</v>
      </c>
      <c r="D277" s="206" t="s">
        <v>144</v>
      </c>
      <c r="E277" s="207" t="s">
        <v>242</v>
      </c>
      <c r="F277" s="208" t="s">
        <v>243</v>
      </c>
      <c r="G277" s="209" t="s">
        <v>191</v>
      </c>
      <c r="H277" s="210">
        <v>7.2000000000000002</v>
      </c>
      <c r="I277" s="211"/>
      <c r="J277" s="212">
        <f>ROUND(I277*H277,2)</f>
        <v>0</v>
      </c>
      <c r="K277" s="208" t="s">
        <v>148</v>
      </c>
      <c r="L277" s="46"/>
      <c r="M277" s="213" t="s">
        <v>19</v>
      </c>
      <c r="N277" s="214" t="s">
        <v>44</v>
      </c>
      <c r="O277" s="86"/>
      <c r="P277" s="215">
        <f>O277*H277</f>
        <v>0</v>
      </c>
      <c r="Q277" s="215">
        <v>0</v>
      </c>
      <c r="R277" s="215">
        <f>Q277*H277</f>
        <v>0</v>
      </c>
      <c r="S277" s="215">
        <v>0</v>
      </c>
      <c r="T277" s="216">
        <f>S277*H277</f>
        <v>0</v>
      </c>
      <c r="U277" s="40"/>
      <c r="V277" s="40"/>
      <c r="W277" s="40"/>
      <c r="X277" s="40"/>
      <c r="Y277" s="40"/>
      <c r="Z277" s="40"/>
      <c r="AA277" s="40"/>
      <c r="AB277" s="40"/>
      <c r="AC277" s="40"/>
      <c r="AD277" s="40"/>
      <c r="AE277" s="40"/>
      <c r="AR277" s="217" t="s">
        <v>149</v>
      </c>
      <c r="AT277" s="217" t="s">
        <v>144</v>
      </c>
      <c r="AU277" s="217" t="s">
        <v>83</v>
      </c>
      <c r="AY277" s="19" t="s">
        <v>142</v>
      </c>
      <c r="BE277" s="218">
        <f>IF(N277="základní",J277,0)</f>
        <v>0</v>
      </c>
      <c r="BF277" s="218">
        <f>IF(N277="snížená",J277,0)</f>
        <v>0</v>
      </c>
      <c r="BG277" s="218">
        <f>IF(N277="zákl. přenesená",J277,0)</f>
        <v>0</v>
      </c>
      <c r="BH277" s="218">
        <f>IF(N277="sníž. přenesená",J277,0)</f>
        <v>0</v>
      </c>
      <c r="BI277" s="218">
        <f>IF(N277="nulová",J277,0)</f>
        <v>0</v>
      </c>
      <c r="BJ277" s="19" t="s">
        <v>81</v>
      </c>
      <c r="BK277" s="218">
        <f>ROUND(I277*H277,2)</f>
        <v>0</v>
      </c>
      <c r="BL277" s="19" t="s">
        <v>149</v>
      </c>
      <c r="BM277" s="217" t="s">
        <v>1080</v>
      </c>
    </row>
    <row r="278" s="2" customFormat="1">
      <c r="A278" s="40"/>
      <c r="B278" s="41"/>
      <c r="C278" s="42"/>
      <c r="D278" s="219" t="s">
        <v>151</v>
      </c>
      <c r="E278" s="42"/>
      <c r="F278" s="220" t="s">
        <v>245</v>
      </c>
      <c r="G278" s="42"/>
      <c r="H278" s="42"/>
      <c r="I278" s="221"/>
      <c r="J278" s="42"/>
      <c r="K278" s="42"/>
      <c r="L278" s="46"/>
      <c r="M278" s="222"/>
      <c r="N278" s="223"/>
      <c r="O278" s="86"/>
      <c r="P278" s="86"/>
      <c r="Q278" s="86"/>
      <c r="R278" s="86"/>
      <c r="S278" s="86"/>
      <c r="T278" s="87"/>
      <c r="U278" s="40"/>
      <c r="V278" s="40"/>
      <c r="W278" s="40"/>
      <c r="X278" s="40"/>
      <c r="Y278" s="40"/>
      <c r="Z278" s="40"/>
      <c r="AA278" s="40"/>
      <c r="AB278" s="40"/>
      <c r="AC278" s="40"/>
      <c r="AD278" s="40"/>
      <c r="AE278" s="40"/>
      <c r="AT278" s="19" t="s">
        <v>151</v>
      </c>
      <c r="AU278" s="19" t="s">
        <v>83</v>
      </c>
    </row>
    <row r="279" s="13" customFormat="1">
      <c r="A279" s="13"/>
      <c r="B279" s="224"/>
      <c r="C279" s="225"/>
      <c r="D279" s="226" t="s">
        <v>153</v>
      </c>
      <c r="E279" s="227" t="s">
        <v>19</v>
      </c>
      <c r="F279" s="228" t="s">
        <v>927</v>
      </c>
      <c r="G279" s="225"/>
      <c r="H279" s="227" t="s">
        <v>19</v>
      </c>
      <c r="I279" s="229"/>
      <c r="J279" s="225"/>
      <c r="K279" s="225"/>
      <c r="L279" s="230"/>
      <c r="M279" s="231"/>
      <c r="N279" s="232"/>
      <c r="O279" s="232"/>
      <c r="P279" s="232"/>
      <c r="Q279" s="232"/>
      <c r="R279" s="232"/>
      <c r="S279" s="232"/>
      <c r="T279" s="233"/>
      <c r="U279" s="13"/>
      <c r="V279" s="13"/>
      <c r="W279" s="13"/>
      <c r="X279" s="13"/>
      <c r="Y279" s="13"/>
      <c r="Z279" s="13"/>
      <c r="AA279" s="13"/>
      <c r="AB279" s="13"/>
      <c r="AC279" s="13"/>
      <c r="AD279" s="13"/>
      <c r="AE279" s="13"/>
      <c r="AT279" s="234" t="s">
        <v>153</v>
      </c>
      <c r="AU279" s="234" t="s">
        <v>83</v>
      </c>
      <c r="AV279" s="13" t="s">
        <v>81</v>
      </c>
      <c r="AW279" s="13" t="s">
        <v>35</v>
      </c>
      <c r="AX279" s="13" t="s">
        <v>73</v>
      </c>
      <c r="AY279" s="234" t="s">
        <v>142</v>
      </c>
    </row>
    <row r="280" s="13" customFormat="1">
      <c r="A280" s="13"/>
      <c r="B280" s="224"/>
      <c r="C280" s="225"/>
      <c r="D280" s="226" t="s">
        <v>153</v>
      </c>
      <c r="E280" s="227" t="s">
        <v>19</v>
      </c>
      <c r="F280" s="228" t="s">
        <v>246</v>
      </c>
      <c r="G280" s="225"/>
      <c r="H280" s="227" t="s">
        <v>19</v>
      </c>
      <c r="I280" s="229"/>
      <c r="J280" s="225"/>
      <c r="K280" s="225"/>
      <c r="L280" s="230"/>
      <c r="M280" s="231"/>
      <c r="N280" s="232"/>
      <c r="O280" s="232"/>
      <c r="P280" s="232"/>
      <c r="Q280" s="232"/>
      <c r="R280" s="232"/>
      <c r="S280" s="232"/>
      <c r="T280" s="233"/>
      <c r="U280" s="13"/>
      <c r="V280" s="13"/>
      <c r="W280" s="13"/>
      <c r="X280" s="13"/>
      <c r="Y280" s="13"/>
      <c r="Z280" s="13"/>
      <c r="AA280" s="13"/>
      <c r="AB280" s="13"/>
      <c r="AC280" s="13"/>
      <c r="AD280" s="13"/>
      <c r="AE280" s="13"/>
      <c r="AT280" s="234" t="s">
        <v>153</v>
      </c>
      <c r="AU280" s="234" t="s">
        <v>83</v>
      </c>
      <c r="AV280" s="13" t="s">
        <v>81</v>
      </c>
      <c r="AW280" s="13" t="s">
        <v>35</v>
      </c>
      <c r="AX280" s="13" t="s">
        <v>73</v>
      </c>
      <c r="AY280" s="234" t="s">
        <v>142</v>
      </c>
    </row>
    <row r="281" s="13" customFormat="1">
      <c r="A281" s="13"/>
      <c r="B281" s="224"/>
      <c r="C281" s="225"/>
      <c r="D281" s="226" t="s">
        <v>153</v>
      </c>
      <c r="E281" s="227" t="s">
        <v>19</v>
      </c>
      <c r="F281" s="228" t="s">
        <v>1081</v>
      </c>
      <c r="G281" s="225"/>
      <c r="H281" s="227" t="s">
        <v>19</v>
      </c>
      <c r="I281" s="229"/>
      <c r="J281" s="225"/>
      <c r="K281" s="225"/>
      <c r="L281" s="230"/>
      <c r="M281" s="231"/>
      <c r="N281" s="232"/>
      <c r="O281" s="232"/>
      <c r="P281" s="232"/>
      <c r="Q281" s="232"/>
      <c r="R281" s="232"/>
      <c r="S281" s="232"/>
      <c r="T281" s="233"/>
      <c r="U281" s="13"/>
      <c r="V281" s="13"/>
      <c r="W281" s="13"/>
      <c r="X281" s="13"/>
      <c r="Y281" s="13"/>
      <c r="Z281" s="13"/>
      <c r="AA281" s="13"/>
      <c r="AB281" s="13"/>
      <c r="AC281" s="13"/>
      <c r="AD281" s="13"/>
      <c r="AE281" s="13"/>
      <c r="AT281" s="234" t="s">
        <v>153</v>
      </c>
      <c r="AU281" s="234" t="s">
        <v>83</v>
      </c>
      <c r="AV281" s="13" t="s">
        <v>81</v>
      </c>
      <c r="AW281" s="13" t="s">
        <v>35</v>
      </c>
      <c r="AX281" s="13" t="s">
        <v>73</v>
      </c>
      <c r="AY281" s="234" t="s">
        <v>142</v>
      </c>
    </row>
    <row r="282" s="14" customFormat="1">
      <c r="A282" s="14"/>
      <c r="B282" s="235"/>
      <c r="C282" s="236"/>
      <c r="D282" s="226" t="s">
        <v>153</v>
      </c>
      <c r="E282" s="237" t="s">
        <v>19</v>
      </c>
      <c r="F282" s="238" t="s">
        <v>1082</v>
      </c>
      <c r="G282" s="236"/>
      <c r="H282" s="239">
        <v>7.2000000000000002</v>
      </c>
      <c r="I282" s="240"/>
      <c r="J282" s="236"/>
      <c r="K282" s="236"/>
      <c r="L282" s="241"/>
      <c r="M282" s="242"/>
      <c r="N282" s="243"/>
      <c r="O282" s="243"/>
      <c r="P282" s="243"/>
      <c r="Q282" s="243"/>
      <c r="R282" s="243"/>
      <c r="S282" s="243"/>
      <c r="T282" s="244"/>
      <c r="U282" s="14"/>
      <c r="V282" s="14"/>
      <c r="W282" s="14"/>
      <c r="X282" s="14"/>
      <c r="Y282" s="14"/>
      <c r="Z282" s="14"/>
      <c r="AA282" s="14"/>
      <c r="AB282" s="14"/>
      <c r="AC282" s="14"/>
      <c r="AD282" s="14"/>
      <c r="AE282" s="14"/>
      <c r="AT282" s="245" t="s">
        <v>153</v>
      </c>
      <c r="AU282" s="245" t="s">
        <v>83</v>
      </c>
      <c r="AV282" s="14" t="s">
        <v>83</v>
      </c>
      <c r="AW282" s="14" t="s">
        <v>35</v>
      </c>
      <c r="AX282" s="14" t="s">
        <v>81</v>
      </c>
      <c r="AY282" s="245" t="s">
        <v>142</v>
      </c>
    </row>
    <row r="283" s="2" customFormat="1" ht="16.5" customHeight="1">
      <c r="A283" s="40"/>
      <c r="B283" s="41"/>
      <c r="C283" s="257" t="s">
        <v>411</v>
      </c>
      <c r="D283" s="257" t="s">
        <v>250</v>
      </c>
      <c r="E283" s="258" t="s">
        <v>251</v>
      </c>
      <c r="F283" s="259" t="s">
        <v>252</v>
      </c>
      <c r="G283" s="260" t="s">
        <v>253</v>
      </c>
      <c r="H283" s="261">
        <v>13.32</v>
      </c>
      <c r="I283" s="262"/>
      <c r="J283" s="263">
        <f>ROUND(I283*H283,2)</f>
        <v>0</v>
      </c>
      <c r="K283" s="259" t="s">
        <v>148</v>
      </c>
      <c r="L283" s="264"/>
      <c r="M283" s="265" t="s">
        <v>19</v>
      </c>
      <c r="N283" s="266" t="s">
        <v>44</v>
      </c>
      <c r="O283" s="86"/>
      <c r="P283" s="215">
        <f>O283*H283</f>
        <v>0</v>
      </c>
      <c r="Q283" s="215">
        <v>1</v>
      </c>
      <c r="R283" s="215">
        <f>Q283*H283</f>
        <v>13.32</v>
      </c>
      <c r="S283" s="215">
        <v>0</v>
      </c>
      <c r="T283" s="216">
        <f>S283*H283</f>
        <v>0</v>
      </c>
      <c r="U283" s="40"/>
      <c r="V283" s="40"/>
      <c r="W283" s="40"/>
      <c r="X283" s="40"/>
      <c r="Y283" s="40"/>
      <c r="Z283" s="40"/>
      <c r="AA283" s="40"/>
      <c r="AB283" s="40"/>
      <c r="AC283" s="40"/>
      <c r="AD283" s="40"/>
      <c r="AE283" s="40"/>
      <c r="AR283" s="217" t="s">
        <v>209</v>
      </c>
      <c r="AT283" s="217" t="s">
        <v>250</v>
      </c>
      <c r="AU283" s="217" t="s">
        <v>83</v>
      </c>
      <c r="AY283" s="19" t="s">
        <v>142</v>
      </c>
      <c r="BE283" s="218">
        <f>IF(N283="základní",J283,0)</f>
        <v>0</v>
      </c>
      <c r="BF283" s="218">
        <f>IF(N283="snížená",J283,0)</f>
        <v>0</v>
      </c>
      <c r="BG283" s="218">
        <f>IF(N283="zákl. přenesená",J283,0)</f>
        <v>0</v>
      </c>
      <c r="BH283" s="218">
        <f>IF(N283="sníž. přenesená",J283,0)</f>
        <v>0</v>
      </c>
      <c r="BI283" s="218">
        <f>IF(N283="nulová",J283,0)</f>
        <v>0</v>
      </c>
      <c r="BJ283" s="19" t="s">
        <v>81</v>
      </c>
      <c r="BK283" s="218">
        <f>ROUND(I283*H283,2)</f>
        <v>0</v>
      </c>
      <c r="BL283" s="19" t="s">
        <v>149</v>
      </c>
      <c r="BM283" s="217" t="s">
        <v>1083</v>
      </c>
    </row>
    <row r="284" s="13" customFormat="1">
      <c r="A284" s="13"/>
      <c r="B284" s="224"/>
      <c r="C284" s="225"/>
      <c r="D284" s="226" t="s">
        <v>153</v>
      </c>
      <c r="E284" s="227" t="s">
        <v>19</v>
      </c>
      <c r="F284" s="228" t="s">
        <v>927</v>
      </c>
      <c r="G284" s="225"/>
      <c r="H284" s="227" t="s">
        <v>19</v>
      </c>
      <c r="I284" s="229"/>
      <c r="J284" s="225"/>
      <c r="K284" s="225"/>
      <c r="L284" s="230"/>
      <c r="M284" s="231"/>
      <c r="N284" s="232"/>
      <c r="O284" s="232"/>
      <c r="P284" s="232"/>
      <c r="Q284" s="232"/>
      <c r="R284" s="232"/>
      <c r="S284" s="232"/>
      <c r="T284" s="233"/>
      <c r="U284" s="13"/>
      <c r="V284" s="13"/>
      <c r="W284" s="13"/>
      <c r="X284" s="13"/>
      <c r="Y284" s="13"/>
      <c r="Z284" s="13"/>
      <c r="AA284" s="13"/>
      <c r="AB284" s="13"/>
      <c r="AC284" s="13"/>
      <c r="AD284" s="13"/>
      <c r="AE284" s="13"/>
      <c r="AT284" s="234" t="s">
        <v>153</v>
      </c>
      <c r="AU284" s="234" t="s">
        <v>83</v>
      </c>
      <c r="AV284" s="13" t="s">
        <v>81</v>
      </c>
      <c r="AW284" s="13" t="s">
        <v>35</v>
      </c>
      <c r="AX284" s="13" t="s">
        <v>73</v>
      </c>
      <c r="AY284" s="234" t="s">
        <v>142</v>
      </c>
    </row>
    <row r="285" s="13" customFormat="1">
      <c r="A285" s="13"/>
      <c r="B285" s="224"/>
      <c r="C285" s="225"/>
      <c r="D285" s="226" t="s">
        <v>153</v>
      </c>
      <c r="E285" s="227" t="s">
        <v>19</v>
      </c>
      <c r="F285" s="228" t="s">
        <v>1084</v>
      </c>
      <c r="G285" s="225"/>
      <c r="H285" s="227" t="s">
        <v>19</v>
      </c>
      <c r="I285" s="229"/>
      <c r="J285" s="225"/>
      <c r="K285" s="225"/>
      <c r="L285" s="230"/>
      <c r="M285" s="231"/>
      <c r="N285" s="232"/>
      <c r="O285" s="232"/>
      <c r="P285" s="232"/>
      <c r="Q285" s="232"/>
      <c r="R285" s="232"/>
      <c r="S285" s="232"/>
      <c r="T285" s="233"/>
      <c r="U285" s="13"/>
      <c r="V285" s="13"/>
      <c r="W285" s="13"/>
      <c r="X285" s="13"/>
      <c r="Y285" s="13"/>
      <c r="Z285" s="13"/>
      <c r="AA285" s="13"/>
      <c r="AB285" s="13"/>
      <c r="AC285" s="13"/>
      <c r="AD285" s="13"/>
      <c r="AE285" s="13"/>
      <c r="AT285" s="234" t="s">
        <v>153</v>
      </c>
      <c r="AU285" s="234" t="s">
        <v>83</v>
      </c>
      <c r="AV285" s="13" t="s">
        <v>81</v>
      </c>
      <c r="AW285" s="13" t="s">
        <v>35</v>
      </c>
      <c r="AX285" s="13" t="s">
        <v>73</v>
      </c>
      <c r="AY285" s="234" t="s">
        <v>142</v>
      </c>
    </row>
    <row r="286" s="14" customFormat="1">
      <c r="A286" s="14"/>
      <c r="B286" s="235"/>
      <c r="C286" s="236"/>
      <c r="D286" s="226" t="s">
        <v>153</v>
      </c>
      <c r="E286" s="237" t="s">
        <v>19</v>
      </c>
      <c r="F286" s="238" t="s">
        <v>1085</v>
      </c>
      <c r="G286" s="236"/>
      <c r="H286" s="239">
        <v>13.32</v>
      </c>
      <c r="I286" s="240"/>
      <c r="J286" s="236"/>
      <c r="K286" s="236"/>
      <c r="L286" s="241"/>
      <c r="M286" s="242"/>
      <c r="N286" s="243"/>
      <c r="O286" s="243"/>
      <c r="P286" s="243"/>
      <c r="Q286" s="243"/>
      <c r="R286" s="243"/>
      <c r="S286" s="243"/>
      <c r="T286" s="244"/>
      <c r="U286" s="14"/>
      <c r="V286" s="14"/>
      <c r="W286" s="14"/>
      <c r="X286" s="14"/>
      <c r="Y286" s="14"/>
      <c r="Z286" s="14"/>
      <c r="AA286" s="14"/>
      <c r="AB286" s="14"/>
      <c r="AC286" s="14"/>
      <c r="AD286" s="14"/>
      <c r="AE286" s="14"/>
      <c r="AT286" s="245" t="s">
        <v>153</v>
      </c>
      <c r="AU286" s="245" t="s">
        <v>83</v>
      </c>
      <c r="AV286" s="14" t="s">
        <v>83</v>
      </c>
      <c r="AW286" s="14" t="s">
        <v>35</v>
      </c>
      <c r="AX286" s="14" t="s">
        <v>81</v>
      </c>
      <c r="AY286" s="245" t="s">
        <v>142</v>
      </c>
    </row>
    <row r="287" s="2" customFormat="1" ht="33" customHeight="1">
      <c r="A287" s="40"/>
      <c r="B287" s="41"/>
      <c r="C287" s="206" t="s">
        <v>273</v>
      </c>
      <c r="D287" s="206" t="s">
        <v>144</v>
      </c>
      <c r="E287" s="207" t="s">
        <v>258</v>
      </c>
      <c r="F287" s="208" t="s">
        <v>259</v>
      </c>
      <c r="G287" s="209" t="s">
        <v>191</v>
      </c>
      <c r="H287" s="210">
        <v>100</v>
      </c>
      <c r="I287" s="211"/>
      <c r="J287" s="212">
        <f>ROUND(I287*H287,2)</f>
        <v>0</v>
      </c>
      <c r="K287" s="208" t="s">
        <v>148</v>
      </c>
      <c r="L287" s="46"/>
      <c r="M287" s="213" t="s">
        <v>19</v>
      </c>
      <c r="N287" s="214" t="s">
        <v>44</v>
      </c>
      <c r="O287" s="86"/>
      <c r="P287" s="215">
        <f>O287*H287</f>
        <v>0</v>
      </c>
      <c r="Q287" s="215">
        <v>0</v>
      </c>
      <c r="R287" s="215">
        <f>Q287*H287</f>
        <v>0</v>
      </c>
      <c r="S287" s="215">
        <v>0</v>
      </c>
      <c r="T287" s="216">
        <f>S287*H287</f>
        <v>0</v>
      </c>
      <c r="U287" s="40"/>
      <c r="V287" s="40"/>
      <c r="W287" s="40"/>
      <c r="X287" s="40"/>
      <c r="Y287" s="40"/>
      <c r="Z287" s="40"/>
      <c r="AA287" s="40"/>
      <c r="AB287" s="40"/>
      <c r="AC287" s="40"/>
      <c r="AD287" s="40"/>
      <c r="AE287" s="40"/>
      <c r="AR287" s="217" t="s">
        <v>149</v>
      </c>
      <c r="AT287" s="217" t="s">
        <v>144</v>
      </c>
      <c r="AU287" s="217" t="s">
        <v>83</v>
      </c>
      <c r="AY287" s="19" t="s">
        <v>142</v>
      </c>
      <c r="BE287" s="218">
        <f>IF(N287="základní",J287,0)</f>
        <v>0</v>
      </c>
      <c r="BF287" s="218">
        <f>IF(N287="snížená",J287,0)</f>
        <v>0</v>
      </c>
      <c r="BG287" s="218">
        <f>IF(N287="zákl. přenesená",J287,0)</f>
        <v>0</v>
      </c>
      <c r="BH287" s="218">
        <f>IF(N287="sníž. přenesená",J287,0)</f>
        <v>0</v>
      </c>
      <c r="BI287" s="218">
        <f>IF(N287="nulová",J287,0)</f>
        <v>0</v>
      </c>
      <c r="BJ287" s="19" t="s">
        <v>81</v>
      </c>
      <c r="BK287" s="218">
        <f>ROUND(I287*H287,2)</f>
        <v>0</v>
      </c>
      <c r="BL287" s="19" t="s">
        <v>149</v>
      </c>
      <c r="BM287" s="217" t="s">
        <v>1086</v>
      </c>
    </row>
    <row r="288" s="2" customFormat="1">
      <c r="A288" s="40"/>
      <c r="B288" s="41"/>
      <c r="C288" s="42"/>
      <c r="D288" s="219" t="s">
        <v>151</v>
      </c>
      <c r="E288" s="42"/>
      <c r="F288" s="220" t="s">
        <v>261</v>
      </c>
      <c r="G288" s="42"/>
      <c r="H288" s="42"/>
      <c r="I288" s="221"/>
      <c r="J288" s="42"/>
      <c r="K288" s="42"/>
      <c r="L288" s="46"/>
      <c r="M288" s="222"/>
      <c r="N288" s="223"/>
      <c r="O288" s="86"/>
      <c r="P288" s="86"/>
      <c r="Q288" s="86"/>
      <c r="R288" s="86"/>
      <c r="S288" s="86"/>
      <c r="T288" s="87"/>
      <c r="U288" s="40"/>
      <c r="V288" s="40"/>
      <c r="W288" s="40"/>
      <c r="X288" s="40"/>
      <c r="Y288" s="40"/>
      <c r="Z288" s="40"/>
      <c r="AA288" s="40"/>
      <c r="AB288" s="40"/>
      <c r="AC288" s="40"/>
      <c r="AD288" s="40"/>
      <c r="AE288" s="40"/>
      <c r="AT288" s="19" t="s">
        <v>151</v>
      </c>
      <c r="AU288" s="19" t="s">
        <v>83</v>
      </c>
    </row>
    <row r="289" s="13" customFormat="1">
      <c r="A289" s="13"/>
      <c r="B289" s="224"/>
      <c r="C289" s="225"/>
      <c r="D289" s="226" t="s">
        <v>153</v>
      </c>
      <c r="E289" s="227" t="s">
        <v>19</v>
      </c>
      <c r="F289" s="228" t="s">
        <v>927</v>
      </c>
      <c r="G289" s="225"/>
      <c r="H289" s="227" t="s">
        <v>19</v>
      </c>
      <c r="I289" s="229"/>
      <c r="J289" s="225"/>
      <c r="K289" s="225"/>
      <c r="L289" s="230"/>
      <c r="M289" s="231"/>
      <c r="N289" s="232"/>
      <c r="O289" s="232"/>
      <c r="P289" s="232"/>
      <c r="Q289" s="232"/>
      <c r="R289" s="232"/>
      <c r="S289" s="232"/>
      <c r="T289" s="233"/>
      <c r="U289" s="13"/>
      <c r="V289" s="13"/>
      <c r="W289" s="13"/>
      <c r="X289" s="13"/>
      <c r="Y289" s="13"/>
      <c r="Z289" s="13"/>
      <c r="AA289" s="13"/>
      <c r="AB289" s="13"/>
      <c r="AC289" s="13"/>
      <c r="AD289" s="13"/>
      <c r="AE289" s="13"/>
      <c r="AT289" s="234" t="s">
        <v>153</v>
      </c>
      <c r="AU289" s="234" t="s">
        <v>83</v>
      </c>
      <c r="AV289" s="13" t="s">
        <v>81</v>
      </c>
      <c r="AW289" s="13" t="s">
        <v>35</v>
      </c>
      <c r="AX289" s="13" t="s">
        <v>73</v>
      </c>
      <c r="AY289" s="234" t="s">
        <v>142</v>
      </c>
    </row>
    <row r="290" s="13" customFormat="1">
      <c r="A290" s="13"/>
      <c r="B290" s="224"/>
      <c r="C290" s="225"/>
      <c r="D290" s="226" t="s">
        <v>153</v>
      </c>
      <c r="E290" s="227" t="s">
        <v>19</v>
      </c>
      <c r="F290" s="228" t="s">
        <v>262</v>
      </c>
      <c r="G290" s="225"/>
      <c r="H290" s="227" t="s">
        <v>19</v>
      </c>
      <c r="I290" s="229"/>
      <c r="J290" s="225"/>
      <c r="K290" s="225"/>
      <c r="L290" s="230"/>
      <c r="M290" s="231"/>
      <c r="N290" s="232"/>
      <c r="O290" s="232"/>
      <c r="P290" s="232"/>
      <c r="Q290" s="232"/>
      <c r="R290" s="232"/>
      <c r="S290" s="232"/>
      <c r="T290" s="233"/>
      <c r="U290" s="13"/>
      <c r="V290" s="13"/>
      <c r="W290" s="13"/>
      <c r="X290" s="13"/>
      <c r="Y290" s="13"/>
      <c r="Z290" s="13"/>
      <c r="AA290" s="13"/>
      <c r="AB290" s="13"/>
      <c r="AC290" s="13"/>
      <c r="AD290" s="13"/>
      <c r="AE290" s="13"/>
      <c r="AT290" s="234" t="s">
        <v>153</v>
      </c>
      <c r="AU290" s="234" t="s">
        <v>83</v>
      </c>
      <c r="AV290" s="13" t="s">
        <v>81</v>
      </c>
      <c r="AW290" s="13" t="s">
        <v>35</v>
      </c>
      <c r="AX290" s="13" t="s">
        <v>73</v>
      </c>
      <c r="AY290" s="234" t="s">
        <v>142</v>
      </c>
    </row>
    <row r="291" s="14" customFormat="1">
      <c r="A291" s="14"/>
      <c r="B291" s="235"/>
      <c r="C291" s="236"/>
      <c r="D291" s="226" t="s">
        <v>153</v>
      </c>
      <c r="E291" s="237" t="s">
        <v>19</v>
      </c>
      <c r="F291" s="238" t="s">
        <v>447</v>
      </c>
      <c r="G291" s="236"/>
      <c r="H291" s="239">
        <v>100</v>
      </c>
      <c r="I291" s="240"/>
      <c r="J291" s="236"/>
      <c r="K291" s="236"/>
      <c r="L291" s="241"/>
      <c r="M291" s="242"/>
      <c r="N291" s="243"/>
      <c r="O291" s="243"/>
      <c r="P291" s="243"/>
      <c r="Q291" s="243"/>
      <c r="R291" s="243"/>
      <c r="S291" s="243"/>
      <c r="T291" s="244"/>
      <c r="U291" s="14"/>
      <c r="V291" s="14"/>
      <c r="W291" s="14"/>
      <c r="X291" s="14"/>
      <c r="Y291" s="14"/>
      <c r="Z291" s="14"/>
      <c r="AA291" s="14"/>
      <c r="AB291" s="14"/>
      <c r="AC291" s="14"/>
      <c r="AD291" s="14"/>
      <c r="AE291" s="14"/>
      <c r="AT291" s="245" t="s">
        <v>153</v>
      </c>
      <c r="AU291" s="245" t="s">
        <v>83</v>
      </c>
      <c r="AV291" s="14" t="s">
        <v>83</v>
      </c>
      <c r="AW291" s="14" t="s">
        <v>35</v>
      </c>
      <c r="AX291" s="14" t="s">
        <v>81</v>
      </c>
      <c r="AY291" s="245" t="s">
        <v>142</v>
      </c>
    </row>
    <row r="292" s="2" customFormat="1" ht="24.15" customHeight="1">
      <c r="A292" s="40"/>
      <c r="B292" s="41"/>
      <c r="C292" s="206" t="s">
        <v>423</v>
      </c>
      <c r="D292" s="206" t="s">
        <v>144</v>
      </c>
      <c r="E292" s="207" t="s">
        <v>1087</v>
      </c>
      <c r="F292" s="208" t="s">
        <v>1088</v>
      </c>
      <c r="G292" s="209" t="s">
        <v>253</v>
      </c>
      <c r="H292" s="210">
        <v>37</v>
      </c>
      <c r="I292" s="211"/>
      <c r="J292" s="212">
        <f>ROUND(I292*H292,2)</f>
        <v>0</v>
      </c>
      <c r="K292" s="208" t="s">
        <v>148</v>
      </c>
      <c r="L292" s="46"/>
      <c r="M292" s="213" t="s">
        <v>19</v>
      </c>
      <c r="N292" s="214" t="s">
        <v>44</v>
      </c>
      <c r="O292" s="86"/>
      <c r="P292" s="215">
        <f>O292*H292</f>
        <v>0</v>
      </c>
      <c r="Q292" s="215">
        <v>0</v>
      </c>
      <c r="R292" s="215">
        <f>Q292*H292</f>
        <v>0</v>
      </c>
      <c r="S292" s="215">
        <v>0</v>
      </c>
      <c r="T292" s="216">
        <f>S292*H292</f>
        <v>0</v>
      </c>
      <c r="U292" s="40"/>
      <c r="V292" s="40"/>
      <c r="W292" s="40"/>
      <c r="X292" s="40"/>
      <c r="Y292" s="40"/>
      <c r="Z292" s="40"/>
      <c r="AA292" s="40"/>
      <c r="AB292" s="40"/>
      <c r="AC292" s="40"/>
      <c r="AD292" s="40"/>
      <c r="AE292" s="40"/>
      <c r="AR292" s="217" t="s">
        <v>149</v>
      </c>
      <c r="AT292" s="217" t="s">
        <v>144</v>
      </c>
      <c r="AU292" s="217" t="s">
        <v>83</v>
      </c>
      <c r="AY292" s="19" t="s">
        <v>142</v>
      </c>
      <c r="BE292" s="218">
        <f>IF(N292="základní",J292,0)</f>
        <v>0</v>
      </c>
      <c r="BF292" s="218">
        <f>IF(N292="snížená",J292,0)</f>
        <v>0</v>
      </c>
      <c r="BG292" s="218">
        <f>IF(N292="zákl. přenesená",J292,0)</f>
        <v>0</v>
      </c>
      <c r="BH292" s="218">
        <f>IF(N292="sníž. přenesená",J292,0)</f>
        <v>0</v>
      </c>
      <c r="BI292" s="218">
        <f>IF(N292="nulová",J292,0)</f>
        <v>0</v>
      </c>
      <c r="BJ292" s="19" t="s">
        <v>81</v>
      </c>
      <c r="BK292" s="218">
        <f>ROUND(I292*H292,2)</f>
        <v>0</v>
      </c>
      <c r="BL292" s="19" t="s">
        <v>149</v>
      </c>
      <c r="BM292" s="217" t="s">
        <v>1089</v>
      </c>
    </row>
    <row r="293" s="2" customFormat="1">
      <c r="A293" s="40"/>
      <c r="B293" s="41"/>
      <c r="C293" s="42"/>
      <c r="D293" s="219" t="s">
        <v>151</v>
      </c>
      <c r="E293" s="42"/>
      <c r="F293" s="220" t="s">
        <v>1090</v>
      </c>
      <c r="G293" s="42"/>
      <c r="H293" s="42"/>
      <c r="I293" s="221"/>
      <c r="J293" s="42"/>
      <c r="K293" s="42"/>
      <c r="L293" s="46"/>
      <c r="M293" s="222"/>
      <c r="N293" s="223"/>
      <c r="O293" s="86"/>
      <c r="P293" s="86"/>
      <c r="Q293" s="86"/>
      <c r="R293" s="86"/>
      <c r="S293" s="86"/>
      <c r="T293" s="87"/>
      <c r="U293" s="40"/>
      <c r="V293" s="40"/>
      <c r="W293" s="40"/>
      <c r="X293" s="40"/>
      <c r="Y293" s="40"/>
      <c r="Z293" s="40"/>
      <c r="AA293" s="40"/>
      <c r="AB293" s="40"/>
      <c r="AC293" s="40"/>
      <c r="AD293" s="40"/>
      <c r="AE293" s="40"/>
      <c r="AT293" s="19" t="s">
        <v>151</v>
      </c>
      <c r="AU293" s="19" t="s">
        <v>83</v>
      </c>
    </row>
    <row r="294" s="13" customFormat="1">
      <c r="A294" s="13"/>
      <c r="B294" s="224"/>
      <c r="C294" s="225"/>
      <c r="D294" s="226" t="s">
        <v>153</v>
      </c>
      <c r="E294" s="227" t="s">
        <v>19</v>
      </c>
      <c r="F294" s="228" t="s">
        <v>927</v>
      </c>
      <c r="G294" s="225"/>
      <c r="H294" s="227" t="s">
        <v>19</v>
      </c>
      <c r="I294" s="229"/>
      <c r="J294" s="225"/>
      <c r="K294" s="225"/>
      <c r="L294" s="230"/>
      <c r="M294" s="231"/>
      <c r="N294" s="232"/>
      <c r="O294" s="232"/>
      <c r="P294" s="232"/>
      <c r="Q294" s="232"/>
      <c r="R294" s="232"/>
      <c r="S294" s="232"/>
      <c r="T294" s="233"/>
      <c r="U294" s="13"/>
      <c r="V294" s="13"/>
      <c r="W294" s="13"/>
      <c r="X294" s="13"/>
      <c r="Y294" s="13"/>
      <c r="Z294" s="13"/>
      <c r="AA294" s="13"/>
      <c r="AB294" s="13"/>
      <c r="AC294" s="13"/>
      <c r="AD294" s="13"/>
      <c r="AE294" s="13"/>
      <c r="AT294" s="234" t="s">
        <v>153</v>
      </c>
      <c r="AU294" s="234" t="s">
        <v>83</v>
      </c>
      <c r="AV294" s="13" t="s">
        <v>81</v>
      </c>
      <c r="AW294" s="13" t="s">
        <v>35</v>
      </c>
      <c r="AX294" s="13" t="s">
        <v>73</v>
      </c>
      <c r="AY294" s="234" t="s">
        <v>142</v>
      </c>
    </row>
    <row r="295" s="13" customFormat="1">
      <c r="A295" s="13"/>
      <c r="B295" s="224"/>
      <c r="C295" s="225"/>
      <c r="D295" s="226" t="s">
        <v>153</v>
      </c>
      <c r="E295" s="227" t="s">
        <v>19</v>
      </c>
      <c r="F295" s="228" t="s">
        <v>1091</v>
      </c>
      <c r="G295" s="225"/>
      <c r="H295" s="227" t="s">
        <v>19</v>
      </c>
      <c r="I295" s="229"/>
      <c r="J295" s="225"/>
      <c r="K295" s="225"/>
      <c r="L295" s="230"/>
      <c r="M295" s="231"/>
      <c r="N295" s="232"/>
      <c r="O295" s="232"/>
      <c r="P295" s="232"/>
      <c r="Q295" s="232"/>
      <c r="R295" s="232"/>
      <c r="S295" s="232"/>
      <c r="T295" s="233"/>
      <c r="U295" s="13"/>
      <c r="V295" s="13"/>
      <c r="W295" s="13"/>
      <c r="X295" s="13"/>
      <c r="Y295" s="13"/>
      <c r="Z295" s="13"/>
      <c r="AA295" s="13"/>
      <c r="AB295" s="13"/>
      <c r="AC295" s="13"/>
      <c r="AD295" s="13"/>
      <c r="AE295" s="13"/>
      <c r="AT295" s="234" t="s">
        <v>153</v>
      </c>
      <c r="AU295" s="234" t="s">
        <v>83</v>
      </c>
      <c r="AV295" s="13" t="s">
        <v>81</v>
      </c>
      <c r="AW295" s="13" t="s">
        <v>35</v>
      </c>
      <c r="AX295" s="13" t="s">
        <v>73</v>
      </c>
      <c r="AY295" s="234" t="s">
        <v>142</v>
      </c>
    </row>
    <row r="296" s="14" customFormat="1">
      <c r="A296" s="14"/>
      <c r="B296" s="235"/>
      <c r="C296" s="236"/>
      <c r="D296" s="226" t="s">
        <v>153</v>
      </c>
      <c r="E296" s="237" t="s">
        <v>19</v>
      </c>
      <c r="F296" s="238" t="s">
        <v>1092</v>
      </c>
      <c r="G296" s="236"/>
      <c r="H296" s="239">
        <v>37</v>
      </c>
      <c r="I296" s="240"/>
      <c r="J296" s="236"/>
      <c r="K296" s="236"/>
      <c r="L296" s="241"/>
      <c r="M296" s="242"/>
      <c r="N296" s="243"/>
      <c r="O296" s="243"/>
      <c r="P296" s="243"/>
      <c r="Q296" s="243"/>
      <c r="R296" s="243"/>
      <c r="S296" s="243"/>
      <c r="T296" s="244"/>
      <c r="U296" s="14"/>
      <c r="V296" s="14"/>
      <c r="W296" s="14"/>
      <c r="X296" s="14"/>
      <c r="Y296" s="14"/>
      <c r="Z296" s="14"/>
      <c r="AA296" s="14"/>
      <c r="AB296" s="14"/>
      <c r="AC296" s="14"/>
      <c r="AD296" s="14"/>
      <c r="AE296" s="14"/>
      <c r="AT296" s="245" t="s">
        <v>153</v>
      </c>
      <c r="AU296" s="245" t="s">
        <v>83</v>
      </c>
      <c r="AV296" s="14" t="s">
        <v>83</v>
      </c>
      <c r="AW296" s="14" t="s">
        <v>35</v>
      </c>
      <c r="AX296" s="14" t="s">
        <v>81</v>
      </c>
      <c r="AY296" s="245" t="s">
        <v>142</v>
      </c>
    </row>
    <row r="297" s="2" customFormat="1" ht="24.15" customHeight="1">
      <c r="A297" s="40"/>
      <c r="B297" s="41"/>
      <c r="C297" s="206" t="s">
        <v>432</v>
      </c>
      <c r="D297" s="206" t="s">
        <v>144</v>
      </c>
      <c r="E297" s="207" t="s">
        <v>267</v>
      </c>
      <c r="F297" s="208" t="s">
        <v>268</v>
      </c>
      <c r="G297" s="209" t="s">
        <v>191</v>
      </c>
      <c r="H297" s="210">
        <v>26</v>
      </c>
      <c r="I297" s="211"/>
      <c r="J297" s="212">
        <f>ROUND(I297*H297,2)</f>
        <v>0</v>
      </c>
      <c r="K297" s="208" t="s">
        <v>148</v>
      </c>
      <c r="L297" s="46"/>
      <c r="M297" s="213" t="s">
        <v>19</v>
      </c>
      <c r="N297" s="214" t="s">
        <v>44</v>
      </c>
      <c r="O297" s="86"/>
      <c r="P297" s="215">
        <f>O297*H297</f>
        <v>0</v>
      </c>
      <c r="Q297" s="215">
        <v>0</v>
      </c>
      <c r="R297" s="215">
        <f>Q297*H297</f>
        <v>0</v>
      </c>
      <c r="S297" s="215">
        <v>0</v>
      </c>
      <c r="T297" s="216">
        <f>S297*H297</f>
        <v>0</v>
      </c>
      <c r="U297" s="40"/>
      <c r="V297" s="40"/>
      <c r="W297" s="40"/>
      <c r="X297" s="40"/>
      <c r="Y297" s="40"/>
      <c r="Z297" s="40"/>
      <c r="AA297" s="40"/>
      <c r="AB297" s="40"/>
      <c r="AC297" s="40"/>
      <c r="AD297" s="40"/>
      <c r="AE297" s="40"/>
      <c r="AR297" s="217" t="s">
        <v>149</v>
      </c>
      <c r="AT297" s="217" t="s">
        <v>144</v>
      </c>
      <c r="AU297" s="217" t="s">
        <v>83</v>
      </c>
      <c r="AY297" s="19" t="s">
        <v>142</v>
      </c>
      <c r="BE297" s="218">
        <f>IF(N297="základní",J297,0)</f>
        <v>0</v>
      </c>
      <c r="BF297" s="218">
        <f>IF(N297="snížená",J297,0)</f>
        <v>0</v>
      </c>
      <c r="BG297" s="218">
        <f>IF(N297="zákl. přenesená",J297,0)</f>
        <v>0</v>
      </c>
      <c r="BH297" s="218">
        <f>IF(N297="sníž. přenesená",J297,0)</f>
        <v>0</v>
      </c>
      <c r="BI297" s="218">
        <f>IF(N297="nulová",J297,0)</f>
        <v>0</v>
      </c>
      <c r="BJ297" s="19" t="s">
        <v>81</v>
      </c>
      <c r="BK297" s="218">
        <f>ROUND(I297*H297,2)</f>
        <v>0</v>
      </c>
      <c r="BL297" s="19" t="s">
        <v>149</v>
      </c>
      <c r="BM297" s="217" t="s">
        <v>1093</v>
      </c>
    </row>
    <row r="298" s="2" customFormat="1">
      <c r="A298" s="40"/>
      <c r="B298" s="41"/>
      <c r="C298" s="42"/>
      <c r="D298" s="219" t="s">
        <v>151</v>
      </c>
      <c r="E298" s="42"/>
      <c r="F298" s="220" t="s">
        <v>270</v>
      </c>
      <c r="G298" s="42"/>
      <c r="H298" s="42"/>
      <c r="I298" s="221"/>
      <c r="J298" s="42"/>
      <c r="K298" s="42"/>
      <c r="L298" s="46"/>
      <c r="M298" s="222"/>
      <c r="N298" s="223"/>
      <c r="O298" s="86"/>
      <c r="P298" s="86"/>
      <c r="Q298" s="86"/>
      <c r="R298" s="86"/>
      <c r="S298" s="86"/>
      <c r="T298" s="87"/>
      <c r="U298" s="40"/>
      <c r="V298" s="40"/>
      <c r="W298" s="40"/>
      <c r="X298" s="40"/>
      <c r="Y298" s="40"/>
      <c r="Z298" s="40"/>
      <c r="AA298" s="40"/>
      <c r="AB298" s="40"/>
      <c r="AC298" s="40"/>
      <c r="AD298" s="40"/>
      <c r="AE298" s="40"/>
      <c r="AT298" s="19" t="s">
        <v>151</v>
      </c>
      <c r="AU298" s="19" t="s">
        <v>83</v>
      </c>
    </row>
    <row r="299" s="13" customFormat="1">
      <c r="A299" s="13"/>
      <c r="B299" s="224"/>
      <c r="C299" s="225"/>
      <c r="D299" s="226" t="s">
        <v>153</v>
      </c>
      <c r="E299" s="227" t="s">
        <v>19</v>
      </c>
      <c r="F299" s="228" t="s">
        <v>993</v>
      </c>
      <c r="G299" s="225"/>
      <c r="H299" s="227" t="s">
        <v>19</v>
      </c>
      <c r="I299" s="229"/>
      <c r="J299" s="225"/>
      <c r="K299" s="225"/>
      <c r="L299" s="230"/>
      <c r="M299" s="231"/>
      <c r="N299" s="232"/>
      <c r="O299" s="232"/>
      <c r="P299" s="232"/>
      <c r="Q299" s="232"/>
      <c r="R299" s="232"/>
      <c r="S299" s="232"/>
      <c r="T299" s="233"/>
      <c r="U299" s="13"/>
      <c r="V299" s="13"/>
      <c r="W299" s="13"/>
      <c r="X299" s="13"/>
      <c r="Y299" s="13"/>
      <c r="Z299" s="13"/>
      <c r="AA299" s="13"/>
      <c r="AB299" s="13"/>
      <c r="AC299" s="13"/>
      <c r="AD299" s="13"/>
      <c r="AE299" s="13"/>
      <c r="AT299" s="234" t="s">
        <v>153</v>
      </c>
      <c r="AU299" s="234" t="s">
        <v>83</v>
      </c>
      <c r="AV299" s="13" t="s">
        <v>81</v>
      </c>
      <c r="AW299" s="13" t="s">
        <v>35</v>
      </c>
      <c r="AX299" s="13" t="s">
        <v>73</v>
      </c>
      <c r="AY299" s="234" t="s">
        <v>142</v>
      </c>
    </row>
    <row r="300" s="13" customFormat="1">
      <c r="A300" s="13"/>
      <c r="B300" s="224"/>
      <c r="C300" s="225"/>
      <c r="D300" s="226" t="s">
        <v>153</v>
      </c>
      <c r="E300" s="227" t="s">
        <v>19</v>
      </c>
      <c r="F300" s="228" t="s">
        <v>1094</v>
      </c>
      <c r="G300" s="225"/>
      <c r="H300" s="227" t="s">
        <v>19</v>
      </c>
      <c r="I300" s="229"/>
      <c r="J300" s="225"/>
      <c r="K300" s="225"/>
      <c r="L300" s="230"/>
      <c r="M300" s="231"/>
      <c r="N300" s="232"/>
      <c r="O300" s="232"/>
      <c r="P300" s="232"/>
      <c r="Q300" s="232"/>
      <c r="R300" s="232"/>
      <c r="S300" s="232"/>
      <c r="T300" s="233"/>
      <c r="U300" s="13"/>
      <c r="V300" s="13"/>
      <c r="W300" s="13"/>
      <c r="X300" s="13"/>
      <c r="Y300" s="13"/>
      <c r="Z300" s="13"/>
      <c r="AA300" s="13"/>
      <c r="AB300" s="13"/>
      <c r="AC300" s="13"/>
      <c r="AD300" s="13"/>
      <c r="AE300" s="13"/>
      <c r="AT300" s="234" t="s">
        <v>153</v>
      </c>
      <c r="AU300" s="234" t="s">
        <v>83</v>
      </c>
      <c r="AV300" s="13" t="s">
        <v>81</v>
      </c>
      <c r="AW300" s="13" t="s">
        <v>35</v>
      </c>
      <c r="AX300" s="13" t="s">
        <v>73</v>
      </c>
      <c r="AY300" s="234" t="s">
        <v>142</v>
      </c>
    </row>
    <row r="301" s="14" customFormat="1">
      <c r="A301" s="14"/>
      <c r="B301" s="235"/>
      <c r="C301" s="236"/>
      <c r="D301" s="226" t="s">
        <v>153</v>
      </c>
      <c r="E301" s="237" t="s">
        <v>19</v>
      </c>
      <c r="F301" s="238" t="s">
        <v>1095</v>
      </c>
      <c r="G301" s="236"/>
      <c r="H301" s="239">
        <v>6</v>
      </c>
      <c r="I301" s="240"/>
      <c r="J301" s="236"/>
      <c r="K301" s="236"/>
      <c r="L301" s="241"/>
      <c r="M301" s="242"/>
      <c r="N301" s="243"/>
      <c r="O301" s="243"/>
      <c r="P301" s="243"/>
      <c r="Q301" s="243"/>
      <c r="R301" s="243"/>
      <c r="S301" s="243"/>
      <c r="T301" s="244"/>
      <c r="U301" s="14"/>
      <c r="V301" s="14"/>
      <c r="W301" s="14"/>
      <c r="X301" s="14"/>
      <c r="Y301" s="14"/>
      <c r="Z301" s="14"/>
      <c r="AA301" s="14"/>
      <c r="AB301" s="14"/>
      <c r="AC301" s="14"/>
      <c r="AD301" s="14"/>
      <c r="AE301" s="14"/>
      <c r="AT301" s="245" t="s">
        <v>153</v>
      </c>
      <c r="AU301" s="245" t="s">
        <v>83</v>
      </c>
      <c r="AV301" s="14" t="s">
        <v>83</v>
      </c>
      <c r="AW301" s="14" t="s">
        <v>35</v>
      </c>
      <c r="AX301" s="14" t="s">
        <v>73</v>
      </c>
      <c r="AY301" s="245" t="s">
        <v>142</v>
      </c>
    </row>
    <row r="302" s="13" customFormat="1">
      <c r="A302" s="13"/>
      <c r="B302" s="224"/>
      <c r="C302" s="225"/>
      <c r="D302" s="226" t="s">
        <v>153</v>
      </c>
      <c r="E302" s="227" t="s">
        <v>19</v>
      </c>
      <c r="F302" s="228" t="s">
        <v>272</v>
      </c>
      <c r="G302" s="225"/>
      <c r="H302" s="227" t="s">
        <v>19</v>
      </c>
      <c r="I302" s="229"/>
      <c r="J302" s="225"/>
      <c r="K302" s="225"/>
      <c r="L302" s="230"/>
      <c r="M302" s="231"/>
      <c r="N302" s="232"/>
      <c r="O302" s="232"/>
      <c r="P302" s="232"/>
      <c r="Q302" s="232"/>
      <c r="R302" s="232"/>
      <c r="S302" s="232"/>
      <c r="T302" s="233"/>
      <c r="U302" s="13"/>
      <c r="V302" s="13"/>
      <c r="W302" s="13"/>
      <c r="X302" s="13"/>
      <c r="Y302" s="13"/>
      <c r="Z302" s="13"/>
      <c r="AA302" s="13"/>
      <c r="AB302" s="13"/>
      <c r="AC302" s="13"/>
      <c r="AD302" s="13"/>
      <c r="AE302" s="13"/>
      <c r="AT302" s="234" t="s">
        <v>153</v>
      </c>
      <c r="AU302" s="234" t="s">
        <v>83</v>
      </c>
      <c r="AV302" s="13" t="s">
        <v>81</v>
      </c>
      <c r="AW302" s="13" t="s">
        <v>35</v>
      </c>
      <c r="AX302" s="13" t="s">
        <v>73</v>
      </c>
      <c r="AY302" s="234" t="s">
        <v>142</v>
      </c>
    </row>
    <row r="303" s="14" customFormat="1">
      <c r="A303" s="14"/>
      <c r="B303" s="235"/>
      <c r="C303" s="236"/>
      <c r="D303" s="226" t="s">
        <v>153</v>
      </c>
      <c r="E303" s="237" t="s">
        <v>19</v>
      </c>
      <c r="F303" s="238" t="s">
        <v>311</v>
      </c>
      <c r="G303" s="236"/>
      <c r="H303" s="239">
        <v>20</v>
      </c>
      <c r="I303" s="240"/>
      <c r="J303" s="236"/>
      <c r="K303" s="236"/>
      <c r="L303" s="241"/>
      <c r="M303" s="242"/>
      <c r="N303" s="243"/>
      <c r="O303" s="243"/>
      <c r="P303" s="243"/>
      <c r="Q303" s="243"/>
      <c r="R303" s="243"/>
      <c r="S303" s="243"/>
      <c r="T303" s="244"/>
      <c r="U303" s="14"/>
      <c r="V303" s="14"/>
      <c r="W303" s="14"/>
      <c r="X303" s="14"/>
      <c r="Y303" s="14"/>
      <c r="Z303" s="14"/>
      <c r="AA303" s="14"/>
      <c r="AB303" s="14"/>
      <c r="AC303" s="14"/>
      <c r="AD303" s="14"/>
      <c r="AE303" s="14"/>
      <c r="AT303" s="245" t="s">
        <v>153</v>
      </c>
      <c r="AU303" s="245" t="s">
        <v>83</v>
      </c>
      <c r="AV303" s="14" t="s">
        <v>83</v>
      </c>
      <c r="AW303" s="14" t="s">
        <v>35</v>
      </c>
      <c r="AX303" s="14" t="s">
        <v>73</v>
      </c>
      <c r="AY303" s="245" t="s">
        <v>142</v>
      </c>
    </row>
    <row r="304" s="15" customFormat="1">
      <c r="A304" s="15"/>
      <c r="B304" s="246"/>
      <c r="C304" s="247"/>
      <c r="D304" s="226" t="s">
        <v>153</v>
      </c>
      <c r="E304" s="248" t="s">
        <v>19</v>
      </c>
      <c r="F304" s="249" t="s">
        <v>160</v>
      </c>
      <c r="G304" s="247"/>
      <c r="H304" s="250">
        <v>26</v>
      </c>
      <c r="I304" s="251"/>
      <c r="J304" s="247"/>
      <c r="K304" s="247"/>
      <c r="L304" s="252"/>
      <c r="M304" s="253"/>
      <c r="N304" s="254"/>
      <c r="O304" s="254"/>
      <c r="P304" s="254"/>
      <c r="Q304" s="254"/>
      <c r="R304" s="254"/>
      <c r="S304" s="254"/>
      <c r="T304" s="255"/>
      <c r="U304" s="15"/>
      <c r="V304" s="15"/>
      <c r="W304" s="15"/>
      <c r="X304" s="15"/>
      <c r="Y304" s="15"/>
      <c r="Z304" s="15"/>
      <c r="AA304" s="15"/>
      <c r="AB304" s="15"/>
      <c r="AC304" s="15"/>
      <c r="AD304" s="15"/>
      <c r="AE304" s="15"/>
      <c r="AT304" s="256" t="s">
        <v>153</v>
      </c>
      <c r="AU304" s="256" t="s">
        <v>83</v>
      </c>
      <c r="AV304" s="15" t="s">
        <v>149</v>
      </c>
      <c r="AW304" s="15" t="s">
        <v>35</v>
      </c>
      <c r="AX304" s="15" t="s">
        <v>81</v>
      </c>
      <c r="AY304" s="256" t="s">
        <v>142</v>
      </c>
    </row>
    <row r="305" s="2" customFormat="1" ht="16.5" customHeight="1">
      <c r="A305" s="40"/>
      <c r="B305" s="41"/>
      <c r="C305" s="206" t="s">
        <v>441</v>
      </c>
      <c r="D305" s="206" t="s">
        <v>144</v>
      </c>
      <c r="E305" s="207" t="s">
        <v>277</v>
      </c>
      <c r="F305" s="208" t="s">
        <v>278</v>
      </c>
      <c r="G305" s="209" t="s">
        <v>147</v>
      </c>
      <c r="H305" s="210">
        <v>1180</v>
      </c>
      <c r="I305" s="211"/>
      <c r="J305" s="212">
        <f>ROUND(I305*H305,2)</f>
        <v>0</v>
      </c>
      <c r="K305" s="208" t="s">
        <v>148</v>
      </c>
      <c r="L305" s="46"/>
      <c r="M305" s="213" t="s">
        <v>19</v>
      </c>
      <c r="N305" s="214" t="s">
        <v>44</v>
      </c>
      <c r="O305" s="86"/>
      <c r="P305" s="215">
        <f>O305*H305</f>
        <v>0</v>
      </c>
      <c r="Q305" s="215">
        <v>0</v>
      </c>
      <c r="R305" s="215">
        <f>Q305*H305</f>
        <v>0</v>
      </c>
      <c r="S305" s="215">
        <v>0</v>
      </c>
      <c r="T305" s="216">
        <f>S305*H305</f>
        <v>0</v>
      </c>
      <c r="U305" s="40"/>
      <c r="V305" s="40"/>
      <c r="W305" s="40"/>
      <c r="X305" s="40"/>
      <c r="Y305" s="40"/>
      <c r="Z305" s="40"/>
      <c r="AA305" s="40"/>
      <c r="AB305" s="40"/>
      <c r="AC305" s="40"/>
      <c r="AD305" s="40"/>
      <c r="AE305" s="40"/>
      <c r="AR305" s="217" t="s">
        <v>149</v>
      </c>
      <c r="AT305" s="217" t="s">
        <v>144</v>
      </c>
      <c r="AU305" s="217" t="s">
        <v>83</v>
      </c>
      <c r="AY305" s="19" t="s">
        <v>142</v>
      </c>
      <c r="BE305" s="218">
        <f>IF(N305="základní",J305,0)</f>
        <v>0</v>
      </c>
      <c r="BF305" s="218">
        <f>IF(N305="snížená",J305,0)</f>
        <v>0</v>
      </c>
      <c r="BG305" s="218">
        <f>IF(N305="zákl. přenesená",J305,0)</f>
        <v>0</v>
      </c>
      <c r="BH305" s="218">
        <f>IF(N305="sníž. přenesená",J305,0)</f>
        <v>0</v>
      </c>
      <c r="BI305" s="218">
        <f>IF(N305="nulová",J305,0)</f>
        <v>0</v>
      </c>
      <c r="BJ305" s="19" t="s">
        <v>81</v>
      </c>
      <c r="BK305" s="218">
        <f>ROUND(I305*H305,2)</f>
        <v>0</v>
      </c>
      <c r="BL305" s="19" t="s">
        <v>149</v>
      </c>
      <c r="BM305" s="217" t="s">
        <v>1096</v>
      </c>
    </row>
    <row r="306" s="2" customFormat="1">
      <c r="A306" s="40"/>
      <c r="B306" s="41"/>
      <c r="C306" s="42"/>
      <c r="D306" s="219" t="s">
        <v>151</v>
      </c>
      <c r="E306" s="42"/>
      <c r="F306" s="220" t="s">
        <v>280</v>
      </c>
      <c r="G306" s="42"/>
      <c r="H306" s="42"/>
      <c r="I306" s="221"/>
      <c r="J306" s="42"/>
      <c r="K306" s="42"/>
      <c r="L306" s="46"/>
      <c r="M306" s="222"/>
      <c r="N306" s="223"/>
      <c r="O306" s="86"/>
      <c r="P306" s="86"/>
      <c r="Q306" s="86"/>
      <c r="R306" s="86"/>
      <c r="S306" s="86"/>
      <c r="T306" s="87"/>
      <c r="U306" s="40"/>
      <c r="V306" s="40"/>
      <c r="W306" s="40"/>
      <c r="X306" s="40"/>
      <c r="Y306" s="40"/>
      <c r="Z306" s="40"/>
      <c r="AA306" s="40"/>
      <c r="AB306" s="40"/>
      <c r="AC306" s="40"/>
      <c r="AD306" s="40"/>
      <c r="AE306" s="40"/>
      <c r="AT306" s="19" t="s">
        <v>151</v>
      </c>
      <c r="AU306" s="19" t="s">
        <v>83</v>
      </c>
    </row>
    <row r="307" s="13" customFormat="1">
      <c r="A307" s="13"/>
      <c r="B307" s="224"/>
      <c r="C307" s="225"/>
      <c r="D307" s="226" t="s">
        <v>153</v>
      </c>
      <c r="E307" s="227" t="s">
        <v>19</v>
      </c>
      <c r="F307" s="228" t="s">
        <v>927</v>
      </c>
      <c r="G307" s="225"/>
      <c r="H307" s="227" t="s">
        <v>19</v>
      </c>
      <c r="I307" s="229"/>
      <c r="J307" s="225"/>
      <c r="K307" s="225"/>
      <c r="L307" s="230"/>
      <c r="M307" s="231"/>
      <c r="N307" s="232"/>
      <c r="O307" s="232"/>
      <c r="P307" s="232"/>
      <c r="Q307" s="232"/>
      <c r="R307" s="232"/>
      <c r="S307" s="232"/>
      <c r="T307" s="233"/>
      <c r="U307" s="13"/>
      <c r="V307" s="13"/>
      <c r="W307" s="13"/>
      <c r="X307" s="13"/>
      <c r="Y307" s="13"/>
      <c r="Z307" s="13"/>
      <c r="AA307" s="13"/>
      <c r="AB307" s="13"/>
      <c r="AC307" s="13"/>
      <c r="AD307" s="13"/>
      <c r="AE307" s="13"/>
      <c r="AT307" s="234" t="s">
        <v>153</v>
      </c>
      <c r="AU307" s="234" t="s">
        <v>83</v>
      </c>
      <c r="AV307" s="13" t="s">
        <v>81</v>
      </c>
      <c r="AW307" s="13" t="s">
        <v>35</v>
      </c>
      <c r="AX307" s="13" t="s">
        <v>73</v>
      </c>
      <c r="AY307" s="234" t="s">
        <v>142</v>
      </c>
    </row>
    <row r="308" s="13" customFormat="1">
      <c r="A308" s="13"/>
      <c r="B308" s="224"/>
      <c r="C308" s="225"/>
      <c r="D308" s="226" t="s">
        <v>153</v>
      </c>
      <c r="E308" s="227" t="s">
        <v>19</v>
      </c>
      <c r="F308" s="228" t="s">
        <v>203</v>
      </c>
      <c r="G308" s="225"/>
      <c r="H308" s="227" t="s">
        <v>19</v>
      </c>
      <c r="I308" s="229"/>
      <c r="J308" s="225"/>
      <c r="K308" s="225"/>
      <c r="L308" s="230"/>
      <c r="M308" s="231"/>
      <c r="N308" s="232"/>
      <c r="O308" s="232"/>
      <c r="P308" s="232"/>
      <c r="Q308" s="232"/>
      <c r="R308" s="232"/>
      <c r="S308" s="232"/>
      <c r="T308" s="233"/>
      <c r="U308" s="13"/>
      <c r="V308" s="13"/>
      <c r="W308" s="13"/>
      <c r="X308" s="13"/>
      <c r="Y308" s="13"/>
      <c r="Z308" s="13"/>
      <c r="AA308" s="13"/>
      <c r="AB308" s="13"/>
      <c r="AC308" s="13"/>
      <c r="AD308" s="13"/>
      <c r="AE308" s="13"/>
      <c r="AT308" s="234" t="s">
        <v>153</v>
      </c>
      <c r="AU308" s="234" t="s">
        <v>83</v>
      </c>
      <c r="AV308" s="13" t="s">
        <v>81</v>
      </c>
      <c r="AW308" s="13" t="s">
        <v>35</v>
      </c>
      <c r="AX308" s="13" t="s">
        <v>73</v>
      </c>
      <c r="AY308" s="234" t="s">
        <v>142</v>
      </c>
    </row>
    <row r="309" s="14" customFormat="1">
      <c r="A309" s="14"/>
      <c r="B309" s="235"/>
      <c r="C309" s="236"/>
      <c r="D309" s="226" t="s">
        <v>153</v>
      </c>
      <c r="E309" s="237" t="s">
        <v>19</v>
      </c>
      <c r="F309" s="238" t="s">
        <v>1097</v>
      </c>
      <c r="G309" s="236"/>
      <c r="H309" s="239">
        <v>1140</v>
      </c>
      <c r="I309" s="240"/>
      <c r="J309" s="236"/>
      <c r="K309" s="236"/>
      <c r="L309" s="241"/>
      <c r="M309" s="242"/>
      <c r="N309" s="243"/>
      <c r="O309" s="243"/>
      <c r="P309" s="243"/>
      <c r="Q309" s="243"/>
      <c r="R309" s="243"/>
      <c r="S309" s="243"/>
      <c r="T309" s="244"/>
      <c r="U309" s="14"/>
      <c r="V309" s="14"/>
      <c r="W309" s="14"/>
      <c r="X309" s="14"/>
      <c r="Y309" s="14"/>
      <c r="Z309" s="14"/>
      <c r="AA309" s="14"/>
      <c r="AB309" s="14"/>
      <c r="AC309" s="14"/>
      <c r="AD309" s="14"/>
      <c r="AE309" s="14"/>
      <c r="AT309" s="245" t="s">
        <v>153</v>
      </c>
      <c r="AU309" s="245" t="s">
        <v>83</v>
      </c>
      <c r="AV309" s="14" t="s">
        <v>83</v>
      </c>
      <c r="AW309" s="14" t="s">
        <v>35</v>
      </c>
      <c r="AX309" s="14" t="s">
        <v>73</v>
      </c>
      <c r="AY309" s="245" t="s">
        <v>142</v>
      </c>
    </row>
    <row r="310" s="13" customFormat="1">
      <c r="A310" s="13"/>
      <c r="B310" s="224"/>
      <c r="C310" s="225"/>
      <c r="D310" s="226" t="s">
        <v>153</v>
      </c>
      <c r="E310" s="227" t="s">
        <v>19</v>
      </c>
      <c r="F310" s="228" t="s">
        <v>283</v>
      </c>
      <c r="G310" s="225"/>
      <c r="H310" s="227" t="s">
        <v>19</v>
      </c>
      <c r="I310" s="229"/>
      <c r="J310" s="225"/>
      <c r="K310" s="225"/>
      <c r="L310" s="230"/>
      <c r="M310" s="231"/>
      <c r="N310" s="232"/>
      <c r="O310" s="232"/>
      <c r="P310" s="232"/>
      <c r="Q310" s="232"/>
      <c r="R310" s="232"/>
      <c r="S310" s="232"/>
      <c r="T310" s="233"/>
      <c r="U310" s="13"/>
      <c r="V310" s="13"/>
      <c r="W310" s="13"/>
      <c r="X310" s="13"/>
      <c r="Y310" s="13"/>
      <c r="Z310" s="13"/>
      <c r="AA310" s="13"/>
      <c r="AB310" s="13"/>
      <c r="AC310" s="13"/>
      <c r="AD310" s="13"/>
      <c r="AE310" s="13"/>
      <c r="AT310" s="234" t="s">
        <v>153</v>
      </c>
      <c r="AU310" s="234" t="s">
        <v>83</v>
      </c>
      <c r="AV310" s="13" t="s">
        <v>81</v>
      </c>
      <c r="AW310" s="13" t="s">
        <v>35</v>
      </c>
      <c r="AX310" s="13" t="s">
        <v>73</v>
      </c>
      <c r="AY310" s="234" t="s">
        <v>142</v>
      </c>
    </row>
    <row r="311" s="13" customFormat="1">
      <c r="A311" s="13"/>
      <c r="B311" s="224"/>
      <c r="C311" s="225"/>
      <c r="D311" s="226" t="s">
        <v>153</v>
      </c>
      <c r="E311" s="227" t="s">
        <v>19</v>
      </c>
      <c r="F311" s="228" t="s">
        <v>1098</v>
      </c>
      <c r="G311" s="225"/>
      <c r="H311" s="227" t="s">
        <v>19</v>
      </c>
      <c r="I311" s="229"/>
      <c r="J311" s="225"/>
      <c r="K311" s="225"/>
      <c r="L311" s="230"/>
      <c r="M311" s="231"/>
      <c r="N311" s="232"/>
      <c r="O311" s="232"/>
      <c r="P311" s="232"/>
      <c r="Q311" s="232"/>
      <c r="R311" s="232"/>
      <c r="S311" s="232"/>
      <c r="T311" s="233"/>
      <c r="U311" s="13"/>
      <c r="V311" s="13"/>
      <c r="W311" s="13"/>
      <c r="X311" s="13"/>
      <c r="Y311" s="13"/>
      <c r="Z311" s="13"/>
      <c r="AA311" s="13"/>
      <c r="AB311" s="13"/>
      <c r="AC311" s="13"/>
      <c r="AD311" s="13"/>
      <c r="AE311" s="13"/>
      <c r="AT311" s="234" t="s">
        <v>153</v>
      </c>
      <c r="AU311" s="234" t="s">
        <v>83</v>
      </c>
      <c r="AV311" s="13" t="s">
        <v>81</v>
      </c>
      <c r="AW311" s="13" t="s">
        <v>35</v>
      </c>
      <c r="AX311" s="13" t="s">
        <v>73</v>
      </c>
      <c r="AY311" s="234" t="s">
        <v>142</v>
      </c>
    </row>
    <row r="312" s="14" customFormat="1">
      <c r="A312" s="14"/>
      <c r="B312" s="235"/>
      <c r="C312" s="236"/>
      <c r="D312" s="226" t="s">
        <v>153</v>
      </c>
      <c r="E312" s="237" t="s">
        <v>19</v>
      </c>
      <c r="F312" s="238" t="s">
        <v>1099</v>
      </c>
      <c r="G312" s="236"/>
      <c r="H312" s="239">
        <v>40</v>
      </c>
      <c r="I312" s="240"/>
      <c r="J312" s="236"/>
      <c r="K312" s="236"/>
      <c r="L312" s="241"/>
      <c r="M312" s="242"/>
      <c r="N312" s="243"/>
      <c r="O312" s="243"/>
      <c r="P312" s="243"/>
      <c r="Q312" s="243"/>
      <c r="R312" s="243"/>
      <c r="S312" s="243"/>
      <c r="T312" s="244"/>
      <c r="U312" s="14"/>
      <c r="V312" s="14"/>
      <c r="W312" s="14"/>
      <c r="X312" s="14"/>
      <c r="Y312" s="14"/>
      <c r="Z312" s="14"/>
      <c r="AA312" s="14"/>
      <c r="AB312" s="14"/>
      <c r="AC312" s="14"/>
      <c r="AD312" s="14"/>
      <c r="AE312" s="14"/>
      <c r="AT312" s="245" t="s">
        <v>153</v>
      </c>
      <c r="AU312" s="245" t="s">
        <v>83</v>
      </c>
      <c r="AV312" s="14" t="s">
        <v>83</v>
      </c>
      <c r="AW312" s="14" t="s">
        <v>35</v>
      </c>
      <c r="AX312" s="14" t="s">
        <v>73</v>
      </c>
      <c r="AY312" s="245" t="s">
        <v>142</v>
      </c>
    </row>
    <row r="313" s="15" customFormat="1">
      <c r="A313" s="15"/>
      <c r="B313" s="246"/>
      <c r="C313" s="247"/>
      <c r="D313" s="226" t="s">
        <v>153</v>
      </c>
      <c r="E313" s="248" t="s">
        <v>19</v>
      </c>
      <c r="F313" s="249" t="s">
        <v>160</v>
      </c>
      <c r="G313" s="247"/>
      <c r="H313" s="250">
        <v>1180</v>
      </c>
      <c r="I313" s="251"/>
      <c r="J313" s="247"/>
      <c r="K313" s="247"/>
      <c r="L313" s="252"/>
      <c r="M313" s="253"/>
      <c r="N313" s="254"/>
      <c r="O313" s="254"/>
      <c r="P313" s="254"/>
      <c r="Q313" s="254"/>
      <c r="R313" s="254"/>
      <c r="S313" s="254"/>
      <c r="T313" s="255"/>
      <c r="U313" s="15"/>
      <c r="V313" s="15"/>
      <c r="W313" s="15"/>
      <c r="X313" s="15"/>
      <c r="Y313" s="15"/>
      <c r="Z313" s="15"/>
      <c r="AA313" s="15"/>
      <c r="AB313" s="15"/>
      <c r="AC313" s="15"/>
      <c r="AD313" s="15"/>
      <c r="AE313" s="15"/>
      <c r="AT313" s="256" t="s">
        <v>153</v>
      </c>
      <c r="AU313" s="256" t="s">
        <v>83</v>
      </c>
      <c r="AV313" s="15" t="s">
        <v>149</v>
      </c>
      <c r="AW313" s="15" t="s">
        <v>35</v>
      </c>
      <c r="AX313" s="15" t="s">
        <v>81</v>
      </c>
      <c r="AY313" s="256" t="s">
        <v>142</v>
      </c>
    </row>
    <row r="314" s="2" customFormat="1" ht="24.15" customHeight="1">
      <c r="A314" s="40"/>
      <c r="B314" s="41"/>
      <c r="C314" s="206" t="s">
        <v>448</v>
      </c>
      <c r="D314" s="206" t="s">
        <v>144</v>
      </c>
      <c r="E314" s="207" t="s">
        <v>287</v>
      </c>
      <c r="F314" s="208" t="s">
        <v>288</v>
      </c>
      <c r="G314" s="209" t="s">
        <v>147</v>
      </c>
      <c r="H314" s="210">
        <v>1578.5</v>
      </c>
      <c r="I314" s="211"/>
      <c r="J314" s="212">
        <f>ROUND(I314*H314,2)</f>
        <v>0</v>
      </c>
      <c r="K314" s="208" t="s">
        <v>148</v>
      </c>
      <c r="L314" s="46"/>
      <c r="M314" s="213" t="s">
        <v>19</v>
      </c>
      <c r="N314" s="214" t="s">
        <v>44</v>
      </c>
      <c r="O314" s="86"/>
      <c r="P314" s="215">
        <f>O314*H314</f>
        <v>0</v>
      </c>
      <c r="Q314" s="215">
        <v>0</v>
      </c>
      <c r="R314" s="215">
        <f>Q314*H314</f>
        <v>0</v>
      </c>
      <c r="S314" s="215">
        <v>0</v>
      </c>
      <c r="T314" s="216">
        <f>S314*H314</f>
        <v>0</v>
      </c>
      <c r="U314" s="40"/>
      <c r="V314" s="40"/>
      <c r="W314" s="40"/>
      <c r="X314" s="40"/>
      <c r="Y314" s="40"/>
      <c r="Z314" s="40"/>
      <c r="AA314" s="40"/>
      <c r="AB314" s="40"/>
      <c r="AC314" s="40"/>
      <c r="AD314" s="40"/>
      <c r="AE314" s="40"/>
      <c r="AR314" s="217" t="s">
        <v>149</v>
      </c>
      <c r="AT314" s="217" t="s">
        <v>144</v>
      </c>
      <c r="AU314" s="217" t="s">
        <v>83</v>
      </c>
      <c r="AY314" s="19" t="s">
        <v>142</v>
      </c>
      <c r="BE314" s="218">
        <f>IF(N314="základní",J314,0)</f>
        <v>0</v>
      </c>
      <c r="BF314" s="218">
        <f>IF(N314="snížená",J314,0)</f>
        <v>0</v>
      </c>
      <c r="BG314" s="218">
        <f>IF(N314="zákl. přenesená",J314,0)</f>
        <v>0</v>
      </c>
      <c r="BH314" s="218">
        <f>IF(N314="sníž. přenesená",J314,0)</f>
        <v>0</v>
      </c>
      <c r="BI314" s="218">
        <f>IF(N314="nulová",J314,0)</f>
        <v>0</v>
      </c>
      <c r="BJ314" s="19" t="s">
        <v>81</v>
      </c>
      <c r="BK314" s="218">
        <f>ROUND(I314*H314,2)</f>
        <v>0</v>
      </c>
      <c r="BL314" s="19" t="s">
        <v>149</v>
      </c>
      <c r="BM314" s="217" t="s">
        <v>1100</v>
      </c>
    </row>
    <row r="315" s="2" customFormat="1">
      <c r="A315" s="40"/>
      <c r="B315" s="41"/>
      <c r="C315" s="42"/>
      <c r="D315" s="219" t="s">
        <v>151</v>
      </c>
      <c r="E315" s="42"/>
      <c r="F315" s="220" t="s">
        <v>290</v>
      </c>
      <c r="G315" s="42"/>
      <c r="H315" s="42"/>
      <c r="I315" s="221"/>
      <c r="J315" s="42"/>
      <c r="K315" s="42"/>
      <c r="L315" s="46"/>
      <c r="M315" s="222"/>
      <c r="N315" s="223"/>
      <c r="O315" s="86"/>
      <c r="P315" s="86"/>
      <c r="Q315" s="86"/>
      <c r="R315" s="86"/>
      <c r="S315" s="86"/>
      <c r="T315" s="87"/>
      <c r="U315" s="40"/>
      <c r="V315" s="40"/>
      <c r="W315" s="40"/>
      <c r="X315" s="40"/>
      <c r="Y315" s="40"/>
      <c r="Z315" s="40"/>
      <c r="AA315" s="40"/>
      <c r="AB315" s="40"/>
      <c r="AC315" s="40"/>
      <c r="AD315" s="40"/>
      <c r="AE315" s="40"/>
      <c r="AT315" s="19" t="s">
        <v>151</v>
      </c>
      <c r="AU315" s="19" t="s">
        <v>83</v>
      </c>
    </row>
    <row r="316" s="13" customFormat="1">
      <c r="A316" s="13"/>
      <c r="B316" s="224"/>
      <c r="C316" s="225"/>
      <c r="D316" s="226" t="s">
        <v>153</v>
      </c>
      <c r="E316" s="227" t="s">
        <v>19</v>
      </c>
      <c r="F316" s="228" t="s">
        <v>927</v>
      </c>
      <c r="G316" s="225"/>
      <c r="H316" s="227" t="s">
        <v>19</v>
      </c>
      <c r="I316" s="229"/>
      <c r="J316" s="225"/>
      <c r="K316" s="225"/>
      <c r="L316" s="230"/>
      <c r="M316" s="231"/>
      <c r="N316" s="232"/>
      <c r="O316" s="232"/>
      <c r="P316" s="232"/>
      <c r="Q316" s="232"/>
      <c r="R316" s="232"/>
      <c r="S316" s="232"/>
      <c r="T316" s="233"/>
      <c r="U316" s="13"/>
      <c r="V316" s="13"/>
      <c r="W316" s="13"/>
      <c r="X316" s="13"/>
      <c r="Y316" s="13"/>
      <c r="Z316" s="13"/>
      <c r="AA316" s="13"/>
      <c r="AB316" s="13"/>
      <c r="AC316" s="13"/>
      <c r="AD316" s="13"/>
      <c r="AE316" s="13"/>
      <c r="AT316" s="234" t="s">
        <v>153</v>
      </c>
      <c r="AU316" s="234" t="s">
        <v>83</v>
      </c>
      <c r="AV316" s="13" t="s">
        <v>81</v>
      </c>
      <c r="AW316" s="13" t="s">
        <v>35</v>
      </c>
      <c r="AX316" s="13" t="s">
        <v>73</v>
      </c>
      <c r="AY316" s="234" t="s">
        <v>142</v>
      </c>
    </row>
    <row r="317" s="13" customFormat="1">
      <c r="A317" s="13"/>
      <c r="B317" s="224"/>
      <c r="C317" s="225"/>
      <c r="D317" s="226" t="s">
        <v>153</v>
      </c>
      <c r="E317" s="227" t="s">
        <v>19</v>
      </c>
      <c r="F317" s="228" t="s">
        <v>291</v>
      </c>
      <c r="G317" s="225"/>
      <c r="H317" s="227" t="s">
        <v>19</v>
      </c>
      <c r="I317" s="229"/>
      <c r="J317" s="225"/>
      <c r="K317" s="225"/>
      <c r="L317" s="230"/>
      <c r="M317" s="231"/>
      <c r="N317" s="232"/>
      <c r="O317" s="232"/>
      <c r="P317" s="232"/>
      <c r="Q317" s="232"/>
      <c r="R317" s="232"/>
      <c r="S317" s="232"/>
      <c r="T317" s="233"/>
      <c r="U317" s="13"/>
      <c r="V317" s="13"/>
      <c r="W317" s="13"/>
      <c r="X317" s="13"/>
      <c r="Y317" s="13"/>
      <c r="Z317" s="13"/>
      <c r="AA317" s="13"/>
      <c r="AB317" s="13"/>
      <c r="AC317" s="13"/>
      <c r="AD317" s="13"/>
      <c r="AE317" s="13"/>
      <c r="AT317" s="234" t="s">
        <v>153</v>
      </c>
      <c r="AU317" s="234" t="s">
        <v>83</v>
      </c>
      <c r="AV317" s="13" t="s">
        <v>81</v>
      </c>
      <c r="AW317" s="13" t="s">
        <v>35</v>
      </c>
      <c r="AX317" s="13" t="s">
        <v>73</v>
      </c>
      <c r="AY317" s="234" t="s">
        <v>142</v>
      </c>
    </row>
    <row r="318" s="14" customFormat="1">
      <c r="A318" s="14"/>
      <c r="B318" s="235"/>
      <c r="C318" s="236"/>
      <c r="D318" s="226" t="s">
        <v>153</v>
      </c>
      <c r="E318" s="237" t="s">
        <v>19</v>
      </c>
      <c r="F318" s="238" t="s">
        <v>1101</v>
      </c>
      <c r="G318" s="236"/>
      <c r="H318" s="239">
        <v>1578.5</v>
      </c>
      <c r="I318" s="240"/>
      <c r="J318" s="236"/>
      <c r="K318" s="236"/>
      <c r="L318" s="241"/>
      <c r="M318" s="242"/>
      <c r="N318" s="243"/>
      <c r="O318" s="243"/>
      <c r="P318" s="243"/>
      <c r="Q318" s="243"/>
      <c r="R318" s="243"/>
      <c r="S318" s="243"/>
      <c r="T318" s="244"/>
      <c r="U318" s="14"/>
      <c r="V318" s="14"/>
      <c r="W318" s="14"/>
      <c r="X318" s="14"/>
      <c r="Y318" s="14"/>
      <c r="Z318" s="14"/>
      <c r="AA318" s="14"/>
      <c r="AB318" s="14"/>
      <c r="AC318" s="14"/>
      <c r="AD318" s="14"/>
      <c r="AE318" s="14"/>
      <c r="AT318" s="245" t="s">
        <v>153</v>
      </c>
      <c r="AU318" s="245" t="s">
        <v>83</v>
      </c>
      <c r="AV318" s="14" t="s">
        <v>83</v>
      </c>
      <c r="AW318" s="14" t="s">
        <v>35</v>
      </c>
      <c r="AX318" s="14" t="s">
        <v>81</v>
      </c>
      <c r="AY318" s="245" t="s">
        <v>142</v>
      </c>
    </row>
    <row r="319" s="2" customFormat="1" ht="24.15" customHeight="1">
      <c r="A319" s="40"/>
      <c r="B319" s="41"/>
      <c r="C319" s="206" t="s">
        <v>454</v>
      </c>
      <c r="D319" s="206" t="s">
        <v>144</v>
      </c>
      <c r="E319" s="207" t="s">
        <v>306</v>
      </c>
      <c r="F319" s="208" t="s">
        <v>307</v>
      </c>
      <c r="G319" s="209" t="s">
        <v>147</v>
      </c>
      <c r="H319" s="210">
        <v>985</v>
      </c>
      <c r="I319" s="211"/>
      <c r="J319" s="212">
        <f>ROUND(I319*H319,2)</f>
        <v>0</v>
      </c>
      <c r="K319" s="208" t="s">
        <v>148</v>
      </c>
      <c r="L319" s="46"/>
      <c r="M319" s="213" t="s">
        <v>19</v>
      </c>
      <c r="N319" s="214" t="s">
        <v>44</v>
      </c>
      <c r="O319" s="86"/>
      <c r="P319" s="215">
        <f>O319*H319</f>
        <v>0</v>
      </c>
      <c r="Q319" s="215">
        <v>0</v>
      </c>
      <c r="R319" s="215">
        <f>Q319*H319</f>
        <v>0</v>
      </c>
      <c r="S319" s="215">
        <v>0</v>
      </c>
      <c r="T319" s="216">
        <f>S319*H319</f>
        <v>0</v>
      </c>
      <c r="U319" s="40"/>
      <c r="V319" s="40"/>
      <c r="W319" s="40"/>
      <c r="X319" s="40"/>
      <c r="Y319" s="40"/>
      <c r="Z319" s="40"/>
      <c r="AA319" s="40"/>
      <c r="AB319" s="40"/>
      <c r="AC319" s="40"/>
      <c r="AD319" s="40"/>
      <c r="AE319" s="40"/>
      <c r="AR319" s="217" t="s">
        <v>149</v>
      </c>
      <c r="AT319" s="217" t="s">
        <v>144</v>
      </c>
      <c r="AU319" s="217" t="s">
        <v>83</v>
      </c>
      <c r="AY319" s="19" t="s">
        <v>142</v>
      </c>
      <c r="BE319" s="218">
        <f>IF(N319="základní",J319,0)</f>
        <v>0</v>
      </c>
      <c r="BF319" s="218">
        <f>IF(N319="snížená",J319,0)</f>
        <v>0</v>
      </c>
      <c r="BG319" s="218">
        <f>IF(N319="zákl. přenesená",J319,0)</f>
        <v>0</v>
      </c>
      <c r="BH319" s="218">
        <f>IF(N319="sníž. přenesená",J319,0)</f>
        <v>0</v>
      </c>
      <c r="BI319" s="218">
        <f>IF(N319="nulová",J319,0)</f>
        <v>0</v>
      </c>
      <c r="BJ319" s="19" t="s">
        <v>81</v>
      </c>
      <c r="BK319" s="218">
        <f>ROUND(I319*H319,2)</f>
        <v>0</v>
      </c>
      <c r="BL319" s="19" t="s">
        <v>149</v>
      </c>
      <c r="BM319" s="217" t="s">
        <v>1102</v>
      </c>
    </row>
    <row r="320" s="2" customFormat="1">
      <c r="A320" s="40"/>
      <c r="B320" s="41"/>
      <c r="C320" s="42"/>
      <c r="D320" s="219" t="s">
        <v>151</v>
      </c>
      <c r="E320" s="42"/>
      <c r="F320" s="220" t="s">
        <v>309</v>
      </c>
      <c r="G320" s="42"/>
      <c r="H320" s="42"/>
      <c r="I320" s="221"/>
      <c r="J320" s="42"/>
      <c r="K320" s="42"/>
      <c r="L320" s="46"/>
      <c r="M320" s="222"/>
      <c r="N320" s="223"/>
      <c r="O320" s="86"/>
      <c r="P320" s="86"/>
      <c r="Q320" s="86"/>
      <c r="R320" s="86"/>
      <c r="S320" s="86"/>
      <c r="T320" s="87"/>
      <c r="U320" s="40"/>
      <c r="V320" s="40"/>
      <c r="W320" s="40"/>
      <c r="X320" s="40"/>
      <c r="Y320" s="40"/>
      <c r="Z320" s="40"/>
      <c r="AA320" s="40"/>
      <c r="AB320" s="40"/>
      <c r="AC320" s="40"/>
      <c r="AD320" s="40"/>
      <c r="AE320" s="40"/>
      <c r="AT320" s="19" t="s">
        <v>151</v>
      </c>
      <c r="AU320" s="19" t="s">
        <v>83</v>
      </c>
    </row>
    <row r="321" s="13" customFormat="1">
      <c r="A321" s="13"/>
      <c r="B321" s="224"/>
      <c r="C321" s="225"/>
      <c r="D321" s="226" t="s">
        <v>153</v>
      </c>
      <c r="E321" s="227" t="s">
        <v>19</v>
      </c>
      <c r="F321" s="228" t="s">
        <v>927</v>
      </c>
      <c r="G321" s="225"/>
      <c r="H321" s="227" t="s">
        <v>19</v>
      </c>
      <c r="I321" s="229"/>
      <c r="J321" s="225"/>
      <c r="K321" s="225"/>
      <c r="L321" s="230"/>
      <c r="M321" s="231"/>
      <c r="N321" s="232"/>
      <c r="O321" s="232"/>
      <c r="P321" s="232"/>
      <c r="Q321" s="232"/>
      <c r="R321" s="232"/>
      <c r="S321" s="232"/>
      <c r="T321" s="233"/>
      <c r="U321" s="13"/>
      <c r="V321" s="13"/>
      <c r="W321" s="13"/>
      <c r="X321" s="13"/>
      <c r="Y321" s="13"/>
      <c r="Z321" s="13"/>
      <c r="AA321" s="13"/>
      <c r="AB321" s="13"/>
      <c r="AC321" s="13"/>
      <c r="AD321" s="13"/>
      <c r="AE321" s="13"/>
      <c r="AT321" s="234" t="s">
        <v>153</v>
      </c>
      <c r="AU321" s="234" t="s">
        <v>83</v>
      </c>
      <c r="AV321" s="13" t="s">
        <v>81</v>
      </c>
      <c r="AW321" s="13" t="s">
        <v>35</v>
      </c>
      <c r="AX321" s="13" t="s">
        <v>73</v>
      </c>
      <c r="AY321" s="234" t="s">
        <v>142</v>
      </c>
    </row>
    <row r="322" s="13" customFormat="1">
      <c r="A322" s="13"/>
      <c r="B322" s="224"/>
      <c r="C322" s="225"/>
      <c r="D322" s="226" t="s">
        <v>153</v>
      </c>
      <c r="E322" s="227" t="s">
        <v>19</v>
      </c>
      <c r="F322" s="228" t="s">
        <v>310</v>
      </c>
      <c r="G322" s="225"/>
      <c r="H322" s="227" t="s">
        <v>19</v>
      </c>
      <c r="I322" s="229"/>
      <c r="J322" s="225"/>
      <c r="K322" s="225"/>
      <c r="L322" s="230"/>
      <c r="M322" s="231"/>
      <c r="N322" s="232"/>
      <c r="O322" s="232"/>
      <c r="P322" s="232"/>
      <c r="Q322" s="232"/>
      <c r="R322" s="232"/>
      <c r="S322" s="232"/>
      <c r="T322" s="233"/>
      <c r="U322" s="13"/>
      <c r="V322" s="13"/>
      <c r="W322" s="13"/>
      <c r="X322" s="13"/>
      <c r="Y322" s="13"/>
      <c r="Z322" s="13"/>
      <c r="AA322" s="13"/>
      <c r="AB322" s="13"/>
      <c r="AC322" s="13"/>
      <c r="AD322" s="13"/>
      <c r="AE322" s="13"/>
      <c r="AT322" s="234" t="s">
        <v>153</v>
      </c>
      <c r="AU322" s="234" t="s">
        <v>83</v>
      </c>
      <c r="AV322" s="13" t="s">
        <v>81</v>
      </c>
      <c r="AW322" s="13" t="s">
        <v>35</v>
      </c>
      <c r="AX322" s="13" t="s">
        <v>73</v>
      </c>
      <c r="AY322" s="234" t="s">
        <v>142</v>
      </c>
    </row>
    <row r="323" s="14" customFormat="1">
      <c r="A323" s="14"/>
      <c r="B323" s="235"/>
      <c r="C323" s="236"/>
      <c r="D323" s="226" t="s">
        <v>153</v>
      </c>
      <c r="E323" s="237" t="s">
        <v>19</v>
      </c>
      <c r="F323" s="238" t="s">
        <v>931</v>
      </c>
      <c r="G323" s="236"/>
      <c r="H323" s="239">
        <v>285</v>
      </c>
      <c r="I323" s="240"/>
      <c r="J323" s="236"/>
      <c r="K323" s="236"/>
      <c r="L323" s="241"/>
      <c r="M323" s="242"/>
      <c r="N323" s="243"/>
      <c r="O323" s="243"/>
      <c r="P323" s="243"/>
      <c r="Q323" s="243"/>
      <c r="R323" s="243"/>
      <c r="S323" s="243"/>
      <c r="T323" s="244"/>
      <c r="U323" s="14"/>
      <c r="V323" s="14"/>
      <c r="W323" s="14"/>
      <c r="X323" s="14"/>
      <c r="Y323" s="14"/>
      <c r="Z323" s="14"/>
      <c r="AA323" s="14"/>
      <c r="AB323" s="14"/>
      <c r="AC323" s="14"/>
      <c r="AD323" s="14"/>
      <c r="AE323" s="14"/>
      <c r="AT323" s="245" t="s">
        <v>153</v>
      </c>
      <c r="AU323" s="245" t="s">
        <v>83</v>
      </c>
      <c r="AV323" s="14" t="s">
        <v>83</v>
      </c>
      <c r="AW323" s="14" t="s">
        <v>35</v>
      </c>
      <c r="AX323" s="14" t="s">
        <v>73</v>
      </c>
      <c r="AY323" s="245" t="s">
        <v>142</v>
      </c>
    </row>
    <row r="324" s="13" customFormat="1">
      <c r="A324" s="13"/>
      <c r="B324" s="224"/>
      <c r="C324" s="225"/>
      <c r="D324" s="226" t="s">
        <v>153</v>
      </c>
      <c r="E324" s="227" t="s">
        <v>19</v>
      </c>
      <c r="F324" s="228" t="s">
        <v>1103</v>
      </c>
      <c r="G324" s="225"/>
      <c r="H324" s="227" t="s">
        <v>19</v>
      </c>
      <c r="I324" s="229"/>
      <c r="J324" s="225"/>
      <c r="K324" s="225"/>
      <c r="L324" s="230"/>
      <c r="M324" s="231"/>
      <c r="N324" s="232"/>
      <c r="O324" s="232"/>
      <c r="P324" s="232"/>
      <c r="Q324" s="232"/>
      <c r="R324" s="232"/>
      <c r="S324" s="232"/>
      <c r="T324" s="233"/>
      <c r="U324" s="13"/>
      <c r="V324" s="13"/>
      <c r="W324" s="13"/>
      <c r="X324" s="13"/>
      <c r="Y324" s="13"/>
      <c r="Z324" s="13"/>
      <c r="AA324" s="13"/>
      <c r="AB324" s="13"/>
      <c r="AC324" s="13"/>
      <c r="AD324" s="13"/>
      <c r="AE324" s="13"/>
      <c r="AT324" s="234" t="s">
        <v>153</v>
      </c>
      <c r="AU324" s="234" t="s">
        <v>83</v>
      </c>
      <c r="AV324" s="13" t="s">
        <v>81</v>
      </c>
      <c r="AW324" s="13" t="s">
        <v>35</v>
      </c>
      <c r="AX324" s="13" t="s">
        <v>73</v>
      </c>
      <c r="AY324" s="234" t="s">
        <v>142</v>
      </c>
    </row>
    <row r="325" s="14" customFormat="1">
      <c r="A325" s="14"/>
      <c r="B325" s="235"/>
      <c r="C325" s="236"/>
      <c r="D325" s="226" t="s">
        <v>153</v>
      </c>
      <c r="E325" s="237" t="s">
        <v>19</v>
      </c>
      <c r="F325" s="238" t="s">
        <v>1104</v>
      </c>
      <c r="G325" s="236"/>
      <c r="H325" s="239">
        <v>700</v>
      </c>
      <c r="I325" s="240"/>
      <c r="J325" s="236"/>
      <c r="K325" s="236"/>
      <c r="L325" s="241"/>
      <c r="M325" s="242"/>
      <c r="N325" s="243"/>
      <c r="O325" s="243"/>
      <c r="P325" s="243"/>
      <c r="Q325" s="243"/>
      <c r="R325" s="243"/>
      <c r="S325" s="243"/>
      <c r="T325" s="244"/>
      <c r="U325" s="14"/>
      <c r="V325" s="14"/>
      <c r="W325" s="14"/>
      <c r="X325" s="14"/>
      <c r="Y325" s="14"/>
      <c r="Z325" s="14"/>
      <c r="AA325" s="14"/>
      <c r="AB325" s="14"/>
      <c r="AC325" s="14"/>
      <c r="AD325" s="14"/>
      <c r="AE325" s="14"/>
      <c r="AT325" s="245" t="s">
        <v>153</v>
      </c>
      <c r="AU325" s="245" t="s">
        <v>83</v>
      </c>
      <c r="AV325" s="14" t="s">
        <v>83</v>
      </c>
      <c r="AW325" s="14" t="s">
        <v>35</v>
      </c>
      <c r="AX325" s="14" t="s">
        <v>73</v>
      </c>
      <c r="AY325" s="245" t="s">
        <v>142</v>
      </c>
    </row>
    <row r="326" s="15" customFormat="1">
      <c r="A326" s="15"/>
      <c r="B326" s="246"/>
      <c r="C326" s="247"/>
      <c r="D326" s="226" t="s">
        <v>153</v>
      </c>
      <c r="E326" s="248" t="s">
        <v>19</v>
      </c>
      <c r="F326" s="249" t="s">
        <v>160</v>
      </c>
      <c r="G326" s="247"/>
      <c r="H326" s="250">
        <v>985</v>
      </c>
      <c r="I326" s="251"/>
      <c r="J326" s="247"/>
      <c r="K326" s="247"/>
      <c r="L326" s="252"/>
      <c r="M326" s="253"/>
      <c r="N326" s="254"/>
      <c r="O326" s="254"/>
      <c r="P326" s="254"/>
      <c r="Q326" s="254"/>
      <c r="R326" s="254"/>
      <c r="S326" s="254"/>
      <c r="T326" s="255"/>
      <c r="U326" s="15"/>
      <c r="V326" s="15"/>
      <c r="W326" s="15"/>
      <c r="X326" s="15"/>
      <c r="Y326" s="15"/>
      <c r="Z326" s="15"/>
      <c r="AA326" s="15"/>
      <c r="AB326" s="15"/>
      <c r="AC326" s="15"/>
      <c r="AD326" s="15"/>
      <c r="AE326" s="15"/>
      <c r="AT326" s="256" t="s">
        <v>153</v>
      </c>
      <c r="AU326" s="256" t="s">
        <v>83</v>
      </c>
      <c r="AV326" s="15" t="s">
        <v>149</v>
      </c>
      <c r="AW326" s="15" t="s">
        <v>35</v>
      </c>
      <c r="AX326" s="15" t="s">
        <v>81</v>
      </c>
      <c r="AY326" s="256" t="s">
        <v>142</v>
      </c>
    </row>
    <row r="327" s="2" customFormat="1" ht="16.5" customHeight="1">
      <c r="A327" s="40"/>
      <c r="B327" s="41"/>
      <c r="C327" s="257" t="s">
        <v>460</v>
      </c>
      <c r="D327" s="257" t="s">
        <v>250</v>
      </c>
      <c r="E327" s="258" t="s">
        <v>312</v>
      </c>
      <c r="F327" s="259" t="s">
        <v>313</v>
      </c>
      <c r="G327" s="260" t="s">
        <v>302</v>
      </c>
      <c r="H327" s="261">
        <v>29.550000000000001</v>
      </c>
      <c r="I327" s="262"/>
      <c r="J327" s="263">
        <f>ROUND(I327*H327,2)</f>
        <v>0</v>
      </c>
      <c r="K327" s="259" t="s">
        <v>148</v>
      </c>
      <c r="L327" s="264"/>
      <c r="M327" s="265" t="s">
        <v>19</v>
      </c>
      <c r="N327" s="266" t="s">
        <v>44</v>
      </c>
      <c r="O327" s="86"/>
      <c r="P327" s="215">
        <f>O327*H327</f>
        <v>0</v>
      </c>
      <c r="Q327" s="215">
        <v>0.001</v>
      </c>
      <c r="R327" s="215">
        <f>Q327*H327</f>
        <v>0.02955</v>
      </c>
      <c r="S327" s="215">
        <v>0</v>
      </c>
      <c r="T327" s="216">
        <f>S327*H327</f>
        <v>0</v>
      </c>
      <c r="U327" s="40"/>
      <c r="V327" s="40"/>
      <c r="W327" s="40"/>
      <c r="X327" s="40"/>
      <c r="Y327" s="40"/>
      <c r="Z327" s="40"/>
      <c r="AA327" s="40"/>
      <c r="AB327" s="40"/>
      <c r="AC327" s="40"/>
      <c r="AD327" s="40"/>
      <c r="AE327" s="40"/>
      <c r="AR327" s="217" t="s">
        <v>209</v>
      </c>
      <c r="AT327" s="217" t="s">
        <v>250</v>
      </c>
      <c r="AU327" s="217" t="s">
        <v>83</v>
      </c>
      <c r="AY327" s="19" t="s">
        <v>142</v>
      </c>
      <c r="BE327" s="218">
        <f>IF(N327="základní",J327,0)</f>
        <v>0</v>
      </c>
      <c r="BF327" s="218">
        <f>IF(N327="snížená",J327,0)</f>
        <v>0</v>
      </c>
      <c r="BG327" s="218">
        <f>IF(N327="zákl. přenesená",J327,0)</f>
        <v>0</v>
      </c>
      <c r="BH327" s="218">
        <f>IF(N327="sníž. přenesená",J327,0)</f>
        <v>0</v>
      </c>
      <c r="BI327" s="218">
        <f>IF(N327="nulová",J327,0)</f>
        <v>0</v>
      </c>
      <c r="BJ327" s="19" t="s">
        <v>81</v>
      </c>
      <c r="BK327" s="218">
        <f>ROUND(I327*H327,2)</f>
        <v>0</v>
      </c>
      <c r="BL327" s="19" t="s">
        <v>149</v>
      </c>
      <c r="BM327" s="217" t="s">
        <v>1105</v>
      </c>
    </row>
    <row r="328" s="13" customFormat="1">
      <c r="A328" s="13"/>
      <c r="B328" s="224"/>
      <c r="C328" s="225"/>
      <c r="D328" s="226" t="s">
        <v>153</v>
      </c>
      <c r="E328" s="227" t="s">
        <v>19</v>
      </c>
      <c r="F328" s="228" t="s">
        <v>927</v>
      </c>
      <c r="G328" s="225"/>
      <c r="H328" s="227" t="s">
        <v>19</v>
      </c>
      <c r="I328" s="229"/>
      <c r="J328" s="225"/>
      <c r="K328" s="225"/>
      <c r="L328" s="230"/>
      <c r="M328" s="231"/>
      <c r="N328" s="232"/>
      <c r="O328" s="232"/>
      <c r="P328" s="232"/>
      <c r="Q328" s="232"/>
      <c r="R328" s="232"/>
      <c r="S328" s="232"/>
      <c r="T328" s="233"/>
      <c r="U328" s="13"/>
      <c r="V328" s="13"/>
      <c r="W328" s="13"/>
      <c r="X328" s="13"/>
      <c r="Y328" s="13"/>
      <c r="Z328" s="13"/>
      <c r="AA328" s="13"/>
      <c r="AB328" s="13"/>
      <c r="AC328" s="13"/>
      <c r="AD328" s="13"/>
      <c r="AE328" s="13"/>
      <c r="AT328" s="234" t="s">
        <v>153</v>
      </c>
      <c r="AU328" s="234" t="s">
        <v>83</v>
      </c>
      <c r="AV328" s="13" t="s">
        <v>81</v>
      </c>
      <c r="AW328" s="13" t="s">
        <v>35</v>
      </c>
      <c r="AX328" s="13" t="s">
        <v>73</v>
      </c>
      <c r="AY328" s="234" t="s">
        <v>142</v>
      </c>
    </row>
    <row r="329" s="13" customFormat="1">
      <c r="A329" s="13"/>
      <c r="B329" s="224"/>
      <c r="C329" s="225"/>
      <c r="D329" s="226" t="s">
        <v>153</v>
      </c>
      <c r="E329" s="227" t="s">
        <v>19</v>
      </c>
      <c r="F329" s="228" t="s">
        <v>310</v>
      </c>
      <c r="G329" s="225"/>
      <c r="H329" s="227" t="s">
        <v>19</v>
      </c>
      <c r="I329" s="229"/>
      <c r="J329" s="225"/>
      <c r="K329" s="225"/>
      <c r="L329" s="230"/>
      <c r="M329" s="231"/>
      <c r="N329" s="232"/>
      <c r="O329" s="232"/>
      <c r="P329" s="232"/>
      <c r="Q329" s="232"/>
      <c r="R329" s="232"/>
      <c r="S329" s="232"/>
      <c r="T329" s="233"/>
      <c r="U329" s="13"/>
      <c r="V329" s="13"/>
      <c r="W329" s="13"/>
      <c r="X329" s="13"/>
      <c r="Y329" s="13"/>
      <c r="Z329" s="13"/>
      <c r="AA329" s="13"/>
      <c r="AB329" s="13"/>
      <c r="AC329" s="13"/>
      <c r="AD329" s="13"/>
      <c r="AE329" s="13"/>
      <c r="AT329" s="234" t="s">
        <v>153</v>
      </c>
      <c r="AU329" s="234" t="s">
        <v>83</v>
      </c>
      <c r="AV329" s="13" t="s">
        <v>81</v>
      </c>
      <c r="AW329" s="13" t="s">
        <v>35</v>
      </c>
      <c r="AX329" s="13" t="s">
        <v>73</v>
      </c>
      <c r="AY329" s="234" t="s">
        <v>142</v>
      </c>
    </row>
    <row r="330" s="14" customFormat="1">
      <c r="A330" s="14"/>
      <c r="B330" s="235"/>
      <c r="C330" s="236"/>
      <c r="D330" s="226" t="s">
        <v>153</v>
      </c>
      <c r="E330" s="237" t="s">
        <v>19</v>
      </c>
      <c r="F330" s="238" t="s">
        <v>1106</v>
      </c>
      <c r="G330" s="236"/>
      <c r="H330" s="239">
        <v>29.550000000000001</v>
      </c>
      <c r="I330" s="240"/>
      <c r="J330" s="236"/>
      <c r="K330" s="236"/>
      <c r="L330" s="241"/>
      <c r="M330" s="242"/>
      <c r="N330" s="243"/>
      <c r="O330" s="243"/>
      <c r="P330" s="243"/>
      <c r="Q330" s="243"/>
      <c r="R330" s="243"/>
      <c r="S330" s="243"/>
      <c r="T330" s="244"/>
      <c r="U330" s="14"/>
      <c r="V330" s="14"/>
      <c r="W330" s="14"/>
      <c r="X330" s="14"/>
      <c r="Y330" s="14"/>
      <c r="Z330" s="14"/>
      <c r="AA330" s="14"/>
      <c r="AB330" s="14"/>
      <c r="AC330" s="14"/>
      <c r="AD330" s="14"/>
      <c r="AE330" s="14"/>
      <c r="AT330" s="245" t="s">
        <v>153</v>
      </c>
      <c r="AU330" s="245" t="s">
        <v>83</v>
      </c>
      <c r="AV330" s="14" t="s">
        <v>83</v>
      </c>
      <c r="AW330" s="14" t="s">
        <v>35</v>
      </c>
      <c r="AX330" s="14" t="s">
        <v>81</v>
      </c>
      <c r="AY330" s="245" t="s">
        <v>142</v>
      </c>
    </row>
    <row r="331" s="2" customFormat="1" ht="24.15" customHeight="1">
      <c r="A331" s="40"/>
      <c r="B331" s="41"/>
      <c r="C331" s="206" t="s">
        <v>468</v>
      </c>
      <c r="D331" s="206" t="s">
        <v>144</v>
      </c>
      <c r="E331" s="207" t="s">
        <v>294</v>
      </c>
      <c r="F331" s="208" t="s">
        <v>295</v>
      </c>
      <c r="G331" s="209" t="s">
        <v>147</v>
      </c>
      <c r="H331" s="210">
        <v>205</v>
      </c>
      <c r="I331" s="211"/>
      <c r="J331" s="212">
        <f>ROUND(I331*H331,2)</f>
        <v>0</v>
      </c>
      <c r="K331" s="208" t="s">
        <v>148</v>
      </c>
      <c r="L331" s="46"/>
      <c r="M331" s="213" t="s">
        <v>19</v>
      </c>
      <c r="N331" s="214" t="s">
        <v>44</v>
      </c>
      <c r="O331" s="86"/>
      <c r="P331" s="215">
        <f>O331*H331</f>
        <v>0</v>
      </c>
      <c r="Q331" s="215">
        <v>0</v>
      </c>
      <c r="R331" s="215">
        <f>Q331*H331</f>
        <v>0</v>
      </c>
      <c r="S331" s="215">
        <v>0</v>
      </c>
      <c r="T331" s="216">
        <f>S331*H331</f>
        <v>0</v>
      </c>
      <c r="U331" s="40"/>
      <c r="V331" s="40"/>
      <c r="W331" s="40"/>
      <c r="X331" s="40"/>
      <c r="Y331" s="40"/>
      <c r="Z331" s="40"/>
      <c r="AA331" s="40"/>
      <c r="AB331" s="40"/>
      <c r="AC331" s="40"/>
      <c r="AD331" s="40"/>
      <c r="AE331" s="40"/>
      <c r="AR331" s="217" t="s">
        <v>149</v>
      </c>
      <c r="AT331" s="217" t="s">
        <v>144</v>
      </c>
      <c r="AU331" s="217" t="s">
        <v>83</v>
      </c>
      <c r="AY331" s="19" t="s">
        <v>142</v>
      </c>
      <c r="BE331" s="218">
        <f>IF(N331="základní",J331,0)</f>
        <v>0</v>
      </c>
      <c r="BF331" s="218">
        <f>IF(N331="snížená",J331,0)</f>
        <v>0</v>
      </c>
      <c r="BG331" s="218">
        <f>IF(N331="zákl. přenesená",J331,0)</f>
        <v>0</v>
      </c>
      <c r="BH331" s="218">
        <f>IF(N331="sníž. přenesená",J331,0)</f>
        <v>0</v>
      </c>
      <c r="BI331" s="218">
        <f>IF(N331="nulová",J331,0)</f>
        <v>0</v>
      </c>
      <c r="BJ331" s="19" t="s">
        <v>81</v>
      </c>
      <c r="BK331" s="218">
        <f>ROUND(I331*H331,2)</f>
        <v>0</v>
      </c>
      <c r="BL331" s="19" t="s">
        <v>149</v>
      </c>
      <c r="BM331" s="217" t="s">
        <v>1107</v>
      </c>
    </row>
    <row r="332" s="2" customFormat="1">
      <c r="A332" s="40"/>
      <c r="B332" s="41"/>
      <c r="C332" s="42"/>
      <c r="D332" s="219" t="s">
        <v>151</v>
      </c>
      <c r="E332" s="42"/>
      <c r="F332" s="220" t="s">
        <v>297</v>
      </c>
      <c r="G332" s="42"/>
      <c r="H332" s="42"/>
      <c r="I332" s="221"/>
      <c r="J332" s="42"/>
      <c r="K332" s="42"/>
      <c r="L332" s="46"/>
      <c r="M332" s="222"/>
      <c r="N332" s="223"/>
      <c r="O332" s="86"/>
      <c r="P332" s="86"/>
      <c r="Q332" s="86"/>
      <c r="R332" s="86"/>
      <c r="S332" s="86"/>
      <c r="T332" s="87"/>
      <c r="U332" s="40"/>
      <c r="V332" s="40"/>
      <c r="W332" s="40"/>
      <c r="X332" s="40"/>
      <c r="Y332" s="40"/>
      <c r="Z332" s="40"/>
      <c r="AA332" s="40"/>
      <c r="AB332" s="40"/>
      <c r="AC332" s="40"/>
      <c r="AD332" s="40"/>
      <c r="AE332" s="40"/>
      <c r="AT332" s="19" t="s">
        <v>151</v>
      </c>
      <c r="AU332" s="19" t="s">
        <v>83</v>
      </c>
    </row>
    <row r="333" s="13" customFormat="1">
      <c r="A333" s="13"/>
      <c r="B333" s="224"/>
      <c r="C333" s="225"/>
      <c r="D333" s="226" t="s">
        <v>153</v>
      </c>
      <c r="E333" s="227" t="s">
        <v>19</v>
      </c>
      <c r="F333" s="228" t="s">
        <v>927</v>
      </c>
      <c r="G333" s="225"/>
      <c r="H333" s="227" t="s">
        <v>19</v>
      </c>
      <c r="I333" s="229"/>
      <c r="J333" s="225"/>
      <c r="K333" s="225"/>
      <c r="L333" s="230"/>
      <c r="M333" s="231"/>
      <c r="N333" s="232"/>
      <c r="O333" s="232"/>
      <c r="P333" s="232"/>
      <c r="Q333" s="232"/>
      <c r="R333" s="232"/>
      <c r="S333" s="232"/>
      <c r="T333" s="233"/>
      <c r="U333" s="13"/>
      <c r="V333" s="13"/>
      <c r="W333" s="13"/>
      <c r="X333" s="13"/>
      <c r="Y333" s="13"/>
      <c r="Z333" s="13"/>
      <c r="AA333" s="13"/>
      <c r="AB333" s="13"/>
      <c r="AC333" s="13"/>
      <c r="AD333" s="13"/>
      <c r="AE333" s="13"/>
      <c r="AT333" s="234" t="s">
        <v>153</v>
      </c>
      <c r="AU333" s="234" t="s">
        <v>83</v>
      </c>
      <c r="AV333" s="13" t="s">
        <v>81</v>
      </c>
      <c r="AW333" s="13" t="s">
        <v>35</v>
      </c>
      <c r="AX333" s="13" t="s">
        <v>73</v>
      </c>
      <c r="AY333" s="234" t="s">
        <v>142</v>
      </c>
    </row>
    <row r="334" s="13" customFormat="1">
      <c r="A334" s="13"/>
      <c r="B334" s="224"/>
      <c r="C334" s="225"/>
      <c r="D334" s="226" t="s">
        <v>153</v>
      </c>
      <c r="E334" s="227" t="s">
        <v>19</v>
      </c>
      <c r="F334" s="228" t="s">
        <v>753</v>
      </c>
      <c r="G334" s="225"/>
      <c r="H334" s="227" t="s">
        <v>19</v>
      </c>
      <c r="I334" s="229"/>
      <c r="J334" s="225"/>
      <c r="K334" s="225"/>
      <c r="L334" s="230"/>
      <c r="M334" s="231"/>
      <c r="N334" s="232"/>
      <c r="O334" s="232"/>
      <c r="P334" s="232"/>
      <c r="Q334" s="232"/>
      <c r="R334" s="232"/>
      <c r="S334" s="232"/>
      <c r="T334" s="233"/>
      <c r="U334" s="13"/>
      <c r="V334" s="13"/>
      <c r="W334" s="13"/>
      <c r="X334" s="13"/>
      <c r="Y334" s="13"/>
      <c r="Z334" s="13"/>
      <c r="AA334" s="13"/>
      <c r="AB334" s="13"/>
      <c r="AC334" s="13"/>
      <c r="AD334" s="13"/>
      <c r="AE334" s="13"/>
      <c r="AT334" s="234" t="s">
        <v>153</v>
      </c>
      <c r="AU334" s="234" t="s">
        <v>83</v>
      </c>
      <c r="AV334" s="13" t="s">
        <v>81</v>
      </c>
      <c r="AW334" s="13" t="s">
        <v>35</v>
      </c>
      <c r="AX334" s="13" t="s">
        <v>73</v>
      </c>
      <c r="AY334" s="234" t="s">
        <v>142</v>
      </c>
    </row>
    <row r="335" s="14" customFormat="1">
      <c r="A335" s="14"/>
      <c r="B335" s="235"/>
      <c r="C335" s="236"/>
      <c r="D335" s="226" t="s">
        <v>153</v>
      </c>
      <c r="E335" s="237" t="s">
        <v>19</v>
      </c>
      <c r="F335" s="238" t="s">
        <v>1108</v>
      </c>
      <c r="G335" s="236"/>
      <c r="H335" s="239">
        <v>205</v>
      </c>
      <c r="I335" s="240"/>
      <c r="J335" s="236"/>
      <c r="K335" s="236"/>
      <c r="L335" s="241"/>
      <c r="M335" s="242"/>
      <c r="N335" s="243"/>
      <c r="O335" s="243"/>
      <c r="P335" s="243"/>
      <c r="Q335" s="243"/>
      <c r="R335" s="243"/>
      <c r="S335" s="243"/>
      <c r="T335" s="244"/>
      <c r="U335" s="14"/>
      <c r="V335" s="14"/>
      <c r="W335" s="14"/>
      <c r="X335" s="14"/>
      <c r="Y335" s="14"/>
      <c r="Z335" s="14"/>
      <c r="AA335" s="14"/>
      <c r="AB335" s="14"/>
      <c r="AC335" s="14"/>
      <c r="AD335" s="14"/>
      <c r="AE335" s="14"/>
      <c r="AT335" s="245" t="s">
        <v>153</v>
      </c>
      <c r="AU335" s="245" t="s">
        <v>83</v>
      </c>
      <c r="AV335" s="14" t="s">
        <v>83</v>
      </c>
      <c r="AW335" s="14" t="s">
        <v>35</v>
      </c>
      <c r="AX335" s="14" t="s">
        <v>81</v>
      </c>
      <c r="AY335" s="245" t="s">
        <v>142</v>
      </c>
    </row>
    <row r="336" s="2" customFormat="1" ht="16.5" customHeight="1">
      <c r="A336" s="40"/>
      <c r="B336" s="41"/>
      <c r="C336" s="257" t="s">
        <v>474</v>
      </c>
      <c r="D336" s="257" t="s">
        <v>250</v>
      </c>
      <c r="E336" s="258" t="s">
        <v>300</v>
      </c>
      <c r="F336" s="259" t="s">
        <v>301</v>
      </c>
      <c r="G336" s="260" t="s">
        <v>302</v>
      </c>
      <c r="H336" s="261">
        <v>6.1500000000000004</v>
      </c>
      <c r="I336" s="262"/>
      <c r="J336" s="263">
        <f>ROUND(I336*H336,2)</f>
        <v>0</v>
      </c>
      <c r="K336" s="259" t="s">
        <v>148</v>
      </c>
      <c r="L336" s="264"/>
      <c r="M336" s="265" t="s">
        <v>19</v>
      </c>
      <c r="N336" s="266" t="s">
        <v>44</v>
      </c>
      <c r="O336" s="86"/>
      <c r="P336" s="215">
        <f>O336*H336</f>
        <v>0</v>
      </c>
      <c r="Q336" s="215">
        <v>0.001</v>
      </c>
      <c r="R336" s="215">
        <f>Q336*H336</f>
        <v>0.0061500000000000001</v>
      </c>
      <c r="S336" s="215">
        <v>0</v>
      </c>
      <c r="T336" s="216">
        <f>S336*H336</f>
        <v>0</v>
      </c>
      <c r="U336" s="40"/>
      <c r="V336" s="40"/>
      <c r="W336" s="40"/>
      <c r="X336" s="40"/>
      <c r="Y336" s="40"/>
      <c r="Z336" s="40"/>
      <c r="AA336" s="40"/>
      <c r="AB336" s="40"/>
      <c r="AC336" s="40"/>
      <c r="AD336" s="40"/>
      <c r="AE336" s="40"/>
      <c r="AR336" s="217" t="s">
        <v>209</v>
      </c>
      <c r="AT336" s="217" t="s">
        <v>250</v>
      </c>
      <c r="AU336" s="217" t="s">
        <v>83</v>
      </c>
      <c r="AY336" s="19" t="s">
        <v>142</v>
      </c>
      <c r="BE336" s="218">
        <f>IF(N336="základní",J336,0)</f>
        <v>0</v>
      </c>
      <c r="BF336" s="218">
        <f>IF(N336="snížená",J336,0)</f>
        <v>0</v>
      </c>
      <c r="BG336" s="218">
        <f>IF(N336="zákl. přenesená",J336,0)</f>
        <v>0</v>
      </c>
      <c r="BH336" s="218">
        <f>IF(N336="sníž. přenesená",J336,0)</f>
        <v>0</v>
      </c>
      <c r="BI336" s="218">
        <f>IF(N336="nulová",J336,0)</f>
        <v>0</v>
      </c>
      <c r="BJ336" s="19" t="s">
        <v>81</v>
      </c>
      <c r="BK336" s="218">
        <f>ROUND(I336*H336,2)</f>
        <v>0</v>
      </c>
      <c r="BL336" s="19" t="s">
        <v>149</v>
      </c>
      <c r="BM336" s="217" t="s">
        <v>1109</v>
      </c>
    </row>
    <row r="337" s="13" customFormat="1">
      <c r="A337" s="13"/>
      <c r="B337" s="224"/>
      <c r="C337" s="225"/>
      <c r="D337" s="226" t="s">
        <v>153</v>
      </c>
      <c r="E337" s="227" t="s">
        <v>19</v>
      </c>
      <c r="F337" s="228" t="s">
        <v>927</v>
      </c>
      <c r="G337" s="225"/>
      <c r="H337" s="227" t="s">
        <v>19</v>
      </c>
      <c r="I337" s="229"/>
      <c r="J337" s="225"/>
      <c r="K337" s="225"/>
      <c r="L337" s="230"/>
      <c r="M337" s="231"/>
      <c r="N337" s="232"/>
      <c r="O337" s="232"/>
      <c r="P337" s="232"/>
      <c r="Q337" s="232"/>
      <c r="R337" s="232"/>
      <c r="S337" s="232"/>
      <c r="T337" s="233"/>
      <c r="U337" s="13"/>
      <c r="V337" s="13"/>
      <c r="W337" s="13"/>
      <c r="X337" s="13"/>
      <c r="Y337" s="13"/>
      <c r="Z337" s="13"/>
      <c r="AA337" s="13"/>
      <c r="AB337" s="13"/>
      <c r="AC337" s="13"/>
      <c r="AD337" s="13"/>
      <c r="AE337" s="13"/>
      <c r="AT337" s="234" t="s">
        <v>153</v>
      </c>
      <c r="AU337" s="234" t="s">
        <v>83</v>
      </c>
      <c r="AV337" s="13" t="s">
        <v>81</v>
      </c>
      <c r="AW337" s="13" t="s">
        <v>35</v>
      </c>
      <c r="AX337" s="13" t="s">
        <v>73</v>
      </c>
      <c r="AY337" s="234" t="s">
        <v>142</v>
      </c>
    </row>
    <row r="338" s="13" customFormat="1">
      <c r="A338" s="13"/>
      <c r="B338" s="224"/>
      <c r="C338" s="225"/>
      <c r="D338" s="226" t="s">
        <v>153</v>
      </c>
      <c r="E338" s="227" t="s">
        <v>19</v>
      </c>
      <c r="F338" s="228" t="s">
        <v>753</v>
      </c>
      <c r="G338" s="225"/>
      <c r="H338" s="227" t="s">
        <v>19</v>
      </c>
      <c r="I338" s="229"/>
      <c r="J338" s="225"/>
      <c r="K338" s="225"/>
      <c r="L338" s="230"/>
      <c r="M338" s="231"/>
      <c r="N338" s="232"/>
      <c r="O338" s="232"/>
      <c r="P338" s="232"/>
      <c r="Q338" s="232"/>
      <c r="R338" s="232"/>
      <c r="S338" s="232"/>
      <c r="T338" s="233"/>
      <c r="U338" s="13"/>
      <c r="V338" s="13"/>
      <c r="W338" s="13"/>
      <c r="X338" s="13"/>
      <c r="Y338" s="13"/>
      <c r="Z338" s="13"/>
      <c r="AA338" s="13"/>
      <c r="AB338" s="13"/>
      <c r="AC338" s="13"/>
      <c r="AD338" s="13"/>
      <c r="AE338" s="13"/>
      <c r="AT338" s="234" t="s">
        <v>153</v>
      </c>
      <c r="AU338" s="234" t="s">
        <v>83</v>
      </c>
      <c r="AV338" s="13" t="s">
        <v>81</v>
      </c>
      <c r="AW338" s="13" t="s">
        <v>35</v>
      </c>
      <c r="AX338" s="13" t="s">
        <v>73</v>
      </c>
      <c r="AY338" s="234" t="s">
        <v>142</v>
      </c>
    </row>
    <row r="339" s="14" customFormat="1">
      <c r="A339" s="14"/>
      <c r="B339" s="235"/>
      <c r="C339" s="236"/>
      <c r="D339" s="226" t="s">
        <v>153</v>
      </c>
      <c r="E339" s="237" t="s">
        <v>19</v>
      </c>
      <c r="F339" s="238" t="s">
        <v>1110</v>
      </c>
      <c r="G339" s="236"/>
      <c r="H339" s="239">
        <v>6.1500000000000004</v>
      </c>
      <c r="I339" s="240"/>
      <c r="J339" s="236"/>
      <c r="K339" s="236"/>
      <c r="L339" s="241"/>
      <c r="M339" s="242"/>
      <c r="N339" s="243"/>
      <c r="O339" s="243"/>
      <c r="P339" s="243"/>
      <c r="Q339" s="243"/>
      <c r="R339" s="243"/>
      <c r="S339" s="243"/>
      <c r="T339" s="244"/>
      <c r="U339" s="14"/>
      <c r="V339" s="14"/>
      <c r="W339" s="14"/>
      <c r="X339" s="14"/>
      <c r="Y339" s="14"/>
      <c r="Z339" s="14"/>
      <c r="AA339" s="14"/>
      <c r="AB339" s="14"/>
      <c r="AC339" s="14"/>
      <c r="AD339" s="14"/>
      <c r="AE339" s="14"/>
      <c r="AT339" s="245" t="s">
        <v>153</v>
      </c>
      <c r="AU339" s="245" t="s">
        <v>83</v>
      </c>
      <c r="AV339" s="14" t="s">
        <v>83</v>
      </c>
      <c r="AW339" s="14" t="s">
        <v>35</v>
      </c>
      <c r="AX339" s="14" t="s">
        <v>81</v>
      </c>
      <c r="AY339" s="245" t="s">
        <v>142</v>
      </c>
    </row>
    <row r="340" s="2" customFormat="1" ht="24.15" customHeight="1">
      <c r="A340" s="40"/>
      <c r="B340" s="41"/>
      <c r="C340" s="206" t="s">
        <v>480</v>
      </c>
      <c r="D340" s="206" t="s">
        <v>144</v>
      </c>
      <c r="E340" s="207" t="s">
        <v>316</v>
      </c>
      <c r="F340" s="208" t="s">
        <v>317</v>
      </c>
      <c r="G340" s="209" t="s">
        <v>147</v>
      </c>
      <c r="H340" s="210">
        <v>5</v>
      </c>
      <c r="I340" s="211"/>
      <c r="J340" s="212">
        <f>ROUND(I340*H340,2)</f>
        <v>0</v>
      </c>
      <c r="K340" s="208" t="s">
        <v>148</v>
      </c>
      <c r="L340" s="46"/>
      <c r="M340" s="213" t="s">
        <v>19</v>
      </c>
      <c r="N340" s="214" t="s">
        <v>44</v>
      </c>
      <c r="O340" s="86"/>
      <c r="P340" s="215">
        <f>O340*H340</f>
        <v>0</v>
      </c>
      <c r="Q340" s="215">
        <v>0</v>
      </c>
      <c r="R340" s="215">
        <f>Q340*H340</f>
        <v>0</v>
      </c>
      <c r="S340" s="215">
        <v>0</v>
      </c>
      <c r="T340" s="216">
        <f>S340*H340</f>
        <v>0</v>
      </c>
      <c r="U340" s="40"/>
      <c r="V340" s="40"/>
      <c r="W340" s="40"/>
      <c r="X340" s="40"/>
      <c r="Y340" s="40"/>
      <c r="Z340" s="40"/>
      <c r="AA340" s="40"/>
      <c r="AB340" s="40"/>
      <c r="AC340" s="40"/>
      <c r="AD340" s="40"/>
      <c r="AE340" s="40"/>
      <c r="AR340" s="217" t="s">
        <v>149</v>
      </c>
      <c r="AT340" s="217" t="s">
        <v>144</v>
      </c>
      <c r="AU340" s="217" t="s">
        <v>83</v>
      </c>
      <c r="AY340" s="19" t="s">
        <v>142</v>
      </c>
      <c r="BE340" s="218">
        <f>IF(N340="základní",J340,0)</f>
        <v>0</v>
      </c>
      <c r="BF340" s="218">
        <f>IF(N340="snížená",J340,0)</f>
        <v>0</v>
      </c>
      <c r="BG340" s="218">
        <f>IF(N340="zákl. přenesená",J340,0)</f>
        <v>0</v>
      </c>
      <c r="BH340" s="218">
        <f>IF(N340="sníž. přenesená",J340,0)</f>
        <v>0</v>
      </c>
      <c r="BI340" s="218">
        <f>IF(N340="nulová",J340,0)</f>
        <v>0</v>
      </c>
      <c r="BJ340" s="19" t="s">
        <v>81</v>
      </c>
      <c r="BK340" s="218">
        <f>ROUND(I340*H340,2)</f>
        <v>0</v>
      </c>
      <c r="BL340" s="19" t="s">
        <v>149</v>
      </c>
      <c r="BM340" s="217" t="s">
        <v>1111</v>
      </c>
    </row>
    <row r="341" s="2" customFormat="1">
      <c r="A341" s="40"/>
      <c r="B341" s="41"/>
      <c r="C341" s="42"/>
      <c r="D341" s="219" t="s">
        <v>151</v>
      </c>
      <c r="E341" s="42"/>
      <c r="F341" s="220" t="s">
        <v>319</v>
      </c>
      <c r="G341" s="42"/>
      <c r="H341" s="42"/>
      <c r="I341" s="221"/>
      <c r="J341" s="42"/>
      <c r="K341" s="42"/>
      <c r="L341" s="46"/>
      <c r="M341" s="222"/>
      <c r="N341" s="223"/>
      <c r="O341" s="86"/>
      <c r="P341" s="86"/>
      <c r="Q341" s="86"/>
      <c r="R341" s="86"/>
      <c r="S341" s="86"/>
      <c r="T341" s="87"/>
      <c r="U341" s="40"/>
      <c r="V341" s="40"/>
      <c r="W341" s="40"/>
      <c r="X341" s="40"/>
      <c r="Y341" s="40"/>
      <c r="Z341" s="40"/>
      <c r="AA341" s="40"/>
      <c r="AB341" s="40"/>
      <c r="AC341" s="40"/>
      <c r="AD341" s="40"/>
      <c r="AE341" s="40"/>
      <c r="AT341" s="19" t="s">
        <v>151</v>
      </c>
      <c r="AU341" s="19" t="s">
        <v>83</v>
      </c>
    </row>
    <row r="342" s="13" customFormat="1">
      <c r="A342" s="13"/>
      <c r="B342" s="224"/>
      <c r="C342" s="225"/>
      <c r="D342" s="226" t="s">
        <v>153</v>
      </c>
      <c r="E342" s="227" t="s">
        <v>19</v>
      </c>
      <c r="F342" s="228" t="s">
        <v>927</v>
      </c>
      <c r="G342" s="225"/>
      <c r="H342" s="227" t="s">
        <v>19</v>
      </c>
      <c r="I342" s="229"/>
      <c r="J342" s="225"/>
      <c r="K342" s="225"/>
      <c r="L342" s="230"/>
      <c r="M342" s="231"/>
      <c r="N342" s="232"/>
      <c r="O342" s="232"/>
      <c r="P342" s="232"/>
      <c r="Q342" s="232"/>
      <c r="R342" s="232"/>
      <c r="S342" s="232"/>
      <c r="T342" s="233"/>
      <c r="U342" s="13"/>
      <c r="V342" s="13"/>
      <c r="W342" s="13"/>
      <c r="X342" s="13"/>
      <c r="Y342" s="13"/>
      <c r="Z342" s="13"/>
      <c r="AA342" s="13"/>
      <c r="AB342" s="13"/>
      <c r="AC342" s="13"/>
      <c r="AD342" s="13"/>
      <c r="AE342" s="13"/>
      <c r="AT342" s="234" t="s">
        <v>153</v>
      </c>
      <c r="AU342" s="234" t="s">
        <v>83</v>
      </c>
      <c r="AV342" s="13" t="s">
        <v>81</v>
      </c>
      <c r="AW342" s="13" t="s">
        <v>35</v>
      </c>
      <c r="AX342" s="13" t="s">
        <v>73</v>
      </c>
      <c r="AY342" s="234" t="s">
        <v>142</v>
      </c>
    </row>
    <row r="343" s="13" customFormat="1">
      <c r="A343" s="13"/>
      <c r="B343" s="224"/>
      <c r="C343" s="225"/>
      <c r="D343" s="226" t="s">
        <v>153</v>
      </c>
      <c r="E343" s="227" t="s">
        <v>19</v>
      </c>
      <c r="F343" s="228" t="s">
        <v>203</v>
      </c>
      <c r="G343" s="225"/>
      <c r="H343" s="227" t="s">
        <v>19</v>
      </c>
      <c r="I343" s="229"/>
      <c r="J343" s="225"/>
      <c r="K343" s="225"/>
      <c r="L343" s="230"/>
      <c r="M343" s="231"/>
      <c r="N343" s="232"/>
      <c r="O343" s="232"/>
      <c r="P343" s="232"/>
      <c r="Q343" s="232"/>
      <c r="R343" s="232"/>
      <c r="S343" s="232"/>
      <c r="T343" s="233"/>
      <c r="U343" s="13"/>
      <c r="V343" s="13"/>
      <c r="W343" s="13"/>
      <c r="X343" s="13"/>
      <c r="Y343" s="13"/>
      <c r="Z343" s="13"/>
      <c r="AA343" s="13"/>
      <c r="AB343" s="13"/>
      <c r="AC343" s="13"/>
      <c r="AD343" s="13"/>
      <c r="AE343" s="13"/>
      <c r="AT343" s="234" t="s">
        <v>153</v>
      </c>
      <c r="AU343" s="234" t="s">
        <v>83</v>
      </c>
      <c r="AV343" s="13" t="s">
        <v>81</v>
      </c>
      <c r="AW343" s="13" t="s">
        <v>35</v>
      </c>
      <c r="AX343" s="13" t="s">
        <v>73</v>
      </c>
      <c r="AY343" s="234" t="s">
        <v>142</v>
      </c>
    </row>
    <row r="344" s="14" customFormat="1">
      <c r="A344" s="14"/>
      <c r="B344" s="235"/>
      <c r="C344" s="236"/>
      <c r="D344" s="226" t="s">
        <v>153</v>
      </c>
      <c r="E344" s="237" t="s">
        <v>19</v>
      </c>
      <c r="F344" s="238" t="s">
        <v>180</v>
      </c>
      <c r="G344" s="236"/>
      <c r="H344" s="239">
        <v>5</v>
      </c>
      <c r="I344" s="240"/>
      <c r="J344" s="236"/>
      <c r="K344" s="236"/>
      <c r="L344" s="241"/>
      <c r="M344" s="242"/>
      <c r="N344" s="243"/>
      <c r="O344" s="243"/>
      <c r="P344" s="243"/>
      <c r="Q344" s="243"/>
      <c r="R344" s="243"/>
      <c r="S344" s="243"/>
      <c r="T344" s="244"/>
      <c r="U344" s="14"/>
      <c r="V344" s="14"/>
      <c r="W344" s="14"/>
      <c r="X344" s="14"/>
      <c r="Y344" s="14"/>
      <c r="Z344" s="14"/>
      <c r="AA344" s="14"/>
      <c r="AB344" s="14"/>
      <c r="AC344" s="14"/>
      <c r="AD344" s="14"/>
      <c r="AE344" s="14"/>
      <c r="AT344" s="245" t="s">
        <v>153</v>
      </c>
      <c r="AU344" s="245" t="s">
        <v>83</v>
      </c>
      <c r="AV344" s="14" t="s">
        <v>83</v>
      </c>
      <c r="AW344" s="14" t="s">
        <v>35</v>
      </c>
      <c r="AX344" s="14" t="s">
        <v>81</v>
      </c>
      <c r="AY344" s="245" t="s">
        <v>142</v>
      </c>
    </row>
    <row r="345" s="2" customFormat="1" ht="24.15" customHeight="1">
      <c r="A345" s="40"/>
      <c r="B345" s="41"/>
      <c r="C345" s="206" t="s">
        <v>488</v>
      </c>
      <c r="D345" s="206" t="s">
        <v>144</v>
      </c>
      <c r="E345" s="207" t="s">
        <v>324</v>
      </c>
      <c r="F345" s="208" t="s">
        <v>325</v>
      </c>
      <c r="G345" s="209" t="s">
        <v>147</v>
      </c>
      <c r="H345" s="210">
        <v>200</v>
      </c>
      <c r="I345" s="211"/>
      <c r="J345" s="212">
        <f>ROUND(I345*H345,2)</f>
        <v>0</v>
      </c>
      <c r="K345" s="208" t="s">
        <v>148</v>
      </c>
      <c r="L345" s="46"/>
      <c r="M345" s="213" t="s">
        <v>19</v>
      </c>
      <c r="N345" s="214" t="s">
        <v>44</v>
      </c>
      <c r="O345" s="86"/>
      <c r="P345" s="215">
        <f>O345*H345</f>
        <v>0</v>
      </c>
      <c r="Q345" s="215">
        <v>0</v>
      </c>
      <c r="R345" s="215">
        <f>Q345*H345</f>
        <v>0</v>
      </c>
      <c r="S345" s="215">
        <v>0</v>
      </c>
      <c r="T345" s="216">
        <f>S345*H345</f>
        <v>0</v>
      </c>
      <c r="U345" s="40"/>
      <c r="V345" s="40"/>
      <c r="W345" s="40"/>
      <c r="X345" s="40"/>
      <c r="Y345" s="40"/>
      <c r="Z345" s="40"/>
      <c r="AA345" s="40"/>
      <c r="AB345" s="40"/>
      <c r="AC345" s="40"/>
      <c r="AD345" s="40"/>
      <c r="AE345" s="40"/>
      <c r="AR345" s="217" t="s">
        <v>149</v>
      </c>
      <c r="AT345" s="217" t="s">
        <v>144</v>
      </c>
      <c r="AU345" s="217" t="s">
        <v>83</v>
      </c>
      <c r="AY345" s="19" t="s">
        <v>142</v>
      </c>
      <c r="BE345" s="218">
        <f>IF(N345="základní",J345,0)</f>
        <v>0</v>
      </c>
      <c r="BF345" s="218">
        <f>IF(N345="snížená",J345,0)</f>
        <v>0</v>
      </c>
      <c r="BG345" s="218">
        <f>IF(N345="zákl. přenesená",J345,0)</f>
        <v>0</v>
      </c>
      <c r="BH345" s="218">
        <f>IF(N345="sníž. přenesená",J345,0)</f>
        <v>0</v>
      </c>
      <c r="BI345" s="218">
        <f>IF(N345="nulová",J345,0)</f>
        <v>0</v>
      </c>
      <c r="BJ345" s="19" t="s">
        <v>81</v>
      </c>
      <c r="BK345" s="218">
        <f>ROUND(I345*H345,2)</f>
        <v>0</v>
      </c>
      <c r="BL345" s="19" t="s">
        <v>149</v>
      </c>
      <c r="BM345" s="217" t="s">
        <v>1112</v>
      </c>
    </row>
    <row r="346" s="2" customFormat="1">
      <c r="A346" s="40"/>
      <c r="B346" s="41"/>
      <c r="C346" s="42"/>
      <c r="D346" s="219" t="s">
        <v>151</v>
      </c>
      <c r="E346" s="42"/>
      <c r="F346" s="220" t="s">
        <v>327</v>
      </c>
      <c r="G346" s="42"/>
      <c r="H346" s="42"/>
      <c r="I346" s="221"/>
      <c r="J346" s="42"/>
      <c r="K346" s="42"/>
      <c r="L346" s="46"/>
      <c r="M346" s="222"/>
      <c r="N346" s="223"/>
      <c r="O346" s="86"/>
      <c r="P346" s="86"/>
      <c r="Q346" s="86"/>
      <c r="R346" s="86"/>
      <c r="S346" s="86"/>
      <c r="T346" s="87"/>
      <c r="U346" s="40"/>
      <c r="V346" s="40"/>
      <c r="W346" s="40"/>
      <c r="X346" s="40"/>
      <c r="Y346" s="40"/>
      <c r="Z346" s="40"/>
      <c r="AA346" s="40"/>
      <c r="AB346" s="40"/>
      <c r="AC346" s="40"/>
      <c r="AD346" s="40"/>
      <c r="AE346" s="40"/>
      <c r="AT346" s="19" t="s">
        <v>151</v>
      </c>
      <c r="AU346" s="19" t="s">
        <v>83</v>
      </c>
    </row>
    <row r="347" s="13" customFormat="1">
      <c r="A347" s="13"/>
      <c r="B347" s="224"/>
      <c r="C347" s="225"/>
      <c r="D347" s="226" t="s">
        <v>153</v>
      </c>
      <c r="E347" s="227" t="s">
        <v>19</v>
      </c>
      <c r="F347" s="228" t="s">
        <v>927</v>
      </c>
      <c r="G347" s="225"/>
      <c r="H347" s="227" t="s">
        <v>19</v>
      </c>
      <c r="I347" s="229"/>
      <c r="J347" s="225"/>
      <c r="K347" s="225"/>
      <c r="L347" s="230"/>
      <c r="M347" s="231"/>
      <c r="N347" s="232"/>
      <c r="O347" s="232"/>
      <c r="P347" s="232"/>
      <c r="Q347" s="232"/>
      <c r="R347" s="232"/>
      <c r="S347" s="232"/>
      <c r="T347" s="233"/>
      <c r="U347" s="13"/>
      <c r="V347" s="13"/>
      <c r="W347" s="13"/>
      <c r="X347" s="13"/>
      <c r="Y347" s="13"/>
      <c r="Z347" s="13"/>
      <c r="AA347" s="13"/>
      <c r="AB347" s="13"/>
      <c r="AC347" s="13"/>
      <c r="AD347" s="13"/>
      <c r="AE347" s="13"/>
      <c r="AT347" s="234" t="s">
        <v>153</v>
      </c>
      <c r="AU347" s="234" t="s">
        <v>83</v>
      </c>
      <c r="AV347" s="13" t="s">
        <v>81</v>
      </c>
      <c r="AW347" s="13" t="s">
        <v>35</v>
      </c>
      <c r="AX347" s="13" t="s">
        <v>73</v>
      </c>
      <c r="AY347" s="234" t="s">
        <v>142</v>
      </c>
    </row>
    <row r="348" s="13" customFormat="1">
      <c r="A348" s="13"/>
      <c r="B348" s="224"/>
      <c r="C348" s="225"/>
      <c r="D348" s="226" t="s">
        <v>153</v>
      </c>
      <c r="E348" s="227" t="s">
        <v>19</v>
      </c>
      <c r="F348" s="228" t="s">
        <v>203</v>
      </c>
      <c r="G348" s="225"/>
      <c r="H348" s="227" t="s">
        <v>19</v>
      </c>
      <c r="I348" s="229"/>
      <c r="J348" s="225"/>
      <c r="K348" s="225"/>
      <c r="L348" s="230"/>
      <c r="M348" s="231"/>
      <c r="N348" s="232"/>
      <c r="O348" s="232"/>
      <c r="P348" s="232"/>
      <c r="Q348" s="232"/>
      <c r="R348" s="232"/>
      <c r="S348" s="232"/>
      <c r="T348" s="233"/>
      <c r="U348" s="13"/>
      <c r="V348" s="13"/>
      <c r="W348" s="13"/>
      <c r="X348" s="13"/>
      <c r="Y348" s="13"/>
      <c r="Z348" s="13"/>
      <c r="AA348" s="13"/>
      <c r="AB348" s="13"/>
      <c r="AC348" s="13"/>
      <c r="AD348" s="13"/>
      <c r="AE348" s="13"/>
      <c r="AT348" s="234" t="s">
        <v>153</v>
      </c>
      <c r="AU348" s="234" t="s">
        <v>83</v>
      </c>
      <c r="AV348" s="13" t="s">
        <v>81</v>
      </c>
      <c r="AW348" s="13" t="s">
        <v>35</v>
      </c>
      <c r="AX348" s="13" t="s">
        <v>73</v>
      </c>
      <c r="AY348" s="234" t="s">
        <v>142</v>
      </c>
    </row>
    <row r="349" s="14" customFormat="1">
      <c r="A349" s="14"/>
      <c r="B349" s="235"/>
      <c r="C349" s="236"/>
      <c r="D349" s="226" t="s">
        <v>153</v>
      </c>
      <c r="E349" s="237" t="s">
        <v>19</v>
      </c>
      <c r="F349" s="238" t="s">
        <v>328</v>
      </c>
      <c r="G349" s="236"/>
      <c r="H349" s="239">
        <v>200</v>
      </c>
      <c r="I349" s="240"/>
      <c r="J349" s="236"/>
      <c r="K349" s="236"/>
      <c r="L349" s="241"/>
      <c r="M349" s="242"/>
      <c r="N349" s="243"/>
      <c r="O349" s="243"/>
      <c r="P349" s="243"/>
      <c r="Q349" s="243"/>
      <c r="R349" s="243"/>
      <c r="S349" s="243"/>
      <c r="T349" s="244"/>
      <c r="U349" s="14"/>
      <c r="V349" s="14"/>
      <c r="W349" s="14"/>
      <c r="X349" s="14"/>
      <c r="Y349" s="14"/>
      <c r="Z349" s="14"/>
      <c r="AA349" s="14"/>
      <c r="AB349" s="14"/>
      <c r="AC349" s="14"/>
      <c r="AD349" s="14"/>
      <c r="AE349" s="14"/>
      <c r="AT349" s="245" t="s">
        <v>153</v>
      </c>
      <c r="AU349" s="245" t="s">
        <v>83</v>
      </c>
      <c r="AV349" s="14" t="s">
        <v>83</v>
      </c>
      <c r="AW349" s="14" t="s">
        <v>35</v>
      </c>
      <c r="AX349" s="14" t="s">
        <v>81</v>
      </c>
      <c r="AY349" s="245" t="s">
        <v>142</v>
      </c>
    </row>
    <row r="350" s="2" customFormat="1" ht="24.15" customHeight="1">
      <c r="A350" s="40"/>
      <c r="B350" s="41"/>
      <c r="C350" s="206" t="s">
        <v>497</v>
      </c>
      <c r="D350" s="206" t="s">
        <v>144</v>
      </c>
      <c r="E350" s="207" t="s">
        <v>330</v>
      </c>
      <c r="F350" s="208" t="s">
        <v>331</v>
      </c>
      <c r="G350" s="209" t="s">
        <v>147</v>
      </c>
      <c r="H350" s="210">
        <v>205</v>
      </c>
      <c r="I350" s="211"/>
      <c r="J350" s="212">
        <f>ROUND(I350*H350,2)</f>
        <v>0</v>
      </c>
      <c r="K350" s="208" t="s">
        <v>148</v>
      </c>
      <c r="L350" s="46"/>
      <c r="M350" s="213" t="s">
        <v>19</v>
      </c>
      <c r="N350" s="214" t="s">
        <v>44</v>
      </c>
      <c r="O350" s="86"/>
      <c r="P350" s="215">
        <f>O350*H350</f>
        <v>0</v>
      </c>
      <c r="Q350" s="215">
        <v>0</v>
      </c>
      <c r="R350" s="215">
        <f>Q350*H350</f>
        <v>0</v>
      </c>
      <c r="S350" s="215">
        <v>0</v>
      </c>
      <c r="T350" s="216">
        <f>S350*H350</f>
        <v>0</v>
      </c>
      <c r="U350" s="40"/>
      <c r="V350" s="40"/>
      <c r="W350" s="40"/>
      <c r="X350" s="40"/>
      <c r="Y350" s="40"/>
      <c r="Z350" s="40"/>
      <c r="AA350" s="40"/>
      <c r="AB350" s="40"/>
      <c r="AC350" s="40"/>
      <c r="AD350" s="40"/>
      <c r="AE350" s="40"/>
      <c r="AR350" s="217" t="s">
        <v>149</v>
      </c>
      <c r="AT350" s="217" t="s">
        <v>144</v>
      </c>
      <c r="AU350" s="217" t="s">
        <v>83</v>
      </c>
      <c r="AY350" s="19" t="s">
        <v>142</v>
      </c>
      <c r="BE350" s="218">
        <f>IF(N350="základní",J350,0)</f>
        <v>0</v>
      </c>
      <c r="BF350" s="218">
        <f>IF(N350="snížená",J350,0)</f>
        <v>0</v>
      </c>
      <c r="BG350" s="218">
        <f>IF(N350="zákl. přenesená",J350,0)</f>
        <v>0</v>
      </c>
      <c r="BH350" s="218">
        <f>IF(N350="sníž. přenesená",J350,0)</f>
        <v>0</v>
      </c>
      <c r="BI350" s="218">
        <f>IF(N350="nulová",J350,0)</f>
        <v>0</v>
      </c>
      <c r="BJ350" s="19" t="s">
        <v>81</v>
      </c>
      <c r="BK350" s="218">
        <f>ROUND(I350*H350,2)</f>
        <v>0</v>
      </c>
      <c r="BL350" s="19" t="s">
        <v>149</v>
      </c>
      <c r="BM350" s="217" t="s">
        <v>1113</v>
      </c>
    </row>
    <row r="351" s="2" customFormat="1">
      <c r="A351" s="40"/>
      <c r="B351" s="41"/>
      <c r="C351" s="42"/>
      <c r="D351" s="219" t="s">
        <v>151</v>
      </c>
      <c r="E351" s="42"/>
      <c r="F351" s="220" t="s">
        <v>333</v>
      </c>
      <c r="G351" s="42"/>
      <c r="H351" s="42"/>
      <c r="I351" s="221"/>
      <c r="J351" s="42"/>
      <c r="K351" s="42"/>
      <c r="L351" s="46"/>
      <c r="M351" s="222"/>
      <c r="N351" s="223"/>
      <c r="O351" s="86"/>
      <c r="P351" s="86"/>
      <c r="Q351" s="86"/>
      <c r="R351" s="86"/>
      <c r="S351" s="86"/>
      <c r="T351" s="87"/>
      <c r="U351" s="40"/>
      <c r="V351" s="40"/>
      <c r="W351" s="40"/>
      <c r="X351" s="40"/>
      <c r="Y351" s="40"/>
      <c r="Z351" s="40"/>
      <c r="AA351" s="40"/>
      <c r="AB351" s="40"/>
      <c r="AC351" s="40"/>
      <c r="AD351" s="40"/>
      <c r="AE351" s="40"/>
      <c r="AT351" s="19" t="s">
        <v>151</v>
      </c>
      <c r="AU351" s="19" t="s">
        <v>83</v>
      </c>
    </row>
    <row r="352" s="13" customFormat="1">
      <c r="A352" s="13"/>
      <c r="B352" s="224"/>
      <c r="C352" s="225"/>
      <c r="D352" s="226" t="s">
        <v>153</v>
      </c>
      <c r="E352" s="227" t="s">
        <v>19</v>
      </c>
      <c r="F352" s="228" t="s">
        <v>927</v>
      </c>
      <c r="G352" s="225"/>
      <c r="H352" s="227" t="s">
        <v>19</v>
      </c>
      <c r="I352" s="229"/>
      <c r="J352" s="225"/>
      <c r="K352" s="225"/>
      <c r="L352" s="230"/>
      <c r="M352" s="231"/>
      <c r="N352" s="232"/>
      <c r="O352" s="232"/>
      <c r="P352" s="232"/>
      <c r="Q352" s="232"/>
      <c r="R352" s="232"/>
      <c r="S352" s="232"/>
      <c r="T352" s="233"/>
      <c r="U352" s="13"/>
      <c r="V352" s="13"/>
      <c r="W352" s="13"/>
      <c r="X352" s="13"/>
      <c r="Y352" s="13"/>
      <c r="Z352" s="13"/>
      <c r="AA352" s="13"/>
      <c r="AB352" s="13"/>
      <c r="AC352" s="13"/>
      <c r="AD352" s="13"/>
      <c r="AE352" s="13"/>
      <c r="AT352" s="234" t="s">
        <v>153</v>
      </c>
      <c r="AU352" s="234" t="s">
        <v>83</v>
      </c>
      <c r="AV352" s="13" t="s">
        <v>81</v>
      </c>
      <c r="AW352" s="13" t="s">
        <v>35</v>
      </c>
      <c r="AX352" s="13" t="s">
        <v>73</v>
      </c>
      <c r="AY352" s="234" t="s">
        <v>142</v>
      </c>
    </row>
    <row r="353" s="13" customFormat="1">
      <c r="A353" s="13"/>
      <c r="B353" s="224"/>
      <c r="C353" s="225"/>
      <c r="D353" s="226" t="s">
        <v>153</v>
      </c>
      <c r="E353" s="227" t="s">
        <v>19</v>
      </c>
      <c r="F353" s="228" t="s">
        <v>824</v>
      </c>
      <c r="G353" s="225"/>
      <c r="H353" s="227" t="s">
        <v>19</v>
      </c>
      <c r="I353" s="229"/>
      <c r="J353" s="225"/>
      <c r="K353" s="225"/>
      <c r="L353" s="230"/>
      <c r="M353" s="231"/>
      <c r="N353" s="232"/>
      <c r="O353" s="232"/>
      <c r="P353" s="232"/>
      <c r="Q353" s="232"/>
      <c r="R353" s="232"/>
      <c r="S353" s="232"/>
      <c r="T353" s="233"/>
      <c r="U353" s="13"/>
      <c r="V353" s="13"/>
      <c r="W353" s="13"/>
      <c r="X353" s="13"/>
      <c r="Y353" s="13"/>
      <c r="Z353" s="13"/>
      <c r="AA353" s="13"/>
      <c r="AB353" s="13"/>
      <c r="AC353" s="13"/>
      <c r="AD353" s="13"/>
      <c r="AE353" s="13"/>
      <c r="AT353" s="234" t="s">
        <v>153</v>
      </c>
      <c r="AU353" s="234" t="s">
        <v>83</v>
      </c>
      <c r="AV353" s="13" t="s">
        <v>81</v>
      </c>
      <c r="AW353" s="13" t="s">
        <v>35</v>
      </c>
      <c r="AX353" s="13" t="s">
        <v>73</v>
      </c>
      <c r="AY353" s="234" t="s">
        <v>142</v>
      </c>
    </row>
    <row r="354" s="14" customFormat="1">
      <c r="A354" s="14"/>
      <c r="B354" s="235"/>
      <c r="C354" s="236"/>
      <c r="D354" s="226" t="s">
        <v>153</v>
      </c>
      <c r="E354" s="237" t="s">
        <v>19</v>
      </c>
      <c r="F354" s="238" t="s">
        <v>1108</v>
      </c>
      <c r="G354" s="236"/>
      <c r="H354" s="239">
        <v>205</v>
      </c>
      <c r="I354" s="240"/>
      <c r="J354" s="236"/>
      <c r="K354" s="236"/>
      <c r="L354" s="241"/>
      <c r="M354" s="242"/>
      <c r="N354" s="243"/>
      <c r="O354" s="243"/>
      <c r="P354" s="243"/>
      <c r="Q354" s="243"/>
      <c r="R354" s="243"/>
      <c r="S354" s="243"/>
      <c r="T354" s="244"/>
      <c r="U354" s="14"/>
      <c r="V354" s="14"/>
      <c r="W354" s="14"/>
      <c r="X354" s="14"/>
      <c r="Y354" s="14"/>
      <c r="Z354" s="14"/>
      <c r="AA354" s="14"/>
      <c r="AB354" s="14"/>
      <c r="AC354" s="14"/>
      <c r="AD354" s="14"/>
      <c r="AE354" s="14"/>
      <c r="AT354" s="245" t="s">
        <v>153</v>
      </c>
      <c r="AU354" s="245" t="s">
        <v>83</v>
      </c>
      <c r="AV354" s="14" t="s">
        <v>83</v>
      </c>
      <c r="AW354" s="14" t="s">
        <v>35</v>
      </c>
      <c r="AX354" s="14" t="s">
        <v>81</v>
      </c>
      <c r="AY354" s="245" t="s">
        <v>142</v>
      </c>
    </row>
    <row r="355" s="2" customFormat="1" ht="16.5" customHeight="1">
      <c r="A355" s="40"/>
      <c r="B355" s="41"/>
      <c r="C355" s="206" t="s">
        <v>505</v>
      </c>
      <c r="D355" s="206" t="s">
        <v>144</v>
      </c>
      <c r="E355" s="207" t="s">
        <v>336</v>
      </c>
      <c r="F355" s="208" t="s">
        <v>337</v>
      </c>
      <c r="G355" s="209" t="s">
        <v>147</v>
      </c>
      <c r="H355" s="210">
        <v>205</v>
      </c>
      <c r="I355" s="211"/>
      <c r="J355" s="212">
        <f>ROUND(I355*H355,2)</f>
        <v>0</v>
      </c>
      <c r="K355" s="208" t="s">
        <v>148</v>
      </c>
      <c r="L355" s="46"/>
      <c r="M355" s="213" t="s">
        <v>19</v>
      </c>
      <c r="N355" s="214" t="s">
        <v>44</v>
      </c>
      <c r="O355" s="86"/>
      <c r="P355" s="215">
        <f>O355*H355</f>
        <v>0</v>
      </c>
      <c r="Q355" s="215">
        <v>0</v>
      </c>
      <c r="R355" s="215">
        <f>Q355*H355</f>
        <v>0</v>
      </c>
      <c r="S355" s="215">
        <v>0</v>
      </c>
      <c r="T355" s="216">
        <f>S355*H355</f>
        <v>0</v>
      </c>
      <c r="U355" s="40"/>
      <c r="V355" s="40"/>
      <c r="W355" s="40"/>
      <c r="X355" s="40"/>
      <c r="Y355" s="40"/>
      <c r="Z355" s="40"/>
      <c r="AA355" s="40"/>
      <c r="AB355" s="40"/>
      <c r="AC355" s="40"/>
      <c r="AD355" s="40"/>
      <c r="AE355" s="40"/>
      <c r="AR355" s="217" t="s">
        <v>149</v>
      </c>
      <c r="AT355" s="217" t="s">
        <v>144</v>
      </c>
      <c r="AU355" s="217" t="s">
        <v>83</v>
      </c>
      <c r="AY355" s="19" t="s">
        <v>142</v>
      </c>
      <c r="BE355" s="218">
        <f>IF(N355="základní",J355,0)</f>
        <v>0</v>
      </c>
      <c r="BF355" s="218">
        <f>IF(N355="snížená",J355,0)</f>
        <v>0</v>
      </c>
      <c r="BG355" s="218">
        <f>IF(N355="zákl. přenesená",J355,0)</f>
        <v>0</v>
      </c>
      <c r="BH355" s="218">
        <f>IF(N355="sníž. přenesená",J355,0)</f>
        <v>0</v>
      </c>
      <c r="BI355" s="218">
        <f>IF(N355="nulová",J355,0)</f>
        <v>0</v>
      </c>
      <c r="BJ355" s="19" t="s">
        <v>81</v>
      </c>
      <c r="BK355" s="218">
        <f>ROUND(I355*H355,2)</f>
        <v>0</v>
      </c>
      <c r="BL355" s="19" t="s">
        <v>149</v>
      </c>
      <c r="BM355" s="217" t="s">
        <v>1114</v>
      </c>
    </row>
    <row r="356" s="2" customFormat="1">
      <c r="A356" s="40"/>
      <c r="B356" s="41"/>
      <c r="C356" s="42"/>
      <c r="D356" s="219" t="s">
        <v>151</v>
      </c>
      <c r="E356" s="42"/>
      <c r="F356" s="220" t="s">
        <v>339</v>
      </c>
      <c r="G356" s="42"/>
      <c r="H356" s="42"/>
      <c r="I356" s="221"/>
      <c r="J356" s="42"/>
      <c r="K356" s="42"/>
      <c r="L356" s="46"/>
      <c r="M356" s="222"/>
      <c r="N356" s="223"/>
      <c r="O356" s="86"/>
      <c r="P356" s="86"/>
      <c r="Q356" s="86"/>
      <c r="R356" s="86"/>
      <c r="S356" s="86"/>
      <c r="T356" s="87"/>
      <c r="U356" s="40"/>
      <c r="V356" s="40"/>
      <c r="W356" s="40"/>
      <c r="X356" s="40"/>
      <c r="Y356" s="40"/>
      <c r="Z356" s="40"/>
      <c r="AA356" s="40"/>
      <c r="AB356" s="40"/>
      <c r="AC356" s="40"/>
      <c r="AD356" s="40"/>
      <c r="AE356" s="40"/>
      <c r="AT356" s="19" t="s">
        <v>151</v>
      </c>
      <c r="AU356" s="19" t="s">
        <v>83</v>
      </c>
    </row>
    <row r="357" s="13" customFormat="1">
      <c r="A357" s="13"/>
      <c r="B357" s="224"/>
      <c r="C357" s="225"/>
      <c r="D357" s="226" t="s">
        <v>153</v>
      </c>
      <c r="E357" s="227" t="s">
        <v>19</v>
      </c>
      <c r="F357" s="228" t="s">
        <v>927</v>
      </c>
      <c r="G357" s="225"/>
      <c r="H357" s="227" t="s">
        <v>19</v>
      </c>
      <c r="I357" s="229"/>
      <c r="J357" s="225"/>
      <c r="K357" s="225"/>
      <c r="L357" s="230"/>
      <c r="M357" s="231"/>
      <c r="N357" s="232"/>
      <c r="O357" s="232"/>
      <c r="P357" s="232"/>
      <c r="Q357" s="232"/>
      <c r="R357" s="232"/>
      <c r="S357" s="232"/>
      <c r="T357" s="233"/>
      <c r="U357" s="13"/>
      <c r="V357" s="13"/>
      <c r="W357" s="13"/>
      <c r="X357" s="13"/>
      <c r="Y357" s="13"/>
      <c r="Z357" s="13"/>
      <c r="AA357" s="13"/>
      <c r="AB357" s="13"/>
      <c r="AC357" s="13"/>
      <c r="AD357" s="13"/>
      <c r="AE357" s="13"/>
      <c r="AT357" s="234" t="s">
        <v>153</v>
      </c>
      <c r="AU357" s="234" t="s">
        <v>83</v>
      </c>
      <c r="AV357" s="13" t="s">
        <v>81</v>
      </c>
      <c r="AW357" s="13" t="s">
        <v>35</v>
      </c>
      <c r="AX357" s="13" t="s">
        <v>73</v>
      </c>
      <c r="AY357" s="234" t="s">
        <v>142</v>
      </c>
    </row>
    <row r="358" s="13" customFormat="1">
      <c r="A358" s="13"/>
      <c r="B358" s="224"/>
      <c r="C358" s="225"/>
      <c r="D358" s="226" t="s">
        <v>153</v>
      </c>
      <c r="E358" s="227" t="s">
        <v>19</v>
      </c>
      <c r="F358" s="228" t="s">
        <v>753</v>
      </c>
      <c r="G358" s="225"/>
      <c r="H358" s="227" t="s">
        <v>19</v>
      </c>
      <c r="I358" s="229"/>
      <c r="J358" s="225"/>
      <c r="K358" s="225"/>
      <c r="L358" s="230"/>
      <c r="M358" s="231"/>
      <c r="N358" s="232"/>
      <c r="O358" s="232"/>
      <c r="P358" s="232"/>
      <c r="Q358" s="232"/>
      <c r="R358" s="232"/>
      <c r="S358" s="232"/>
      <c r="T358" s="233"/>
      <c r="U358" s="13"/>
      <c r="V358" s="13"/>
      <c r="W358" s="13"/>
      <c r="X358" s="13"/>
      <c r="Y358" s="13"/>
      <c r="Z358" s="13"/>
      <c r="AA358" s="13"/>
      <c r="AB358" s="13"/>
      <c r="AC358" s="13"/>
      <c r="AD358" s="13"/>
      <c r="AE358" s="13"/>
      <c r="AT358" s="234" t="s">
        <v>153</v>
      </c>
      <c r="AU358" s="234" t="s">
        <v>83</v>
      </c>
      <c r="AV358" s="13" t="s">
        <v>81</v>
      </c>
      <c r="AW358" s="13" t="s">
        <v>35</v>
      </c>
      <c r="AX358" s="13" t="s">
        <v>73</v>
      </c>
      <c r="AY358" s="234" t="s">
        <v>142</v>
      </c>
    </row>
    <row r="359" s="14" customFormat="1">
      <c r="A359" s="14"/>
      <c r="B359" s="235"/>
      <c r="C359" s="236"/>
      <c r="D359" s="226" t="s">
        <v>153</v>
      </c>
      <c r="E359" s="237" t="s">
        <v>19</v>
      </c>
      <c r="F359" s="238" t="s">
        <v>1108</v>
      </c>
      <c r="G359" s="236"/>
      <c r="H359" s="239">
        <v>205</v>
      </c>
      <c r="I359" s="240"/>
      <c r="J359" s="236"/>
      <c r="K359" s="236"/>
      <c r="L359" s="241"/>
      <c r="M359" s="242"/>
      <c r="N359" s="243"/>
      <c r="O359" s="243"/>
      <c r="P359" s="243"/>
      <c r="Q359" s="243"/>
      <c r="R359" s="243"/>
      <c r="S359" s="243"/>
      <c r="T359" s="244"/>
      <c r="U359" s="14"/>
      <c r="V359" s="14"/>
      <c r="W359" s="14"/>
      <c r="X359" s="14"/>
      <c r="Y359" s="14"/>
      <c r="Z359" s="14"/>
      <c r="AA359" s="14"/>
      <c r="AB359" s="14"/>
      <c r="AC359" s="14"/>
      <c r="AD359" s="14"/>
      <c r="AE359" s="14"/>
      <c r="AT359" s="245" t="s">
        <v>153</v>
      </c>
      <c r="AU359" s="245" t="s">
        <v>83</v>
      </c>
      <c r="AV359" s="14" t="s">
        <v>83</v>
      </c>
      <c r="AW359" s="14" t="s">
        <v>35</v>
      </c>
      <c r="AX359" s="14" t="s">
        <v>81</v>
      </c>
      <c r="AY359" s="245" t="s">
        <v>142</v>
      </c>
    </row>
    <row r="360" s="2" customFormat="1" ht="16.5" customHeight="1">
      <c r="A360" s="40"/>
      <c r="B360" s="41"/>
      <c r="C360" s="206" t="s">
        <v>510</v>
      </c>
      <c r="D360" s="206" t="s">
        <v>144</v>
      </c>
      <c r="E360" s="207" t="s">
        <v>341</v>
      </c>
      <c r="F360" s="208" t="s">
        <v>342</v>
      </c>
      <c r="G360" s="209" t="s">
        <v>147</v>
      </c>
      <c r="H360" s="210">
        <v>985</v>
      </c>
      <c r="I360" s="211"/>
      <c r="J360" s="212">
        <f>ROUND(I360*H360,2)</f>
        <v>0</v>
      </c>
      <c r="K360" s="208" t="s">
        <v>148</v>
      </c>
      <c r="L360" s="46"/>
      <c r="M360" s="213" t="s">
        <v>19</v>
      </c>
      <c r="N360" s="214" t="s">
        <v>44</v>
      </c>
      <c r="O360" s="86"/>
      <c r="P360" s="215">
        <f>O360*H360</f>
        <v>0</v>
      </c>
      <c r="Q360" s="215">
        <v>0</v>
      </c>
      <c r="R360" s="215">
        <f>Q360*H360</f>
        <v>0</v>
      </c>
      <c r="S360" s="215">
        <v>0</v>
      </c>
      <c r="T360" s="216">
        <f>S360*H360</f>
        <v>0</v>
      </c>
      <c r="U360" s="40"/>
      <c r="V360" s="40"/>
      <c r="W360" s="40"/>
      <c r="X360" s="40"/>
      <c r="Y360" s="40"/>
      <c r="Z360" s="40"/>
      <c r="AA360" s="40"/>
      <c r="AB360" s="40"/>
      <c r="AC360" s="40"/>
      <c r="AD360" s="40"/>
      <c r="AE360" s="40"/>
      <c r="AR360" s="217" t="s">
        <v>149</v>
      </c>
      <c r="AT360" s="217" t="s">
        <v>144</v>
      </c>
      <c r="AU360" s="217" t="s">
        <v>83</v>
      </c>
      <c r="AY360" s="19" t="s">
        <v>142</v>
      </c>
      <c r="BE360" s="218">
        <f>IF(N360="základní",J360,0)</f>
        <v>0</v>
      </c>
      <c r="BF360" s="218">
        <f>IF(N360="snížená",J360,0)</f>
        <v>0</v>
      </c>
      <c r="BG360" s="218">
        <f>IF(N360="zákl. přenesená",J360,0)</f>
        <v>0</v>
      </c>
      <c r="BH360" s="218">
        <f>IF(N360="sníž. přenesená",J360,0)</f>
        <v>0</v>
      </c>
      <c r="BI360" s="218">
        <f>IF(N360="nulová",J360,0)</f>
        <v>0</v>
      </c>
      <c r="BJ360" s="19" t="s">
        <v>81</v>
      </c>
      <c r="BK360" s="218">
        <f>ROUND(I360*H360,2)</f>
        <v>0</v>
      </c>
      <c r="BL360" s="19" t="s">
        <v>149</v>
      </c>
      <c r="BM360" s="217" t="s">
        <v>1115</v>
      </c>
    </row>
    <row r="361" s="2" customFormat="1">
      <c r="A361" s="40"/>
      <c r="B361" s="41"/>
      <c r="C361" s="42"/>
      <c r="D361" s="219" t="s">
        <v>151</v>
      </c>
      <c r="E361" s="42"/>
      <c r="F361" s="220" t="s">
        <v>344</v>
      </c>
      <c r="G361" s="42"/>
      <c r="H361" s="42"/>
      <c r="I361" s="221"/>
      <c r="J361" s="42"/>
      <c r="K361" s="42"/>
      <c r="L361" s="46"/>
      <c r="M361" s="222"/>
      <c r="N361" s="223"/>
      <c r="O361" s="86"/>
      <c r="P361" s="86"/>
      <c r="Q361" s="86"/>
      <c r="R361" s="86"/>
      <c r="S361" s="86"/>
      <c r="T361" s="87"/>
      <c r="U361" s="40"/>
      <c r="V361" s="40"/>
      <c r="W361" s="40"/>
      <c r="X361" s="40"/>
      <c r="Y361" s="40"/>
      <c r="Z361" s="40"/>
      <c r="AA361" s="40"/>
      <c r="AB361" s="40"/>
      <c r="AC361" s="40"/>
      <c r="AD361" s="40"/>
      <c r="AE361" s="40"/>
      <c r="AT361" s="19" t="s">
        <v>151</v>
      </c>
      <c r="AU361" s="19" t="s">
        <v>83</v>
      </c>
    </row>
    <row r="362" s="13" customFormat="1">
      <c r="A362" s="13"/>
      <c r="B362" s="224"/>
      <c r="C362" s="225"/>
      <c r="D362" s="226" t="s">
        <v>153</v>
      </c>
      <c r="E362" s="227" t="s">
        <v>19</v>
      </c>
      <c r="F362" s="228" t="s">
        <v>927</v>
      </c>
      <c r="G362" s="225"/>
      <c r="H362" s="227" t="s">
        <v>19</v>
      </c>
      <c r="I362" s="229"/>
      <c r="J362" s="225"/>
      <c r="K362" s="225"/>
      <c r="L362" s="230"/>
      <c r="M362" s="231"/>
      <c r="N362" s="232"/>
      <c r="O362" s="232"/>
      <c r="P362" s="232"/>
      <c r="Q362" s="232"/>
      <c r="R362" s="232"/>
      <c r="S362" s="232"/>
      <c r="T362" s="233"/>
      <c r="U362" s="13"/>
      <c r="V362" s="13"/>
      <c r="W362" s="13"/>
      <c r="X362" s="13"/>
      <c r="Y362" s="13"/>
      <c r="Z362" s="13"/>
      <c r="AA362" s="13"/>
      <c r="AB362" s="13"/>
      <c r="AC362" s="13"/>
      <c r="AD362" s="13"/>
      <c r="AE362" s="13"/>
      <c r="AT362" s="234" t="s">
        <v>153</v>
      </c>
      <c r="AU362" s="234" t="s">
        <v>83</v>
      </c>
      <c r="AV362" s="13" t="s">
        <v>81</v>
      </c>
      <c r="AW362" s="13" t="s">
        <v>35</v>
      </c>
      <c r="AX362" s="13" t="s">
        <v>73</v>
      </c>
      <c r="AY362" s="234" t="s">
        <v>142</v>
      </c>
    </row>
    <row r="363" s="13" customFormat="1">
      <c r="A363" s="13"/>
      <c r="B363" s="224"/>
      <c r="C363" s="225"/>
      <c r="D363" s="226" t="s">
        <v>153</v>
      </c>
      <c r="E363" s="227" t="s">
        <v>19</v>
      </c>
      <c r="F363" s="228" t="s">
        <v>345</v>
      </c>
      <c r="G363" s="225"/>
      <c r="H363" s="227" t="s">
        <v>19</v>
      </c>
      <c r="I363" s="229"/>
      <c r="J363" s="225"/>
      <c r="K363" s="225"/>
      <c r="L363" s="230"/>
      <c r="M363" s="231"/>
      <c r="N363" s="232"/>
      <c r="O363" s="232"/>
      <c r="P363" s="232"/>
      <c r="Q363" s="232"/>
      <c r="R363" s="232"/>
      <c r="S363" s="232"/>
      <c r="T363" s="233"/>
      <c r="U363" s="13"/>
      <c r="V363" s="13"/>
      <c r="W363" s="13"/>
      <c r="X363" s="13"/>
      <c r="Y363" s="13"/>
      <c r="Z363" s="13"/>
      <c r="AA363" s="13"/>
      <c r="AB363" s="13"/>
      <c r="AC363" s="13"/>
      <c r="AD363" s="13"/>
      <c r="AE363" s="13"/>
      <c r="AT363" s="234" t="s">
        <v>153</v>
      </c>
      <c r="AU363" s="234" t="s">
        <v>83</v>
      </c>
      <c r="AV363" s="13" t="s">
        <v>81</v>
      </c>
      <c r="AW363" s="13" t="s">
        <v>35</v>
      </c>
      <c r="AX363" s="13" t="s">
        <v>73</v>
      </c>
      <c r="AY363" s="234" t="s">
        <v>142</v>
      </c>
    </row>
    <row r="364" s="13" customFormat="1">
      <c r="A364" s="13"/>
      <c r="B364" s="224"/>
      <c r="C364" s="225"/>
      <c r="D364" s="226" t="s">
        <v>153</v>
      </c>
      <c r="E364" s="227" t="s">
        <v>19</v>
      </c>
      <c r="F364" s="228" t="s">
        <v>346</v>
      </c>
      <c r="G364" s="225"/>
      <c r="H364" s="227" t="s">
        <v>19</v>
      </c>
      <c r="I364" s="229"/>
      <c r="J364" s="225"/>
      <c r="K364" s="225"/>
      <c r="L364" s="230"/>
      <c r="M364" s="231"/>
      <c r="N364" s="232"/>
      <c r="O364" s="232"/>
      <c r="P364" s="232"/>
      <c r="Q364" s="232"/>
      <c r="R364" s="232"/>
      <c r="S364" s="232"/>
      <c r="T364" s="233"/>
      <c r="U364" s="13"/>
      <c r="V364" s="13"/>
      <c r="W364" s="13"/>
      <c r="X364" s="13"/>
      <c r="Y364" s="13"/>
      <c r="Z364" s="13"/>
      <c r="AA364" s="13"/>
      <c r="AB364" s="13"/>
      <c r="AC364" s="13"/>
      <c r="AD364" s="13"/>
      <c r="AE364" s="13"/>
      <c r="AT364" s="234" t="s">
        <v>153</v>
      </c>
      <c r="AU364" s="234" t="s">
        <v>83</v>
      </c>
      <c r="AV364" s="13" t="s">
        <v>81</v>
      </c>
      <c r="AW364" s="13" t="s">
        <v>35</v>
      </c>
      <c r="AX364" s="13" t="s">
        <v>73</v>
      </c>
      <c r="AY364" s="234" t="s">
        <v>142</v>
      </c>
    </row>
    <row r="365" s="14" customFormat="1">
      <c r="A365" s="14"/>
      <c r="B365" s="235"/>
      <c r="C365" s="236"/>
      <c r="D365" s="226" t="s">
        <v>153</v>
      </c>
      <c r="E365" s="237" t="s">
        <v>19</v>
      </c>
      <c r="F365" s="238" t="s">
        <v>931</v>
      </c>
      <c r="G365" s="236"/>
      <c r="H365" s="239">
        <v>285</v>
      </c>
      <c r="I365" s="240"/>
      <c r="J365" s="236"/>
      <c r="K365" s="236"/>
      <c r="L365" s="241"/>
      <c r="M365" s="242"/>
      <c r="N365" s="243"/>
      <c r="O365" s="243"/>
      <c r="P365" s="243"/>
      <c r="Q365" s="243"/>
      <c r="R365" s="243"/>
      <c r="S365" s="243"/>
      <c r="T365" s="244"/>
      <c r="U365" s="14"/>
      <c r="V365" s="14"/>
      <c r="W365" s="14"/>
      <c r="X365" s="14"/>
      <c r="Y365" s="14"/>
      <c r="Z365" s="14"/>
      <c r="AA365" s="14"/>
      <c r="AB365" s="14"/>
      <c r="AC365" s="14"/>
      <c r="AD365" s="14"/>
      <c r="AE365" s="14"/>
      <c r="AT365" s="245" t="s">
        <v>153</v>
      </c>
      <c r="AU365" s="245" t="s">
        <v>83</v>
      </c>
      <c r="AV365" s="14" t="s">
        <v>83</v>
      </c>
      <c r="AW365" s="14" t="s">
        <v>35</v>
      </c>
      <c r="AX365" s="14" t="s">
        <v>73</v>
      </c>
      <c r="AY365" s="245" t="s">
        <v>142</v>
      </c>
    </row>
    <row r="366" s="13" customFormat="1">
      <c r="A366" s="13"/>
      <c r="B366" s="224"/>
      <c r="C366" s="225"/>
      <c r="D366" s="226" t="s">
        <v>153</v>
      </c>
      <c r="E366" s="227" t="s">
        <v>19</v>
      </c>
      <c r="F366" s="228" t="s">
        <v>1103</v>
      </c>
      <c r="G366" s="225"/>
      <c r="H366" s="227" t="s">
        <v>19</v>
      </c>
      <c r="I366" s="229"/>
      <c r="J366" s="225"/>
      <c r="K366" s="225"/>
      <c r="L366" s="230"/>
      <c r="M366" s="231"/>
      <c r="N366" s="232"/>
      <c r="O366" s="232"/>
      <c r="P366" s="232"/>
      <c r="Q366" s="232"/>
      <c r="R366" s="232"/>
      <c r="S366" s="232"/>
      <c r="T366" s="233"/>
      <c r="U366" s="13"/>
      <c r="V366" s="13"/>
      <c r="W366" s="13"/>
      <c r="X366" s="13"/>
      <c r="Y366" s="13"/>
      <c r="Z366" s="13"/>
      <c r="AA366" s="13"/>
      <c r="AB366" s="13"/>
      <c r="AC366" s="13"/>
      <c r="AD366" s="13"/>
      <c r="AE366" s="13"/>
      <c r="AT366" s="234" t="s">
        <v>153</v>
      </c>
      <c r="AU366" s="234" t="s">
        <v>83</v>
      </c>
      <c r="AV366" s="13" t="s">
        <v>81</v>
      </c>
      <c r="AW366" s="13" t="s">
        <v>35</v>
      </c>
      <c r="AX366" s="13" t="s">
        <v>73</v>
      </c>
      <c r="AY366" s="234" t="s">
        <v>142</v>
      </c>
    </row>
    <row r="367" s="14" customFormat="1">
      <c r="A367" s="14"/>
      <c r="B367" s="235"/>
      <c r="C367" s="236"/>
      <c r="D367" s="226" t="s">
        <v>153</v>
      </c>
      <c r="E367" s="237" t="s">
        <v>19</v>
      </c>
      <c r="F367" s="238" t="s">
        <v>1104</v>
      </c>
      <c r="G367" s="236"/>
      <c r="H367" s="239">
        <v>700</v>
      </c>
      <c r="I367" s="240"/>
      <c r="J367" s="236"/>
      <c r="K367" s="236"/>
      <c r="L367" s="241"/>
      <c r="M367" s="242"/>
      <c r="N367" s="243"/>
      <c r="O367" s="243"/>
      <c r="P367" s="243"/>
      <c r="Q367" s="243"/>
      <c r="R367" s="243"/>
      <c r="S367" s="243"/>
      <c r="T367" s="244"/>
      <c r="U367" s="14"/>
      <c r="V367" s="14"/>
      <c r="W367" s="14"/>
      <c r="X367" s="14"/>
      <c r="Y367" s="14"/>
      <c r="Z367" s="14"/>
      <c r="AA367" s="14"/>
      <c r="AB367" s="14"/>
      <c r="AC367" s="14"/>
      <c r="AD367" s="14"/>
      <c r="AE367" s="14"/>
      <c r="AT367" s="245" t="s">
        <v>153</v>
      </c>
      <c r="AU367" s="245" t="s">
        <v>83</v>
      </c>
      <c r="AV367" s="14" t="s">
        <v>83</v>
      </c>
      <c r="AW367" s="14" t="s">
        <v>35</v>
      </c>
      <c r="AX367" s="14" t="s">
        <v>73</v>
      </c>
      <c r="AY367" s="245" t="s">
        <v>142</v>
      </c>
    </row>
    <row r="368" s="15" customFormat="1">
      <c r="A368" s="15"/>
      <c r="B368" s="246"/>
      <c r="C368" s="247"/>
      <c r="D368" s="226" t="s">
        <v>153</v>
      </c>
      <c r="E368" s="248" t="s">
        <v>19</v>
      </c>
      <c r="F368" s="249" t="s">
        <v>160</v>
      </c>
      <c r="G368" s="247"/>
      <c r="H368" s="250">
        <v>985</v>
      </c>
      <c r="I368" s="251"/>
      <c r="J368" s="247"/>
      <c r="K368" s="247"/>
      <c r="L368" s="252"/>
      <c r="M368" s="253"/>
      <c r="N368" s="254"/>
      <c r="O368" s="254"/>
      <c r="P368" s="254"/>
      <c r="Q368" s="254"/>
      <c r="R368" s="254"/>
      <c r="S368" s="254"/>
      <c r="T368" s="255"/>
      <c r="U368" s="15"/>
      <c r="V368" s="15"/>
      <c r="W368" s="15"/>
      <c r="X368" s="15"/>
      <c r="Y368" s="15"/>
      <c r="Z368" s="15"/>
      <c r="AA368" s="15"/>
      <c r="AB368" s="15"/>
      <c r="AC368" s="15"/>
      <c r="AD368" s="15"/>
      <c r="AE368" s="15"/>
      <c r="AT368" s="256" t="s">
        <v>153</v>
      </c>
      <c r="AU368" s="256" t="s">
        <v>83</v>
      </c>
      <c r="AV368" s="15" t="s">
        <v>149</v>
      </c>
      <c r="AW368" s="15" t="s">
        <v>35</v>
      </c>
      <c r="AX368" s="15" t="s">
        <v>81</v>
      </c>
      <c r="AY368" s="256" t="s">
        <v>142</v>
      </c>
    </row>
    <row r="369" s="2" customFormat="1" ht="21.75" customHeight="1">
      <c r="A369" s="40"/>
      <c r="B369" s="41"/>
      <c r="C369" s="206" t="s">
        <v>517</v>
      </c>
      <c r="D369" s="206" t="s">
        <v>144</v>
      </c>
      <c r="E369" s="207" t="s">
        <v>348</v>
      </c>
      <c r="F369" s="208" t="s">
        <v>349</v>
      </c>
      <c r="G369" s="209" t="s">
        <v>350</v>
      </c>
      <c r="H369" s="210">
        <v>0.099000000000000005</v>
      </c>
      <c r="I369" s="211"/>
      <c r="J369" s="212">
        <f>ROUND(I369*H369,2)</f>
        <v>0</v>
      </c>
      <c r="K369" s="208" t="s">
        <v>148</v>
      </c>
      <c r="L369" s="46"/>
      <c r="M369" s="213" t="s">
        <v>19</v>
      </c>
      <c r="N369" s="214" t="s">
        <v>44</v>
      </c>
      <c r="O369" s="86"/>
      <c r="P369" s="215">
        <f>O369*H369</f>
        <v>0</v>
      </c>
      <c r="Q369" s="215">
        <v>0</v>
      </c>
      <c r="R369" s="215">
        <f>Q369*H369</f>
        <v>0</v>
      </c>
      <c r="S369" s="215">
        <v>0</v>
      </c>
      <c r="T369" s="216">
        <f>S369*H369</f>
        <v>0</v>
      </c>
      <c r="U369" s="40"/>
      <c r="V369" s="40"/>
      <c r="W369" s="40"/>
      <c r="X369" s="40"/>
      <c r="Y369" s="40"/>
      <c r="Z369" s="40"/>
      <c r="AA369" s="40"/>
      <c r="AB369" s="40"/>
      <c r="AC369" s="40"/>
      <c r="AD369" s="40"/>
      <c r="AE369" s="40"/>
      <c r="AR369" s="217" t="s">
        <v>149</v>
      </c>
      <c r="AT369" s="217" t="s">
        <v>144</v>
      </c>
      <c r="AU369" s="217" t="s">
        <v>83</v>
      </c>
      <c r="AY369" s="19" t="s">
        <v>142</v>
      </c>
      <c r="BE369" s="218">
        <f>IF(N369="základní",J369,0)</f>
        <v>0</v>
      </c>
      <c r="BF369" s="218">
        <f>IF(N369="snížená",J369,0)</f>
        <v>0</v>
      </c>
      <c r="BG369" s="218">
        <f>IF(N369="zákl. přenesená",J369,0)</f>
        <v>0</v>
      </c>
      <c r="BH369" s="218">
        <f>IF(N369="sníž. přenesená",J369,0)</f>
        <v>0</v>
      </c>
      <c r="BI369" s="218">
        <f>IF(N369="nulová",J369,0)</f>
        <v>0</v>
      </c>
      <c r="BJ369" s="19" t="s">
        <v>81</v>
      </c>
      <c r="BK369" s="218">
        <f>ROUND(I369*H369,2)</f>
        <v>0</v>
      </c>
      <c r="BL369" s="19" t="s">
        <v>149</v>
      </c>
      <c r="BM369" s="217" t="s">
        <v>1116</v>
      </c>
    </row>
    <row r="370" s="2" customFormat="1">
      <c r="A370" s="40"/>
      <c r="B370" s="41"/>
      <c r="C370" s="42"/>
      <c r="D370" s="219" t="s">
        <v>151</v>
      </c>
      <c r="E370" s="42"/>
      <c r="F370" s="220" t="s">
        <v>352</v>
      </c>
      <c r="G370" s="42"/>
      <c r="H370" s="42"/>
      <c r="I370" s="221"/>
      <c r="J370" s="42"/>
      <c r="K370" s="42"/>
      <c r="L370" s="46"/>
      <c r="M370" s="222"/>
      <c r="N370" s="223"/>
      <c r="O370" s="86"/>
      <c r="P370" s="86"/>
      <c r="Q370" s="86"/>
      <c r="R370" s="86"/>
      <c r="S370" s="86"/>
      <c r="T370" s="87"/>
      <c r="U370" s="40"/>
      <c r="V370" s="40"/>
      <c r="W370" s="40"/>
      <c r="X370" s="40"/>
      <c r="Y370" s="40"/>
      <c r="Z370" s="40"/>
      <c r="AA370" s="40"/>
      <c r="AB370" s="40"/>
      <c r="AC370" s="40"/>
      <c r="AD370" s="40"/>
      <c r="AE370" s="40"/>
      <c r="AT370" s="19" t="s">
        <v>151</v>
      </c>
      <c r="AU370" s="19" t="s">
        <v>83</v>
      </c>
    </row>
    <row r="371" s="13" customFormat="1">
      <c r="A371" s="13"/>
      <c r="B371" s="224"/>
      <c r="C371" s="225"/>
      <c r="D371" s="226" t="s">
        <v>153</v>
      </c>
      <c r="E371" s="227" t="s">
        <v>19</v>
      </c>
      <c r="F371" s="228" t="s">
        <v>927</v>
      </c>
      <c r="G371" s="225"/>
      <c r="H371" s="227" t="s">
        <v>19</v>
      </c>
      <c r="I371" s="229"/>
      <c r="J371" s="225"/>
      <c r="K371" s="225"/>
      <c r="L371" s="230"/>
      <c r="M371" s="231"/>
      <c r="N371" s="232"/>
      <c r="O371" s="232"/>
      <c r="P371" s="232"/>
      <c r="Q371" s="232"/>
      <c r="R371" s="232"/>
      <c r="S371" s="232"/>
      <c r="T371" s="233"/>
      <c r="U371" s="13"/>
      <c r="V371" s="13"/>
      <c r="W371" s="13"/>
      <c r="X371" s="13"/>
      <c r="Y371" s="13"/>
      <c r="Z371" s="13"/>
      <c r="AA371" s="13"/>
      <c r="AB371" s="13"/>
      <c r="AC371" s="13"/>
      <c r="AD371" s="13"/>
      <c r="AE371" s="13"/>
      <c r="AT371" s="234" t="s">
        <v>153</v>
      </c>
      <c r="AU371" s="234" t="s">
        <v>83</v>
      </c>
      <c r="AV371" s="13" t="s">
        <v>81</v>
      </c>
      <c r="AW371" s="13" t="s">
        <v>35</v>
      </c>
      <c r="AX371" s="13" t="s">
        <v>73</v>
      </c>
      <c r="AY371" s="234" t="s">
        <v>142</v>
      </c>
    </row>
    <row r="372" s="13" customFormat="1">
      <c r="A372" s="13"/>
      <c r="B372" s="224"/>
      <c r="C372" s="225"/>
      <c r="D372" s="226" t="s">
        <v>153</v>
      </c>
      <c r="E372" s="227" t="s">
        <v>19</v>
      </c>
      <c r="F372" s="228" t="s">
        <v>345</v>
      </c>
      <c r="G372" s="225"/>
      <c r="H372" s="227" t="s">
        <v>19</v>
      </c>
      <c r="I372" s="229"/>
      <c r="J372" s="225"/>
      <c r="K372" s="225"/>
      <c r="L372" s="230"/>
      <c r="M372" s="231"/>
      <c r="N372" s="232"/>
      <c r="O372" s="232"/>
      <c r="P372" s="232"/>
      <c r="Q372" s="232"/>
      <c r="R372" s="232"/>
      <c r="S372" s="232"/>
      <c r="T372" s="233"/>
      <c r="U372" s="13"/>
      <c r="V372" s="13"/>
      <c r="W372" s="13"/>
      <c r="X372" s="13"/>
      <c r="Y372" s="13"/>
      <c r="Z372" s="13"/>
      <c r="AA372" s="13"/>
      <c r="AB372" s="13"/>
      <c r="AC372" s="13"/>
      <c r="AD372" s="13"/>
      <c r="AE372" s="13"/>
      <c r="AT372" s="234" t="s">
        <v>153</v>
      </c>
      <c r="AU372" s="234" t="s">
        <v>83</v>
      </c>
      <c r="AV372" s="13" t="s">
        <v>81</v>
      </c>
      <c r="AW372" s="13" t="s">
        <v>35</v>
      </c>
      <c r="AX372" s="13" t="s">
        <v>73</v>
      </c>
      <c r="AY372" s="234" t="s">
        <v>142</v>
      </c>
    </row>
    <row r="373" s="13" customFormat="1">
      <c r="A373" s="13"/>
      <c r="B373" s="224"/>
      <c r="C373" s="225"/>
      <c r="D373" s="226" t="s">
        <v>153</v>
      </c>
      <c r="E373" s="227" t="s">
        <v>19</v>
      </c>
      <c r="F373" s="228" t="s">
        <v>346</v>
      </c>
      <c r="G373" s="225"/>
      <c r="H373" s="227" t="s">
        <v>19</v>
      </c>
      <c r="I373" s="229"/>
      <c r="J373" s="225"/>
      <c r="K373" s="225"/>
      <c r="L373" s="230"/>
      <c r="M373" s="231"/>
      <c r="N373" s="232"/>
      <c r="O373" s="232"/>
      <c r="P373" s="232"/>
      <c r="Q373" s="232"/>
      <c r="R373" s="232"/>
      <c r="S373" s="232"/>
      <c r="T373" s="233"/>
      <c r="U373" s="13"/>
      <c r="V373" s="13"/>
      <c r="W373" s="13"/>
      <c r="X373" s="13"/>
      <c r="Y373" s="13"/>
      <c r="Z373" s="13"/>
      <c r="AA373" s="13"/>
      <c r="AB373" s="13"/>
      <c r="AC373" s="13"/>
      <c r="AD373" s="13"/>
      <c r="AE373" s="13"/>
      <c r="AT373" s="234" t="s">
        <v>153</v>
      </c>
      <c r="AU373" s="234" t="s">
        <v>83</v>
      </c>
      <c r="AV373" s="13" t="s">
        <v>81</v>
      </c>
      <c r="AW373" s="13" t="s">
        <v>35</v>
      </c>
      <c r="AX373" s="13" t="s">
        <v>73</v>
      </c>
      <c r="AY373" s="234" t="s">
        <v>142</v>
      </c>
    </row>
    <row r="374" s="14" customFormat="1">
      <c r="A374" s="14"/>
      <c r="B374" s="235"/>
      <c r="C374" s="236"/>
      <c r="D374" s="226" t="s">
        <v>153</v>
      </c>
      <c r="E374" s="237" t="s">
        <v>19</v>
      </c>
      <c r="F374" s="238" t="s">
        <v>1117</v>
      </c>
      <c r="G374" s="236"/>
      <c r="H374" s="239">
        <v>0.029000000000000001</v>
      </c>
      <c r="I374" s="240"/>
      <c r="J374" s="236"/>
      <c r="K374" s="236"/>
      <c r="L374" s="241"/>
      <c r="M374" s="242"/>
      <c r="N374" s="243"/>
      <c r="O374" s="243"/>
      <c r="P374" s="243"/>
      <c r="Q374" s="243"/>
      <c r="R374" s="243"/>
      <c r="S374" s="243"/>
      <c r="T374" s="244"/>
      <c r="U374" s="14"/>
      <c r="V374" s="14"/>
      <c r="W374" s="14"/>
      <c r="X374" s="14"/>
      <c r="Y374" s="14"/>
      <c r="Z374" s="14"/>
      <c r="AA374" s="14"/>
      <c r="AB374" s="14"/>
      <c r="AC374" s="14"/>
      <c r="AD374" s="14"/>
      <c r="AE374" s="14"/>
      <c r="AT374" s="245" t="s">
        <v>153</v>
      </c>
      <c r="AU374" s="245" t="s">
        <v>83</v>
      </c>
      <c r="AV374" s="14" t="s">
        <v>83</v>
      </c>
      <c r="AW374" s="14" t="s">
        <v>35</v>
      </c>
      <c r="AX374" s="14" t="s">
        <v>73</v>
      </c>
      <c r="AY374" s="245" t="s">
        <v>142</v>
      </c>
    </row>
    <row r="375" s="13" customFormat="1">
      <c r="A375" s="13"/>
      <c r="B375" s="224"/>
      <c r="C375" s="225"/>
      <c r="D375" s="226" t="s">
        <v>153</v>
      </c>
      <c r="E375" s="227" t="s">
        <v>19</v>
      </c>
      <c r="F375" s="228" t="s">
        <v>1103</v>
      </c>
      <c r="G375" s="225"/>
      <c r="H375" s="227" t="s">
        <v>19</v>
      </c>
      <c r="I375" s="229"/>
      <c r="J375" s="225"/>
      <c r="K375" s="225"/>
      <c r="L375" s="230"/>
      <c r="M375" s="231"/>
      <c r="N375" s="232"/>
      <c r="O375" s="232"/>
      <c r="P375" s="232"/>
      <c r="Q375" s="232"/>
      <c r="R375" s="232"/>
      <c r="S375" s="232"/>
      <c r="T375" s="233"/>
      <c r="U375" s="13"/>
      <c r="V375" s="13"/>
      <c r="W375" s="13"/>
      <c r="X375" s="13"/>
      <c r="Y375" s="13"/>
      <c r="Z375" s="13"/>
      <c r="AA375" s="13"/>
      <c r="AB375" s="13"/>
      <c r="AC375" s="13"/>
      <c r="AD375" s="13"/>
      <c r="AE375" s="13"/>
      <c r="AT375" s="234" t="s">
        <v>153</v>
      </c>
      <c r="AU375" s="234" t="s">
        <v>83</v>
      </c>
      <c r="AV375" s="13" t="s">
        <v>81</v>
      </c>
      <c r="AW375" s="13" t="s">
        <v>35</v>
      </c>
      <c r="AX375" s="13" t="s">
        <v>73</v>
      </c>
      <c r="AY375" s="234" t="s">
        <v>142</v>
      </c>
    </row>
    <row r="376" s="14" customFormat="1">
      <c r="A376" s="14"/>
      <c r="B376" s="235"/>
      <c r="C376" s="236"/>
      <c r="D376" s="226" t="s">
        <v>153</v>
      </c>
      <c r="E376" s="237" t="s">
        <v>19</v>
      </c>
      <c r="F376" s="238" t="s">
        <v>1118</v>
      </c>
      <c r="G376" s="236"/>
      <c r="H376" s="239">
        <v>0.070000000000000007</v>
      </c>
      <c r="I376" s="240"/>
      <c r="J376" s="236"/>
      <c r="K376" s="236"/>
      <c r="L376" s="241"/>
      <c r="M376" s="242"/>
      <c r="N376" s="243"/>
      <c r="O376" s="243"/>
      <c r="P376" s="243"/>
      <c r="Q376" s="243"/>
      <c r="R376" s="243"/>
      <c r="S376" s="243"/>
      <c r="T376" s="244"/>
      <c r="U376" s="14"/>
      <c r="V376" s="14"/>
      <c r="W376" s="14"/>
      <c r="X376" s="14"/>
      <c r="Y376" s="14"/>
      <c r="Z376" s="14"/>
      <c r="AA376" s="14"/>
      <c r="AB376" s="14"/>
      <c r="AC376" s="14"/>
      <c r="AD376" s="14"/>
      <c r="AE376" s="14"/>
      <c r="AT376" s="245" t="s">
        <v>153</v>
      </c>
      <c r="AU376" s="245" t="s">
        <v>83</v>
      </c>
      <c r="AV376" s="14" t="s">
        <v>83</v>
      </c>
      <c r="AW376" s="14" t="s">
        <v>35</v>
      </c>
      <c r="AX376" s="14" t="s">
        <v>73</v>
      </c>
      <c r="AY376" s="245" t="s">
        <v>142</v>
      </c>
    </row>
    <row r="377" s="15" customFormat="1">
      <c r="A377" s="15"/>
      <c r="B377" s="246"/>
      <c r="C377" s="247"/>
      <c r="D377" s="226" t="s">
        <v>153</v>
      </c>
      <c r="E377" s="248" t="s">
        <v>19</v>
      </c>
      <c r="F377" s="249" t="s">
        <v>160</v>
      </c>
      <c r="G377" s="247"/>
      <c r="H377" s="250">
        <v>0.099000000000000005</v>
      </c>
      <c r="I377" s="251"/>
      <c r="J377" s="247"/>
      <c r="K377" s="247"/>
      <c r="L377" s="252"/>
      <c r="M377" s="253"/>
      <c r="N377" s="254"/>
      <c r="O377" s="254"/>
      <c r="P377" s="254"/>
      <c r="Q377" s="254"/>
      <c r="R377" s="254"/>
      <c r="S377" s="254"/>
      <c r="T377" s="255"/>
      <c r="U377" s="15"/>
      <c r="V377" s="15"/>
      <c r="W377" s="15"/>
      <c r="X377" s="15"/>
      <c r="Y377" s="15"/>
      <c r="Z377" s="15"/>
      <c r="AA377" s="15"/>
      <c r="AB377" s="15"/>
      <c r="AC377" s="15"/>
      <c r="AD377" s="15"/>
      <c r="AE377" s="15"/>
      <c r="AT377" s="256" t="s">
        <v>153</v>
      </c>
      <c r="AU377" s="256" t="s">
        <v>83</v>
      </c>
      <c r="AV377" s="15" t="s">
        <v>149</v>
      </c>
      <c r="AW377" s="15" t="s">
        <v>35</v>
      </c>
      <c r="AX377" s="15" t="s">
        <v>81</v>
      </c>
      <c r="AY377" s="256" t="s">
        <v>142</v>
      </c>
    </row>
    <row r="378" s="2" customFormat="1" ht="16.5" customHeight="1">
      <c r="A378" s="40"/>
      <c r="B378" s="41"/>
      <c r="C378" s="206" t="s">
        <v>522</v>
      </c>
      <c r="D378" s="206" t="s">
        <v>144</v>
      </c>
      <c r="E378" s="207" t="s">
        <v>1119</v>
      </c>
      <c r="F378" s="208" t="s">
        <v>1120</v>
      </c>
      <c r="G378" s="209" t="s">
        <v>651</v>
      </c>
      <c r="H378" s="210">
        <v>1</v>
      </c>
      <c r="I378" s="211"/>
      <c r="J378" s="212">
        <f>ROUND(I378*H378,2)</f>
        <v>0</v>
      </c>
      <c r="K378" s="208" t="s">
        <v>19</v>
      </c>
      <c r="L378" s="46"/>
      <c r="M378" s="213" t="s">
        <v>19</v>
      </c>
      <c r="N378" s="214" t="s">
        <v>44</v>
      </c>
      <c r="O378" s="86"/>
      <c r="P378" s="215">
        <f>O378*H378</f>
        <v>0</v>
      </c>
      <c r="Q378" s="215">
        <v>0</v>
      </c>
      <c r="R378" s="215">
        <f>Q378*H378</f>
        <v>0</v>
      </c>
      <c r="S378" s="215">
        <v>0</v>
      </c>
      <c r="T378" s="216">
        <f>S378*H378</f>
        <v>0</v>
      </c>
      <c r="U378" s="40"/>
      <c r="V378" s="40"/>
      <c r="W378" s="40"/>
      <c r="X378" s="40"/>
      <c r="Y378" s="40"/>
      <c r="Z378" s="40"/>
      <c r="AA378" s="40"/>
      <c r="AB378" s="40"/>
      <c r="AC378" s="40"/>
      <c r="AD378" s="40"/>
      <c r="AE378" s="40"/>
      <c r="AR378" s="217" t="s">
        <v>149</v>
      </c>
      <c r="AT378" s="217" t="s">
        <v>144</v>
      </c>
      <c r="AU378" s="217" t="s">
        <v>83</v>
      </c>
      <c r="AY378" s="19" t="s">
        <v>142</v>
      </c>
      <c r="BE378" s="218">
        <f>IF(N378="základní",J378,0)</f>
        <v>0</v>
      </c>
      <c r="BF378" s="218">
        <f>IF(N378="snížená",J378,0)</f>
        <v>0</v>
      </c>
      <c r="BG378" s="218">
        <f>IF(N378="zákl. přenesená",J378,0)</f>
        <v>0</v>
      </c>
      <c r="BH378" s="218">
        <f>IF(N378="sníž. přenesená",J378,0)</f>
        <v>0</v>
      </c>
      <c r="BI378" s="218">
        <f>IF(N378="nulová",J378,0)</f>
        <v>0</v>
      </c>
      <c r="BJ378" s="19" t="s">
        <v>81</v>
      </c>
      <c r="BK378" s="218">
        <f>ROUND(I378*H378,2)</f>
        <v>0</v>
      </c>
      <c r="BL378" s="19" t="s">
        <v>149</v>
      </c>
      <c r="BM378" s="217" t="s">
        <v>1121</v>
      </c>
    </row>
    <row r="379" s="13" customFormat="1">
      <c r="A379" s="13"/>
      <c r="B379" s="224"/>
      <c r="C379" s="225"/>
      <c r="D379" s="226" t="s">
        <v>153</v>
      </c>
      <c r="E379" s="227" t="s">
        <v>19</v>
      </c>
      <c r="F379" s="228" t="s">
        <v>1122</v>
      </c>
      <c r="G379" s="225"/>
      <c r="H379" s="227" t="s">
        <v>19</v>
      </c>
      <c r="I379" s="229"/>
      <c r="J379" s="225"/>
      <c r="K379" s="225"/>
      <c r="L379" s="230"/>
      <c r="M379" s="231"/>
      <c r="N379" s="232"/>
      <c r="O379" s="232"/>
      <c r="P379" s="232"/>
      <c r="Q379" s="232"/>
      <c r="R379" s="232"/>
      <c r="S379" s="232"/>
      <c r="T379" s="233"/>
      <c r="U379" s="13"/>
      <c r="V379" s="13"/>
      <c r="W379" s="13"/>
      <c r="X379" s="13"/>
      <c r="Y379" s="13"/>
      <c r="Z379" s="13"/>
      <c r="AA379" s="13"/>
      <c r="AB379" s="13"/>
      <c r="AC379" s="13"/>
      <c r="AD379" s="13"/>
      <c r="AE379" s="13"/>
      <c r="AT379" s="234" t="s">
        <v>153</v>
      </c>
      <c r="AU379" s="234" t="s">
        <v>83</v>
      </c>
      <c r="AV379" s="13" t="s">
        <v>81</v>
      </c>
      <c r="AW379" s="13" t="s">
        <v>35</v>
      </c>
      <c r="AX379" s="13" t="s">
        <v>73</v>
      </c>
      <c r="AY379" s="234" t="s">
        <v>142</v>
      </c>
    </row>
    <row r="380" s="14" customFormat="1">
      <c r="A380" s="14"/>
      <c r="B380" s="235"/>
      <c r="C380" s="236"/>
      <c r="D380" s="226" t="s">
        <v>153</v>
      </c>
      <c r="E380" s="237" t="s">
        <v>19</v>
      </c>
      <c r="F380" s="238" t="s">
        <v>81</v>
      </c>
      <c r="G380" s="236"/>
      <c r="H380" s="239">
        <v>1</v>
      </c>
      <c r="I380" s="240"/>
      <c r="J380" s="236"/>
      <c r="K380" s="236"/>
      <c r="L380" s="241"/>
      <c r="M380" s="242"/>
      <c r="N380" s="243"/>
      <c r="O380" s="243"/>
      <c r="P380" s="243"/>
      <c r="Q380" s="243"/>
      <c r="R380" s="243"/>
      <c r="S380" s="243"/>
      <c r="T380" s="244"/>
      <c r="U380" s="14"/>
      <c r="V380" s="14"/>
      <c r="W380" s="14"/>
      <c r="X380" s="14"/>
      <c r="Y380" s="14"/>
      <c r="Z380" s="14"/>
      <c r="AA380" s="14"/>
      <c r="AB380" s="14"/>
      <c r="AC380" s="14"/>
      <c r="AD380" s="14"/>
      <c r="AE380" s="14"/>
      <c r="AT380" s="245" t="s">
        <v>153</v>
      </c>
      <c r="AU380" s="245" t="s">
        <v>83</v>
      </c>
      <c r="AV380" s="14" t="s">
        <v>83</v>
      </c>
      <c r="AW380" s="14" t="s">
        <v>35</v>
      </c>
      <c r="AX380" s="14" t="s">
        <v>81</v>
      </c>
      <c r="AY380" s="245" t="s">
        <v>142</v>
      </c>
    </row>
    <row r="381" s="2" customFormat="1" ht="24.15" customHeight="1">
      <c r="A381" s="40"/>
      <c r="B381" s="41"/>
      <c r="C381" s="206" t="s">
        <v>528</v>
      </c>
      <c r="D381" s="206" t="s">
        <v>144</v>
      </c>
      <c r="E381" s="207" t="s">
        <v>355</v>
      </c>
      <c r="F381" s="208" t="s">
        <v>356</v>
      </c>
      <c r="G381" s="209" t="s">
        <v>147</v>
      </c>
      <c r="H381" s="210">
        <v>1565</v>
      </c>
      <c r="I381" s="211"/>
      <c r="J381" s="212">
        <f>ROUND(I381*H381,2)</f>
        <v>0</v>
      </c>
      <c r="K381" s="208" t="s">
        <v>148</v>
      </c>
      <c r="L381" s="46"/>
      <c r="M381" s="213" t="s">
        <v>19</v>
      </c>
      <c r="N381" s="214" t="s">
        <v>44</v>
      </c>
      <c r="O381" s="86"/>
      <c r="P381" s="215">
        <f>O381*H381</f>
        <v>0</v>
      </c>
      <c r="Q381" s="215">
        <v>0</v>
      </c>
      <c r="R381" s="215">
        <f>Q381*H381</f>
        <v>0</v>
      </c>
      <c r="S381" s="215">
        <v>0</v>
      </c>
      <c r="T381" s="216">
        <f>S381*H381</f>
        <v>0</v>
      </c>
      <c r="U381" s="40"/>
      <c r="V381" s="40"/>
      <c r="W381" s="40"/>
      <c r="X381" s="40"/>
      <c r="Y381" s="40"/>
      <c r="Z381" s="40"/>
      <c r="AA381" s="40"/>
      <c r="AB381" s="40"/>
      <c r="AC381" s="40"/>
      <c r="AD381" s="40"/>
      <c r="AE381" s="40"/>
      <c r="AR381" s="217" t="s">
        <v>149</v>
      </c>
      <c r="AT381" s="217" t="s">
        <v>144</v>
      </c>
      <c r="AU381" s="217" t="s">
        <v>83</v>
      </c>
      <c r="AY381" s="19" t="s">
        <v>142</v>
      </c>
      <c r="BE381" s="218">
        <f>IF(N381="základní",J381,0)</f>
        <v>0</v>
      </c>
      <c r="BF381" s="218">
        <f>IF(N381="snížená",J381,0)</f>
        <v>0</v>
      </c>
      <c r="BG381" s="218">
        <f>IF(N381="zákl. přenesená",J381,0)</f>
        <v>0</v>
      </c>
      <c r="BH381" s="218">
        <f>IF(N381="sníž. přenesená",J381,0)</f>
        <v>0</v>
      </c>
      <c r="BI381" s="218">
        <f>IF(N381="nulová",J381,0)</f>
        <v>0</v>
      </c>
      <c r="BJ381" s="19" t="s">
        <v>81</v>
      </c>
      <c r="BK381" s="218">
        <f>ROUND(I381*H381,2)</f>
        <v>0</v>
      </c>
      <c r="BL381" s="19" t="s">
        <v>149</v>
      </c>
      <c r="BM381" s="217" t="s">
        <v>1123</v>
      </c>
    </row>
    <row r="382" s="2" customFormat="1">
      <c r="A382" s="40"/>
      <c r="B382" s="41"/>
      <c r="C382" s="42"/>
      <c r="D382" s="219" t="s">
        <v>151</v>
      </c>
      <c r="E382" s="42"/>
      <c r="F382" s="220" t="s">
        <v>358</v>
      </c>
      <c r="G382" s="42"/>
      <c r="H382" s="42"/>
      <c r="I382" s="221"/>
      <c r="J382" s="42"/>
      <c r="K382" s="42"/>
      <c r="L382" s="46"/>
      <c r="M382" s="222"/>
      <c r="N382" s="223"/>
      <c r="O382" s="86"/>
      <c r="P382" s="86"/>
      <c r="Q382" s="86"/>
      <c r="R382" s="86"/>
      <c r="S382" s="86"/>
      <c r="T382" s="87"/>
      <c r="U382" s="40"/>
      <c r="V382" s="40"/>
      <c r="W382" s="40"/>
      <c r="X382" s="40"/>
      <c r="Y382" s="40"/>
      <c r="Z382" s="40"/>
      <c r="AA382" s="40"/>
      <c r="AB382" s="40"/>
      <c r="AC382" s="40"/>
      <c r="AD382" s="40"/>
      <c r="AE382" s="40"/>
      <c r="AT382" s="19" t="s">
        <v>151</v>
      </c>
      <c r="AU382" s="19" t="s">
        <v>83</v>
      </c>
    </row>
    <row r="383" s="13" customFormat="1">
      <c r="A383" s="13"/>
      <c r="B383" s="224"/>
      <c r="C383" s="225"/>
      <c r="D383" s="226" t="s">
        <v>153</v>
      </c>
      <c r="E383" s="227" t="s">
        <v>19</v>
      </c>
      <c r="F383" s="228" t="s">
        <v>927</v>
      </c>
      <c r="G383" s="225"/>
      <c r="H383" s="227" t="s">
        <v>19</v>
      </c>
      <c r="I383" s="229"/>
      <c r="J383" s="225"/>
      <c r="K383" s="225"/>
      <c r="L383" s="230"/>
      <c r="M383" s="231"/>
      <c r="N383" s="232"/>
      <c r="O383" s="232"/>
      <c r="P383" s="232"/>
      <c r="Q383" s="232"/>
      <c r="R383" s="232"/>
      <c r="S383" s="232"/>
      <c r="T383" s="233"/>
      <c r="U383" s="13"/>
      <c r="V383" s="13"/>
      <c r="W383" s="13"/>
      <c r="X383" s="13"/>
      <c r="Y383" s="13"/>
      <c r="Z383" s="13"/>
      <c r="AA383" s="13"/>
      <c r="AB383" s="13"/>
      <c r="AC383" s="13"/>
      <c r="AD383" s="13"/>
      <c r="AE383" s="13"/>
      <c r="AT383" s="234" t="s">
        <v>153</v>
      </c>
      <c r="AU383" s="234" t="s">
        <v>83</v>
      </c>
      <c r="AV383" s="13" t="s">
        <v>81</v>
      </c>
      <c r="AW383" s="13" t="s">
        <v>35</v>
      </c>
      <c r="AX383" s="13" t="s">
        <v>73</v>
      </c>
      <c r="AY383" s="234" t="s">
        <v>142</v>
      </c>
    </row>
    <row r="384" s="13" customFormat="1">
      <c r="A384" s="13"/>
      <c r="B384" s="224"/>
      <c r="C384" s="225"/>
      <c r="D384" s="226" t="s">
        <v>153</v>
      </c>
      <c r="E384" s="227" t="s">
        <v>19</v>
      </c>
      <c r="F384" s="228" t="s">
        <v>359</v>
      </c>
      <c r="G384" s="225"/>
      <c r="H384" s="227" t="s">
        <v>19</v>
      </c>
      <c r="I384" s="229"/>
      <c r="J384" s="225"/>
      <c r="K384" s="225"/>
      <c r="L384" s="230"/>
      <c r="M384" s="231"/>
      <c r="N384" s="232"/>
      <c r="O384" s="232"/>
      <c r="P384" s="232"/>
      <c r="Q384" s="232"/>
      <c r="R384" s="232"/>
      <c r="S384" s="232"/>
      <c r="T384" s="233"/>
      <c r="U384" s="13"/>
      <c r="V384" s="13"/>
      <c r="W384" s="13"/>
      <c r="X384" s="13"/>
      <c r="Y384" s="13"/>
      <c r="Z384" s="13"/>
      <c r="AA384" s="13"/>
      <c r="AB384" s="13"/>
      <c r="AC384" s="13"/>
      <c r="AD384" s="13"/>
      <c r="AE384" s="13"/>
      <c r="AT384" s="234" t="s">
        <v>153</v>
      </c>
      <c r="AU384" s="234" t="s">
        <v>83</v>
      </c>
      <c r="AV384" s="13" t="s">
        <v>81</v>
      </c>
      <c r="AW384" s="13" t="s">
        <v>35</v>
      </c>
      <c r="AX384" s="13" t="s">
        <v>73</v>
      </c>
      <c r="AY384" s="234" t="s">
        <v>142</v>
      </c>
    </row>
    <row r="385" s="14" customFormat="1">
      <c r="A385" s="14"/>
      <c r="B385" s="235"/>
      <c r="C385" s="236"/>
      <c r="D385" s="226" t="s">
        <v>153</v>
      </c>
      <c r="E385" s="237" t="s">
        <v>19</v>
      </c>
      <c r="F385" s="238" t="s">
        <v>930</v>
      </c>
      <c r="G385" s="236"/>
      <c r="H385" s="239">
        <v>1565</v>
      </c>
      <c r="I385" s="240"/>
      <c r="J385" s="236"/>
      <c r="K385" s="236"/>
      <c r="L385" s="241"/>
      <c r="M385" s="242"/>
      <c r="N385" s="243"/>
      <c r="O385" s="243"/>
      <c r="P385" s="243"/>
      <c r="Q385" s="243"/>
      <c r="R385" s="243"/>
      <c r="S385" s="243"/>
      <c r="T385" s="244"/>
      <c r="U385" s="14"/>
      <c r="V385" s="14"/>
      <c r="W385" s="14"/>
      <c r="X385" s="14"/>
      <c r="Y385" s="14"/>
      <c r="Z385" s="14"/>
      <c r="AA385" s="14"/>
      <c r="AB385" s="14"/>
      <c r="AC385" s="14"/>
      <c r="AD385" s="14"/>
      <c r="AE385" s="14"/>
      <c r="AT385" s="245" t="s">
        <v>153</v>
      </c>
      <c r="AU385" s="245" t="s">
        <v>83</v>
      </c>
      <c r="AV385" s="14" t="s">
        <v>83</v>
      </c>
      <c r="AW385" s="14" t="s">
        <v>35</v>
      </c>
      <c r="AX385" s="14" t="s">
        <v>81</v>
      </c>
      <c r="AY385" s="245" t="s">
        <v>142</v>
      </c>
    </row>
    <row r="386" s="2" customFormat="1" ht="16.5" customHeight="1">
      <c r="A386" s="40"/>
      <c r="B386" s="41"/>
      <c r="C386" s="257" t="s">
        <v>536</v>
      </c>
      <c r="D386" s="257" t="s">
        <v>250</v>
      </c>
      <c r="E386" s="258" t="s">
        <v>361</v>
      </c>
      <c r="F386" s="259" t="s">
        <v>362</v>
      </c>
      <c r="G386" s="260" t="s">
        <v>363</v>
      </c>
      <c r="H386" s="261">
        <v>1</v>
      </c>
      <c r="I386" s="262"/>
      <c r="J386" s="263">
        <f>ROUND(I386*H386,2)</f>
        <v>0</v>
      </c>
      <c r="K386" s="259" t="s">
        <v>148</v>
      </c>
      <c r="L386" s="264"/>
      <c r="M386" s="265" t="s">
        <v>19</v>
      </c>
      <c r="N386" s="266" t="s">
        <v>44</v>
      </c>
      <c r="O386" s="86"/>
      <c r="P386" s="215">
        <f>O386*H386</f>
        <v>0</v>
      </c>
      <c r="Q386" s="215">
        <v>0.001</v>
      </c>
      <c r="R386" s="215">
        <f>Q386*H386</f>
        <v>0.001</v>
      </c>
      <c r="S386" s="215">
        <v>0</v>
      </c>
      <c r="T386" s="216">
        <f>S386*H386</f>
        <v>0</v>
      </c>
      <c r="U386" s="40"/>
      <c r="V386" s="40"/>
      <c r="W386" s="40"/>
      <c r="X386" s="40"/>
      <c r="Y386" s="40"/>
      <c r="Z386" s="40"/>
      <c r="AA386" s="40"/>
      <c r="AB386" s="40"/>
      <c r="AC386" s="40"/>
      <c r="AD386" s="40"/>
      <c r="AE386" s="40"/>
      <c r="AR386" s="217" t="s">
        <v>209</v>
      </c>
      <c r="AT386" s="217" t="s">
        <v>250</v>
      </c>
      <c r="AU386" s="217" t="s">
        <v>83</v>
      </c>
      <c r="AY386" s="19" t="s">
        <v>142</v>
      </c>
      <c r="BE386" s="218">
        <f>IF(N386="základní",J386,0)</f>
        <v>0</v>
      </c>
      <c r="BF386" s="218">
        <f>IF(N386="snížená",J386,0)</f>
        <v>0</v>
      </c>
      <c r="BG386" s="218">
        <f>IF(N386="zákl. přenesená",J386,0)</f>
        <v>0</v>
      </c>
      <c r="BH386" s="218">
        <f>IF(N386="sníž. přenesená",J386,0)</f>
        <v>0</v>
      </c>
      <c r="BI386" s="218">
        <f>IF(N386="nulová",J386,0)</f>
        <v>0</v>
      </c>
      <c r="BJ386" s="19" t="s">
        <v>81</v>
      </c>
      <c r="BK386" s="218">
        <f>ROUND(I386*H386,2)</f>
        <v>0</v>
      </c>
      <c r="BL386" s="19" t="s">
        <v>149</v>
      </c>
      <c r="BM386" s="217" t="s">
        <v>1124</v>
      </c>
    </row>
    <row r="387" s="13" customFormat="1">
      <c r="A387" s="13"/>
      <c r="B387" s="224"/>
      <c r="C387" s="225"/>
      <c r="D387" s="226" t="s">
        <v>153</v>
      </c>
      <c r="E387" s="227" t="s">
        <v>19</v>
      </c>
      <c r="F387" s="228" t="s">
        <v>927</v>
      </c>
      <c r="G387" s="225"/>
      <c r="H387" s="227" t="s">
        <v>19</v>
      </c>
      <c r="I387" s="229"/>
      <c r="J387" s="225"/>
      <c r="K387" s="225"/>
      <c r="L387" s="230"/>
      <c r="M387" s="231"/>
      <c r="N387" s="232"/>
      <c r="O387" s="232"/>
      <c r="P387" s="232"/>
      <c r="Q387" s="232"/>
      <c r="R387" s="232"/>
      <c r="S387" s="232"/>
      <c r="T387" s="233"/>
      <c r="U387" s="13"/>
      <c r="V387" s="13"/>
      <c r="W387" s="13"/>
      <c r="X387" s="13"/>
      <c r="Y387" s="13"/>
      <c r="Z387" s="13"/>
      <c r="AA387" s="13"/>
      <c r="AB387" s="13"/>
      <c r="AC387" s="13"/>
      <c r="AD387" s="13"/>
      <c r="AE387" s="13"/>
      <c r="AT387" s="234" t="s">
        <v>153</v>
      </c>
      <c r="AU387" s="234" t="s">
        <v>83</v>
      </c>
      <c r="AV387" s="13" t="s">
        <v>81</v>
      </c>
      <c r="AW387" s="13" t="s">
        <v>35</v>
      </c>
      <c r="AX387" s="13" t="s">
        <v>73</v>
      </c>
      <c r="AY387" s="234" t="s">
        <v>142</v>
      </c>
    </row>
    <row r="388" s="14" customFormat="1">
      <c r="A388" s="14"/>
      <c r="B388" s="235"/>
      <c r="C388" s="236"/>
      <c r="D388" s="226" t="s">
        <v>153</v>
      </c>
      <c r="E388" s="237" t="s">
        <v>19</v>
      </c>
      <c r="F388" s="238" t="s">
        <v>1125</v>
      </c>
      <c r="G388" s="236"/>
      <c r="H388" s="239">
        <v>0.78300000000000003</v>
      </c>
      <c r="I388" s="240"/>
      <c r="J388" s="236"/>
      <c r="K388" s="236"/>
      <c r="L388" s="241"/>
      <c r="M388" s="242"/>
      <c r="N388" s="243"/>
      <c r="O388" s="243"/>
      <c r="P388" s="243"/>
      <c r="Q388" s="243"/>
      <c r="R388" s="243"/>
      <c r="S388" s="243"/>
      <c r="T388" s="244"/>
      <c r="U388" s="14"/>
      <c r="V388" s="14"/>
      <c r="W388" s="14"/>
      <c r="X388" s="14"/>
      <c r="Y388" s="14"/>
      <c r="Z388" s="14"/>
      <c r="AA388" s="14"/>
      <c r="AB388" s="14"/>
      <c r="AC388" s="14"/>
      <c r="AD388" s="14"/>
      <c r="AE388" s="14"/>
      <c r="AT388" s="245" t="s">
        <v>153</v>
      </c>
      <c r="AU388" s="245" t="s">
        <v>83</v>
      </c>
      <c r="AV388" s="14" t="s">
        <v>83</v>
      </c>
      <c r="AW388" s="14" t="s">
        <v>35</v>
      </c>
      <c r="AX388" s="14" t="s">
        <v>73</v>
      </c>
      <c r="AY388" s="245" t="s">
        <v>142</v>
      </c>
    </row>
    <row r="389" s="13" customFormat="1">
      <c r="A389" s="13"/>
      <c r="B389" s="224"/>
      <c r="C389" s="225"/>
      <c r="D389" s="226" t="s">
        <v>153</v>
      </c>
      <c r="E389" s="227" t="s">
        <v>19</v>
      </c>
      <c r="F389" s="228" t="s">
        <v>366</v>
      </c>
      <c r="G389" s="225"/>
      <c r="H389" s="227" t="s">
        <v>19</v>
      </c>
      <c r="I389" s="229"/>
      <c r="J389" s="225"/>
      <c r="K389" s="225"/>
      <c r="L389" s="230"/>
      <c r="M389" s="231"/>
      <c r="N389" s="232"/>
      <c r="O389" s="232"/>
      <c r="P389" s="232"/>
      <c r="Q389" s="232"/>
      <c r="R389" s="232"/>
      <c r="S389" s="232"/>
      <c r="T389" s="233"/>
      <c r="U389" s="13"/>
      <c r="V389" s="13"/>
      <c r="W389" s="13"/>
      <c r="X389" s="13"/>
      <c r="Y389" s="13"/>
      <c r="Z389" s="13"/>
      <c r="AA389" s="13"/>
      <c r="AB389" s="13"/>
      <c r="AC389" s="13"/>
      <c r="AD389" s="13"/>
      <c r="AE389" s="13"/>
      <c r="AT389" s="234" t="s">
        <v>153</v>
      </c>
      <c r="AU389" s="234" t="s">
        <v>83</v>
      </c>
      <c r="AV389" s="13" t="s">
        <v>81</v>
      </c>
      <c r="AW389" s="13" t="s">
        <v>35</v>
      </c>
      <c r="AX389" s="13" t="s">
        <v>73</v>
      </c>
      <c r="AY389" s="234" t="s">
        <v>142</v>
      </c>
    </row>
    <row r="390" s="14" customFormat="1">
      <c r="A390" s="14"/>
      <c r="B390" s="235"/>
      <c r="C390" s="236"/>
      <c r="D390" s="226" t="s">
        <v>153</v>
      </c>
      <c r="E390" s="237" t="s">
        <v>19</v>
      </c>
      <c r="F390" s="238" t="s">
        <v>1126</v>
      </c>
      <c r="G390" s="236"/>
      <c r="H390" s="239">
        <v>0.217</v>
      </c>
      <c r="I390" s="240"/>
      <c r="J390" s="236"/>
      <c r="K390" s="236"/>
      <c r="L390" s="241"/>
      <c r="M390" s="242"/>
      <c r="N390" s="243"/>
      <c r="O390" s="243"/>
      <c r="P390" s="243"/>
      <c r="Q390" s="243"/>
      <c r="R390" s="243"/>
      <c r="S390" s="243"/>
      <c r="T390" s="244"/>
      <c r="U390" s="14"/>
      <c r="V390" s="14"/>
      <c r="W390" s="14"/>
      <c r="X390" s="14"/>
      <c r="Y390" s="14"/>
      <c r="Z390" s="14"/>
      <c r="AA390" s="14"/>
      <c r="AB390" s="14"/>
      <c r="AC390" s="14"/>
      <c r="AD390" s="14"/>
      <c r="AE390" s="14"/>
      <c r="AT390" s="245" t="s">
        <v>153</v>
      </c>
      <c r="AU390" s="245" t="s">
        <v>83</v>
      </c>
      <c r="AV390" s="14" t="s">
        <v>83</v>
      </c>
      <c r="AW390" s="14" t="s">
        <v>35</v>
      </c>
      <c r="AX390" s="14" t="s">
        <v>73</v>
      </c>
      <c r="AY390" s="245" t="s">
        <v>142</v>
      </c>
    </row>
    <row r="391" s="15" customFormat="1">
      <c r="A391" s="15"/>
      <c r="B391" s="246"/>
      <c r="C391" s="247"/>
      <c r="D391" s="226" t="s">
        <v>153</v>
      </c>
      <c r="E391" s="248" t="s">
        <v>19</v>
      </c>
      <c r="F391" s="249" t="s">
        <v>160</v>
      </c>
      <c r="G391" s="247"/>
      <c r="H391" s="250">
        <v>1</v>
      </c>
      <c r="I391" s="251"/>
      <c r="J391" s="247"/>
      <c r="K391" s="247"/>
      <c r="L391" s="252"/>
      <c r="M391" s="253"/>
      <c r="N391" s="254"/>
      <c r="O391" s="254"/>
      <c r="P391" s="254"/>
      <c r="Q391" s="254"/>
      <c r="R391" s="254"/>
      <c r="S391" s="254"/>
      <c r="T391" s="255"/>
      <c r="U391" s="15"/>
      <c r="V391" s="15"/>
      <c r="W391" s="15"/>
      <c r="X391" s="15"/>
      <c r="Y391" s="15"/>
      <c r="Z391" s="15"/>
      <c r="AA391" s="15"/>
      <c r="AB391" s="15"/>
      <c r="AC391" s="15"/>
      <c r="AD391" s="15"/>
      <c r="AE391" s="15"/>
      <c r="AT391" s="256" t="s">
        <v>153</v>
      </c>
      <c r="AU391" s="256" t="s">
        <v>83</v>
      </c>
      <c r="AV391" s="15" t="s">
        <v>149</v>
      </c>
      <c r="AW391" s="15" t="s">
        <v>35</v>
      </c>
      <c r="AX391" s="15" t="s">
        <v>81</v>
      </c>
      <c r="AY391" s="256" t="s">
        <v>142</v>
      </c>
    </row>
    <row r="392" s="12" customFormat="1" ht="22.8" customHeight="1">
      <c r="A392" s="12"/>
      <c r="B392" s="190"/>
      <c r="C392" s="191"/>
      <c r="D392" s="192" t="s">
        <v>72</v>
      </c>
      <c r="E392" s="204" t="s">
        <v>83</v>
      </c>
      <c r="F392" s="204" t="s">
        <v>368</v>
      </c>
      <c r="G392" s="191"/>
      <c r="H392" s="191"/>
      <c r="I392" s="194"/>
      <c r="J392" s="205">
        <f>BK392</f>
        <v>0</v>
      </c>
      <c r="K392" s="191"/>
      <c r="L392" s="196"/>
      <c r="M392" s="197"/>
      <c r="N392" s="198"/>
      <c r="O392" s="198"/>
      <c r="P392" s="199">
        <f>SUM(P393:P406)</f>
        <v>0</v>
      </c>
      <c r="Q392" s="198"/>
      <c r="R392" s="199">
        <f>SUM(R393:R406)</f>
        <v>207.38031999999998</v>
      </c>
      <c r="S392" s="198"/>
      <c r="T392" s="200">
        <f>SUM(T393:T406)</f>
        <v>0</v>
      </c>
      <c r="U392" s="12"/>
      <c r="V392" s="12"/>
      <c r="W392" s="12"/>
      <c r="X392" s="12"/>
      <c r="Y392" s="12"/>
      <c r="Z392" s="12"/>
      <c r="AA392" s="12"/>
      <c r="AB392" s="12"/>
      <c r="AC392" s="12"/>
      <c r="AD392" s="12"/>
      <c r="AE392" s="12"/>
      <c r="AR392" s="201" t="s">
        <v>81</v>
      </c>
      <c r="AT392" s="202" t="s">
        <v>72</v>
      </c>
      <c r="AU392" s="202" t="s">
        <v>81</v>
      </c>
      <c r="AY392" s="201" t="s">
        <v>142</v>
      </c>
      <c r="BK392" s="203">
        <f>SUM(BK393:BK406)</f>
        <v>0</v>
      </c>
    </row>
    <row r="393" s="2" customFormat="1" ht="16.5" customHeight="1">
      <c r="A393" s="40"/>
      <c r="B393" s="41"/>
      <c r="C393" s="206" t="s">
        <v>542</v>
      </c>
      <c r="D393" s="206" t="s">
        <v>144</v>
      </c>
      <c r="E393" s="207" t="s">
        <v>370</v>
      </c>
      <c r="F393" s="208" t="s">
        <v>371</v>
      </c>
      <c r="G393" s="209" t="s">
        <v>372</v>
      </c>
      <c r="H393" s="210">
        <v>368</v>
      </c>
      <c r="I393" s="211"/>
      <c r="J393" s="212">
        <f>ROUND(I393*H393,2)</f>
        <v>0</v>
      </c>
      <c r="K393" s="208" t="s">
        <v>148</v>
      </c>
      <c r="L393" s="46"/>
      <c r="M393" s="213" t="s">
        <v>19</v>
      </c>
      <c r="N393" s="214" t="s">
        <v>44</v>
      </c>
      <c r="O393" s="86"/>
      <c r="P393" s="215">
        <f>O393*H393</f>
        <v>0</v>
      </c>
      <c r="Q393" s="215">
        <v>0.00048999999999999998</v>
      </c>
      <c r="R393" s="215">
        <f>Q393*H393</f>
        <v>0.18031999999999998</v>
      </c>
      <c r="S393" s="215">
        <v>0</v>
      </c>
      <c r="T393" s="216">
        <f>S393*H393</f>
        <v>0</v>
      </c>
      <c r="U393" s="40"/>
      <c r="V393" s="40"/>
      <c r="W393" s="40"/>
      <c r="X393" s="40"/>
      <c r="Y393" s="40"/>
      <c r="Z393" s="40"/>
      <c r="AA393" s="40"/>
      <c r="AB393" s="40"/>
      <c r="AC393" s="40"/>
      <c r="AD393" s="40"/>
      <c r="AE393" s="40"/>
      <c r="AR393" s="217" t="s">
        <v>149</v>
      </c>
      <c r="AT393" s="217" t="s">
        <v>144</v>
      </c>
      <c r="AU393" s="217" t="s">
        <v>83</v>
      </c>
      <c r="AY393" s="19" t="s">
        <v>142</v>
      </c>
      <c r="BE393" s="218">
        <f>IF(N393="základní",J393,0)</f>
        <v>0</v>
      </c>
      <c r="BF393" s="218">
        <f>IF(N393="snížená",J393,0)</f>
        <v>0</v>
      </c>
      <c r="BG393" s="218">
        <f>IF(N393="zákl. přenesená",J393,0)</f>
        <v>0</v>
      </c>
      <c r="BH393" s="218">
        <f>IF(N393="sníž. přenesená",J393,0)</f>
        <v>0</v>
      </c>
      <c r="BI393" s="218">
        <f>IF(N393="nulová",J393,0)</f>
        <v>0</v>
      </c>
      <c r="BJ393" s="19" t="s">
        <v>81</v>
      </c>
      <c r="BK393" s="218">
        <f>ROUND(I393*H393,2)</f>
        <v>0</v>
      </c>
      <c r="BL393" s="19" t="s">
        <v>149</v>
      </c>
      <c r="BM393" s="217" t="s">
        <v>1127</v>
      </c>
    </row>
    <row r="394" s="2" customFormat="1">
      <c r="A394" s="40"/>
      <c r="B394" s="41"/>
      <c r="C394" s="42"/>
      <c r="D394" s="219" t="s">
        <v>151</v>
      </c>
      <c r="E394" s="42"/>
      <c r="F394" s="220" t="s">
        <v>374</v>
      </c>
      <c r="G394" s="42"/>
      <c r="H394" s="42"/>
      <c r="I394" s="221"/>
      <c r="J394" s="42"/>
      <c r="K394" s="42"/>
      <c r="L394" s="46"/>
      <c r="M394" s="222"/>
      <c r="N394" s="223"/>
      <c r="O394" s="86"/>
      <c r="P394" s="86"/>
      <c r="Q394" s="86"/>
      <c r="R394" s="86"/>
      <c r="S394" s="86"/>
      <c r="T394" s="87"/>
      <c r="U394" s="40"/>
      <c r="V394" s="40"/>
      <c r="W394" s="40"/>
      <c r="X394" s="40"/>
      <c r="Y394" s="40"/>
      <c r="Z394" s="40"/>
      <c r="AA394" s="40"/>
      <c r="AB394" s="40"/>
      <c r="AC394" s="40"/>
      <c r="AD394" s="40"/>
      <c r="AE394" s="40"/>
      <c r="AT394" s="19" t="s">
        <v>151</v>
      </c>
      <c r="AU394" s="19" t="s">
        <v>83</v>
      </c>
    </row>
    <row r="395" s="13" customFormat="1">
      <c r="A395" s="13"/>
      <c r="B395" s="224"/>
      <c r="C395" s="225"/>
      <c r="D395" s="226" t="s">
        <v>153</v>
      </c>
      <c r="E395" s="227" t="s">
        <v>19</v>
      </c>
      <c r="F395" s="228" t="s">
        <v>927</v>
      </c>
      <c r="G395" s="225"/>
      <c r="H395" s="227" t="s">
        <v>19</v>
      </c>
      <c r="I395" s="229"/>
      <c r="J395" s="225"/>
      <c r="K395" s="225"/>
      <c r="L395" s="230"/>
      <c r="M395" s="231"/>
      <c r="N395" s="232"/>
      <c r="O395" s="232"/>
      <c r="P395" s="232"/>
      <c r="Q395" s="232"/>
      <c r="R395" s="232"/>
      <c r="S395" s="232"/>
      <c r="T395" s="233"/>
      <c r="U395" s="13"/>
      <c r="V395" s="13"/>
      <c r="W395" s="13"/>
      <c r="X395" s="13"/>
      <c r="Y395" s="13"/>
      <c r="Z395" s="13"/>
      <c r="AA395" s="13"/>
      <c r="AB395" s="13"/>
      <c r="AC395" s="13"/>
      <c r="AD395" s="13"/>
      <c r="AE395" s="13"/>
      <c r="AT395" s="234" t="s">
        <v>153</v>
      </c>
      <c r="AU395" s="234" t="s">
        <v>83</v>
      </c>
      <c r="AV395" s="13" t="s">
        <v>81</v>
      </c>
      <c r="AW395" s="13" t="s">
        <v>35</v>
      </c>
      <c r="AX395" s="13" t="s">
        <v>73</v>
      </c>
      <c r="AY395" s="234" t="s">
        <v>142</v>
      </c>
    </row>
    <row r="396" s="13" customFormat="1">
      <c r="A396" s="13"/>
      <c r="B396" s="224"/>
      <c r="C396" s="225"/>
      <c r="D396" s="226" t="s">
        <v>153</v>
      </c>
      <c r="E396" s="227" t="s">
        <v>19</v>
      </c>
      <c r="F396" s="228" t="s">
        <v>1128</v>
      </c>
      <c r="G396" s="225"/>
      <c r="H396" s="227" t="s">
        <v>19</v>
      </c>
      <c r="I396" s="229"/>
      <c r="J396" s="225"/>
      <c r="K396" s="225"/>
      <c r="L396" s="230"/>
      <c r="M396" s="231"/>
      <c r="N396" s="232"/>
      <c r="O396" s="232"/>
      <c r="P396" s="232"/>
      <c r="Q396" s="232"/>
      <c r="R396" s="232"/>
      <c r="S396" s="232"/>
      <c r="T396" s="233"/>
      <c r="U396" s="13"/>
      <c r="V396" s="13"/>
      <c r="W396" s="13"/>
      <c r="X396" s="13"/>
      <c r="Y396" s="13"/>
      <c r="Z396" s="13"/>
      <c r="AA396" s="13"/>
      <c r="AB396" s="13"/>
      <c r="AC396" s="13"/>
      <c r="AD396" s="13"/>
      <c r="AE396" s="13"/>
      <c r="AT396" s="234" t="s">
        <v>153</v>
      </c>
      <c r="AU396" s="234" t="s">
        <v>83</v>
      </c>
      <c r="AV396" s="13" t="s">
        <v>81</v>
      </c>
      <c r="AW396" s="13" t="s">
        <v>35</v>
      </c>
      <c r="AX396" s="13" t="s">
        <v>73</v>
      </c>
      <c r="AY396" s="234" t="s">
        <v>142</v>
      </c>
    </row>
    <row r="397" s="14" customFormat="1">
      <c r="A397" s="14"/>
      <c r="B397" s="235"/>
      <c r="C397" s="236"/>
      <c r="D397" s="226" t="s">
        <v>153</v>
      </c>
      <c r="E397" s="237" t="s">
        <v>19</v>
      </c>
      <c r="F397" s="238" t="s">
        <v>1129</v>
      </c>
      <c r="G397" s="236"/>
      <c r="H397" s="239">
        <v>368</v>
      </c>
      <c r="I397" s="240"/>
      <c r="J397" s="236"/>
      <c r="K397" s="236"/>
      <c r="L397" s="241"/>
      <c r="M397" s="242"/>
      <c r="N397" s="243"/>
      <c r="O397" s="243"/>
      <c r="P397" s="243"/>
      <c r="Q397" s="243"/>
      <c r="R397" s="243"/>
      <c r="S397" s="243"/>
      <c r="T397" s="244"/>
      <c r="U397" s="14"/>
      <c r="V397" s="14"/>
      <c r="W397" s="14"/>
      <c r="X397" s="14"/>
      <c r="Y397" s="14"/>
      <c r="Z397" s="14"/>
      <c r="AA397" s="14"/>
      <c r="AB397" s="14"/>
      <c r="AC397" s="14"/>
      <c r="AD397" s="14"/>
      <c r="AE397" s="14"/>
      <c r="AT397" s="245" t="s">
        <v>153</v>
      </c>
      <c r="AU397" s="245" t="s">
        <v>83</v>
      </c>
      <c r="AV397" s="14" t="s">
        <v>83</v>
      </c>
      <c r="AW397" s="14" t="s">
        <v>35</v>
      </c>
      <c r="AX397" s="14" t="s">
        <v>81</v>
      </c>
      <c r="AY397" s="245" t="s">
        <v>142</v>
      </c>
    </row>
    <row r="398" s="2" customFormat="1" ht="24.15" customHeight="1">
      <c r="A398" s="40"/>
      <c r="B398" s="41"/>
      <c r="C398" s="206" t="s">
        <v>548</v>
      </c>
      <c r="D398" s="206" t="s">
        <v>144</v>
      </c>
      <c r="E398" s="207" t="s">
        <v>378</v>
      </c>
      <c r="F398" s="208" t="s">
        <v>379</v>
      </c>
      <c r="G398" s="209" t="s">
        <v>372</v>
      </c>
      <c r="H398" s="210">
        <v>368</v>
      </c>
      <c r="I398" s="211"/>
      <c r="J398" s="212">
        <f>ROUND(I398*H398,2)</f>
        <v>0</v>
      </c>
      <c r="K398" s="208" t="s">
        <v>148</v>
      </c>
      <c r="L398" s="46"/>
      <c r="M398" s="213" t="s">
        <v>19</v>
      </c>
      <c r="N398" s="214" t="s">
        <v>44</v>
      </c>
      <c r="O398" s="86"/>
      <c r="P398" s="215">
        <f>O398*H398</f>
        <v>0</v>
      </c>
      <c r="Q398" s="215">
        <v>0</v>
      </c>
      <c r="R398" s="215">
        <f>Q398*H398</f>
        <v>0</v>
      </c>
      <c r="S398" s="215">
        <v>0</v>
      </c>
      <c r="T398" s="216">
        <f>S398*H398</f>
        <v>0</v>
      </c>
      <c r="U398" s="40"/>
      <c r="V398" s="40"/>
      <c r="W398" s="40"/>
      <c r="X398" s="40"/>
      <c r="Y398" s="40"/>
      <c r="Z398" s="40"/>
      <c r="AA398" s="40"/>
      <c r="AB398" s="40"/>
      <c r="AC398" s="40"/>
      <c r="AD398" s="40"/>
      <c r="AE398" s="40"/>
      <c r="AR398" s="217" t="s">
        <v>149</v>
      </c>
      <c r="AT398" s="217" t="s">
        <v>144</v>
      </c>
      <c r="AU398" s="217" t="s">
        <v>83</v>
      </c>
      <c r="AY398" s="19" t="s">
        <v>142</v>
      </c>
      <c r="BE398" s="218">
        <f>IF(N398="základní",J398,0)</f>
        <v>0</v>
      </c>
      <c r="BF398" s="218">
        <f>IF(N398="snížená",J398,0)</f>
        <v>0</v>
      </c>
      <c r="BG398" s="218">
        <f>IF(N398="zákl. přenesená",J398,0)</f>
        <v>0</v>
      </c>
      <c r="BH398" s="218">
        <f>IF(N398="sníž. přenesená",J398,0)</f>
        <v>0</v>
      </c>
      <c r="BI398" s="218">
        <f>IF(N398="nulová",J398,0)</f>
        <v>0</v>
      </c>
      <c r="BJ398" s="19" t="s">
        <v>81</v>
      </c>
      <c r="BK398" s="218">
        <f>ROUND(I398*H398,2)</f>
        <v>0</v>
      </c>
      <c r="BL398" s="19" t="s">
        <v>149</v>
      </c>
      <c r="BM398" s="217" t="s">
        <v>1130</v>
      </c>
    </row>
    <row r="399" s="2" customFormat="1">
      <c r="A399" s="40"/>
      <c r="B399" s="41"/>
      <c r="C399" s="42"/>
      <c r="D399" s="219" t="s">
        <v>151</v>
      </c>
      <c r="E399" s="42"/>
      <c r="F399" s="220" t="s">
        <v>381</v>
      </c>
      <c r="G399" s="42"/>
      <c r="H399" s="42"/>
      <c r="I399" s="221"/>
      <c r="J399" s="42"/>
      <c r="K399" s="42"/>
      <c r="L399" s="46"/>
      <c r="M399" s="222"/>
      <c r="N399" s="223"/>
      <c r="O399" s="86"/>
      <c r="P399" s="86"/>
      <c r="Q399" s="86"/>
      <c r="R399" s="86"/>
      <c r="S399" s="86"/>
      <c r="T399" s="87"/>
      <c r="U399" s="40"/>
      <c r="V399" s="40"/>
      <c r="W399" s="40"/>
      <c r="X399" s="40"/>
      <c r="Y399" s="40"/>
      <c r="Z399" s="40"/>
      <c r="AA399" s="40"/>
      <c r="AB399" s="40"/>
      <c r="AC399" s="40"/>
      <c r="AD399" s="40"/>
      <c r="AE399" s="40"/>
      <c r="AT399" s="19" t="s">
        <v>151</v>
      </c>
      <c r="AU399" s="19" t="s">
        <v>83</v>
      </c>
    </row>
    <row r="400" s="13" customFormat="1">
      <c r="A400" s="13"/>
      <c r="B400" s="224"/>
      <c r="C400" s="225"/>
      <c r="D400" s="226" t="s">
        <v>153</v>
      </c>
      <c r="E400" s="227" t="s">
        <v>19</v>
      </c>
      <c r="F400" s="228" t="s">
        <v>927</v>
      </c>
      <c r="G400" s="225"/>
      <c r="H400" s="227" t="s">
        <v>19</v>
      </c>
      <c r="I400" s="229"/>
      <c r="J400" s="225"/>
      <c r="K400" s="225"/>
      <c r="L400" s="230"/>
      <c r="M400" s="231"/>
      <c r="N400" s="232"/>
      <c r="O400" s="232"/>
      <c r="P400" s="232"/>
      <c r="Q400" s="232"/>
      <c r="R400" s="232"/>
      <c r="S400" s="232"/>
      <c r="T400" s="233"/>
      <c r="U400" s="13"/>
      <c r="V400" s="13"/>
      <c r="W400" s="13"/>
      <c r="X400" s="13"/>
      <c r="Y400" s="13"/>
      <c r="Z400" s="13"/>
      <c r="AA400" s="13"/>
      <c r="AB400" s="13"/>
      <c r="AC400" s="13"/>
      <c r="AD400" s="13"/>
      <c r="AE400" s="13"/>
      <c r="AT400" s="234" t="s">
        <v>153</v>
      </c>
      <c r="AU400" s="234" t="s">
        <v>83</v>
      </c>
      <c r="AV400" s="13" t="s">
        <v>81</v>
      </c>
      <c r="AW400" s="13" t="s">
        <v>35</v>
      </c>
      <c r="AX400" s="13" t="s">
        <v>73</v>
      </c>
      <c r="AY400" s="234" t="s">
        <v>142</v>
      </c>
    </row>
    <row r="401" s="13" customFormat="1">
      <c r="A401" s="13"/>
      <c r="B401" s="224"/>
      <c r="C401" s="225"/>
      <c r="D401" s="226" t="s">
        <v>153</v>
      </c>
      <c r="E401" s="227" t="s">
        <v>19</v>
      </c>
      <c r="F401" s="228" t="s">
        <v>1128</v>
      </c>
      <c r="G401" s="225"/>
      <c r="H401" s="227" t="s">
        <v>19</v>
      </c>
      <c r="I401" s="229"/>
      <c r="J401" s="225"/>
      <c r="K401" s="225"/>
      <c r="L401" s="230"/>
      <c r="M401" s="231"/>
      <c r="N401" s="232"/>
      <c r="O401" s="232"/>
      <c r="P401" s="232"/>
      <c r="Q401" s="232"/>
      <c r="R401" s="232"/>
      <c r="S401" s="232"/>
      <c r="T401" s="233"/>
      <c r="U401" s="13"/>
      <c r="V401" s="13"/>
      <c r="W401" s="13"/>
      <c r="X401" s="13"/>
      <c r="Y401" s="13"/>
      <c r="Z401" s="13"/>
      <c r="AA401" s="13"/>
      <c r="AB401" s="13"/>
      <c r="AC401" s="13"/>
      <c r="AD401" s="13"/>
      <c r="AE401" s="13"/>
      <c r="AT401" s="234" t="s">
        <v>153</v>
      </c>
      <c r="AU401" s="234" t="s">
        <v>83</v>
      </c>
      <c r="AV401" s="13" t="s">
        <v>81</v>
      </c>
      <c r="AW401" s="13" t="s">
        <v>35</v>
      </c>
      <c r="AX401" s="13" t="s">
        <v>73</v>
      </c>
      <c r="AY401" s="234" t="s">
        <v>142</v>
      </c>
    </row>
    <row r="402" s="14" customFormat="1">
      <c r="A402" s="14"/>
      <c r="B402" s="235"/>
      <c r="C402" s="236"/>
      <c r="D402" s="226" t="s">
        <v>153</v>
      </c>
      <c r="E402" s="237" t="s">
        <v>19</v>
      </c>
      <c r="F402" s="238" t="s">
        <v>1129</v>
      </c>
      <c r="G402" s="236"/>
      <c r="H402" s="239">
        <v>368</v>
      </c>
      <c r="I402" s="240"/>
      <c r="J402" s="236"/>
      <c r="K402" s="236"/>
      <c r="L402" s="241"/>
      <c r="M402" s="242"/>
      <c r="N402" s="243"/>
      <c r="O402" s="243"/>
      <c r="P402" s="243"/>
      <c r="Q402" s="243"/>
      <c r="R402" s="243"/>
      <c r="S402" s="243"/>
      <c r="T402" s="244"/>
      <c r="U402" s="14"/>
      <c r="V402" s="14"/>
      <c r="W402" s="14"/>
      <c r="X402" s="14"/>
      <c r="Y402" s="14"/>
      <c r="Z402" s="14"/>
      <c r="AA402" s="14"/>
      <c r="AB402" s="14"/>
      <c r="AC402" s="14"/>
      <c r="AD402" s="14"/>
      <c r="AE402" s="14"/>
      <c r="AT402" s="245" t="s">
        <v>153</v>
      </c>
      <c r="AU402" s="245" t="s">
        <v>83</v>
      </c>
      <c r="AV402" s="14" t="s">
        <v>83</v>
      </c>
      <c r="AW402" s="14" t="s">
        <v>35</v>
      </c>
      <c r="AX402" s="14" t="s">
        <v>81</v>
      </c>
      <c r="AY402" s="245" t="s">
        <v>142</v>
      </c>
    </row>
    <row r="403" s="2" customFormat="1" ht="16.5" customHeight="1">
      <c r="A403" s="40"/>
      <c r="B403" s="41"/>
      <c r="C403" s="257" t="s">
        <v>552</v>
      </c>
      <c r="D403" s="257" t="s">
        <v>250</v>
      </c>
      <c r="E403" s="258" t="s">
        <v>383</v>
      </c>
      <c r="F403" s="259" t="s">
        <v>384</v>
      </c>
      <c r="G403" s="260" t="s">
        <v>253</v>
      </c>
      <c r="H403" s="261">
        <v>207.19999999999999</v>
      </c>
      <c r="I403" s="262"/>
      <c r="J403" s="263">
        <f>ROUND(I403*H403,2)</f>
        <v>0</v>
      </c>
      <c r="K403" s="259" t="s">
        <v>148</v>
      </c>
      <c r="L403" s="264"/>
      <c r="M403" s="265" t="s">
        <v>19</v>
      </c>
      <c r="N403" s="266" t="s">
        <v>44</v>
      </c>
      <c r="O403" s="86"/>
      <c r="P403" s="215">
        <f>O403*H403</f>
        <v>0</v>
      </c>
      <c r="Q403" s="215">
        <v>1</v>
      </c>
      <c r="R403" s="215">
        <f>Q403*H403</f>
        <v>207.19999999999999</v>
      </c>
      <c r="S403" s="215">
        <v>0</v>
      </c>
      <c r="T403" s="216">
        <f>S403*H403</f>
        <v>0</v>
      </c>
      <c r="U403" s="40"/>
      <c r="V403" s="40"/>
      <c r="W403" s="40"/>
      <c r="X403" s="40"/>
      <c r="Y403" s="40"/>
      <c r="Z403" s="40"/>
      <c r="AA403" s="40"/>
      <c r="AB403" s="40"/>
      <c r="AC403" s="40"/>
      <c r="AD403" s="40"/>
      <c r="AE403" s="40"/>
      <c r="AR403" s="217" t="s">
        <v>209</v>
      </c>
      <c r="AT403" s="217" t="s">
        <v>250</v>
      </c>
      <c r="AU403" s="217" t="s">
        <v>83</v>
      </c>
      <c r="AY403" s="19" t="s">
        <v>142</v>
      </c>
      <c r="BE403" s="218">
        <f>IF(N403="základní",J403,0)</f>
        <v>0</v>
      </c>
      <c r="BF403" s="218">
        <f>IF(N403="snížená",J403,0)</f>
        <v>0</v>
      </c>
      <c r="BG403" s="218">
        <f>IF(N403="zákl. přenesená",J403,0)</f>
        <v>0</v>
      </c>
      <c r="BH403" s="218">
        <f>IF(N403="sníž. přenesená",J403,0)</f>
        <v>0</v>
      </c>
      <c r="BI403" s="218">
        <f>IF(N403="nulová",J403,0)</f>
        <v>0</v>
      </c>
      <c r="BJ403" s="19" t="s">
        <v>81</v>
      </c>
      <c r="BK403" s="218">
        <f>ROUND(I403*H403,2)</f>
        <v>0</v>
      </c>
      <c r="BL403" s="19" t="s">
        <v>149</v>
      </c>
      <c r="BM403" s="217" t="s">
        <v>1131</v>
      </c>
    </row>
    <row r="404" s="13" customFormat="1">
      <c r="A404" s="13"/>
      <c r="B404" s="224"/>
      <c r="C404" s="225"/>
      <c r="D404" s="226" t="s">
        <v>153</v>
      </c>
      <c r="E404" s="227" t="s">
        <v>19</v>
      </c>
      <c r="F404" s="228" t="s">
        <v>927</v>
      </c>
      <c r="G404" s="225"/>
      <c r="H404" s="227" t="s">
        <v>19</v>
      </c>
      <c r="I404" s="229"/>
      <c r="J404" s="225"/>
      <c r="K404" s="225"/>
      <c r="L404" s="230"/>
      <c r="M404" s="231"/>
      <c r="N404" s="232"/>
      <c r="O404" s="232"/>
      <c r="P404" s="232"/>
      <c r="Q404" s="232"/>
      <c r="R404" s="232"/>
      <c r="S404" s="232"/>
      <c r="T404" s="233"/>
      <c r="U404" s="13"/>
      <c r="V404" s="13"/>
      <c r="W404" s="13"/>
      <c r="X404" s="13"/>
      <c r="Y404" s="13"/>
      <c r="Z404" s="13"/>
      <c r="AA404" s="13"/>
      <c r="AB404" s="13"/>
      <c r="AC404" s="13"/>
      <c r="AD404" s="13"/>
      <c r="AE404" s="13"/>
      <c r="AT404" s="234" t="s">
        <v>153</v>
      </c>
      <c r="AU404" s="234" t="s">
        <v>83</v>
      </c>
      <c r="AV404" s="13" t="s">
        <v>81</v>
      </c>
      <c r="AW404" s="13" t="s">
        <v>35</v>
      </c>
      <c r="AX404" s="13" t="s">
        <v>73</v>
      </c>
      <c r="AY404" s="234" t="s">
        <v>142</v>
      </c>
    </row>
    <row r="405" s="13" customFormat="1">
      <c r="A405" s="13"/>
      <c r="B405" s="224"/>
      <c r="C405" s="225"/>
      <c r="D405" s="226" t="s">
        <v>153</v>
      </c>
      <c r="E405" s="227" t="s">
        <v>19</v>
      </c>
      <c r="F405" s="228" t="s">
        <v>1132</v>
      </c>
      <c r="G405" s="225"/>
      <c r="H405" s="227" t="s">
        <v>19</v>
      </c>
      <c r="I405" s="229"/>
      <c r="J405" s="225"/>
      <c r="K405" s="225"/>
      <c r="L405" s="230"/>
      <c r="M405" s="231"/>
      <c r="N405" s="232"/>
      <c r="O405" s="232"/>
      <c r="P405" s="232"/>
      <c r="Q405" s="232"/>
      <c r="R405" s="232"/>
      <c r="S405" s="232"/>
      <c r="T405" s="233"/>
      <c r="U405" s="13"/>
      <c r="V405" s="13"/>
      <c r="W405" s="13"/>
      <c r="X405" s="13"/>
      <c r="Y405" s="13"/>
      <c r="Z405" s="13"/>
      <c r="AA405" s="13"/>
      <c r="AB405" s="13"/>
      <c r="AC405" s="13"/>
      <c r="AD405" s="13"/>
      <c r="AE405" s="13"/>
      <c r="AT405" s="234" t="s">
        <v>153</v>
      </c>
      <c r="AU405" s="234" t="s">
        <v>83</v>
      </c>
      <c r="AV405" s="13" t="s">
        <v>81</v>
      </c>
      <c r="AW405" s="13" t="s">
        <v>35</v>
      </c>
      <c r="AX405" s="13" t="s">
        <v>73</v>
      </c>
      <c r="AY405" s="234" t="s">
        <v>142</v>
      </c>
    </row>
    <row r="406" s="14" customFormat="1">
      <c r="A406" s="14"/>
      <c r="B406" s="235"/>
      <c r="C406" s="236"/>
      <c r="D406" s="226" t="s">
        <v>153</v>
      </c>
      <c r="E406" s="237" t="s">
        <v>19</v>
      </c>
      <c r="F406" s="238" t="s">
        <v>1133</v>
      </c>
      <c r="G406" s="236"/>
      <c r="H406" s="239">
        <v>207.19999999999999</v>
      </c>
      <c r="I406" s="240"/>
      <c r="J406" s="236"/>
      <c r="K406" s="236"/>
      <c r="L406" s="241"/>
      <c r="M406" s="242"/>
      <c r="N406" s="243"/>
      <c r="O406" s="243"/>
      <c r="P406" s="243"/>
      <c r="Q406" s="243"/>
      <c r="R406" s="243"/>
      <c r="S406" s="243"/>
      <c r="T406" s="244"/>
      <c r="U406" s="14"/>
      <c r="V406" s="14"/>
      <c r="W406" s="14"/>
      <c r="X406" s="14"/>
      <c r="Y406" s="14"/>
      <c r="Z406" s="14"/>
      <c r="AA406" s="14"/>
      <c r="AB406" s="14"/>
      <c r="AC406" s="14"/>
      <c r="AD406" s="14"/>
      <c r="AE406" s="14"/>
      <c r="AT406" s="245" t="s">
        <v>153</v>
      </c>
      <c r="AU406" s="245" t="s">
        <v>83</v>
      </c>
      <c r="AV406" s="14" t="s">
        <v>83</v>
      </c>
      <c r="AW406" s="14" t="s">
        <v>35</v>
      </c>
      <c r="AX406" s="14" t="s">
        <v>81</v>
      </c>
      <c r="AY406" s="245" t="s">
        <v>142</v>
      </c>
    </row>
    <row r="407" s="12" customFormat="1" ht="22.8" customHeight="1">
      <c r="A407" s="12"/>
      <c r="B407" s="190"/>
      <c r="C407" s="191"/>
      <c r="D407" s="192" t="s">
        <v>72</v>
      </c>
      <c r="E407" s="204" t="s">
        <v>149</v>
      </c>
      <c r="F407" s="204" t="s">
        <v>403</v>
      </c>
      <c r="G407" s="191"/>
      <c r="H407" s="191"/>
      <c r="I407" s="194"/>
      <c r="J407" s="205">
        <f>BK407</f>
        <v>0</v>
      </c>
      <c r="K407" s="191"/>
      <c r="L407" s="196"/>
      <c r="M407" s="197"/>
      <c r="N407" s="198"/>
      <c r="O407" s="198"/>
      <c r="P407" s="199">
        <f>SUM(P408:P412)</f>
        <v>0</v>
      </c>
      <c r="Q407" s="198"/>
      <c r="R407" s="199">
        <f>SUM(R408:R412)</f>
        <v>45.359999999999999</v>
      </c>
      <c r="S407" s="198"/>
      <c r="T407" s="200">
        <f>SUM(T408:T412)</f>
        <v>0</v>
      </c>
      <c r="U407" s="12"/>
      <c r="V407" s="12"/>
      <c r="W407" s="12"/>
      <c r="X407" s="12"/>
      <c r="Y407" s="12"/>
      <c r="Z407" s="12"/>
      <c r="AA407" s="12"/>
      <c r="AB407" s="12"/>
      <c r="AC407" s="12"/>
      <c r="AD407" s="12"/>
      <c r="AE407" s="12"/>
      <c r="AR407" s="201" t="s">
        <v>81</v>
      </c>
      <c r="AT407" s="202" t="s">
        <v>72</v>
      </c>
      <c r="AU407" s="202" t="s">
        <v>81</v>
      </c>
      <c r="AY407" s="201" t="s">
        <v>142</v>
      </c>
      <c r="BK407" s="203">
        <f>SUM(BK408:BK412)</f>
        <v>0</v>
      </c>
    </row>
    <row r="408" s="2" customFormat="1" ht="24.15" customHeight="1">
      <c r="A408" s="40"/>
      <c r="B408" s="41"/>
      <c r="C408" s="206" t="s">
        <v>558</v>
      </c>
      <c r="D408" s="206" t="s">
        <v>144</v>
      </c>
      <c r="E408" s="207" t="s">
        <v>412</v>
      </c>
      <c r="F408" s="208" t="s">
        <v>413</v>
      </c>
      <c r="G408" s="209" t="s">
        <v>191</v>
      </c>
      <c r="H408" s="210">
        <v>24</v>
      </c>
      <c r="I408" s="211"/>
      <c r="J408" s="212">
        <f>ROUND(I408*H408,2)</f>
        <v>0</v>
      </c>
      <c r="K408" s="208" t="s">
        <v>148</v>
      </c>
      <c r="L408" s="46"/>
      <c r="M408" s="213" t="s">
        <v>19</v>
      </c>
      <c r="N408" s="214" t="s">
        <v>44</v>
      </c>
      <c r="O408" s="86"/>
      <c r="P408" s="215">
        <f>O408*H408</f>
        <v>0</v>
      </c>
      <c r="Q408" s="215">
        <v>1.8899999999999999</v>
      </c>
      <c r="R408" s="215">
        <f>Q408*H408</f>
        <v>45.359999999999999</v>
      </c>
      <c r="S408" s="215">
        <v>0</v>
      </c>
      <c r="T408" s="216">
        <f>S408*H408</f>
        <v>0</v>
      </c>
      <c r="U408" s="40"/>
      <c r="V408" s="40"/>
      <c r="W408" s="40"/>
      <c r="X408" s="40"/>
      <c r="Y408" s="40"/>
      <c r="Z408" s="40"/>
      <c r="AA408" s="40"/>
      <c r="AB408" s="40"/>
      <c r="AC408" s="40"/>
      <c r="AD408" s="40"/>
      <c r="AE408" s="40"/>
      <c r="AR408" s="217" t="s">
        <v>149</v>
      </c>
      <c r="AT408" s="217" t="s">
        <v>144</v>
      </c>
      <c r="AU408" s="217" t="s">
        <v>83</v>
      </c>
      <c r="AY408" s="19" t="s">
        <v>142</v>
      </c>
      <c r="BE408" s="218">
        <f>IF(N408="základní",J408,0)</f>
        <v>0</v>
      </c>
      <c r="BF408" s="218">
        <f>IF(N408="snížená",J408,0)</f>
        <v>0</v>
      </c>
      <c r="BG408" s="218">
        <f>IF(N408="zákl. přenesená",J408,0)</f>
        <v>0</v>
      </c>
      <c r="BH408" s="218">
        <f>IF(N408="sníž. přenesená",J408,0)</f>
        <v>0</v>
      </c>
      <c r="BI408" s="218">
        <f>IF(N408="nulová",J408,0)</f>
        <v>0</v>
      </c>
      <c r="BJ408" s="19" t="s">
        <v>81</v>
      </c>
      <c r="BK408" s="218">
        <f>ROUND(I408*H408,2)</f>
        <v>0</v>
      </c>
      <c r="BL408" s="19" t="s">
        <v>149</v>
      </c>
      <c r="BM408" s="217" t="s">
        <v>1134</v>
      </c>
    </row>
    <row r="409" s="2" customFormat="1">
      <c r="A409" s="40"/>
      <c r="B409" s="41"/>
      <c r="C409" s="42"/>
      <c r="D409" s="219" t="s">
        <v>151</v>
      </c>
      <c r="E409" s="42"/>
      <c r="F409" s="220" t="s">
        <v>415</v>
      </c>
      <c r="G409" s="42"/>
      <c r="H409" s="42"/>
      <c r="I409" s="221"/>
      <c r="J409" s="42"/>
      <c r="K409" s="42"/>
      <c r="L409" s="46"/>
      <c r="M409" s="222"/>
      <c r="N409" s="223"/>
      <c r="O409" s="86"/>
      <c r="P409" s="86"/>
      <c r="Q409" s="86"/>
      <c r="R409" s="86"/>
      <c r="S409" s="86"/>
      <c r="T409" s="87"/>
      <c r="U409" s="40"/>
      <c r="V409" s="40"/>
      <c r="W409" s="40"/>
      <c r="X409" s="40"/>
      <c r="Y409" s="40"/>
      <c r="Z409" s="40"/>
      <c r="AA409" s="40"/>
      <c r="AB409" s="40"/>
      <c r="AC409" s="40"/>
      <c r="AD409" s="40"/>
      <c r="AE409" s="40"/>
      <c r="AT409" s="19" t="s">
        <v>151</v>
      </c>
      <c r="AU409" s="19" t="s">
        <v>83</v>
      </c>
    </row>
    <row r="410" s="13" customFormat="1">
      <c r="A410" s="13"/>
      <c r="B410" s="224"/>
      <c r="C410" s="225"/>
      <c r="D410" s="226" t="s">
        <v>153</v>
      </c>
      <c r="E410" s="227" t="s">
        <v>19</v>
      </c>
      <c r="F410" s="228" t="s">
        <v>993</v>
      </c>
      <c r="G410" s="225"/>
      <c r="H410" s="227" t="s">
        <v>19</v>
      </c>
      <c r="I410" s="229"/>
      <c r="J410" s="225"/>
      <c r="K410" s="225"/>
      <c r="L410" s="230"/>
      <c r="M410" s="231"/>
      <c r="N410" s="232"/>
      <c r="O410" s="232"/>
      <c r="P410" s="232"/>
      <c r="Q410" s="232"/>
      <c r="R410" s="232"/>
      <c r="S410" s="232"/>
      <c r="T410" s="233"/>
      <c r="U410" s="13"/>
      <c r="V410" s="13"/>
      <c r="W410" s="13"/>
      <c r="X410" s="13"/>
      <c r="Y410" s="13"/>
      <c r="Z410" s="13"/>
      <c r="AA410" s="13"/>
      <c r="AB410" s="13"/>
      <c r="AC410" s="13"/>
      <c r="AD410" s="13"/>
      <c r="AE410" s="13"/>
      <c r="AT410" s="234" t="s">
        <v>153</v>
      </c>
      <c r="AU410" s="234" t="s">
        <v>83</v>
      </c>
      <c r="AV410" s="13" t="s">
        <v>81</v>
      </c>
      <c r="AW410" s="13" t="s">
        <v>35</v>
      </c>
      <c r="AX410" s="13" t="s">
        <v>73</v>
      </c>
      <c r="AY410" s="234" t="s">
        <v>142</v>
      </c>
    </row>
    <row r="411" s="13" customFormat="1">
      <c r="A411" s="13"/>
      <c r="B411" s="224"/>
      <c r="C411" s="225"/>
      <c r="D411" s="226" t="s">
        <v>153</v>
      </c>
      <c r="E411" s="227" t="s">
        <v>19</v>
      </c>
      <c r="F411" s="228" t="s">
        <v>994</v>
      </c>
      <c r="G411" s="225"/>
      <c r="H411" s="227" t="s">
        <v>19</v>
      </c>
      <c r="I411" s="229"/>
      <c r="J411" s="225"/>
      <c r="K411" s="225"/>
      <c r="L411" s="230"/>
      <c r="M411" s="231"/>
      <c r="N411" s="232"/>
      <c r="O411" s="232"/>
      <c r="P411" s="232"/>
      <c r="Q411" s="232"/>
      <c r="R411" s="232"/>
      <c r="S411" s="232"/>
      <c r="T411" s="233"/>
      <c r="U411" s="13"/>
      <c r="V411" s="13"/>
      <c r="W411" s="13"/>
      <c r="X411" s="13"/>
      <c r="Y411" s="13"/>
      <c r="Z411" s="13"/>
      <c r="AA411" s="13"/>
      <c r="AB411" s="13"/>
      <c r="AC411" s="13"/>
      <c r="AD411" s="13"/>
      <c r="AE411" s="13"/>
      <c r="AT411" s="234" t="s">
        <v>153</v>
      </c>
      <c r="AU411" s="234" t="s">
        <v>83</v>
      </c>
      <c r="AV411" s="13" t="s">
        <v>81</v>
      </c>
      <c r="AW411" s="13" t="s">
        <v>35</v>
      </c>
      <c r="AX411" s="13" t="s">
        <v>73</v>
      </c>
      <c r="AY411" s="234" t="s">
        <v>142</v>
      </c>
    </row>
    <row r="412" s="14" customFormat="1">
      <c r="A412" s="14"/>
      <c r="B412" s="235"/>
      <c r="C412" s="236"/>
      <c r="D412" s="226" t="s">
        <v>153</v>
      </c>
      <c r="E412" s="237" t="s">
        <v>19</v>
      </c>
      <c r="F412" s="238" t="s">
        <v>1135</v>
      </c>
      <c r="G412" s="236"/>
      <c r="H412" s="239">
        <v>24</v>
      </c>
      <c r="I412" s="240"/>
      <c r="J412" s="236"/>
      <c r="K412" s="236"/>
      <c r="L412" s="241"/>
      <c r="M412" s="242"/>
      <c r="N412" s="243"/>
      <c r="O412" s="243"/>
      <c r="P412" s="243"/>
      <c r="Q412" s="243"/>
      <c r="R412" s="243"/>
      <c r="S412" s="243"/>
      <c r="T412" s="244"/>
      <c r="U412" s="14"/>
      <c r="V412" s="14"/>
      <c r="W412" s="14"/>
      <c r="X412" s="14"/>
      <c r="Y412" s="14"/>
      <c r="Z412" s="14"/>
      <c r="AA412" s="14"/>
      <c r="AB412" s="14"/>
      <c r="AC412" s="14"/>
      <c r="AD412" s="14"/>
      <c r="AE412" s="14"/>
      <c r="AT412" s="245" t="s">
        <v>153</v>
      </c>
      <c r="AU412" s="245" t="s">
        <v>83</v>
      </c>
      <c r="AV412" s="14" t="s">
        <v>83</v>
      </c>
      <c r="AW412" s="14" t="s">
        <v>35</v>
      </c>
      <c r="AX412" s="14" t="s">
        <v>81</v>
      </c>
      <c r="AY412" s="245" t="s">
        <v>142</v>
      </c>
    </row>
    <row r="413" s="12" customFormat="1" ht="22.8" customHeight="1">
      <c r="A413" s="12"/>
      <c r="B413" s="190"/>
      <c r="C413" s="191"/>
      <c r="D413" s="192" t="s">
        <v>72</v>
      </c>
      <c r="E413" s="204" t="s">
        <v>180</v>
      </c>
      <c r="F413" s="204" t="s">
        <v>417</v>
      </c>
      <c r="G413" s="191"/>
      <c r="H413" s="191"/>
      <c r="I413" s="194"/>
      <c r="J413" s="205">
        <f>BK413</f>
        <v>0</v>
      </c>
      <c r="K413" s="191"/>
      <c r="L413" s="196"/>
      <c r="M413" s="197"/>
      <c r="N413" s="198"/>
      <c r="O413" s="198"/>
      <c r="P413" s="199">
        <f>SUM(P414:P470)</f>
        <v>0</v>
      </c>
      <c r="Q413" s="198"/>
      <c r="R413" s="199">
        <f>SUM(R414:R470)</f>
        <v>792.36900000000003</v>
      </c>
      <c r="S413" s="198"/>
      <c r="T413" s="200">
        <f>SUM(T414:T470)</f>
        <v>0</v>
      </c>
      <c r="U413" s="12"/>
      <c r="V413" s="12"/>
      <c r="W413" s="12"/>
      <c r="X413" s="12"/>
      <c r="Y413" s="12"/>
      <c r="Z413" s="12"/>
      <c r="AA413" s="12"/>
      <c r="AB413" s="12"/>
      <c r="AC413" s="12"/>
      <c r="AD413" s="12"/>
      <c r="AE413" s="12"/>
      <c r="AR413" s="201" t="s">
        <v>81</v>
      </c>
      <c r="AT413" s="202" t="s">
        <v>72</v>
      </c>
      <c r="AU413" s="202" t="s">
        <v>81</v>
      </c>
      <c r="AY413" s="201" t="s">
        <v>142</v>
      </c>
      <c r="BK413" s="203">
        <f>SUM(BK414:BK470)</f>
        <v>0</v>
      </c>
    </row>
    <row r="414" s="2" customFormat="1" ht="37.8" customHeight="1">
      <c r="A414" s="40"/>
      <c r="B414" s="41"/>
      <c r="C414" s="206" t="s">
        <v>564</v>
      </c>
      <c r="D414" s="206" t="s">
        <v>144</v>
      </c>
      <c r="E414" s="207" t="s">
        <v>418</v>
      </c>
      <c r="F414" s="208" t="s">
        <v>419</v>
      </c>
      <c r="G414" s="209" t="s">
        <v>147</v>
      </c>
      <c r="H414" s="210">
        <v>1180</v>
      </c>
      <c r="I414" s="211"/>
      <c r="J414" s="212">
        <f>ROUND(I414*H414,2)</f>
        <v>0</v>
      </c>
      <c r="K414" s="208" t="s">
        <v>148</v>
      </c>
      <c r="L414" s="46"/>
      <c r="M414" s="213" t="s">
        <v>19</v>
      </c>
      <c r="N414" s="214" t="s">
        <v>44</v>
      </c>
      <c r="O414" s="86"/>
      <c r="P414" s="215">
        <f>O414*H414</f>
        <v>0</v>
      </c>
      <c r="Q414" s="215">
        <v>0</v>
      </c>
      <c r="R414" s="215">
        <f>Q414*H414</f>
        <v>0</v>
      </c>
      <c r="S414" s="215">
        <v>0</v>
      </c>
      <c r="T414" s="216">
        <f>S414*H414</f>
        <v>0</v>
      </c>
      <c r="U414" s="40"/>
      <c r="V414" s="40"/>
      <c r="W414" s="40"/>
      <c r="X414" s="40"/>
      <c r="Y414" s="40"/>
      <c r="Z414" s="40"/>
      <c r="AA414" s="40"/>
      <c r="AB414" s="40"/>
      <c r="AC414" s="40"/>
      <c r="AD414" s="40"/>
      <c r="AE414" s="40"/>
      <c r="AR414" s="217" t="s">
        <v>149</v>
      </c>
      <c r="AT414" s="217" t="s">
        <v>144</v>
      </c>
      <c r="AU414" s="217" t="s">
        <v>83</v>
      </c>
      <c r="AY414" s="19" t="s">
        <v>142</v>
      </c>
      <c r="BE414" s="218">
        <f>IF(N414="základní",J414,0)</f>
        <v>0</v>
      </c>
      <c r="BF414" s="218">
        <f>IF(N414="snížená",J414,0)</f>
        <v>0</v>
      </c>
      <c r="BG414" s="218">
        <f>IF(N414="zákl. přenesená",J414,0)</f>
        <v>0</v>
      </c>
      <c r="BH414" s="218">
        <f>IF(N414="sníž. přenesená",J414,0)</f>
        <v>0</v>
      </c>
      <c r="BI414" s="218">
        <f>IF(N414="nulová",J414,0)</f>
        <v>0</v>
      </c>
      <c r="BJ414" s="19" t="s">
        <v>81</v>
      </c>
      <c r="BK414" s="218">
        <f>ROUND(I414*H414,2)</f>
        <v>0</v>
      </c>
      <c r="BL414" s="19" t="s">
        <v>149</v>
      </c>
      <c r="BM414" s="217" t="s">
        <v>1136</v>
      </c>
    </row>
    <row r="415" s="2" customFormat="1">
      <c r="A415" s="40"/>
      <c r="B415" s="41"/>
      <c r="C415" s="42"/>
      <c r="D415" s="219" t="s">
        <v>151</v>
      </c>
      <c r="E415" s="42"/>
      <c r="F415" s="220" t="s">
        <v>421</v>
      </c>
      <c r="G415" s="42"/>
      <c r="H415" s="42"/>
      <c r="I415" s="221"/>
      <c r="J415" s="42"/>
      <c r="K415" s="42"/>
      <c r="L415" s="46"/>
      <c r="M415" s="222"/>
      <c r="N415" s="223"/>
      <c r="O415" s="86"/>
      <c r="P415" s="86"/>
      <c r="Q415" s="86"/>
      <c r="R415" s="86"/>
      <c r="S415" s="86"/>
      <c r="T415" s="87"/>
      <c r="U415" s="40"/>
      <c r="V415" s="40"/>
      <c r="W415" s="40"/>
      <c r="X415" s="40"/>
      <c r="Y415" s="40"/>
      <c r="Z415" s="40"/>
      <c r="AA415" s="40"/>
      <c r="AB415" s="40"/>
      <c r="AC415" s="40"/>
      <c r="AD415" s="40"/>
      <c r="AE415" s="40"/>
      <c r="AT415" s="19" t="s">
        <v>151</v>
      </c>
      <c r="AU415" s="19" t="s">
        <v>83</v>
      </c>
    </row>
    <row r="416" s="13" customFormat="1">
      <c r="A416" s="13"/>
      <c r="B416" s="224"/>
      <c r="C416" s="225"/>
      <c r="D416" s="226" t="s">
        <v>153</v>
      </c>
      <c r="E416" s="227" t="s">
        <v>19</v>
      </c>
      <c r="F416" s="228" t="s">
        <v>927</v>
      </c>
      <c r="G416" s="225"/>
      <c r="H416" s="227" t="s">
        <v>19</v>
      </c>
      <c r="I416" s="229"/>
      <c r="J416" s="225"/>
      <c r="K416" s="225"/>
      <c r="L416" s="230"/>
      <c r="M416" s="231"/>
      <c r="N416" s="232"/>
      <c r="O416" s="232"/>
      <c r="P416" s="232"/>
      <c r="Q416" s="232"/>
      <c r="R416" s="232"/>
      <c r="S416" s="232"/>
      <c r="T416" s="233"/>
      <c r="U416" s="13"/>
      <c r="V416" s="13"/>
      <c r="W416" s="13"/>
      <c r="X416" s="13"/>
      <c r="Y416" s="13"/>
      <c r="Z416" s="13"/>
      <c r="AA416" s="13"/>
      <c r="AB416" s="13"/>
      <c r="AC416" s="13"/>
      <c r="AD416" s="13"/>
      <c r="AE416" s="13"/>
      <c r="AT416" s="234" t="s">
        <v>153</v>
      </c>
      <c r="AU416" s="234" t="s">
        <v>83</v>
      </c>
      <c r="AV416" s="13" t="s">
        <v>81</v>
      </c>
      <c r="AW416" s="13" t="s">
        <v>35</v>
      </c>
      <c r="AX416" s="13" t="s">
        <v>73</v>
      </c>
      <c r="AY416" s="234" t="s">
        <v>142</v>
      </c>
    </row>
    <row r="417" s="13" customFormat="1">
      <c r="A417" s="13"/>
      <c r="B417" s="224"/>
      <c r="C417" s="225"/>
      <c r="D417" s="226" t="s">
        <v>153</v>
      </c>
      <c r="E417" s="227" t="s">
        <v>19</v>
      </c>
      <c r="F417" s="228" t="s">
        <v>422</v>
      </c>
      <c r="G417" s="225"/>
      <c r="H417" s="227" t="s">
        <v>19</v>
      </c>
      <c r="I417" s="229"/>
      <c r="J417" s="225"/>
      <c r="K417" s="225"/>
      <c r="L417" s="230"/>
      <c r="M417" s="231"/>
      <c r="N417" s="232"/>
      <c r="O417" s="232"/>
      <c r="P417" s="232"/>
      <c r="Q417" s="232"/>
      <c r="R417" s="232"/>
      <c r="S417" s="232"/>
      <c r="T417" s="233"/>
      <c r="U417" s="13"/>
      <c r="V417" s="13"/>
      <c r="W417" s="13"/>
      <c r="X417" s="13"/>
      <c r="Y417" s="13"/>
      <c r="Z417" s="13"/>
      <c r="AA417" s="13"/>
      <c r="AB417" s="13"/>
      <c r="AC417" s="13"/>
      <c r="AD417" s="13"/>
      <c r="AE417" s="13"/>
      <c r="AT417" s="234" t="s">
        <v>153</v>
      </c>
      <c r="AU417" s="234" t="s">
        <v>83</v>
      </c>
      <c r="AV417" s="13" t="s">
        <v>81</v>
      </c>
      <c r="AW417" s="13" t="s">
        <v>35</v>
      </c>
      <c r="AX417" s="13" t="s">
        <v>73</v>
      </c>
      <c r="AY417" s="234" t="s">
        <v>142</v>
      </c>
    </row>
    <row r="418" s="13" customFormat="1">
      <c r="A418" s="13"/>
      <c r="B418" s="224"/>
      <c r="C418" s="225"/>
      <c r="D418" s="226" t="s">
        <v>153</v>
      </c>
      <c r="E418" s="227" t="s">
        <v>19</v>
      </c>
      <c r="F418" s="228" t="s">
        <v>203</v>
      </c>
      <c r="G418" s="225"/>
      <c r="H418" s="227" t="s">
        <v>19</v>
      </c>
      <c r="I418" s="229"/>
      <c r="J418" s="225"/>
      <c r="K418" s="225"/>
      <c r="L418" s="230"/>
      <c r="M418" s="231"/>
      <c r="N418" s="232"/>
      <c r="O418" s="232"/>
      <c r="P418" s="232"/>
      <c r="Q418" s="232"/>
      <c r="R418" s="232"/>
      <c r="S418" s="232"/>
      <c r="T418" s="233"/>
      <c r="U418" s="13"/>
      <c r="V418" s="13"/>
      <c r="W418" s="13"/>
      <c r="X418" s="13"/>
      <c r="Y418" s="13"/>
      <c r="Z418" s="13"/>
      <c r="AA418" s="13"/>
      <c r="AB418" s="13"/>
      <c r="AC418" s="13"/>
      <c r="AD418" s="13"/>
      <c r="AE418" s="13"/>
      <c r="AT418" s="234" t="s">
        <v>153</v>
      </c>
      <c r="AU418" s="234" t="s">
        <v>83</v>
      </c>
      <c r="AV418" s="13" t="s">
        <v>81</v>
      </c>
      <c r="AW418" s="13" t="s">
        <v>35</v>
      </c>
      <c r="AX418" s="13" t="s">
        <v>73</v>
      </c>
      <c r="AY418" s="234" t="s">
        <v>142</v>
      </c>
    </row>
    <row r="419" s="14" customFormat="1">
      <c r="A419" s="14"/>
      <c r="B419" s="235"/>
      <c r="C419" s="236"/>
      <c r="D419" s="226" t="s">
        <v>153</v>
      </c>
      <c r="E419" s="237" t="s">
        <v>19</v>
      </c>
      <c r="F419" s="238" t="s">
        <v>1097</v>
      </c>
      <c r="G419" s="236"/>
      <c r="H419" s="239">
        <v>1140</v>
      </c>
      <c r="I419" s="240"/>
      <c r="J419" s="236"/>
      <c r="K419" s="236"/>
      <c r="L419" s="241"/>
      <c r="M419" s="242"/>
      <c r="N419" s="243"/>
      <c r="O419" s="243"/>
      <c r="P419" s="243"/>
      <c r="Q419" s="243"/>
      <c r="R419" s="243"/>
      <c r="S419" s="243"/>
      <c r="T419" s="244"/>
      <c r="U419" s="14"/>
      <c r="V419" s="14"/>
      <c r="W419" s="14"/>
      <c r="X419" s="14"/>
      <c r="Y419" s="14"/>
      <c r="Z419" s="14"/>
      <c r="AA419" s="14"/>
      <c r="AB419" s="14"/>
      <c r="AC419" s="14"/>
      <c r="AD419" s="14"/>
      <c r="AE419" s="14"/>
      <c r="AT419" s="245" t="s">
        <v>153</v>
      </c>
      <c r="AU419" s="245" t="s">
        <v>83</v>
      </c>
      <c r="AV419" s="14" t="s">
        <v>83</v>
      </c>
      <c r="AW419" s="14" t="s">
        <v>35</v>
      </c>
      <c r="AX419" s="14" t="s">
        <v>73</v>
      </c>
      <c r="AY419" s="245" t="s">
        <v>142</v>
      </c>
    </row>
    <row r="420" s="13" customFormat="1">
      <c r="A420" s="13"/>
      <c r="B420" s="224"/>
      <c r="C420" s="225"/>
      <c r="D420" s="226" t="s">
        <v>153</v>
      </c>
      <c r="E420" s="227" t="s">
        <v>19</v>
      </c>
      <c r="F420" s="228" t="s">
        <v>283</v>
      </c>
      <c r="G420" s="225"/>
      <c r="H420" s="227" t="s">
        <v>19</v>
      </c>
      <c r="I420" s="229"/>
      <c r="J420" s="225"/>
      <c r="K420" s="225"/>
      <c r="L420" s="230"/>
      <c r="M420" s="231"/>
      <c r="N420" s="232"/>
      <c r="O420" s="232"/>
      <c r="P420" s="232"/>
      <c r="Q420" s="232"/>
      <c r="R420" s="232"/>
      <c r="S420" s="232"/>
      <c r="T420" s="233"/>
      <c r="U420" s="13"/>
      <c r="V420" s="13"/>
      <c r="W420" s="13"/>
      <c r="X420" s="13"/>
      <c r="Y420" s="13"/>
      <c r="Z420" s="13"/>
      <c r="AA420" s="13"/>
      <c r="AB420" s="13"/>
      <c r="AC420" s="13"/>
      <c r="AD420" s="13"/>
      <c r="AE420" s="13"/>
      <c r="AT420" s="234" t="s">
        <v>153</v>
      </c>
      <c r="AU420" s="234" t="s">
        <v>83</v>
      </c>
      <c r="AV420" s="13" t="s">
        <v>81</v>
      </c>
      <c r="AW420" s="13" t="s">
        <v>35</v>
      </c>
      <c r="AX420" s="13" t="s">
        <v>73</v>
      </c>
      <c r="AY420" s="234" t="s">
        <v>142</v>
      </c>
    </row>
    <row r="421" s="13" customFormat="1">
      <c r="A421" s="13"/>
      <c r="B421" s="224"/>
      <c r="C421" s="225"/>
      <c r="D421" s="226" t="s">
        <v>153</v>
      </c>
      <c r="E421" s="227" t="s">
        <v>19</v>
      </c>
      <c r="F421" s="228" t="s">
        <v>1098</v>
      </c>
      <c r="G421" s="225"/>
      <c r="H421" s="227" t="s">
        <v>19</v>
      </c>
      <c r="I421" s="229"/>
      <c r="J421" s="225"/>
      <c r="K421" s="225"/>
      <c r="L421" s="230"/>
      <c r="M421" s="231"/>
      <c r="N421" s="232"/>
      <c r="O421" s="232"/>
      <c r="P421" s="232"/>
      <c r="Q421" s="232"/>
      <c r="R421" s="232"/>
      <c r="S421" s="232"/>
      <c r="T421" s="233"/>
      <c r="U421" s="13"/>
      <c r="V421" s="13"/>
      <c r="W421" s="13"/>
      <c r="X421" s="13"/>
      <c r="Y421" s="13"/>
      <c r="Z421" s="13"/>
      <c r="AA421" s="13"/>
      <c r="AB421" s="13"/>
      <c r="AC421" s="13"/>
      <c r="AD421" s="13"/>
      <c r="AE421" s="13"/>
      <c r="AT421" s="234" t="s">
        <v>153</v>
      </c>
      <c r="AU421" s="234" t="s">
        <v>83</v>
      </c>
      <c r="AV421" s="13" t="s">
        <v>81</v>
      </c>
      <c r="AW421" s="13" t="s">
        <v>35</v>
      </c>
      <c r="AX421" s="13" t="s">
        <v>73</v>
      </c>
      <c r="AY421" s="234" t="s">
        <v>142</v>
      </c>
    </row>
    <row r="422" s="14" customFormat="1">
      <c r="A422" s="14"/>
      <c r="B422" s="235"/>
      <c r="C422" s="236"/>
      <c r="D422" s="226" t="s">
        <v>153</v>
      </c>
      <c r="E422" s="237" t="s">
        <v>19</v>
      </c>
      <c r="F422" s="238" t="s">
        <v>1099</v>
      </c>
      <c r="G422" s="236"/>
      <c r="H422" s="239">
        <v>40</v>
      </c>
      <c r="I422" s="240"/>
      <c r="J422" s="236"/>
      <c r="K422" s="236"/>
      <c r="L422" s="241"/>
      <c r="M422" s="242"/>
      <c r="N422" s="243"/>
      <c r="O422" s="243"/>
      <c r="P422" s="243"/>
      <c r="Q422" s="243"/>
      <c r="R422" s="243"/>
      <c r="S422" s="243"/>
      <c r="T422" s="244"/>
      <c r="U422" s="14"/>
      <c r="V422" s="14"/>
      <c r="W422" s="14"/>
      <c r="X422" s="14"/>
      <c r="Y422" s="14"/>
      <c r="Z422" s="14"/>
      <c r="AA422" s="14"/>
      <c r="AB422" s="14"/>
      <c r="AC422" s="14"/>
      <c r="AD422" s="14"/>
      <c r="AE422" s="14"/>
      <c r="AT422" s="245" t="s">
        <v>153</v>
      </c>
      <c r="AU422" s="245" t="s">
        <v>83</v>
      </c>
      <c r="AV422" s="14" t="s">
        <v>83</v>
      </c>
      <c r="AW422" s="14" t="s">
        <v>35</v>
      </c>
      <c r="AX422" s="14" t="s">
        <v>73</v>
      </c>
      <c r="AY422" s="245" t="s">
        <v>142</v>
      </c>
    </row>
    <row r="423" s="15" customFormat="1">
      <c r="A423" s="15"/>
      <c r="B423" s="246"/>
      <c r="C423" s="247"/>
      <c r="D423" s="226" t="s">
        <v>153</v>
      </c>
      <c r="E423" s="248" t="s">
        <v>19</v>
      </c>
      <c r="F423" s="249" t="s">
        <v>160</v>
      </c>
      <c r="G423" s="247"/>
      <c r="H423" s="250">
        <v>1180</v>
      </c>
      <c r="I423" s="251"/>
      <c r="J423" s="247"/>
      <c r="K423" s="247"/>
      <c r="L423" s="252"/>
      <c r="M423" s="253"/>
      <c r="N423" s="254"/>
      <c r="O423" s="254"/>
      <c r="P423" s="254"/>
      <c r="Q423" s="254"/>
      <c r="R423" s="254"/>
      <c r="S423" s="254"/>
      <c r="T423" s="255"/>
      <c r="U423" s="15"/>
      <c r="V423" s="15"/>
      <c r="W423" s="15"/>
      <c r="X423" s="15"/>
      <c r="Y423" s="15"/>
      <c r="Z423" s="15"/>
      <c r="AA423" s="15"/>
      <c r="AB423" s="15"/>
      <c r="AC423" s="15"/>
      <c r="AD423" s="15"/>
      <c r="AE423" s="15"/>
      <c r="AT423" s="256" t="s">
        <v>153</v>
      </c>
      <c r="AU423" s="256" t="s">
        <v>83</v>
      </c>
      <c r="AV423" s="15" t="s">
        <v>149</v>
      </c>
      <c r="AW423" s="15" t="s">
        <v>35</v>
      </c>
      <c r="AX423" s="15" t="s">
        <v>81</v>
      </c>
      <c r="AY423" s="256" t="s">
        <v>142</v>
      </c>
    </row>
    <row r="424" s="2" customFormat="1" ht="16.5" customHeight="1">
      <c r="A424" s="40"/>
      <c r="B424" s="41"/>
      <c r="C424" s="257" t="s">
        <v>569</v>
      </c>
      <c r="D424" s="257" t="s">
        <v>250</v>
      </c>
      <c r="E424" s="258" t="s">
        <v>424</v>
      </c>
      <c r="F424" s="259" t="s">
        <v>425</v>
      </c>
      <c r="G424" s="260" t="s">
        <v>253</v>
      </c>
      <c r="H424" s="261">
        <v>32.179000000000002</v>
      </c>
      <c r="I424" s="262"/>
      <c r="J424" s="263">
        <f>ROUND(I424*H424,2)</f>
        <v>0</v>
      </c>
      <c r="K424" s="259" t="s">
        <v>148</v>
      </c>
      <c r="L424" s="264"/>
      <c r="M424" s="265" t="s">
        <v>19</v>
      </c>
      <c r="N424" s="266" t="s">
        <v>44</v>
      </c>
      <c r="O424" s="86"/>
      <c r="P424" s="215">
        <f>O424*H424</f>
        <v>0</v>
      </c>
      <c r="Q424" s="215">
        <v>1</v>
      </c>
      <c r="R424" s="215">
        <f>Q424*H424</f>
        <v>32.179000000000002</v>
      </c>
      <c r="S424" s="215">
        <v>0</v>
      </c>
      <c r="T424" s="216">
        <f>S424*H424</f>
        <v>0</v>
      </c>
      <c r="U424" s="40"/>
      <c r="V424" s="40"/>
      <c r="W424" s="40"/>
      <c r="X424" s="40"/>
      <c r="Y424" s="40"/>
      <c r="Z424" s="40"/>
      <c r="AA424" s="40"/>
      <c r="AB424" s="40"/>
      <c r="AC424" s="40"/>
      <c r="AD424" s="40"/>
      <c r="AE424" s="40"/>
      <c r="AR424" s="217" t="s">
        <v>209</v>
      </c>
      <c r="AT424" s="217" t="s">
        <v>250</v>
      </c>
      <c r="AU424" s="217" t="s">
        <v>83</v>
      </c>
      <c r="AY424" s="19" t="s">
        <v>142</v>
      </c>
      <c r="BE424" s="218">
        <f>IF(N424="základní",J424,0)</f>
        <v>0</v>
      </c>
      <c r="BF424" s="218">
        <f>IF(N424="snížená",J424,0)</f>
        <v>0</v>
      </c>
      <c r="BG424" s="218">
        <f>IF(N424="zákl. přenesená",J424,0)</f>
        <v>0</v>
      </c>
      <c r="BH424" s="218">
        <f>IF(N424="sníž. přenesená",J424,0)</f>
        <v>0</v>
      </c>
      <c r="BI424" s="218">
        <f>IF(N424="nulová",J424,0)</f>
        <v>0</v>
      </c>
      <c r="BJ424" s="19" t="s">
        <v>81</v>
      </c>
      <c r="BK424" s="218">
        <f>ROUND(I424*H424,2)</f>
        <v>0</v>
      </c>
      <c r="BL424" s="19" t="s">
        <v>149</v>
      </c>
      <c r="BM424" s="217" t="s">
        <v>1137</v>
      </c>
    </row>
    <row r="425" s="13" customFormat="1">
      <c r="A425" s="13"/>
      <c r="B425" s="224"/>
      <c r="C425" s="225"/>
      <c r="D425" s="226" t="s">
        <v>153</v>
      </c>
      <c r="E425" s="227" t="s">
        <v>19</v>
      </c>
      <c r="F425" s="228" t="s">
        <v>927</v>
      </c>
      <c r="G425" s="225"/>
      <c r="H425" s="227" t="s">
        <v>19</v>
      </c>
      <c r="I425" s="229"/>
      <c r="J425" s="225"/>
      <c r="K425" s="225"/>
      <c r="L425" s="230"/>
      <c r="M425" s="231"/>
      <c r="N425" s="232"/>
      <c r="O425" s="232"/>
      <c r="P425" s="232"/>
      <c r="Q425" s="232"/>
      <c r="R425" s="232"/>
      <c r="S425" s="232"/>
      <c r="T425" s="233"/>
      <c r="U425" s="13"/>
      <c r="V425" s="13"/>
      <c r="W425" s="13"/>
      <c r="X425" s="13"/>
      <c r="Y425" s="13"/>
      <c r="Z425" s="13"/>
      <c r="AA425" s="13"/>
      <c r="AB425" s="13"/>
      <c r="AC425" s="13"/>
      <c r="AD425" s="13"/>
      <c r="AE425" s="13"/>
      <c r="AT425" s="234" t="s">
        <v>153</v>
      </c>
      <c r="AU425" s="234" t="s">
        <v>83</v>
      </c>
      <c r="AV425" s="13" t="s">
        <v>81</v>
      </c>
      <c r="AW425" s="13" t="s">
        <v>35</v>
      </c>
      <c r="AX425" s="13" t="s">
        <v>73</v>
      </c>
      <c r="AY425" s="234" t="s">
        <v>142</v>
      </c>
    </row>
    <row r="426" s="13" customFormat="1">
      <c r="A426" s="13"/>
      <c r="B426" s="224"/>
      <c r="C426" s="225"/>
      <c r="D426" s="226" t="s">
        <v>153</v>
      </c>
      <c r="E426" s="227" t="s">
        <v>19</v>
      </c>
      <c r="F426" s="228" t="s">
        <v>427</v>
      </c>
      <c r="G426" s="225"/>
      <c r="H426" s="227" t="s">
        <v>19</v>
      </c>
      <c r="I426" s="229"/>
      <c r="J426" s="225"/>
      <c r="K426" s="225"/>
      <c r="L426" s="230"/>
      <c r="M426" s="231"/>
      <c r="N426" s="232"/>
      <c r="O426" s="232"/>
      <c r="P426" s="232"/>
      <c r="Q426" s="232"/>
      <c r="R426" s="232"/>
      <c r="S426" s="232"/>
      <c r="T426" s="233"/>
      <c r="U426" s="13"/>
      <c r="V426" s="13"/>
      <c r="W426" s="13"/>
      <c r="X426" s="13"/>
      <c r="Y426" s="13"/>
      <c r="Z426" s="13"/>
      <c r="AA426" s="13"/>
      <c r="AB426" s="13"/>
      <c r="AC426" s="13"/>
      <c r="AD426" s="13"/>
      <c r="AE426" s="13"/>
      <c r="AT426" s="234" t="s">
        <v>153</v>
      </c>
      <c r="AU426" s="234" t="s">
        <v>83</v>
      </c>
      <c r="AV426" s="13" t="s">
        <v>81</v>
      </c>
      <c r="AW426" s="13" t="s">
        <v>35</v>
      </c>
      <c r="AX426" s="13" t="s">
        <v>73</v>
      </c>
      <c r="AY426" s="234" t="s">
        <v>142</v>
      </c>
    </row>
    <row r="427" s="13" customFormat="1">
      <c r="A427" s="13"/>
      <c r="B427" s="224"/>
      <c r="C427" s="225"/>
      <c r="D427" s="226" t="s">
        <v>153</v>
      </c>
      <c r="E427" s="227" t="s">
        <v>19</v>
      </c>
      <c r="F427" s="228" t="s">
        <v>428</v>
      </c>
      <c r="G427" s="225"/>
      <c r="H427" s="227" t="s">
        <v>19</v>
      </c>
      <c r="I427" s="229"/>
      <c r="J427" s="225"/>
      <c r="K427" s="225"/>
      <c r="L427" s="230"/>
      <c r="M427" s="231"/>
      <c r="N427" s="232"/>
      <c r="O427" s="232"/>
      <c r="P427" s="232"/>
      <c r="Q427" s="232"/>
      <c r="R427" s="232"/>
      <c r="S427" s="232"/>
      <c r="T427" s="233"/>
      <c r="U427" s="13"/>
      <c r="V427" s="13"/>
      <c r="W427" s="13"/>
      <c r="X427" s="13"/>
      <c r="Y427" s="13"/>
      <c r="Z427" s="13"/>
      <c r="AA427" s="13"/>
      <c r="AB427" s="13"/>
      <c r="AC427" s="13"/>
      <c r="AD427" s="13"/>
      <c r="AE427" s="13"/>
      <c r="AT427" s="234" t="s">
        <v>153</v>
      </c>
      <c r="AU427" s="234" t="s">
        <v>83</v>
      </c>
      <c r="AV427" s="13" t="s">
        <v>81</v>
      </c>
      <c r="AW427" s="13" t="s">
        <v>35</v>
      </c>
      <c r="AX427" s="13" t="s">
        <v>73</v>
      </c>
      <c r="AY427" s="234" t="s">
        <v>142</v>
      </c>
    </row>
    <row r="428" s="13" customFormat="1">
      <c r="A428" s="13"/>
      <c r="B428" s="224"/>
      <c r="C428" s="225"/>
      <c r="D428" s="226" t="s">
        <v>153</v>
      </c>
      <c r="E428" s="227" t="s">
        <v>19</v>
      </c>
      <c r="F428" s="228" t="s">
        <v>1138</v>
      </c>
      <c r="G428" s="225"/>
      <c r="H428" s="227" t="s">
        <v>19</v>
      </c>
      <c r="I428" s="229"/>
      <c r="J428" s="225"/>
      <c r="K428" s="225"/>
      <c r="L428" s="230"/>
      <c r="M428" s="231"/>
      <c r="N428" s="232"/>
      <c r="O428" s="232"/>
      <c r="P428" s="232"/>
      <c r="Q428" s="232"/>
      <c r="R428" s="232"/>
      <c r="S428" s="232"/>
      <c r="T428" s="233"/>
      <c r="U428" s="13"/>
      <c r="V428" s="13"/>
      <c r="W428" s="13"/>
      <c r="X428" s="13"/>
      <c r="Y428" s="13"/>
      <c r="Z428" s="13"/>
      <c r="AA428" s="13"/>
      <c r="AB428" s="13"/>
      <c r="AC428" s="13"/>
      <c r="AD428" s="13"/>
      <c r="AE428" s="13"/>
      <c r="AT428" s="234" t="s">
        <v>153</v>
      </c>
      <c r="AU428" s="234" t="s">
        <v>83</v>
      </c>
      <c r="AV428" s="13" t="s">
        <v>81</v>
      </c>
      <c r="AW428" s="13" t="s">
        <v>35</v>
      </c>
      <c r="AX428" s="13" t="s">
        <v>73</v>
      </c>
      <c r="AY428" s="234" t="s">
        <v>142</v>
      </c>
    </row>
    <row r="429" s="13" customFormat="1">
      <c r="A429" s="13"/>
      <c r="B429" s="224"/>
      <c r="C429" s="225"/>
      <c r="D429" s="226" t="s">
        <v>153</v>
      </c>
      <c r="E429" s="227" t="s">
        <v>19</v>
      </c>
      <c r="F429" s="228" t="s">
        <v>1139</v>
      </c>
      <c r="G429" s="225"/>
      <c r="H429" s="227" t="s">
        <v>19</v>
      </c>
      <c r="I429" s="229"/>
      <c r="J429" s="225"/>
      <c r="K429" s="225"/>
      <c r="L429" s="230"/>
      <c r="M429" s="231"/>
      <c r="N429" s="232"/>
      <c r="O429" s="232"/>
      <c r="P429" s="232"/>
      <c r="Q429" s="232"/>
      <c r="R429" s="232"/>
      <c r="S429" s="232"/>
      <c r="T429" s="233"/>
      <c r="U429" s="13"/>
      <c r="V429" s="13"/>
      <c r="W429" s="13"/>
      <c r="X429" s="13"/>
      <c r="Y429" s="13"/>
      <c r="Z429" s="13"/>
      <c r="AA429" s="13"/>
      <c r="AB429" s="13"/>
      <c r="AC429" s="13"/>
      <c r="AD429" s="13"/>
      <c r="AE429" s="13"/>
      <c r="AT429" s="234" t="s">
        <v>153</v>
      </c>
      <c r="AU429" s="234" t="s">
        <v>83</v>
      </c>
      <c r="AV429" s="13" t="s">
        <v>81</v>
      </c>
      <c r="AW429" s="13" t="s">
        <v>35</v>
      </c>
      <c r="AX429" s="13" t="s">
        <v>73</v>
      </c>
      <c r="AY429" s="234" t="s">
        <v>142</v>
      </c>
    </row>
    <row r="430" s="14" customFormat="1">
      <c r="A430" s="14"/>
      <c r="B430" s="235"/>
      <c r="C430" s="236"/>
      <c r="D430" s="226" t="s">
        <v>153</v>
      </c>
      <c r="E430" s="237" t="s">
        <v>19</v>
      </c>
      <c r="F430" s="238" t="s">
        <v>1140</v>
      </c>
      <c r="G430" s="236"/>
      <c r="H430" s="239">
        <v>32.179000000000002</v>
      </c>
      <c r="I430" s="240"/>
      <c r="J430" s="236"/>
      <c r="K430" s="236"/>
      <c r="L430" s="241"/>
      <c r="M430" s="242"/>
      <c r="N430" s="243"/>
      <c r="O430" s="243"/>
      <c r="P430" s="243"/>
      <c r="Q430" s="243"/>
      <c r="R430" s="243"/>
      <c r="S430" s="243"/>
      <c r="T430" s="244"/>
      <c r="U430" s="14"/>
      <c r="V430" s="14"/>
      <c r="W430" s="14"/>
      <c r="X430" s="14"/>
      <c r="Y430" s="14"/>
      <c r="Z430" s="14"/>
      <c r="AA430" s="14"/>
      <c r="AB430" s="14"/>
      <c r="AC430" s="14"/>
      <c r="AD430" s="14"/>
      <c r="AE430" s="14"/>
      <c r="AT430" s="245" t="s">
        <v>153</v>
      </c>
      <c r="AU430" s="245" t="s">
        <v>83</v>
      </c>
      <c r="AV430" s="14" t="s">
        <v>83</v>
      </c>
      <c r="AW430" s="14" t="s">
        <v>35</v>
      </c>
      <c r="AX430" s="14" t="s">
        <v>81</v>
      </c>
      <c r="AY430" s="245" t="s">
        <v>142</v>
      </c>
    </row>
    <row r="431" s="2" customFormat="1" ht="33" customHeight="1">
      <c r="A431" s="40"/>
      <c r="B431" s="41"/>
      <c r="C431" s="206" t="s">
        <v>578</v>
      </c>
      <c r="D431" s="206" t="s">
        <v>144</v>
      </c>
      <c r="E431" s="207" t="s">
        <v>1141</v>
      </c>
      <c r="F431" s="208" t="s">
        <v>1142</v>
      </c>
      <c r="G431" s="209" t="s">
        <v>147</v>
      </c>
      <c r="H431" s="210">
        <v>700</v>
      </c>
      <c r="I431" s="211"/>
      <c r="J431" s="212">
        <f>ROUND(I431*H431,2)</f>
        <v>0</v>
      </c>
      <c r="K431" s="208" t="s">
        <v>148</v>
      </c>
      <c r="L431" s="46"/>
      <c r="M431" s="213" t="s">
        <v>19</v>
      </c>
      <c r="N431" s="214" t="s">
        <v>44</v>
      </c>
      <c r="O431" s="86"/>
      <c r="P431" s="215">
        <f>O431*H431</f>
        <v>0</v>
      </c>
      <c r="Q431" s="215">
        <v>0</v>
      </c>
      <c r="R431" s="215">
        <f>Q431*H431</f>
        <v>0</v>
      </c>
      <c r="S431" s="215">
        <v>0</v>
      </c>
      <c r="T431" s="216">
        <f>S431*H431</f>
        <v>0</v>
      </c>
      <c r="U431" s="40"/>
      <c r="V431" s="40"/>
      <c r="W431" s="40"/>
      <c r="X431" s="40"/>
      <c r="Y431" s="40"/>
      <c r="Z431" s="40"/>
      <c r="AA431" s="40"/>
      <c r="AB431" s="40"/>
      <c r="AC431" s="40"/>
      <c r="AD431" s="40"/>
      <c r="AE431" s="40"/>
      <c r="AR431" s="217" t="s">
        <v>149</v>
      </c>
      <c r="AT431" s="217" t="s">
        <v>144</v>
      </c>
      <c r="AU431" s="217" t="s">
        <v>83</v>
      </c>
      <c r="AY431" s="19" t="s">
        <v>142</v>
      </c>
      <c r="BE431" s="218">
        <f>IF(N431="základní",J431,0)</f>
        <v>0</v>
      </c>
      <c r="BF431" s="218">
        <f>IF(N431="snížená",J431,0)</f>
        <v>0</v>
      </c>
      <c r="BG431" s="218">
        <f>IF(N431="zákl. přenesená",J431,0)</f>
        <v>0</v>
      </c>
      <c r="BH431" s="218">
        <f>IF(N431="sníž. přenesená",J431,0)</f>
        <v>0</v>
      </c>
      <c r="BI431" s="218">
        <f>IF(N431="nulová",J431,0)</f>
        <v>0</v>
      </c>
      <c r="BJ431" s="19" t="s">
        <v>81</v>
      </c>
      <c r="BK431" s="218">
        <f>ROUND(I431*H431,2)</f>
        <v>0</v>
      </c>
      <c r="BL431" s="19" t="s">
        <v>149</v>
      </c>
      <c r="BM431" s="217" t="s">
        <v>1143</v>
      </c>
    </row>
    <row r="432" s="2" customFormat="1">
      <c r="A432" s="40"/>
      <c r="B432" s="41"/>
      <c r="C432" s="42"/>
      <c r="D432" s="219" t="s">
        <v>151</v>
      </c>
      <c r="E432" s="42"/>
      <c r="F432" s="220" t="s">
        <v>1144</v>
      </c>
      <c r="G432" s="42"/>
      <c r="H432" s="42"/>
      <c r="I432" s="221"/>
      <c r="J432" s="42"/>
      <c r="K432" s="42"/>
      <c r="L432" s="46"/>
      <c r="M432" s="222"/>
      <c r="N432" s="223"/>
      <c r="O432" s="86"/>
      <c r="P432" s="86"/>
      <c r="Q432" s="86"/>
      <c r="R432" s="86"/>
      <c r="S432" s="86"/>
      <c r="T432" s="87"/>
      <c r="U432" s="40"/>
      <c r="V432" s="40"/>
      <c r="W432" s="40"/>
      <c r="X432" s="40"/>
      <c r="Y432" s="40"/>
      <c r="Z432" s="40"/>
      <c r="AA432" s="40"/>
      <c r="AB432" s="40"/>
      <c r="AC432" s="40"/>
      <c r="AD432" s="40"/>
      <c r="AE432" s="40"/>
      <c r="AT432" s="19" t="s">
        <v>151</v>
      </c>
      <c r="AU432" s="19" t="s">
        <v>83</v>
      </c>
    </row>
    <row r="433" s="13" customFormat="1">
      <c r="A433" s="13"/>
      <c r="B433" s="224"/>
      <c r="C433" s="225"/>
      <c r="D433" s="226" t="s">
        <v>153</v>
      </c>
      <c r="E433" s="227" t="s">
        <v>19</v>
      </c>
      <c r="F433" s="228" t="s">
        <v>927</v>
      </c>
      <c r="G433" s="225"/>
      <c r="H433" s="227" t="s">
        <v>19</v>
      </c>
      <c r="I433" s="229"/>
      <c r="J433" s="225"/>
      <c r="K433" s="225"/>
      <c r="L433" s="230"/>
      <c r="M433" s="231"/>
      <c r="N433" s="232"/>
      <c r="O433" s="232"/>
      <c r="P433" s="232"/>
      <c r="Q433" s="232"/>
      <c r="R433" s="232"/>
      <c r="S433" s="232"/>
      <c r="T433" s="233"/>
      <c r="U433" s="13"/>
      <c r="V433" s="13"/>
      <c r="W433" s="13"/>
      <c r="X433" s="13"/>
      <c r="Y433" s="13"/>
      <c r="Z433" s="13"/>
      <c r="AA433" s="13"/>
      <c r="AB433" s="13"/>
      <c r="AC433" s="13"/>
      <c r="AD433" s="13"/>
      <c r="AE433" s="13"/>
      <c r="AT433" s="234" t="s">
        <v>153</v>
      </c>
      <c r="AU433" s="234" t="s">
        <v>83</v>
      </c>
      <c r="AV433" s="13" t="s">
        <v>81</v>
      </c>
      <c r="AW433" s="13" t="s">
        <v>35</v>
      </c>
      <c r="AX433" s="13" t="s">
        <v>73</v>
      </c>
      <c r="AY433" s="234" t="s">
        <v>142</v>
      </c>
    </row>
    <row r="434" s="13" customFormat="1">
      <c r="A434" s="13"/>
      <c r="B434" s="224"/>
      <c r="C434" s="225"/>
      <c r="D434" s="226" t="s">
        <v>153</v>
      </c>
      <c r="E434" s="227" t="s">
        <v>19</v>
      </c>
      <c r="F434" s="228" t="s">
        <v>437</v>
      </c>
      <c r="G434" s="225"/>
      <c r="H434" s="227" t="s">
        <v>19</v>
      </c>
      <c r="I434" s="229"/>
      <c r="J434" s="225"/>
      <c r="K434" s="225"/>
      <c r="L434" s="230"/>
      <c r="M434" s="231"/>
      <c r="N434" s="232"/>
      <c r="O434" s="232"/>
      <c r="P434" s="232"/>
      <c r="Q434" s="232"/>
      <c r="R434" s="232"/>
      <c r="S434" s="232"/>
      <c r="T434" s="233"/>
      <c r="U434" s="13"/>
      <c r="V434" s="13"/>
      <c r="W434" s="13"/>
      <c r="X434" s="13"/>
      <c r="Y434" s="13"/>
      <c r="Z434" s="13"/>
      <c r="AA434" s="13"/>
      <c r="AB434" s="13"/>
      <c r="AC434" s="13"/>
      <c r="AD434" s="13"/>
      <c r="AE434" s="13"/>
      <c r="AT434" s="234" t="s">
        <v>153</v>
      </c>
      <c r="AU434" s="234" t="s">
        <v>83</v>
      </c>
      <c r="AV434" s="13" t="s">
        <v>81</v>
      </c>
      <c r="AW434" s="13" t="s">
        <v>35</v>
      </c>
      <c r="AX434" s="13" t="s">
        <v>73</v>
      </c>
      <c r="AY434" s="234" t="s">
        <v>142</v>
      </c>
    </row>
    <row r="435" s="13" customFormat="1">
      <c r="A435" s="13"/>
      <c r="B435" s="224"/>
      <c r="C435" s="225"/>
      <c r="D435" s="226" t="s">
        <v>153</v>
      </c>
      <c r="E435" s="227" t="s">
        <v>19</v>
      </c>
      <c r="F435" s="228" t="s">
        <v>203</v>
      </c>
      <c r="G435" s="225"/>
      <c r="H435" s="227" t="s">
        <v>19</v>
      </c>
      <c r="I435" s="229"/>
      <c r="J435" s="225"/>
      <c r="K435" s="225"/>
      <c r="L435" s="230"/>
      <c r="M435" s="231"/>
      <c r="N435" s="232"/>
      <c r="O435" s="232"/>
      <c r="P435" s="232"/>
      <c r="Q435" s="232"/>
      <c r="R435" s="232"/>
      <c r="S435" s="232"/>
      <c r="T435" s="233"/>
      <c r="U435" s="13"/>
      <c r="V435" s="13"/>
      <c r="W435" s="13"/>
      <c r="X435" s="13"/>
      <c r="Y435" s="13"/>
      <c r="Z435" s="13"/>
      <c r="AA435" s="13"/>
      <c r="AB435" s="13"/>
      <c r="AC435" s="13"/>
      <c r="AD435" s="13"/>
      <c r="AE435" s="13"/>
      <c r="AT435" s="234" t="s">
        <v>153</v>
      </c>
      <c r="AU435" s="234" t="s">
        <v>83</v>
      </c>
      <c r="AV435" s="13" t="s">
        <v>81</v>
      </c>
      <c r="AW435" s="13" t="s">
        <v>35</v>
      </c>
      <c r="AX435" s="13" t="s">
        <v>73</v>
      </c>
      <c r="AY435" s="234" t="s">
        <v>142</v>
      </c>
    </row>
    <row r="436" s="14" customFormat="1">
      <c r="A436" s="14"/>
      <c r="B436" s="235"/>
      <c r="C436" s="236"/>
      <c r="D436" s="226" t="s">
        <v>153</v>
      </c>
      <c r="E436" s="237" t="s">
        <v>19</v>
      </c>
      <c r="F436" s="238" t="s">
        <v>1145</v>
      </c>
      <c r="G436" s="236"/>
      <c r="H436" s="239">
        <v>675</v>
      </c>
      <c r="I436" s="240"/>
      <c r="J436" s="236"/>
      <c r="K436" s="236"/>
      <c r="L436" s="241"/>
      <c r="M436" s="242"/>
      <c r="N436" s="243"/>
      <c r="O436" s="243"/>
      <c r="P436" s="243"/>
      <c r="Q436" s="243"/>
      <c r="R436" s="243"/>
      <c r="S436" s="243"/>
      <c r="T436" s="244"/>
      <c r="U436" s="14"/>
      <c r="V436" s="14"/>
      <c r="W436" s="14"/>
      <c r="X436" s="14"/>
      <c r="Y436" s="14"/>
      <c r="Z436" s="14"/>
      <c r="AA436" s="14"/>
      <c r="AB436" s="14"/>
      <c r="AC436" s="14"/>
      <c r="AD436" s="14"/>
      <c r="AE436" s="14"/>
      <c r="AT436" s="245" t="s">
        <v>153</v>
      </c>
      <c r="AU436" s="245" t="s">
        <v>83</v>
      </c>
      <c r="AV436" s="14" t="s">
        <v>83</v>
      </c>
      <c r="AW436" s="14" t="s">
        <v>35</v>
      </c>
      <c r="AX436" s="14" t="s">
        <v>73</v>
      </c>
      <c r="AY436" s="245" t="s">
        <v>142</v>
      </c>
    </row>
    <row r="437" s="13" customFormat="1">
      <c r="A437" s="13"/>
      <c r="B437" s="224"/>
      <c r="C437" s="225"/>
      <c r="D437" s="226" t="s">
        <v>153</v>
      </c>
      <c r="E437" s="227" t="s">
        <v>19</v>
      </c>
      <c r="F437" s="228" t="s">
        <v>283</v>
      </c>
      <c r="G437" s="225"/>
      <c r="H437" s="227" t="s">
        <v>19</v>
      </c>
      <c r="I437" s="229"/>
      <c r="J437" s="225"/>
      <c r="K437" s="225"/>
      <c r="L437" s="230"/>
      <c r="M437" s="231"/>
      <c r="N437" s="232"/>
      <c r="O437" s="232"/>
      <c r="P437" s="232"/>
      <c r="Q437" s="232"/>
      <c r="R437" s="232"/>
      <c r="S437" s="232"/>
      <c r="T437" s="233"/>
      <c r="U437" s="13"/>
      <c r="V437" s="13"/>
      <c r="W437" s="13"/>
      <c r="X437" s="13"/>
      <c r="Y437" s="13"/>
      <c r="Z437" s="13"/>
      <c r="AA437" s="13"/>
      <c r="AB437" s="13"/>
      <c r="AC437" s="13"/>
      <c r="AD437" s="13"/>
      <c r="AE437" s="13"/>
      <c r="AT437" s="234" t="s">
        <v>153</v>
      </c>
      <c r="AU437" s="234" t="s">
        <v>83</v>
      </c>
      <c r="AV437" s="13" t="s">
        <v>81</v>
      </c>
      <c r="AW437" s="13" t="s">
        <v>35</v>
      </c>
      <c r="AX437" s="13" t="s">
        <v>73</v>
      </c>
      <c r="AY437" s="234" t="s">
        <v>142</v>
      </c>
    </row>
    <row r="438" s="13" customFormat="1">
      <c r="A438" s="13"/>
      <c r="B438" s="224"/>
      <c r="C438" s="225"/>
      <c r="D438" s="226" t="s">
        <v>153</v>
      </c>
      <c r="E438" s="227" t="s">
        <v>19</v>
      </c>
      <c r="F438" s="228" t="s">
        <v>1146</v>
      </c>
      <c r="G438" s="225"/>
      <c r="H438" s="227" t="s">
        <v>19</v>
      </c>
      <c r="I438" s="229"/>
      <c r="J438" s="225"/>
      <c r="K438" s="225"/>
      <c r="L438" s="230"/>
      <c r="M438" s="231"/>
      <c r="N438" s="232"/>
      <c r="O438" s="232"/>
      <c r="P438" s="232"/>
      <c r="Q438" s="232"/>
      <c r="R438" s="232"/>
      <c r="S438" s="232"/>
      <c r="T438" s="233"/>
      <c r="U438" s="13"/>
      <c r="V438" s="13"/>
      <c r="W438" s="13"/>
      <c r="X438" s="13"/>
      <c r="Y438" s="13"/>
      <c r="Z438" s="13"/>
      <c r="AA438" s="13"/>
      <c r="AB438" s="13"/>
      <c r="AC438" s="13"/>
      <c r="AD438" s="13"/>
      <c r="AE438" s="13"/>
      <c r="AT438" s="234" t="s">
        <v>153</v>
      </c>
      <c r="AU438" s="234" t="s">
        <v>83</v>
      </c>
      <c r="AV438" s="13" t="s">
        <v>81</v>
      </c>
      <c r="AW438" s="13" t="s">
        <v>35</v>
      </c>
      <c r="AX438" s="13" t="s">
        <v>73</v>
      </c>
      <c r="AY438" s="234" t="s">
        <v>142</v>
      </c>
    </row>
    <row r="439" s="14" customFormat="1">
      <c r="A439" s="14"/>
      <c r="B439" s="235"/>
      <c r="C439" s="236"/>
      <c r="D439" s="226" t="s">
        <v>153</v>
      </c>
      <c r="E439" s="237" t="s">
        <v>19</v>
      </c>
      <c r="F439" s="238" t="s">
        <v>1147</v>
      </c>
      <c r="G439" s="236"/>
      <c r="H439" s="239">
        <v>25</v>
      </c>
      <c r="I439" s="240"/>
      <c r="J439" s="236"/>
      <c r="K439" s="236"/>
      <c r="L439" s="241"/>
      <c r="M439" s="242"/>
      <c r="N439" s="243"/>
      <c r="O439" s="243"/>
      <c r="P439" s="243"/>
      <c r="Q439" s="243"/>
      <c r="R439" s="243"/>
      <c r="S439" s="243"/>
      <c r="T439" s="244"/>
      <c r="U439" s="14"/>
      <c r="V439" s="14"/>
      <c r="W439" s="14"/>
      <c r="X439" s="14"/>
      <c r="Y439" s="14"/>
      <c r="Z439" s="14"/>
      <c r="AA439" s="14"/>
      <c r="AB439" s="14"/>
      <c r="AC439" s="14"/>
      <c r="AD439" s="14"/>
      <c r="AE439" s="14"/>
      <c r="AT439" s="245" t="s">
        <v>153</v>
      </c>
      <c r="AU439" s="245" t="s">
        <v>83</v>
      </c>
      <c r="AV439" s="14" t="s">
        <v>83</v>
      </c>
      <c r="AW439" s="14" t="s">
        <v>35</v>
      </c>
      <c r="AX439" s="14" t="s">
        <v>73</v>
      </c>
      <c r="AY439" s="245" t="s">
        <v>142</v>
      </c>
    </row>
    <row r="440" s="15" customFormat="1">
      <c r="A440" s="15"/>
      <c r="B440" s="246"/>
      <c r="C440" s="247"/>
      <c r="D440" s="226" t="s">
        <v>153</v>
      </c>
      <c r="E440" s="248" t="s">
        <v>19</v>
      </c>
      <c r="F440" s="249" t="s">
        <v>160</v>
      </c>
      <c r="G440" s="247"/>
      <c r="H440" s="250">
        <v>700</v>
      </c>
      <c r="I440" s="251"/>
      <c r="J440" s="247"/>
      <c r="K440" s="247"/>
      <c r="L440" s="252"/>
      <c r="M440" s="253"/>
      <c r="N440" s="254"/>
      <c r="O440" s="254"/>
      <c r="P440" s="254"/>
      <c r="Q440" s="254"/>
      <c r="R440" s="254"/>
      <c r="S440" s="254"/>
      <c r="T440" s="255"/>
      <c r="U440" s="15"/>
      <c r="V440" s="15"/>
      <c r="W440" s="15"/>
      <c r="X440" s="15"/>
      <c r="Y440" s="15"/>
      <c r="Z440" s="15"/>
      <c r="AA440" s="15"/>
      <c r="AB440" s="15"/>
      <c r="AC440" s="15"/>
      <c r="AD440" s="15"/>
      <c r="AE440" s="15"/>
      <c r="AT440" s="256" t="s">
        <v>153</v>
      </c>
      <c r="AU440" s="256" t="s">
        <v>83</v>
      </c>
      <c r="AV440" s="15" t="s">
        <v>149</v>
      </c>
      <c r="AW440" s="15" t="s">
        <v>35</v>
      </c>
      <c r="AX440" s="15" t="s">
        <v>81</v>
      </c>
      <c r="AY440" s="256" t="s">
        <v>142</v>
      </c>
    </row>
    <row r="441" s="2" customFormat="1" ht="21.75" customHeight="1">
      <c r="A441" s="40"/>
      <c r="B441" s="41"/>
      <c r="C441" s="206" t="s">
        <v>586</v>
      </c>
      <c r="D441" s="206" t="s">
        <v>144</v>
      </c>
      <c r="E441" s="207" t="s">
        <v>433</v>
      </c>
      <c r="F441" s="208" t="s">
        <v>434</v>
      </c>
      <c r="G441" s="209" t="s">
        <v>147</v>
      </c>
      <c r="H441" s="210">
        <v>550</v>
      </c>
      <c r="I441" s="211"/>
      <c r="J441" s="212">
        <f>ROUND(I441*H441,2)</f>
        <v>0</v>
      </c>
      <c r="K441" s="208" t="s">
        <v>148</v>
      </c>
      <c r="L441" s="46"/>
      <c r="M441" s="213" t="s">
        <v>19</v>
      </c>
      <c r="N441" s="214" t="s">
        <v>44</v>
      </c>
      <c r="O441" s="86"/>
      <c r="P441" s="215">
        <f>O441*H441</f>
        <v>0</v>
      </c>
      <c r="Q441" s="215">
        <v>0.34499999999999997</v>
      </c>
      <c r="R441" s="215">
        <f>Q441*H441</f>
        <v>189.74999999999997</v>
      </c>
      <c r="S441" s="215">
        <v>0</v>
      </c>
      <c r="T441" s="216">
        <f>S441*H441</f>
        <v>0</v>
      </c>
      <c r="U441" s="40"/>
      <c r="V441" s="40"/>
      <c r="W441" s="40"/>
      <c r="X441" s="40"/>
      <c r="Y441" s="40"/>
      <c r="Z441" s="40"/>
      <c r="AA441" s="40"/>
      <c r="AB441" s="40"/>
      <c r="AC441" s="40"/>
      <c r="AD441" s="40"/>
      <c r="AE441" s="40"/>
      <c r="AR441" s="217" t="s">
        <v>149</v>
      </c>
      <c r="AT441" s="217" t="s">
        <v>144</v>
      </c>
      <c r="AU441" s="217" t="s">
        <v>83</v>
      </c>
      <c r="AY441" s="19" t="s">
        <v>142</v>
      </c>
      <c r="BE441" s="218">
        <f>IF(N441="základní",J441,0)</f>
        <v>0</v>
      </c>
      <c r="BF441" s="218">
        <f>IF(N441="snížená",J441,0)</f>
        <v>0</v>
      </c>
      <c r="BG441" s="218">
        <f>IF(N441="zákl. přenesená",J441,0)</f>
        <v>0</v>
      </c>
      <c r="BH441" s="218">
        <f>IF(N441="sníž. přenesená",J441,0)</f>
        <v>0</v>
      </c>
      <c r="BI441" s="218">
        <f>IF(N441="nulová",J441,0)</f>
        <v>0</v>
      </c>
      <c r="BJ441" s="19" t="s">
        <v>81</v>
      </c>
      <c r="BK441" s="218">
        <f>ROUND(I441*H441,2)</f>
        <v>0</v>
      </c>
      <c r="BL441" s="19" t="s">
        <v>149</v>
      </c>
      <c r="BM441" s="217" t="s">
        <v>1148</v>
      </c>
    </row>
    <row r="442" s="2" customFormat="1">
      <c r="A442" s="40"/>
      <c r="B442" s="41"/>
      <c r="C442" s="42"/>
      <c r="D442" s="219" t="s">
        <v>151</v>
      </c>
      <c r="E442" s="42"/>
      <c r="F442" s="220" t="s">
        <v>436</v>
      </c>
      <c r="G442" s="42"/>
      <c r="H442" s="42"/>
      <c r="I442" s="221"/>
      <c r="J442" s="42"/>
      <c r="K442" s="42"/>
      <c r="L442" s="46"/>
      <c r="M442" s="222"/>
      <c r="N442" s="223"/>
      <c r="O442" s="86"/>
      <c r="P442" s="86"/>
      <c r="Q442" s="86"/>
      <c r="R442" s="86"/>
      <c r="S442" s="86"/>
      <c r="T442" s="87"/>
      <c r="U442" s="40"/>
      <c r="V442" s="40"/>
      <c r="W442" s="40"/>
      <c r="X442" s="40"/>
      <c r="Y442" s="40"/>
      <c r="Z442" s="40"/>
      <c r="AA442" s="40"/>
      <c r="AB442" s="40"/>
      <c r="AC442" s="40"/>
      <c r="AD442" s="40"/>
      <c r="AE442" s="40"/>
      <c r="AT442" s="19" t="s">
        <v>151</v>
      </c>
      <c r="AU442" s="19" t="s">
        <v>83</v>
      </c>
    </row>
    <row r="443" s="13" customFormat="1">
      <c r="A443" s="13"/>
      <c r="B443" s="224"/>
      <c r="C443" s="225"/>
      <c r="D443" s="226" t="s">
        <v>153</v>
      </c>
      <c r="E443" s="227" t="s">
        <v>19</v>
      </c>
      <c r="F443" s="228" t="s">
        <v>927</v>
      </c>
      <c r="G443" s="225"/>
      <c r="H443" s="227" t="s">
        <v>19</v>
      </c>
      <c r="I443" s="229"/>
      <c r="J443" s="225"/>
      <c r="K443" s="225"/>
      <c r="L443" s="230"/>
      <c r="M443" s="231"/>
      <c r="N443" s="232"/>
      <c r="O443" s="232"/>
      <c r="P443" s="232"/>
      <c r="Q443" s="232"/>
      <c r="R443" s="232"/>
      <c r="S443" s="232"/>
      <c r="T443" s="233"/>
      <c r="U443" s="13"/>
      <c r="V443" s="13"/>
      <c r="W443" s="13"/>
      <c r="X443" s="13"/>
      <c r="Y443" s="13"/>
      <c r="Z443" s="13"/>
      <c r="AA443" s="13"/>
      <c r="AB443" s="13"/>
      <c r="AC443" s="13"/>
      <c r="AD443" s="13"/>
      <c r="AE443" s="13"/>
      <c r="AT443" s="234" t="s">
        <v>153</v>
      </c>
      <c r="AU443" s="234" t="s">
        <v>83</v>
      </c>
      <c r="AV443" s="13" t="s">
        <v>81</v>
      </c>
      <c r="AW443" s="13" t="s">
        <v>35</v>
      </c>
      <c r="AX443" s="13" t="s">
        <v>73</v>
      </c>
      <c r="AY443" s="234" t="s">
        <v>142</v>
      </c>
    </row>
    <row r="444" s="13" customFormat="1">
      <c r="A444" s="13"/>
      <c r="B444" s="224"/>
      <c r="C444" s="225"/>
      <c r="D444" s="226" t="s">
        <v>153</v>
      </c>
      <c r="E444" s="227" t="s">
        <v>19</v>
      </c>
      <c r="F444" s="228" t="s">
        <v>437</v>
      </c>
      <c r="G444" s="225"/>
      <c r="H444" s="227" t="s">
        <v>19</v>
      </c>
      <c r="I444" s="229"/>
      <c r="J444" s="225"/>
      <c r="K444" s="225"/>
      <c r="L444" s="230"/>
      <c r="M444" s="231"/>
      <c r="N444" s="232"/>
      <c r="O444" s="232"/>
      <c r="P444" s="232"/>
      <c r="Q444" s="232"/>
      <c r="R444" s="232"/>
      <c r="S444" s="232"/>
      <c r="T444" s="233"/>
      <c r="U444" s="13"/>
      <c r="V444" s="13"/>
      <c r="W444" s="13"/>
      <c r="X444" s="13"/>
      <c r="Y444" s="13"/>
      <c r="Z444" s="13"/>
      <c r="AA444" s="13"/>
      <c r="AB444" s="13"/>
      <c r="AC444" s="13"/>
      <c r="AD444" s="13"/>
      <c r="AE444" s="13"/>
      <c r="AT444" s="234" t="s">
        <v>153</v>
      </c>
      <c r="AU444" s="234" t="s">
        <v>83</v>
      </c>
      <c r="AV444" s="13" t="s">
        <v>81</v>
      </c>
      <c r="AW444" s="13" t="s">
        <v>35</v>
      </c>
      <c r="AX444" s="13" t="s">
        <v>73</v>
      </c>
      <c r="AY444" s="234" t="s">
        <v>142</v>
      </c>
    </row>
    <row r="445" s="13" customFormat="1">
      <c r="A445" s="13"/>
      <c r="B445" s="224"/>
      <c r="C445" s="225"/>
      <c r="D445" s="226" t="s">
        <v>153</v>
      </c>
      <c r="E445" s="227" t="s">
        <v>19</v>
      </c>
      <c r="F445" s="228" t="s">
        <v>203</v>
      </c>
      <c r="G445" s="225"/>
      <c r="H445" s="227" t="s">
        <v>19</v>
      </c>
      <c r="I445" s="229"/>
      <c r="J445" s="225"/>
      <c r="K445" s="225"/>
      <c r="L445" s="230"/>
      <c r="M445" s="231"/>
      <c r="N445" s="232"/>
      <c r="O445" s="232"/>
      <c r="P445" s="232"/>
      <c r="Q445" s="232"/>
      <c r="R445" s="232"/>
      <c r="S445" s="232"/>
      <c r="T445" s="233"/>
      <c r="U445" s="13"/>
      <c r="V445" s="13"/>
      <c r="W445" s="13"/>
      <c r="X445" s="13"/>
      <c r="Y445" s="13"/>
      <c r="Z445" s="13"/>
      <c r="AA445" s="13"/>
      <c r="AB445" s="13"/>
      <c r="AC445" s="13"/>
      <c r="AD445" s="13"/>
      <c r="AE445" s="13"/>
      <c r="AT445" s="234" t="s">
        <v>153</v>
      </c>
      <c r="AU445" s="234" t="s">
        <v>83</v>
      </c>
      <c r="AV445" s="13" t="s">
        <v>81</v>
      </c>
      <c r="AW445" s="13" t="s">
        <v>35</v>
      </c>
      <c r="AX445" s="13" t="s">
        <v>73</v>
      </c>
      <c r="AY445" s="234" t="s">
        <v>142</v>
      </c>
    </row>
    <row r="446" s="14" customFormat="1">
      <c r="A446" s="14"/>
      <c r="B446" s="235"/>
      <c r="C446" s="236"/>
      <c r="D446" s="226" t="s">
        <v>153</v>
      </c>
      <c r="E446" s="237" t="s">
        <v>19</v>
      </c>
      <c r="F446" s="238" t="s">
        <v>1149</v>
      </c>
      <c r="G446" s="236"/>
      <c r="H446" s="239">
        <v>535</v>
      </c>
      <c r="I446" s="240"/>
      <c r="J446" s="236"/>
      <c r="K446" s="236"/>
      <c r="L446" s="241"/>
      <c r="M446" s="242"/>
      <c r="N446" s="243"/>
      <c r="O446" s="243"/>
      <c r="P446" s="243"/>
      <c r="Q446" s="243"/>
      <c r="R446" s="243"/>
      <c r="S446" s="243"/>
      <c r="T446" s="244"/>
      <c r="U446" s="14"/>
      <c r="V446" s="14"/>
      <c r="W446" s="14"/>
      <c r="X446" s="14"/>
      <c r="Y446" s="14"/>
      <c r="Z446" s="14"/>
      <c r="AA446" s="14"/>
      <c r="AB446" s="14"/>
      <c r="AC446" s="14"/>
      <c r="AD446" s="14"/>
      <c r="AE446" s="14"/>
      <c r="AT446" s="245" t="s">
        <v>153</v>
      </c>
      <c r="AU446" s="245" t="s">
        <v>83</v>
      </c>
      <c r="AV446" s="14" t="s">
        <v>83</v>
      </c>
      <c r="AW446" s="14" t="s">
        <v>35</v>
      </c>
      <c r="AX446" s="14" t="s">
        <v>73</v>
      </c>
      <c r="AY446" s="245" t="s">
        <v>142</v>
      </c>
    </row>
    <row r="447" s="13" customFormat="1">
      <c r="A447" s="13"/>
      <c r="B447" s="224"/>
      <c r="C447" s="225"/>
      <c r="D447" s="226" t="s">
        <v>153</v>
      </c>
      <c r="E447" s="227" t="s">
        <v>19</v>
      </c>
      <c r="F447" s="228" t="s">
        <v>283</v>
      </c>
      <c r="G447" s="225"/>
      <c r="H447" s="227" t="s">
        <v>19</v>
      </c>
      <c r="I447" s="229"/>
      <c r="J447" s="225"/>
      <c r="K447" s="225"/>
      <c r="L447" s="230"/>
      <c r="M447" s="231"/>
      <c r="N447" s="232"/>
      <c r="O447" s="232"/>
      <c r="P447" s="232"/>
      <c r="Q447" s="232"/>
      <c r="R447" s="232"/>
      <c r="S447" s="232"/>
      <c r="T447" s="233"/>
      <c r="U447" s="13"/>
      <c r="V447" s="13"/>
      <c r="W447" s="13"/>
      <c r="X447" s="13"/>
      <c r="Y447" s="13"/>
      <c r="Z447" s="13"/>
      <c r="AA447" s="13"/>
      <c r="AB447" s="13"/>
      <c r="AC447" s="13"/>
      <c r="AD447" s="13"/>
      <c r="AE447" s="13"/>
      <c r="AT447" s="234" t="s">
        <v>153</v>
      </c>
      <c r="AU447" s="234" t="s">
        <v>83</v>
      </c>
      <c r="AV447" s="13" t="s">
        <v>81</v>
      </c>
      <c r="AW447" s="13" t="s">
        <v>35</v>
      </c>
      <c r="AX447" s="13" t="s">
        <v>73</v>
      </c>
      <c r="AY447" s="234" t="s">
        <v>142</v>
      </c>
    </row>
    <row r="448" s="13" customFormat="1">
      <c r="A448" s="13"/>
      <c r="B448" s="224"/>
      <c r="C448" s="225"/>
      <c r="D448" s="226" t="s">
        <v>153</v>
      </c>
      <c r="E448" s="227" t="s">
        <v>19</v>
      </c>
      <c r="F448" s="228" t="s">
        <v>1150</v>
      </c>
      <c r="G448" s="225"/>
      <c r="H448" s="227" t="s">
        <v>19</v>
      </c>
      <c r="I448" s="229"/>
      <c r="J448" s="225"/>
      <c r="K448" s="225"/>
      <c r="L448" s="230"/>
      <c r="M448" s="231"/>
      <c r="N448" s="232"/>
      <c r="O448" s="232"/>
      <c r="P448" s="232"/>
      <c r="Q448" s="232"/>
      <c r="R448" s="232"/>
      <c r="S448" s="232"/>
      <c r="T448" s="233"/>
      <c r="U448" s="13"/>
      <c r="V448" s="13"/>
      <c r="W448" s="13"/>
      <c r="X448" s="13"/>
      <c r="Y448" s="13"/>
      <c r="Z448" s="13"/>
      <c r="AA448" s="13"/>
      <c r="AB448" s="13"/>
      <c r="AC448" s="13"/>
      <c r="AD448" s="13"/>
      <c r="AE448" s="13"/>
      <c r="AT448" s="234" t="s">
        <v>153</v>
      </c>
      <c r="AU448" s="234" t="s">
        <v>83</v>
      </c>
      <c r="AV448" s="13" t="s">
        <v>81</v>
      </c>
      <c r="AW448" s="13" t="s">
        <v>35</v>
      </c>
      <c r="AX448" s="13" t="s">
        <v>73</v>
      </c>
      <c r="AY448" s="234" t="s">
        <v>142</v>
      </c>
    </row>
    <row r="449" s="14" customFormat="1">
      <c r="A449" s="14"/>
      <c r="B449" s="235"/>
      <c r="C449" s="236"/>
      <c r="D449" s="226" t="s">
        <v>153</v>
      </c>
      <c r="E449" s="237" t="s">
        <v>19</v>
      </c>
      <c r="F449" s="238" t="s">
        <v>1151</v>
      </c>
      <c r="G449" s="236"/>
      <c r="H449" s="239">
        <v>15</v>
      </c>
      <c r="I449" s="240"/>
      <c r="J449" s="236"/>
      <c r="K449" s="236"/>
      <c r="L449" s="241"/>
      <c r="M449" s="242"/>
      <c r="N449" s="243"/>
      <c r="O449" s="243"/>
      <c r="P449" s="243"/>
      <c r="Q449" s="243"/>
      <c r="R449" s="243"/>
      <c r="S449" s="243"/>
      <c r="T449" s="244"/>
      <c r="U449" s="14"/>
      <c r="V449" s="14"/>
      <c r="W449" s="14"/>
      <c r="X449" s="14"/>
      <c r="Y449" s="14"/>
      <c r="Z449" s="14"/>
      <c r="AA449" s="14"/>
      <c r="AB449" s="14"/>
      <c r="AC449" s="14"/>
      <c r="AD449" s="14"/>
      <c r="AE449" s="14"/>
      <c r="AT449" s="245" t="s">
        <v>153</v>
      </c>
      <c r="AU449" s="245" t="s">
        <v>83</v>
      </c>
      <c r="AV449" s="14" t="s">
        <v>83</v>
      </c>
      <c r="AW449" s="14" t="s">
        <v>35</v>
      </c>
      <c r="AX449" s="14" t="s">
        <v>73</v>
      </c>
      <c r="AY449" s="245" t="s">
        <v>142</v>
      </c>
    </row>
    <row r="450" s="15" customFormat="1">
      <c r="A450" s="15"/>
      <c r="B450" s="246"/>
      <c r="C450" s="247"/>
      <c r="D450" s="226" t="s">
        <v>153</v>
      </c>
      <c r="E450" s="248" t="s">
        <v>19</v>
      </c>
      <c r="F450" s="249" t="s">
        <v>160</v>
      </c>
      <c r="G450" s="247"/>
      <c r="H450" s="250">
        <v>550</v>
      </c>
      <c r="I450" s="251"/>
      <c r="J450" s="247"/>
      <c r="K450" s="247"/>
      <c r="L450" s="252"/>
      <c r="M450" s="253"/>
      <c r="N450" s="254"/>
      <c r="O450" s="254"/>
      <c r="P450" s="254"/>
      <c r="Q450" s="254"/>
      <c r="R450" s="254"/>
      <c r="S450" s="254"/>
      <c r="T450" s="255"/>
      <c r="U450" s="15"/>
      <c r="V450" s="15"/>
      <c r="W450" s="15"/>
      <c r="X450" s="15"/>
      <c r="Y450" s="15"/>
      <c r="Z450" s="15"/>
      <c r="AA450" s="15"/>
      <c r="AB450" s="15"/>
      <c r="AC450" s="15"/>
      <c r="AD450" s="15"/>
      <c r="AE450" s="15"/>
      <c r="AT450" s="256" t="s">
        <v>153</v>
      </c>
      <c r="AU450" s="256" t="s">
        <v>83</v>
      </c>
      <c r="AV450" s="15" t="s">
        <v>149</v>
      </c>
      <c r="AW450" s="15" t="s">
        <v>35</v>
      </c>
      <c r="AX450" s="15" t="s">
        <v>81</v>
      </c>
      <c r="AY450" s="256" t="s">
        <v>142</v>
      </c>
    </row>
    <row r="451" s="2" customFormat="1" ht="21.75" customHeight="1">
      <c r="A451" s="40"/>
      <c r="B451" s="41"/>
      <c r="C451" s="206" t="s">
        <v>593</v>
      </c>
      <c r="D451" s="206" t="s">
        <v>144</v>
      </c>
      <c r="E451" s="207" t="s">
        <v>1152</v>
      </c>
      <c r="F451" s="208" t="s">
        <v>1153</v>
      </c>
      <c r="G451" s="209" t="s">
        <v>147</v>
      </c>
      <c r="H451" s="210">
        <v>755</v>
      </c>
      <c r="I451" s="211"/>
      <c r="J451" s="212">
        <f>ROUND(I451*H451,2)</f>
        <v>0</v>
      </c>
      <c r="K451" s="208" t="s">
        <v>148</v>
      </c>
      <c r="L451" s="46"/>
      <c r="M451" s="213" t="s">
        <v>19</v>
      </c>
      <c r="N451" s="214" t="s">
        <v>44</v>
      </c>
      <c r="O451" s="86"/>
      <c r="P451" s="215">
        <f>O451*H451</f>
        <v>0</v>
      </c>
      <c r="Q451" s="215">
        <v>0.46000000000000002</v>
      </c>
      <c r="R451" s="215">
        <f>Q451*H451</f>
        <v>347.30000000000001</v>
      </c>
      <c r="S451" s="215">
        <v>0</v>
      </c>
      <c r="T451" s="216">
        <f>S451*H451</f>
        <v>0</v>
      </c>
      <c r="U451" s="40"/>
      <c r="V451" s="40"/>
      <c r="W451" s="40"/>
      <c r="X451" s="40"/>
      <c r="Y451" s="40"/>
      <c r="Z451" s="40"/>
      <c r="AA451" s="40"/>
      <c r="AB451" s="40"/>
      <c r="AC451" s="40"/>
      <c r="AD451" s="40"/>
      <c r="AE451" s="40"/>
      <c r="AR451" s="217" t="s">
        <v>149</v>
      </c>
      <c r="AT451" s="217" t="s">
        <v>144</v>
      </c>
      <c r="AU451" s="217" t="s">
        <v>83</v>
      </c>
      <c r="AY451" s="19" t="s">
        <v>142</v>
      </c>
      <c r="BE451" s="218">
        <f>IF(N451="základní",J451,0)</f>
        <v>0</v>
      </c>
      <c r="BF451" s="218">
        <f>IF(N451="snížená",J451,0)</f>
        <v>0</v>
      </c>
      <c r="BG451" s="218">
        <f>IF(N451="zákl. přenesená",J451,0)</f>
        <v>0</v>
      </c>
      <c r="BH451" s="218">
        <f>IF(N451="sníž. přenesená",J451,0)</f>
        <v>0</v>
      </c>
      <c r="BI451" s="218">
        <f>IF(N451="nulová",J451,0)</f>
        <v>0</v>
      </c>
      <c r="BJ451" s="19" t="s">
        <v>81</v>
      </c>
      <c r="BK451" s="218">
        <f>ROUND(I451*H451,2)</f>
        <v>0</v>
      </c>
      <c r="BL451" s="19" t="s">
        <v>149</v>
      </c>
      <c r="BM451" s="217" t="s">
        <v>1154</v>
      </c>
    </row>
    <row r="452" s="2" customFormat="1">
      <c r="A452" s="40"/>
      <c r="B452" s="41"/>
      <c r="C452" s="42"/>
      <c r="D452" s="219" t="s">
        <v>151</v>
      </c>
      <c r="E452" s="42"/>
      <c r="F452" s="220" t="s">
        <v>1155</v>
      </c>
      <c r="G452" s="42"/>
      <c r="H452" s="42"/>
      <c r="I452" s="221"/>
      <c r="J452" s="42"/>
      <c r="K452" s="42"/>
      <c r="L452" s="46"/>
      <c r="M452" s="222"/>
      <c r="N452" s="223"/>
      <c r="O452" s="86"/>
      <c r="P452" s="86"/>
      <c r="Q452" s="86"/>
      <c r="R452" s="86"/>
      <c r="S452" s="86"/>
      <c r="T452" s="87"/>
      <c r="U452" s="40"/>
      <c r="V452" s="40"/>
      <c r="W452" s="40"/>
      <c r="X452" s="40"/>
      <c r="Y452" s="40"/>
      <c r="Z452" s="40"/>
      <c r="AA452" s="40"/>
      <c r="AB452" s="40"/>
      <c r="AC452" s="40"/>
      <c r="AD452" s="40"/>
      <c r="AE452" s="40"/>
      <c r="AT452" s="19" t="s">
        <v>151</v>
      </c>
      <c r="AU452" s="19" t="s">
        <v>83</v>
      </c>
    </row>
    <row r="453" s="13" customFormat="1">
      <c r="A453" s="13"/>
      <c r="B453" s="224"/>
      <c r="C453" s="225"/>
      <c r="D453" s="226" t="s">
        <v>153</v>
      </c>
      <c r="E453" s="227" t="s">
        <v>19</v>
      </c>
      <c r="F453" s="228" t="s">
        <v>927</v>
      </c>
      <c r="G453" s="225"/>
      <c r="H453" s="227" t="s">
        <v>19</v>
      </c>
      <c r="I453" s="229"/>
      <c r="J453" s="225"/>
      <c r="K453" s="225"/>
      <c r="L453" s="230"/>
      <c r="M453" s="231"/>
      <c r="N453" s="232"/>
      <c r="O453" s="232"/>
      <c r="P453" s="232"/>
      <c r="Q453" s="232"/>
      <c r="R453" s="232"/>
      <c r="S453" s="232"/>
      <c r="T453" s="233"/>
      <c r="U453" s="13"/>
      <c r="V453" s="13"/>
      <c r="W453" s="13"/>
      <c r="X453" s="13"/>
      <c r="Y453" s="13"/>
      <c r="Z453" s="13"/>
      <c r="AA453" s="13"/>
      <c r="AB453" s="13"/>
      <c r="AC453" s="13"/>
      <c r="AD453" s="13"/>
      <c r="AE453" s="13"/>
      <c r="AT453" s="234" t="s">
        <v>153</v>
      </c>
      <c r="AU453" s="234" t="s">
        <v>83</v>
      </c>
      <c r="AV453" s="13" t="s">
        <v>81</v>
      </c>
      <c r="AW453" s="13" t="s">
        <v>35</v>
      </c>
      <c r="AX453" s="13" t="s">
        <v>73</v>
      </c>
      <c r="AY453" s="234" t="s">
        <v>142</v>
      </c>
    </row>
    <row r="454" s="13" customFormat="1">
      <c r="A454" s="13"/>
      <c r="B454" s="224"/>
      <c r="C454" s="225"/>
      <c r="D454" s="226" t="s">
        <v>153</v>
      </c>
      <c r="E454" s="227" t="s">
        <v>19</v>
      </c>
      <c r="F454" s="228" t="s">
        <v>437</v>
      </c>
      <c r="G454" s="225"/>
      <c r="H454" s="227" t="s">
        <v>19</v>
      </c>
      <c r="I454" s="229"/>
      <c r="J454" s="225"/>
      <c r="K454" s="225"/>
      <c r="L454" s="230"/>
      <c r="M454" s="231"/>
      <c r="N454" s="232"/>
      <c r="O454" s="232"/>
      <c r="P454" s="232"/>
      <c r="Q454" s="232"/>
      <c r="R454" s="232"/>
      <c r="S454" s="232"/>
      <c r="T454" s="233"/>
      <c r="U454" s="13"/>
      <c r="V454" s="13"/>
      <c r="W454" s="13"/>
      <c r="X454" s="13"/>
      <c r="Y454" s="13"/>
      <c r="Z454" s="13"/>
      <c r="AA454" s="13"/>
      <c r="AB454" s="13"/>
      <c r="AC454" s="13"/>
      <c r="AD454" s="13"/>
      <c r="AE454" s="13"/>
      <c r="AT454" s="234" t="s">
        <v>153</v>
      </c>
      <c r="AU454" s="234" t="s">
        <v>83</v>
      </c>
      <c r="AV454" s="13" t="s">
        <v>81</v>
      </c>
      <c r="AW454" s="13" t="s">
        <v>35</v>
      </c>
      <c r="AX454" s="13" t="s">
        <v>73</v>
      </c>
      <c r="AY454" s="234" t="s">
        <v>142</v>
      </c>
    </row>
    <row r="455" s="13" customFormat="1">
      <c r="A455" s="13"/>
      <c r="B455" s="224"/>
      <c r="C455" s="225"/>
      <c r="D455" s="226" t="s">
        <v>153</v>
      </c>
      <c r="E455" s="227" t="s">
        <v>19</v>
      </c>
      <c r="F455" s="228" t="s">
        <v>203</v>
      </c>
      <c r="G455" s="225"/>
      <c r="H455" s="227" t="s">
        <v>19</v>
      </c>
      <c r="I455" s="229"/>
      <c r="J455" s="225"/>
      <c r="K455" s="225"/>
      <c r="L455" s="230"/>
      <c r="M455" s="231"/>
      <c r="N455" s="232"/>
      <c r="O455" s="232"/>
      <c r="P455" s="232"/>
      <c r="Q455" s="232"/>
      <c r="R455" s="232"/>
      <c r="S455" s="232"/>
      <c r="T455" s="233"/>
      <c r="U455" s="13"/>
      <c r="V455" s="13"/>
      <c r="W455" s="13"/>
      <c r="X455" s="13"/>
      <c r="Y455" s="13"/>
      <c r="Z455" s="13"/>
      <c r="AA455" s="13"/>
      <c r="AB455" s="13"/>
      <c r="AC455" s="13"/>
      <c r="AD455" s="13"/>
      <c r="AE455" s="13"/>
      <c r="AT455" s="234" t="s">
        <v>153</v>
      </c>
      <c r="AU455" s="234" t="s">
        <v>83</v>
      </c>
      <c r="AV455" s="13" t="s">
        <v>81</v>
      </c>
      <c r="AW455" s="13" t="s">
        <v>35</v>
      </c>
      <c r="AX455" s="13" t="s">
        <v>73</v>
      </c>
      <c r="AY455" s="234" t="s">
        <v>142</v>
      </c>
    </row>
    <row r="456" s="14" customFormat="1">
      <c r="A456" s="14"/>
      <c r="B456" s="235"/>
      <c r="C456" s="236"/>
      <c r="D456" s="226" t="s">
        <v>153</v>
      </c>
      <c r="E456" s="237" t="s">
        <v>19</v>
      </c>
      <c r="F456" s="238" t="s">
        <v>1156</v>
      </c>
      <c r="G456" s="236"/>
      <c r="H456" s="239">
        <v>730</v>
      </c>
      <c r="I456" s="240"/>
      <c r="J456" s="236"/>
      <c r="K456" s="236"/>
      <c r="L456" s="241"/>
      <c r="M456" s="242"/>
      <c r="N456" s="243"/>
      <c r="O456" s="243"/>
      <c r="P456" s="243"/>
      <c r="Q456" s="243"/>
      <c r="R456" s="243"/>
      <c r="S456" s="243"/>
      <c r="T456" s="244"/>
      <c r="U456" s="14"/>
      <c r="V456" s="14"/>
      <c r="W456" s="14"/>
      <c r="X456" s="14"/>
      <c r="Y456" s="14"/>
      <c r="Z456" s="14"/>
      <c r="AA456" s="14"/>
      <c r="AB456" s="14"/>
      <c r="AC456" s="14"/>
      <c r="AD456" s="14"/>
      <c r="AE456" s="14"/>
      <c r="AT456" s="245" t="s">
        <v>153</v>
      </c>
      <c r="AU456" s="245" t="s">
        <v>83</v>
      </c>
      <c r="AV456" s="14" t="s">
        <v>83</v>
      </c>
      <c r="AW456" s="14" t="s">
        <v>35</v>
      </c>
      <c r="AX456" s="14" t="s">
        <v>73</v>
      </c>
      <c r="AY456" s="245" t="s">
        <v>142</v>
      </c>
    </row>
    <row r="457" s="13" customFormat="1">
      <c r="A457" s="13"/>
      <c r="B457" s="224"/>
      <c r="C457" s="225"/>
      <c r="D457" s="226" t="s">
        <v>153</v>
      </c>
      <c r="E457" s="227" t="s">
        <v>19</v>
      </c>
      <c r="F457" s="228" t="s">
        <v>283</v>
      </c>
      <c r="G457" s="225"/>
      <c r="H457" s="227" t="s">
        <v>19</v>
      </c>
      <c r="I457" s="229"/>
      <c r="J457" s="225"/>
      <c r="K457" s="225"/>
      <c r="L457" s="230"/>
      <c r="M457" s="231"/>
      <c r="N457" s="232"/>
      <c r="O457" s="232"/>
      <c r="P457" s="232"/>
      <c r="Q457" s="232"/>
      <c r="R457" s="232"/>
      <c r="S457" s="232"/>
      <c r="T457" s="233"/>
      <c r="U457" s="13"/>
      <c r="V457" s="13"/>
      <c r="W457" s="13"/>
      <c r="X457" s="13"/>
      <c r="Y457" s="13"/>
      <c r="Z457" s="13"/>
      <c r="AA457" s="13"/>
      <c r="AB457" s="13"/>
      <c r="AC457" s="13"/>
      <c r="AD457" s="13"/>
      <c r="AE457" s="13"/>
      <c r="AT457" s="234" t="s">
        <v>153</v>
      </c>
      <c r="AU457" s="234" t="s">
        <v>83</v>
      </c>
      <c r="AV457" s="13" t="s">
        <v>81</v>
      </c>
      <c r="AW457" s="13" t="s">
        <v>35</v>
      </c>
      <c r="AX457" s="13" t="s">
        <v>73</v>
      </c>
      <c r="AY457" s="234" t="s">
        <v>142</v>
      </c>
    </row>
    <row r="458" s="13" customFormat="1">
      <c r="A458" s="13"/>
      <c r="B458" s="224"/>
      <c r="C458" s="225"/>
      <c r="D458" s="226" t="s">
        <v>153</v>
      </c>
      <c r="E458" s="227" t="s">
        <v>19</v>
      </c>
      <c r="F458" s="228" t="s">
        <v>1146</v>
      </c>
      <c r="G458" s="225"/>
      <c r="H458" s="227" t="s">
        <v>19</v>
      </c>
      <c r="I458" s="229"/>
      <c r="J458" s="225"/>
      <c r="K458" s="225"/>
      <c r="L458" s="230"/>
      <c r="M458" s="231"/>
      <c r="N458" s="232"/>
      <c r="O458" s="232"/>
      <c r="P458" s="232"/>
      <c r="Q458" s="232"/>
      <c r="R458" s="232"/>
      <c r="S458" s="232"/>
      <c r="T458" s="233"/>
      <c r="U458" s="13"/>
      <c r="V458" s="13"/>
      <c r="W458" s="13"/>
      <c r="X458" s="13"/>
      <c r="Y458" s="13"/>
      <c r="Z458" s="13"/>
      <c r="AA458" s="13"/>
      <c r="AB458" s="13"/>
      <c r="AC458" s="13"/>
      <c r="AD458" s="13"/>
      <c r="AE458" s="13"/>
      <c r="AT458" s="234" t="s">
        <v>153</v>
      </c>
      <c r="AU458" s="234" t="s">
        <v>83</v>
      </c>
      <c r="AV458" s="13" t="s">
        <v>81</v>
      </c>
      <c r="AW458" s="13" t="s">
        <v>35</v>
      </c>
      <c r="AX458" s="13" t="s">
        <v>73</v>
      </c>
      <c r="AY458" s="234" t="s">
        <v>142</v>
      </c>
    </row>
    <row r="459" s="14" customFormat="1">
      <c r="A459" s="14"/>
      <c r="B459" s="235"/>
      <c r="C459" s="236"/>
      <c r="D459" s="226" t="s">
        <v>153</v>
      </c>
      <c r="E459" s="237" t="s">
        <v>19</v>
      </c>
      <c r="F459" s="238" t="s">
        <v>1147</v>
      </c>
      <c r="G459" s="236"/>
      <c r="H459" s="239">
        <v>25</v>
      </c>
      <c r="I459" s="240"/>
      <c r="J459" s="236"/>
      <c r="K459" s="236"/>
      <c r="L459" s="241"/>
      <c r="M459" s="242"/>
      <c r="N459" s="243"/>
      <c r="O459" s="243"/>
      <c r="P459" s="243"/>
      <c r="Q459" s="243"/>
      <c r="R459" s="243"/>
      <c r="S459" s="243"/>
      <c r="T459" s="244"/>
      <c r="U459" s="14"/>
      <c r="V459" s="14"/>
      <c r="W459" s="14"/>
      <c r="X459" s="14"/>
      <c r="Y459" s="14"/>
      <c r="Z459" s="14"/>
      <c r="AA459" s="14"/>
      <c r="AB459" s="14"/>
      <c r="AC459" s="14"/>
      <c r="AD459" s="14"/>
      <c r="AE459" s="14"/>
      <c r="AT459" s="245" t="s">
        <v>153</v>
      </c>
      <c r="AU459" s="245" t="s">
        <v>83</v>
      </c>
      <c r="AV459" s="14" t="s">
        <v>83</v>
      </c>
      <c r="AW459" s="14" t="s">
        <v>35</v>
      </c>
      <c r="AX459" s="14" t="s">
        <v>73</v>
      </c>
      <c r="AY459" s="245" t="s">
        <v>142</v>
      </c>
    </row>
    <row r="460" s="15" customFormat="1">
      <c r="A460" s="15"/>
      <c r="B460" s="246"/>
      <c r="C460" s="247"/>
      <c r="D460" s="226" t="s">
        <v>153</v>
      </c>
      <c r="E460" s="248" t="s">
        <v>19</v>
      </c>
      <c r="F460" s="249" t="s">
        <v>160</v>
      </c>
      <c r="G460" s="247"/>
      <c r="H460" s="250">
        <v>755</v>
      </c>
      <c r="I460" s="251"/>
      <c r="J460" s="247"/>
      <c r="K460" s="247"/>
      <c r="L460" s="252"/>
      <c r="M460" s="253"/>
      <c r="N460" s="254"/>
      <c r="O460" s="254"/>
      <c r="P460" s="254"/>
      <c r="Q460" s="254"/>
      <c r="R460" s="254"/>
      <c r="S460" s="254"/>
      <c r="T460" s="255"/>
      <c r="U460" s="15"/>
      <c r="V460" s="15"/>
      <c r="W460" s="15"/>
      <c r="X460" s="15"/>
      <c r="Y460" s="15"/>
      <c r="Z460" s="15"/>
      <c r="AA460" s="15"/>
      <c r="AB460" s="15"/>
      <c r="AC460" s="15"/>
      <c r="AD460" s="15"/>
      <c r="AE460" s="15"/>
      <c r="AT460" s="256" t="s">
        <v>153</v>
      </c>
      <c r="AU460" s="256" t="s">
        <v>83</v>
      </c>
      <c r="AV460" s="15" t="s">
        <v>149</v>
      </c>
      <c r="AW460" s="15" t="s">
        <v>35</v>
      </c>
      <c r="AX460" s="15" t="s">
        <v>81</v>
      </c>
      <c r="AY460" s="256" t="s">
        <v>142</v>
      </c>
    </row>
    <row r="461" s="2" customFormat="1" ht="24.15" customHeight="1">
      <c r="A461" s="40"/>
      <c r="B461" s="41"/>
      <c r="C461" s="206" t="s">
        <v>598</v>
      </c>
      <c r="D461" s="206" t="s">
        <v>144</v>
      </c>
      <c r="E461" s="207" t="s">
        <v>1157</v>
      </c>
      <c r="F461" s="208" t="s">
        <v>1158</v>
      </c>
      <c r="G461" s="209" t="s">
        <v>147</v>
      </c>
      <c r="H461" s="210">
        <v>500</v>
      </c>
      <c r="I461" s="211"/>
      <c r="J461" s="212">
        <f>ROUND(I461*H461,2)</f>
        <v>0</v>
      </c>
      <c r="K461" s="208" t="s">
        <v>148</v>
      </c>
      <c r="L461" s="46"/>
      <c r="M461" s="213" t="s">
        <v>19</v>
      </c>
      <c r="N461" s="214" t="s">
        <v>44</v>
      </c>
      <c r="O461" s="86"/>
      <c r="P461" s="215">
        <f>O461*H461</f>
        <v>0</v>
      </c>
      <c r="Q461" s="215">
        <v>0.44628000000000001</v>
      </c>
      <c r="R461" s="215">
        <f>Q461*H461</f>
        <v>223.14000000000002</v>
      </c>
      <c r="S461" s="215">
        <v>0</v>
      </c>
      <c r="T461" s="216">
        <f>S461*H461</f>
        <v>0</v>
      </c>
      <c r="U461" s="40"/>
      <c r="V461" s="40"/>
      <c r="W461" s="40"/>
      <c r="X461" s="40"/>
      <c r="Y461" s="40"/>
      <c r="Z461" s="40"/>
      <c r="AA461" s="40"/>
      <c r="AB461" s="40"/>
      <c r="AC461" s="40"/>
      <c r="AD461" s="40"/>
      <c r="AE461" s="40"/>
      <c r="AR461" s="217" t="s">
        <v>149</v>
      </c>
      <c r="AT461" s="217" t="s">
        <v>144</v>
      </c>
      <c r="AU461" s="217" t="s">
        <v>83</v>
      </c>
      <c r="AY461" s="19" t="s">
        <v>142</v>
      </c>
      <c r="BE461" s="218">
        <f>IF(N461="základní",J461,0)</f>
        <v>0</v>
      </c>
      <c r="BF461" s="218">
        <f>IF(N461="snížená",J461,0)</f>
        <v>0</v>
      </c>
      <c r="BG461" s="218">
        <f>IF(N461="zákl. přenesená",J461,0)</f>
        <v>0</v>
      </c>
      <c r="BH461" s="218">
        <f>IF(N461="sníž. přenesená",J461,0)</f>
        <v>0</v>
      </c>
      <c r="BI461" s="218">
        <f>IF(N461="nulová",J461,0)</f>
        <v>0</v>
      </c>
      <c r="BJ461" s="19" t="s">
        <v>81</v>
      </c>
      <c r="BK461" s="218">
        <f>ROUND(I461*H461,2)</f>
        <v>0</v>
      </c>
      <c r="BL461" s="19" t="s">
        <v>149</v>
      </c>
      <c r="BM461" s="217" t="s">
        <v>1159</v>
      </c>
    </row>
    <row r="462" s="2" customFormat="1">
      <c r="A462" s="40"/>
      <c r="B462" s="41"/>
      <c r="C462" s="42"/>
      <c r="D462" s="219" t="s">
        <v>151</v>
      </c>
      <c r="E462" s="42"/>
      <c r="F462" s="220" t="s">
        <v>1160</v>
      </c>
      <c r="G462" s="42"/>
      <c r="H462" s="42"/>
      <c r="I462" s="221"/>
      <c r="J462" s="42"/>
      <c r="K462" s="42"/>
      <c r="L462" s="46"/>
      <c r="M462" s="222"/>
      <c r="N462" s="223"/>
      <c r="O462" s="86"/>
      <c r="P462" s="86"/>
      <c r="Q462" s="86"/>
      <c r="R462" s="86"/>
      <c r="S462" s="86"/>
      <c r="T462" s="87"/>
      <c r="U462" s="40"/>
      <c r="V462" s="40"/>
      <c r="W462" s="40"/>
      <c r="X462" s="40"/>
      <c r="Y462" s="40"/>
      <c r="Z462" s="40"/>
      <c r="AA462" s="40"/>
      <c r="AB462" s="40"/>
      <c r="AC462" s="40"/>
      <c r="AD462" s="40"/>
      <c r="AE462" s="40"/>
      <c r="AT462" s="19" t="s">
        <v>151</v>
      </c>
      <c r="AU462" s="19" t="s">
        <v>83</v>
      </c>
    </row>
    <row r="463" s="13" customFormat="1">
      <c r="A463" s="13"/>
      <c r="B463" s="224"/>
      <c r="C463" s="225"/>
      <c r="D463" s="226" t="s">
        <v>153</v>
      </c>
      <c r="E463" s="227" t="s">
        <v>19</v>
      </c>
      <c r="F463" s="228" t="s">
        <v>927</v>
      </c>
      <c r="G463" s="225"/>
      <c r="H463" s="227" t="s">
        <v>19</v>
      </c>
      <c r="I463" s="229"/>
      <c r="J463" s="225"/>
      <c r="K463" s="225"/>
      <c r="L463" s="230"/>
      <c r="M463" s="231"/>
      <c r="N463" s="232"/>
      <c r="O463" s="232"/>
      <c r="P463" s="232"/>
      <c r="Q463" s="232"/>
      <c r="R463" s="232"/>
      <c r="S463" s="232"/>
      <c r="T463" s="233"/>
      <c r="U463" s="13"/>
      <c r="V463" s="13"/>
      <c r="W463" s="13"/>
      <c r="X463" s="13"/>
      <c r="Y463" s="13"/>
      <c r="Z463" s="13"/>
      <c r="AA463" s="13"/>
      <c r="AB463" s="13"/>
      <c r="AC463" s="13"/>
      <c r="AD463" s="13"/>
      <c r="AE463" s="13"/>
      <c r="AT463" s="234" t="s">
        <v>153</v>
      </c>
      <c r="AU463" s="234" t="s">
        <v>83</v>
      </c>
      <c r="AV463" s="13" t="s">
        <v>81</v>
      </c>
      <c r="AW463" s="13" t="s">
        <v>35</v>
      </c>
      <c r="AX463" s="13" t="s">
        <v>73</v>
      </c>
      <c r="AY463" s="234" t="s">
        <v>142</v>
      </c>
    </row>
    <row r="464" s="13" customFormat="1">
      <c r="A464" s="13"/>
      <c r="B464" s="224"/>
      <c r="C464" s="225"/>
      <c r="D464" s="226" t="s">
        <v>153</v>
      </c>
      <c r="E464" s="227" t="s">
        <v>19</v>
      </c>
      <c r="F464" s="228" t="s">
        <v>439</v>
      </c>
      <c r="G464" s="225"/>
      <c r="H464" s="227" t="s">
        <v>19</v>
      </c>
      <c r="I464" s="229"/>
      <c r="J464" s="225"/>
      <c r="K464" s="225"/>
      <c r="L464" s="230"/>
      <c r="M464" s="231"/>
      <c r="N464" s="232"/>
      <c r="O464" s="232"/>
      <c r="P464" s="232"/>
      <c r="Q464" s="232"/>
      <c r="R464" s="232"/>
      <c r="S464" s="232"/>
      <c r="T464" s="233"/>
      <c r="U464" s="13"/>
      <c r="V464" s="13"/>
      <c r="W464" s="13"/>
      <c r="X464" s="13"/>
      <c r="Y464" s="13"/>
      <c r="Z464" s="13"/>
      <c r="AA464" s="13"/>
      <c r="AB464" s="13"/>
      <c r="AC464" s="13"/>
      <c r="AD464" s="13"/>
      <c r="AE464" s="13"/>
      <c r="AT464" s="234" t="s">
        <v>153</v>
      </c>
      <c r="AU464" s="234" t="s">
        <v>83</v>
      </c>
      <c r="AV464" s="13" t="s">
        <v>81</v>
      </c>
      <c r="AW464" s="13" t="s">
        <v>35</v>
      </c>
      <c r="AX464" s="13" t="s">
        <v>73</v>
      </c>
      <c r="AY464" s="234" t="s">
        <v>142</v>
      </c>
    </row>
    <row r="465" s="13" customFormat="1">
      <c r="A465" s="13"/>
      <c r="B465" s="224"/>
      <c r="C465" s="225"/>
      <c r="D465" s="226" t="s">
        <v>153</v>
      </c>
      <c r="E465" s="227" t="s">
        <v>19</v>
      </c>
      <c r="F465" s="228" t="s">
        <v>203</v>
      </c>
      <c r="G465" s="225"/>
      <c r="H465" s="227" t="s">
        <v>19</v>
      </c>
      <c r="I465" s="229"/>
      <c r="J465" s="225"/>
      <c r="K465" s="225"/>
      <c r="L465" s="230"/>
      <c r="M465" s="231"/>
      <c r="N465" s="232"/>
      <c r="O465" s="232"/>
      <c r="P465" s="232"/>
      <c r="Q465" s="232"/>
      <c r="R465" s="232"/>
      <c r="S465" s="232"/>
      <c r="T465" s="233"/>
      <c r="U465" s="13"/>
      <c r="V465" s="13"/>
      <c r="W465" s="13"/>
      <c r="X465" s="13"/>
      <c r="Y465" s="13"/>
      <c r="Z465" s="13"/>
      <c r="AA465" s="13"/>
      <c r="AB465" s="13"/>
      <c r="AC465" s="13"/>
      <c r="AD465" s="13"/>
      <c r="AE465" s="13"/>
      <c r="AT465" s="234" t="s">
        <v>153</v>
      </c>
      <c r="AU465" s="234" t="s">
        <v>83</v>
      </c>
      <c r="AV465" s="13" t="s">
        <v>81</v>
      </c>
      <c r="AW465" s="13" t="s">
        <v>35</v>
      </c>
      <c r="AX465" s="13" t="s">
        <v>73</v>
      </c>
      <c r="AY465" s="234" t="s">
        <v>142</v>
      </c>
    </row>
    <row r="466" s="14" customFormat="1">
      <c r="A466" s="14"/>
      <c r="B466" s="235"/>
      <c r="C466" s="236"/>
      <c r="D466" s="226" t="s">
        <v>153</v>
      </c>
      <c r="E466" s="237" t="s">
        <v>19</v>
      </c>
      <c r="F466" s="238" t="s">
        <v>1161</v>
      </c>
      <c r="G466" s="236"/>
      <c r="H466" s="239">
        <v>485</v>
      </c>
      <c r="I466" s="240"/>
      <c r="J466" s="236"/>
      <c r="K466" s="236"/>
      <c r="L466" s="241"/>
      <c r="M466" s="242"/>
      <c r="N466" s="243"/>
      <c r="O466" s="243"/>
      <c r="P466" s="243"/>
      <c r="Q466" s="243"/>
      <c r="R466" s="243"/>
      <c r="S466" s="243"/>
      <c r="T466" s="244"/>
      <c r="U466" s="14"/>
      <c r="V466" s="14"/>
      <c r="W466" s="14"/>
      <c r="X466" s="14"/>
      <c r="Y466" s="14"/>
      <c r="Z466" s="14"/>
      <c r="AA466" s="14"/>
      <c r="AB466" s="14"/>
      <c r="AC466" s="14"/>
      <c r="AD466" s="14"/>
      <c r="AE466" s="14"/>
      <c r="AT466" s="245" t="s">
        <v>153</v>
      </c>
      <c r="AU466" s="245" t="s">
        <v>83</v>
      </c>
      <c r="AV466" s="14" t="s">
        <v>83</v>
      </c>
      <c r="AW466" s="14" t="s">
        <v>35</v>
      </c>
      <c r="AX466" s="14" t="s">
        <v>73</v>
      </c>
      <c r="AY466" s="245" t="s">
        <v>142</v>
      </c>
    </row>
    <row r="467" s="13" customFormat="1">
      <c r="A467" s="13"/>
      <c r="B467" s="224"/>
      <c r="C467" s="225"/>
      <c r="D467" s="226" t="s">
        <v>153</v>
      </c>
      <c r="E467" s="227" t="s">
        <v>19</v>
      </c>
      <c r="F467" s="228" t="s">
        <v>283</v>
      </c>
      <c r="G467" s="225"/>
      <c r="H467" s="227" t="s">
        <v>19</v>
      </c>
      <c r="I467" s="229"/>
      <c r="J467" s="225"/>
      <c r="K467" s="225"/>
      <c r="L467" s="230"/>
      <c r="M467" s="231"/>
      <c r="N467" s="232"/>
      <c r="O467" s="232"/>
      <c r="P467" s="232"/>
      <c r="Q467" s="232"/>
      <c r="R467" s="232"/>
      <c r="S467" s="232"/>
      <c r="T467" s="233"/>
      <c r="U467" s="13"/>
      <c r="V467" s="13"/>
      <c r="W467" s="13"/>
      <c r="X467" s="13"/>
      <c r="Y467" s="13"/>
      <c r="Z467" s="13"/>
      <c r="AA467" s="13"/>
      <c r="AB467" s="13"/>
      <c r="AC467" s="13"/>
      <c r="AD467" s="13"/>
      <c r="AE467" s="13"/>
      <c r="AT467" s="234" t="s">
        <v>153</v>
      </c>
      <c r="AU467" s="234" t="s">
        <v>83</v>
      </c>
      <c r="AV467" s="13" t="s">
        <v>81</v>
      </c>
      <c r="AW467" s="13" t="s">
        <v>35</v>
      </c>
      <c r="AX467" s="13" t="s">
        <v>73</v>
      </c>
      <c r="AY467" s="234" t="s">
        <v>142</v>
      </c>
    </row>
    <row r="468" s="13" customFormat="1">
      <c r="A468" s="13"/>
      <c r="B468" s="224"/>
      <c r="C468" s="225"/>
      <c r="D468" s="226" t="s">
        <v>153</v>
      </c>
      <c r="E468" s="227" t="s">
        <v>19</v>
      </c>
      <c r="F468" s="228" t="s">
        <v>1150</v>
      </c>
      <c r="G468" s="225"/>
      <c r="H468" s="227" t="s">
        <v>19</v>
      </c>
      <c r="I468" s="229"/>
      <c r="J468" s="225"/>
      <c r="K468" s="225"/>
      <c r="L468" s="230"/>
      <c r="M468" s="231"/>
      <c r="N468" s="232"/>
      <c r="O468" s="232"/>
      <c r="P468" s="232"/>
      <c r="Q468" s="232"/>
      <c r="R468" s="232"/>
      <c r="S468" s="232"/>
      <c r="T468" s="233"/>
      <c r="U468" s="13"/>
      <c r="V468" s="13"/>
      <c r="W468" s="13"/>
      <c r="X468" s="13"/>
      <c r="Y468" s="13"/>
      <c r="Z468" s="13"/>
      <c r="AA468" s="13"/>
      <c r="AB468" s="13"/>
      <c r="AC468" s="13"/>
      <c r="AD468" s="13"/>
      <c r="AE468" s="13"/>
      <c r="AT468" s="234" t="s">
        <v>153</v>
      </c>
      <c r="AU468" s="234" t="s">
        <v>83</v>
      </c>
      <c r="AV468" s="13" t="s">
        <v>81</v>
      </c>
      <c r="AW468" s="13" t="s">
        <v>35</v>
      </c>
      <c r="AX468" s="13" t="s">
        <v>73</v>
      </c>
      <c r="AY468" s="234" t="s">
        <v>142</v>
      </c>
    </row>
    <row r="469" s="14" customFormat="1">
      <c r="A469" s="14"/>
      <c r="B469" s="235"/>
      <c r="C469" s="236"/>
      <c r="D469" s="226" t="s">
        <v>153</v>
      </c>
      <c r="E469" s="237" t="s">
        <v>19</v>
      </c>
      <c r="F469" s="238" t="s">
        <v>1151</v>
      </c>
      <c r="G469" s="236"/>
      <c r="H469" s="239">
        <v>15</v>
      </c>
      <c r="I469" s="240"/>
      <c r="J469" s="236"/>
      <c r="K469" s="236"/>
      <c r="L469" s="241"/>
      <c r="M469" s="242"/>
      <c r="N469" s="243"/>
      <c r="O469" s="243"/>
      <c r="P469" s="243"/>
      <c r="Q469" s="243"/>
      <c r="R469" s="243"/>
      <c r="S469" s="243"/>
      <c r="T469" s="244"/>
      <c r="U469" s="14"/>
      <c r="V469" s="14"/>
      <c r="W469" s="14"/>
      <c r="X469" s="14"/>
      <c r="Y469" s="14"/>
      <c r="Z469" s="14"/>
      <c r="AA469" s="14"/>
      <c r="AB469" s="14"/>
      <c r="AC469" s="14"/>
      <c r="AD469" s="14"/>
      <c r="AE469" s="14"/>
      <c r="AT469" s="245" t="s">
        <v>153</v>
      </c>
      <c r="AU469" s="245" t="s">
        <v>83</v>
      </c>
      <c r="AV469" s="14" t="s">
        <v>83</v>
      </c>
      <c r="AW469" s="14" t="s">
        <v>35</v>
      </c>
      <c r="AX469" s="14" t="s">
        <v>73</v>
      </c>
      <c r="AY469" s="245" t="s">
        <v>142</v>
      </c>
    </row>
    <row r="470" s="15" customFormat="1">
      <c r="A470" s="15"/>
      <c r="B470" s="246"/>
      <c r="C470" s="247"/>
      <c r="D470" s="226" t="s">
        <v>153</v>
      </c>
      <c r="E470" s="248" t="s">
        <v>19</v>
      </c>
      <c r="F470" s="249" t="s">
        <v>160</v>
      </c>
      <c r="G470" s="247"/>
      <c r="H470" s="250">
        <v>500</v>
      </c>
      <c r="I470" s="251"/>
      <c r="J470" s="247"/>
      <c r="K470" s="247"/>
      <c r="L470" s="252"/>
      <c r="M470" s="253"/>
      <c r="N470" s="254"/>
      <c r="O470" s="254"/>
      <c r="P470" s="254"/>
      <c r="Q470" s="254"/>
      <c r="R470" s="254"/>
      <c r="S470" s="254"/>
      <c r="T470" s="255"/>
      <c r="U470" s="15"/>
      <c r="V470" s="15"/>
      <c r="W470" s="15"/>
      <c r="X470" s="15"/>
      <c r="Y470" s="15"/>
      <c r="Z470" s="15"/>
      <c r="AA470" s="15"/>
      <c r="AB470" s="15"/>
      <c r="AC470" s="15"/>
      <c r="AD470" s="15"/>
      <c r="AE470" s="15"/>
      <c r="AT470" s="256" t="s">
        <v>153</v>
      </c>
      <c r="AU470" s="256" t="s">
        <v>83</v>
      </c>
      <c r="AV470" s="15" t="s">
        <v>149</v>
      </c>
      <c r="AW470" s="15" t="s">
        <v>35</v>
      </c>
      <c r="AX470" s="15" t="s">
        <v>81</v>
      </c>
      <c r="AY470" s="256" t="s">
        <v>142</v>
      </c>
    </row>
    <row r="471" s="12" customFormat="1" ht="22.8" customHeight="1">
      <c r="A471" s="12"/>
      <c r="B471" s="190"/>
      <c r="C471" s="191"/>
      <c r="D471" s="192" t="s">
        <v>72</v>
      </c>
      <c r="E471" s="204" t="s">
        <v>209</v>
      </c>
      <c r="F471" s="204" t="s">
        <v>487</v>
      </c>
      <c r="G471" s="191"/>
      <c r="H471" s="191"/>
      <c r="I471" s="194"/>
      <c r="J471" s="205">
        <f>BK471</f>
        <v>0</v>
      </c>
      <c r="K471" s="191"/>
      <c r="L471" s="196"/>
      <c r="M471" s="197"/>
      <c r="N471" s="198"/>
      <c r="O471" s="198"/>
      <c r="P471" s="199">
        <f>SUM(P472:P477)</f>
        <v>0</v>
      </c>
      <c r="Q471" s="198"/>
      <c r="R471" s="199">
        <f>SUM(R472:R477)</f>
        <v>5.1472800000000003</v>
      </c>
      <c r="S471" s="198"/>
      <c r="T471" s="200">
        <f>SUM(T472:T477)</f>
        <v>0</v>
      </c>
      <c r="U471" s="12"/>
      <c r="V471" s="12"/>
      <c r="W471" s="12"/>
      <c r="X471" s="12"/>
      <c r="Y471" s="12"/>
      <c r="Z471" s="12"/>
      <c r="AA471" s="12"/>
      <c r="AB471" s="12"/>
      <c r="AC471" s="12"/>
      <c r="AD471" s="12"/>
      <c r="AE471" s="12"/>
      <c r="AR471" s="201" t="s">
        <v>81</v>
      </c>
      <c r="AT471" s="202" t="s">
        <v>72</v>
      </c>
      <c r="AU471" s="202" t="s">
        <v>81</v>
      </c>
      <c r="AY471" s="201" t="s">
        <v>142</v>
      </c>
      <c r="BK471" s="203">
        <f>SUM(BK472:BK477)</f>
        <v>0</v>
      </c>
    </row>
    <row r="472" s="2" customFormat="1" ht="16.5" customHeight="1">
      <c r="A472" s="40"/>
      <c r="B472" s="41"/>
      <c r="C472" s="206" t="s">
        <v>608</v>
      </c>
      <c r="D472" s="206" t="s">
        <v>144</v>
      </c>
      <c r="E472" s="207" t="s">
        <v>489</v>
      </c>
      <c r="F472" s="208" t="s">
        <v>490</v>
      </c>
      <c r="G472" s="209" t="s">
        <v>372</v>
      </c>
      <c r="H472" s="210">
        <v>36</v>
      </c>
      <c r="I472" s="211"/>
      <c r="J472" s="212">
        <f>ROUND(I472*H472,2)</f>
        <v>0</v>
      </c>
      <c r="K472" s="208" t="s">
        <v>148</v>
      </c>
      <c r="L472" s="46"/>
      <c r="M472" s="213" t="s">
        <v>19</v>
      </c>
      <c r="N472" s="214" t="s">
        <v>44</v>
      </c>
      <c r="O472" s="86"/>
      <c r="P472" s="215">
        <f>O472*H472</f>
        <v>0</v>
      </c>
      <c r="Q472" s="215">
        <v>0.14298</v>
      </c>
      <c r="R472" s="215">
        <f>Q472*H472</f>
        <v>5.1472800000000003</v>
      </c>
      <c r="S472" s="215">
        <v>0</v>
      </c>
      <c r="T472" s="216">
        <f>S472*H472</f>
        <v>0</v>
      </c>
      <c r="U472" s="40"/>
      <c r="V472" s="40"/>
      <c r="W472" s="40"/>
      <c r="X472" s="40"/>
      <c r="Y472" s="40"/>
      <c r="Z472" s="40"/>
      <c r="AA472" s="40"/>
      <c r="AB472" s="40"/>
      <c r="AC472" s="40"/>
      <c r="AD472" s="40"/>
      <c r="AE472" s="40"/>
      <c r="AR472" s="217" t="s">
        <v>149</v>
      </c>
      <c r="AT472" s="217" t="s">
        <v>144</v>
      </c>
      <c r="AU472" s="217" t="s">
        <v>83</v>
      </c>
      <c r="AY472" s="19" t="s">
        <v>142</v>
      </c>
      <c r="BE472" s="218">
        <f>IF(N472="základní",J472,0)</f>
        <v>0</v>
      </c>
      <c r="BF472" s="218">
        <f>IF(N472="snížená",J472,0)</f>
        <v>0</v>
      </c>
      <c r="BG472" s="218">
        <f>IF(N472="zákl. přenesená",J472,0)</f>
        <v>0</v>
      </c>
      <c r="BH472" s="218">
        <f>IF(N472="sníž. přenesená",J472,0)</f>
        <v>0</v>
      </c>
      <c r="BI472" s="218">
        <f>IF(N472="nulová",J472,0)</f>
        <v>0</v>
      </c>
      <c r="BJ472" s="19" t="s">
        <v>81</v>
      </c>
      <c r="BK472" s="218">
        <f>ROUND(I472*H472,2)</f>
        <v>0</v>
      </c>
      <c r="BL472" s="19" t="s">
        <v>149</v>
      </c>
      <c r="BM472" s="217" t="s">
        <v>1162</v>
      </c>
    </row>
    <row r="473" s="2" customFormat="1">
      <c r="A473" s="40"/>
      <c r="B473" s="41"/>
      <c r="C473" s="42"/>
      <c r="D473" s="219" t="s">
        <v>151</v>
      </c>
      <c r="E473" s="42"/>
      <c r="F473" s="220" t="s">
        <v>492</v>
      </c>
      <c r="G473" s="42"/>
      <c r="H473" s="42"/>
      <c r="I473" s="221"/>
      <c r="J473" s="42"/>
      <c r="K473" s="42"/>
      <c r="L473" s="46"/>
      <c r="M473" s="222"/>
      <c r="N473" s="223"/>
      <c r="O473" s="86"/>
      <c r="P473" s="86"/>
      <c r="Q473" s="86"/>
      <c r="R473" s="86"/>
      <c r="S473" s="86"/>
      <c r="T473" s="87"/>
      <c r="U473" s="40"/>
      <c r="V473" s="40"/>
      <c r="W473" s="40"/>
      <c r="X473" s="40"/>
      <c r="Y473" s="40"/>
      <c r="Z473" s="40"/>
      <c r="AA473" s="40"/>
      <c r="AB473" s="40"/>
      <c r="AC473" s="40"/>
      <c r="AD473" s="40"/>
      <c r="AE473" s="40"/>
      <c r="AT473" s="19" t="s">
        <v>151</v>
      </c>
      <c r="AU473" s="19" t="s">
        <v>83</v>
      </c>
    </row>
    <row r="474" s="13" customFormat="1">
      <c r="A474" s="13"/>
      <c r="B474" s="224"/>
      <c r="C474" s="225"/>
      <c r="D474" s="226" t="s">
        <v>153</v>
      </c>
      <c r="E474" s="227" t="s">
        <v>19</v>
      </c>
      <c r="F474" s="228" t="s">
        <v>927</v>
      </c>
      <c r="G474" s="225"/>
      <c r="H474" s="227" t="s">
        <v>19</v>
      </c>
      <c r="I474" s="229"/>
      <c r="J474" s="225"/>
      <c r="K474" s="225"/>
      <c r="L474" s="230"/>
      <c r="M474" s="231"/>
      <c r="N474" s="232"/>
      <c r="O474" s="232"/>
      <c r="P474" s="232"/>
      <c r="Q474" s="232"/>
      <c r="R474" s="232"/>
      <c r="S474" s="232"/>
      <c r="T474" s="233"/>
      <c r="U474" s="13"/>
      <c r="V474" s="13"/>
      <c r="W474" s="13"/>
      <c r="X474" s="13"/>
      <c r="Y474" s="13"/>
      <c r="Z474" s="13"/>
      <c r="AA474" s="13"/>
      <c r="AB474" s="13"/>
      <c r="AC474" s="13"/>
      <c r="AD474" s="13"/>
      <c r="AE474" s="13"/>
      <c r="AT474" s="234" t="s">
        <v>153</v>
      </c>
      <c r="AU474" s="234" t="s">
        <v>83</v>
      </c>
      <c r="AV474" s="13" t="s">
        <v>81</v>
      </c>
      <c r="AW474" s="13" t="s">
        <v>35</v>
      </c>
      <c r="AX474" s="13" t="s">
        <v>73</v>
      </c>
      <c r="AY474" s="234" t="s">
        <v>142</v>
      </c>
    </row>
    <row r="475" s="13" customFormat="1">
      <c r="A475" s="13"/>
      <c r="B475" s="224"/>
      <c r="C475" s="225"/>
      <c r="D475" s="226" t="s">
        <v>153</v>
      </c>
      <c r="E475" s="227" t="s">
        <v>19</v>
      </c>
      <c r="F475" s="228" t="s">
        <v>493</v>
      </c>
      <c r="G475" s="225"/>
      <c r="H475" s="227" t="s">
        <v>19</v>
      </c>
      <c r="I475" s="229"/>
      <c r="J475" s="225"/>
      <c r="K475" s="225"/>
      <c r="L475" s="230"/>
      <c r="M475" s="231"/>
      <c r="N475" s="232"/>
      <c r="O475" s="232"/>
      <c r="P475" s="232"/>
      <c r="Q475" s="232"/>
      <c r="R475" s="232"/>
      <c r="S475" s="232"/>
      <c r="T475" s="233"/>
      <c r="U475" s="13"/>
      <c r="V475" s="13"/>
      <c r="W475" s="13"/>
      <c r="X475" s="13"/>
      <c r="Y475" s="13"/>
      <c r="Z475" s="13"/>
      <c r="AA475" s="13"/>
      <c r="AB475" s="13"/>
      <c r="AC475" s="13"/>
      <c r="AD475" s="13"/>
      <c r="AE475" s="13"/>
      <c r="AT475" s="234" t="s">
        <v>153</v>
      </c>
      <c r="AU475" s="234" t="s">
        <v>83</v>
      </c>
      <c r="AV475" s="13" t="s">
        <v>81</v>
      </c>
      <c r="AW475" s="13" t="s">
        <v>35</v>
      </c>
      <c r="AX475" s="13" t="s">
        <v>73</v>
      </c>
      <c r="AY475" s="234" t="s">
        <v>142</v>
      </c>
    </row>
    <row r="476" s="13" customFormat="1">
      <c r="A476" s="13"/>
      <c r="B476" s="224"/>
      <c r="C476" s="225"/>
      <c r="D476" s="226" t="s">
        <v>153</v>
      </c>
      <c r="E476" s="227" t="s">
        <v>19</v>
      </c>
      <c r="F476" s="228" t="s">
        <v>1163</v>
      </c>
      <c r="G476" s="225"/>
      <c r="H476" s="227" t="s">
        <v>19</v>
      </c>
      <c r="I476" s="229"/>
      <c r="J476" s="225"/>
      <c r="K476" s="225"/>
      <c r="L476" s="230"/>
      <c r="M476" s="231"/>
      <c r="N476" s="232"/>
      <c r="O476" s="232"/>
      <c r="P476" s="232"/>
      <c r="Q476" s="232"/>
      <c r="R476" s="232"/>
      <c r="S476" s="232"/>
      <c r="T476" s="233"/>
      <c r="U476" s="13"/>
      <c r="V476" s="13"/>
      <c r="W476" s="13"/>
      <c r="X476" s="13"/>
      <c r="Y476" s="13"/>
      <c r="Z476" s="13"/>
      <c r="AA476" s="13"/>
      <c r="AB476" s="13"/>
      <c r="AC476" s="13"/>
      <c r="AD476" s="13"/>
      <c r="AE476" s="13"/>
      <c r="AT476" s="234" t="s">
        <v>153</v>
      </c>
      <c r="AU476" s="234" t="s">
        <v>83</v>
      </c>
      <c r="AV476" s="13" t="s">
        <v>81</v>
      </c>
      <c r="AW476" s="13" t="s">
        <v>35</v>
      </c>
      <c r="AX476" s="13" t="s">
        <v>73</v>
      </c>
      <c r="AY476" s="234" t="s">
        <v>142</v>
      </c>
    </row>
    <row r="477" s="14" customFormat="1">
      <c r="A477" s="14"/>
      <c r="B477" s="235"/>
      <c r="C477" s="236"/>
      <c r="D477" s="226" t="s">
        <v>153</v>
      </c>
      <c r="E477" s="237" t="s">
        <v>19</v>
      </c>
      <c r="F477" s="238" t="s">
        <v>1164</v>
      </c>
      <c r="G477" s="236"/>
      <c r="H477" s="239">
        <v>36</v>
      </c>
      <c r="I477" s="240"/>
      <c r="J477" s="236"/>
      <c r="K477" s="236"/>
      <c r="L477" s="241"/>
      <c r="M477" s="242"/>
      <c r="N477" s="243"/>
      <c r="O477" s="243"/>
      <c r="P477" s="243"/>
      <c r="Q477" s="243"/>
      <c r="R477" s="243"/>
      <c r="S477" s="243"/>
      <c r="T477" s="244"/>
      <c r="U477" s="14"/>
      <c r="V477" s="14"/>
      <c r="W477" s="14"/>
      <c r="X477" s="14"/>
      <c r="Y477" s="14"/>
      <c r="Z477" s="14"/>
      <c r="AA477" s="14"/>
      <c r="AB477" s="14"/>
      <c r="AC477" s="14"/>
      <c r="AD477" s="14"/>
      <c r="AE477" s="14"/>
      <c r="AT477" s="245" t="s">
        <v>153</v>
      </c>
      <c r="AU477" s="245" t="s">
        <v>83</v>
      </c>
      <c r="AV477" s="14" t="s">
        <v>83</v>
      </c>
      <c r="AW477" s="14" t="s">
        <v>35</v>
      </c>
      <c r="AX477" s="14" t="s">
        <v>81</v>
      </c>
      <c r="AY477" s="245" t="s">
        <v>142</v>
      </c>
    </row>
    <row r="478" s="12" customFormat="1" ht="22.8" customHeight="1">
      <c r="A478" s="12"/>
      <c r="B478" s="190"/>
      <c r="C478" s="191"/>
      <c r="D478" s="192" t="s">
        <v>72</v>
      </c>
      <c r="E478" s="204" t="s">
        <v>221</v>
      </c>
      <c r="F478" s="204" t="s">
        <v>496</v>
      </c>
      <c r="G478" s="191"/>
      <c r="H478" s="191"/>
      <c r="I478" s="194"/>
      <c r="J478" s="205">
        <f>BK478</f>
        <v>0</v>
      </c>
      <c r="K478" s="191"/>
      <c r="L478" s="196"/>
      <c r="M478" s="197"/>
      <c r="N478" s="198"/>
      <c r="O478" s="198"/>
      <c r="P478" s="199">
        <f>SUM(P479:P483)</f>
        <v>0</v>
      </c>
      <c r="Q478" s="198"/>
      <c r="R478" s="199">
        <f>SUM(R479:R483)</f>
        <v>0.030240000000000003</v>
      </c>
      <c r="S478" s="198"/>
      <c r="T478" s="200">
        <f>SUM(T479:T483)</f>
        <v>0</v>
      </c>
      <c r="U478" s="12"/>
      <c r="V478" s="12"/>
      <c r="W478" s="12"/>
      <c r="X478" s="12"/>
      <c r="Y478" s="12"/>
      <c r="Z478" s="12"/>
      <c r="AA478" s="12"/>
      <c r="AB478" s="12"/>
      <c r="AC478" s="12"/>
      <c r="AD478" s="12"/>
      <c r="AE478" s="12"/>
      <c r="AR478" s="201" t="s">
        <v>81</v>
      </c>
      <c r="AT478" s="202" t="s">
        <v>72</v>
      </c>
      <c r="AU478" s="202" t="s">
        <v>81</v>
      </c>
      <c r="AY478" s="201" t="s">
        <v>142</v>
      </c>
      <c r="BK478" s="203">
        <f>SUM(BK479:BK483)</f>
        <v>0</v>
      </c>
    </row>
    <row r="479" s="2" customFormat="1" ht="16.5" customHeight="1">
      <c r="A479" s="40"/>
      <c r="B479" s="41"/>
      <c r="C479" s="206" t="s">
        <v>613</v>
      </c>
      <c r="D479" s="206" t="s">
        <v>144</v>
      </c>
      <c r="E479" s="207" t="s">
        <v>559</v>
      </c>
      <c r="F479" s="208" t="s">
        <v>560</v>
      </c>
      <c r="G479" s="209" t="s">
        <v>147</v>
      </c>
      <c r="H479" s="210">
        <v>84</v>
      </c>
      <c r="I479" s="211"/>
      <c r="J479" s="212">
        <f>ROUND(I479*H479,2)</f>
        <v>0</v>
      </c>
      <c r="K479" s="208" t="s">
        <v>148</v>
      </c>
      <c r="L479" s="46"/>
      <c r="M479" s="213" t="s">
        <v>19</v>
      </c>
      <c r="N479" s="214" t="s">
        <v>44</v>
      </c>
      <c r="O479" s="86"/>
      <c r="P479" s="215">
        <f>O479*H479</f>
        <v>0</v>
      </c>
      <c r="Q479" s="215">
        <v>0.00036000000000000002</v>
      </c>
      <c r="R479" s="215">
        <f>Q479*H479</f>
        <v>0.030240000000000003</v>
      </c>
      <c r="S479" s="215">
        <v>0</v>
      </c>
      <c r="T479" s="216">
        <f>S479*H479</f>
        <v>0</v>
      </c>
      <c r="U479" s="40"/>
      <c r="V479" s="40"/>
      <c r="W479" s="40"/>
      <c r="X479" s="40"/>
      <c r="Y479" s="40"/>
      <c r="Z479" s="40"/>
      <c r="AA479" s="40"/>
      <c r="AB479" s="40"/>
      <c r="AC479" s="40"/>
      <c r="AD479" s="40"/>
      <c r="AE479" s="40"/>
      <c r="AR479" s="217" t="s">
        <v>149</v>
      </c>
      <c r="AT479" s="217" t="s">
        <v>144</v>
      </c>
      <c r="AU479" s="217" t="s">
        <v>83</v>
      </c>
      <c r="AY479" s="19" t="s">
        <v>142</v>
      </c>
      <c r="BE479" s="218">
        <f>IF(N479="základní",J479,0)</f>
        <v>0</v>
      </c>
      <c r="BF479" s="218">
        <f>IF(N479="snížená",J479,0)</f>
        <v>0</v>
      </c>
      <c r="BG479" s="218">
        <f>IF(N479="zákl. přenesená",J479,0)</f>
        <v>0</v>
      </c>
      <c r="BH479" s="218">
        <f>IF(N479="sníž. přenesená",J479,0)</f>
        <v>0</v>
      </c>
      <c r="BI479" s="218">
        <f>IF(N479="nulová",J479,0)</f>
        <v>0</v>
      </c>
      <c r="BJ479" s="19" t="s">
        <v>81</v>
      </c>
      <c r="BK479" s="218">
        <f>ROUND(I479*H479,2)</f>
        <v>0</v>
      </c>
      <c r="BL479" s="19" t="s">
        <v>149</v>
      </c>
      <c r="BM479" s="217" t="s">
        <v>1165</v>
      </c>
    </row>
    <row r="480" s="2" customFormat="1">
      <c r="A480" s="40"/>
      <c r="B480" s="41"/>
      <c r="C480" s="42"/>
      <c r="D480" s="219" t="s">
        <v>151</v>
      </c>
      <c r="E480" s="42"/>
      <c r="F480" s="220" t="s">
        <v>562</v>
      </c>
      <c r="G480" s="42"/>
      <c r="H480" s="42"/>
      <c r="I480" s="221"/>
      <c r="J480" s="42"/>
      <c r="K480" s="42"/>
      <c r="L480" s="46"/>
      <c r="M480" s="222"/>
      <c r="N480" s="223"/>
      <c r="O480" s="86"/>
      <c r="P480" s="86"/>
      <c r="Q480" s="86"/>
      <c r="R480" s="86"/>
      <c r="S480" s="86"/>
      <c r="T480" s="87"/>
      <c r="U480" s="40"/>
      <c r="V480" s="40"/>
      <c r="W480" s="40"/>
      <c r="X480" s="40"/>
      <c r="Y480" s="40"/>
      <c r="Z480" s="40"/>
      <c r="AA480" s="40"/>
      <c r="AB480" s="40"/>
      <c r="AC480" s="40"/>
      <c r="AD480" s="40"/>
      <c r="AE480" s="40"/>
      <c r="AT480" s="19" t="s">
        <v>151</v>
      </c>
      <c r="AU480" s="19" t="s">
        <v>83</v>
      </c>
    </row>
    <row r="481" s="13" customFormat="1">
      <c r="A481" s="13"/>
      <c r="B481" s="224"/>
      <c r="C481" s="225"/>
      <c r="D481" s="226" t="s">
        <v>153</v>
      </c>
      <c r="E481" s="227" t="s">
        <v>19</v>
      </c>
      <c r="F481" s="228" t="s">
        <v>993</v>
      </c>
      <c r="G481" s="225"/>
      <c r="H481" s="227" t="s">
        <v>19</v>
      </c>
      <c r="I481" s="229"/>
      <c r="J481" s="225"/>
      <c r="K481" s="225"/>
      <c r="L481" s="230"/>
      <c r="M481" s="231"/>
      <c r="N481" s="232"/>
      <c r="O481" s="232"/>
      <c r="P481" s="232"/>
      <c r="Q481" s="232"/>
      <c r="R481" s="232"/>
      <c r="S481" s="232"/>
      <c r="T481" s="233"/>
      <c r="U481" s="13"/>
      <c r="V481" s="13"/>
      <c r="W481" s="13"/>
      <c r="X481" s="13"/>
      <c r="Y481" s="13"/>
      <c r="Z481" s="13"/>
      <c r="AA481" s="13"/>
      <c r="AB481" s="13"/>
      <c r="AC481" s="13"/>
      <c r="AD481" s="13"/>
      <c r="AE481" s="13"/>
      <c r="AT481" s="234" t="s">
        <v>153</v>
      </c>
      <c r="AU481" s="234" t="s">
        <v>83</v>
      </c>
      <c r="AV481" s="13" t="s">
        <v>81</v>
      </c>
      <c r="AW481" s="13" t="s">
        <v>35</v>
      </c>
      <c r="AX481" s="13" t="s">
        <v>73</v>
      </c>
      <c r="AY481" s="234" t="s">
        <v>142</v>
      </c>
    </row>
    <row r="482" s="13" customFormat="1">
      <c r="A482" s="13"/>
      <c r="B482" s="224"/>
      <c r="C482" s="225"/>
      <c r="D482" s="226" t="s">
        <v>153</v>
      </c>
      <c r="E482" s="227" t="s">
        <v>19</v>
      </c>
      <c r="F482" s="228" t="s">
        <v>994</v>
      </c>
      <c r="G482" s="225"/>
      <c r="H482" s="227" t="s">
        <v>19</v>
      </c>
      <c r="I482" s="229"/>
      <c r="J482" s="225"/>
      <c r="K482" s="225"/>
      <c r="L482" s="230"/>
      <c r="M482" s="231"/>
      <c r="N482" s="232"/>
      <c r="O482" s="232"/>
      <c r="P482" s="232"/>
      <c r="Q482" s="232"/>
      <c r="R482" s="232"/>
      <c r="S482" s="232"/>
      <c r="T482" s="233"/>
      <c r="U482" s="13"/>
      <c r="V482" s="13"/>
      <c r="W482" s="13"/>
      <c r="X482" s="13"/>
      <c r="Y482" s="13"/>
      <c r="Z482" s="13"/>
      <c r="AA482" s="13"/>
      <c r="AB482" s="13"/>
      <c r="AC482" s="13"/>
      <c r="AD482" s="13"/>
      <c r="AE482" s="13"/>
      <c r="AT482" s="234" t="s">
        <v>153</v>
      </c>
      <c r="AU482" s="234" t="s">
        <v>83</v>
      </c>
      <c r="AV482" s="13" t="s">
        <v>81</v>
      </c>
      <c r="AW482" s="13" t="s">
        <v>35</v>
      </c>
      <c r="AX482" s="13" t="s">
        <v>73</v>
      </c>
      <c r="AY482" s="234" t="s">
        <v>142</v>
      </c>
    </row>
    <row r="483" s="14" customFormat="1">
      <c r="A483" s="14"/>
      <c r="B483" s="235"/>
      <c r="C483" s="236"/>
      <c r="D483" s="226" t="s">
        <v>153</v>
      </c>
      <c r="E483" s="237" t="s">
        <v>19</v>
      </c>
      <c r="F483" s="238" t="s">
        <v>1166</v>
      </c>
      <c r="G483" s="236"/>
      <c r="H483" s="239">
        <v>84</v>
      </c>
      <c r="I483" s="240"/>
      <c r="J483" s="236"/>
      <c r="K483" s="236"/>
      <c r="L483" s="241"/>
      <c r="M483" s="242"/>
      <c r="N483" s="243"/>
      <c r="O483" s="243"/>
      <c r="P483" s="243"/>
      <c r="Q483" s="243"/>
      <c r="R483" s="243"/>
      <c r="S483" s="243"/>
      <c r="T483" s="244"/>
      <c r="U483" s="14"/>
      <c r="V483" s="14"/>
      <c r="W483" s="14"/>
      <c r="X483" s="14"/>
      <c r="Y483" s="14"/>
      <c r="Z483" s="14"/>
      <c r="AA483" s="14"/>
      <c r="AB483" s="14"/>
      <c r="AC483" s="14"/>
      <c r="AD483" s="14"/>
      <c r="AE483" s="14"/>
      <c r="AT483" s="245" t="s">
        <v>153</v>
      </c>
      <c r="AU483" s="245" t="s">
        <v>83</v>
      </c>
      <c r="AV483" s="14" t="s">
        <v>83</v>
      </c>
      <c r="AW483" s="14" t="s">
        <v>35</v>
      </c>
      <c r="AX483" s="14" t="s">
        <v>81</v>
      </c>
      <c r="AY483" s="245" t="s">
        <v>142</v>
      </c>
    </row>
    <row r="484" s="12" customFormat="1" ht="22.8" customHeight="1">
      <c r="A484" s="12"/>
      <c r="B484" s="190"/>
      <c r="C484" s="191"/>
      <c r="D484" s="192" t="s">
        <v>72</v>
      </c>
      <c r="E484" s="204" t="s">
        <v>606</v>
      </c>
      <c r="F484" s="204" t="s">
        <v>607</v>
      </c>
      <c r="G484" s="191"/>
      <c r="H484" s="191"/>
      <c r="I484" s="194"/>
      <c r="J484" s="205">
        <f>BK484</f>
        <v>0</v>
      </c>
      <c r="K484" s="191"/>
      <c r="L484" s="196"/>
      <c r="M484" s="197"/>
      <c r="N484" s="198"/>
      <c r="O484" s="198"/>
      <c r="P484" s="199">
        <f>SUM(P485:P488)</f>
        <v>0</v>
      </c>
      <c r="Q484" s="198"/>
      <c r="R484" s="199">
        <f>SUM(R485:R488)</f>
        <v>0</v>
      </c>
      <c r="S484" s="198"/>
      <c r="T484" s="200">
        <f>SUM(T485:T488)</f>
        <v>0</v>
      </c>
      <c r="U484" s="12"/>
      <c r="V484" s="12"/>
      <c r="W484" s="12"/>
      <c r="X484" s="12"/>
      <c r="Y484" s="12"/>
      <c r="Z484" s="12"/>
      <c r="AA484" s="12"/>
      <c r="AB484" s="12"/>
      <c r="AC484" s="12"/>
      <c r="AD484" s="12"/>
      <c r="AE484" s="12"/>
      <c r="AR484" s="201" t="s">
        <v>81</v>
      </c>
      <c r="AT484" s="202" t="s">
        <v>72</v>
      </c>
      <c r="AU484" s="202" t="s">
        <v>81</v>
      </c>
      <c r="AY484" s="201" t="s">
        <v>142</v>
      </c>
      <c r="BK484" s="203">
        <f>SUM(BK485:BK488)</f>
        <v>0</v>
      </c>
    </row>
    <row r="485" s="2" customFormat="1" ht="24.15" customHeight="1">
      <c r="A485" s="40"/>
      <c r="B485" s="41"/>
      <c r="C485" s="206" t="s">
        <v>621</v>
      </c>
      <c r="D485" s="206" t="s">
        <v>144</v>
      </c>
      <c r="E485" s="207" t="s">
        <v>609</v>
      </c>
      <c r="F485" s="208" t="s">
        <v>610</v>
      </c>
      <c r="G485" s="209" t="s">
        <v>253</v>
      </c>
      <c r="H485" s="210">
        <v>1063.6500000000001</v>
      </c>
      <c r="I485" s="211"/>
      <c r="J485" s="212">
        <f>ROUND(I485*H485,2)</f>
        <v>0</v>
      </c>
      <c r="K485" s="208" t="s">
        <v>148</v>
      </c>
      <c r="L485" s="46"/>
      <c r="M485" s="213" t="s">
        <v>19</v>
      </c>
      <c r="N485" s="214" t="s">
        <v>44</v>
      </c>
      <c r="O485" s="86"/>
      <c r="P485" s="215">
        <f>O485*H485</f>
        <v>0</v>
      </c>
      <c r="Q485" s="215">
        <v>0</v>
      </c>
      <c r="R485" s="215">
        <f>Q485*H485</f>
        <v>0</v>
      </c>
      <c r="S485" s="215">
        <v>0</v>
      </c>
      <c r="T485" s="216">
        <f>S485*H485</f>
        <v>0</v>
      </c>
      <c r="U485" s="40"/>
      <c r="V485" s="40"/>
      <c r="W485" s="40"/>
      <c r="X485" s="40"/>
      <c r="Y485" s="40"/>
      <c r="Z485" s="40"/>
      <c r="AA485" s="40"/>
      <c r="AB485" s="40"/>
      <c r="AC485" s="40"/>
      <c r="AD485" s="40"/>
      <c r="AE485" s="40"/>
      <c r="AR485" s="217" t="s">
        <v>149</v>
      </c>
      <c r="AT485" s="217" t="s">
        <v>144</v>
      </c>
      <c r="AU485" s="217" t="s">
        <v>83</v>
      </c>
      <c r="AY485" s="19" t="s">
        <v>142</v>
      </c>
      <c r="BE485" s="218">
        <f>IF(N485="základní",J485,0)</f>
        <v>0</v>
      </c>
      <c r="BF485" s="218">
        <f>IF(N485="snížená",J485,0)</f>
        <v>0</v>
      </c>
      <c r="BG485" s="218">
        <f>IF(N485="zákl. přenesená",J485,0)</f>
        <v>0</v>
      </c>
      <c r="BH485" s="218">
        <f>IF(N485="sníž. přenesená",J485,0)</f>
        <v>0</v>
      </c>
      <c r="BI485" s="218">
        <f>IF(N485="nulová",J485,0)</f>
        <v>0</v>
      </c>
      <c r="BJ485" s="19" t="s">
        <v>81</v>
      </c>
      <c r="BK485" s="218">
        <f>ROUND(I485*H485,2)</f>
        <v>0</v>
      </c>
      <c r="BL485" s="19" t="s">
        <v>149</v>
      </c>
      <c r="BM485" s="217" t="s">
        <v>1167</v>
      </c>
    </row>
    <row r="486" s="2" customFormat="1">
      <c r="A486" s="40"/>
      <c r="B486" s="41"/>
      <c r="C486" s="42"/>
      <c r="D486" s="219" t="s">
        <v>151</v>
      </c>
      <c r="E486" s="42"/>
      <c r="F486" s="220" t="s">
        <v>612</v>
      </c>
      <c r="G486" s="42"/>
      <c r="H486" s="42"/>
      <c r="I486" s="221"/>
      <c r="J486" s="42"/>
      <c r="K486" s="42"/>
      <c r="L486" s="46"/>
      <c r="M486" s="222"/>
      <c r="N486" s="223"/>
      <c r="O486" s="86"/>
      <c r="P486" s="86"/>
      <c r="Q486" s="86"/>
      <c r="R486" s="86"/>
      <c r="S486" s="86"/>
      <c r="T486" s="87"/>
      <c r="U486" s="40"/>
      <c r="V486" s="40"/>
      <c r="W486" s="40"/>
      <c r="X486" s="40"/>
      <c r="Y486" s="40"/>
      <c r="Z486" s="40"/>
      <c r="AA486" s="40"/>
      <c r="AB486" s="40"/>
      <c r="AC486" s="40"/>
      <c r="AD486" s="40"/>
      <c r="AE486" s="40"/>
      <c r="AT486" s="19" t="s">
        <v>151</v>
      </c>
      <c r="AU486" s="19" t="s">
        <v>83</v>
      </c>
    </row>
    <row r="487" s="2" customFormat="1" ht="24.15" customHeight="1">
      <c r="A487" s="40"/>
      <c r="B487" s="41"/>
      <c r="C487" s="206" t="s">
        <v>627</v>
      </c>
      <c r="D487" s="206" t="s">
        <v>144</v>
      </c>
      <c r="E487" s="207" t="s">
        <v>614</v>
      </c>
      <c r="F487" s="208" t="s">
        <v>615</v>
      </c>
      <c r="G487" s="209" t="s">
        <v>253</v>
      </c>
      <c r="H487" s="210">
        <v>1063.6500000000001</v>
      </c>
      <c r="I487" s="211"/>
      <c r="J487" s="212">
        <f>ROUND(I487*H487,2)</f>
        <v>0</v>
      </c>
      <c r="K487" s="208" t="s">
        <v>148</v>
      </c>
      <c r="L487" s="46"/>
      <c r="M487" s="213" t="s">
        <v>19</v>
      </c>
      <c r="N487" s="214" t="s">
        <v>44</v>
      </c>
      <c r="O487" s="86"/>
      <c r="P487" s="215">
        <f>O487*H487</f>
        <v>0</v>
      </c>
      <c r="Q487" s="215">
        <v>0</v>
      </c>
      <c r="R487" s="215">
        <f>Q487*H487</f>
        <v>0</v>
      </c>
      <c r="S487" s="215">
        <v>0</v>
      </c>
      <c r="T487" s="216">
        <f>S487*H487</f>
        <v>0</v>
      </c>
      <c r="U487" s="40"/>
      <c r="V487" s="40"/>
      <c r="W487" s="40"/>
      <c r="X487" s="40"/>
      <c r="Y487" s="40"/>
      <c r="Z487" s="40"/>
      <c r="AA487" s="40"/>
      <c r="AB487" s="40"/>
      <c r="AC487" s="40"/>
      <c r="AD487" s="40"/>
      <c r="AE487" s="40"/>
      <c r="AR487" s="217" t="s">
        <v>149</v>
      </c>
      <c r="AT487" s="217" t="s">
        <v>144</v>
      </c>
      <c r="AU487" s="217" t="s">
        <v>83</v>
      </c>
      <c r="AY487" s="19" t="s">
        <v>142</v>
      </c>
      <c r="BE487" s="218">
        <f>IF(N487="základní",J487,0)</f>
        <v>0</v>
      </c>
      <c r="BF487" s="218">
        <f>IF(N487="snížená",J487,0)</f>
        <v>0</v>
      </c>
      <c r="BG487" s="218">
        <f>IF(N487="zákl. přenesená",J487,0)</f>
        <v>0</v>
      </c>
      <c r="BH487" s="218">
        <f>IF(N487="sníž. přenesená",J487,0)</f>
        <v>0</v>
      </c>
      <c r="BI487" s="218">
        <f>IF(N487="nulová",J487,0)</f>
        <v>0</v>
      </c>
      <c r="BJ487" s="19" t="s">
        <v>81</v>
      </c>
      <c r="BK487" s="218">
        <f>ROUND(I487*H487,2)</f>
        <v>0</v>
      </c>
      <c r="BL487" s="19" t="s">
        <v>149</v>
      </c>
      <c r="BM487" s="217" t="s">
        <v>1168</v>
      </c>
    </row>
    <row r="488" s="2" customFormat="1">
      <c r="A488" s="40"/>
      <c r="B488" s="41"/>
      <c r="C488" s="42"/>
      <c r="D488" s="219" t="s">
        <v>151</v>
      </c>
      <c r="E488" s="42"/>
      <c r="F488" s="220" t="s">
        <v>617</v>
      </c>
      <c r="G488" s="42"/>
      <c r="H488" s="42"/>
      <c r="I488" s="221"/>
      <c r="J488" s="42"/>
      <c r="K488" s="42"/>
      <c r="L488" s="46"/>
      <c r="M488" s="222"/>
      <c r="N488" s="223"/>
      <c r="O488" s="86"/>
      <c r="P488" s="86"/>
      <c r="Q488" s="86"/>
      <c r="R488" s="86"/>
      <c r="S488" s="86"/>
      <c r="T488" s="87"/>
      <c r="U488" s="40"/>
      <c r="V488" s="40"/>
      <c r="W488" s="40"/>
      <c r="X488" s="40"/>
      <c r="Y488" s="40"/>
      <c r="Z488" s="40"/>
      <c r="AA488" s="40"/>
      <c r="AB488" s="40"/>
      <c r="AC488" s="40"/>
      <c r="AD488" s="40"/>
      <c r="AE488" s="40"/>
      <c r="AT488" s="19" t="s">
        <v>151</v>
      </c>
      <c r="AU488" s="19" t="s">
        <v>83</v>
      </c>
    </row>
    <row r="489" s="12" customFormat="1" ht="25.92" customHeight="1">
      <c r="A489" s="12"/>
      <c r="B489" s="190"/>
      <c r="C489" s="191"/>
      <c r="D489" s="192" t="s">
        <v>72</v>
      </c>
      <c r="E489" s="193" t="s">
        <v>637</v>
      </c>
      <c r="F489" s="193" t="s">
        <v>638</v>
      </c>
      <c r="G489" s="191"/>
      <c r="H489" s="191"/>
      <c r="I489" s="194"/>
      <c r="J489" s="195">
        <f>BK489</f>
        <v>0</v>
      </c>
      <c r="K489" s="191"/>
      <c r="L489" s="196"/>
      <c r="M489" s="197"/>
      <c r="N489" s="198"/>
      <c r="O489" s="198"/>
      <c r="P489" s="199">
        <f>P490+P522+P532+P555</f>
        <v>0</v>
      </c>
      <c r="Q489" s="198"/>
      <c r="R489" s="199">
        <f>R490+R522+R532+R555</f>
        <v>0</v>
      </c>
      <c r="S489" s="198"/>
      <c r="T489" s="200">
        <f>T490+T522+T532+T555</f>
        <v>0</v>
      </c>
      <c r="U489" s="12"/>
      <c r="V489" s="12"/>
      <c r="W489" s="12"/>
      <c r="X489" s="12"/>
      <c r="Y489" s="12"/>
      <c r="Z489" s="12"/>
      <c r="AA489" s="12"/>
      <c r="AB489" s="12"/>
      <c r="AC489" s="12"/>
      <c r="AD489" s="12"/>
      <c r="AE489" s="12"/>
      <c r="AR489" s="201" t="s">
        <v>180</v>
      </c>
      <c r="AT489" s="202" t="s">
        <v>72</v>
      </c>
      <c r="AU489" s="202" t="s">
        <v>73</v>
      </c>
      <c r="AY489" s="201" t="s">
        <v>142</v>
      </c>
      <c r="BK489" s="203">
        <f>BK490+BK522+BK532+BK555</f>
        <v>0</v>
      </c>
    </row>
    <row r="490" s="12" customFormat="1" ht="22.8" customHeight="1">
      <c r="A490" s="12"/>
      <c r="B490" s="190"/>
      <c r="C490" s="191"/>
      <c r="D490" s="192" t="s">
        <v>72</v>
      </c>
      <c r="E490" s="204" t="s">
        <v>639</v>
      </c>
      <c r="F490" s="204" t="s">
        <v>640</v>
      </c>
      <c r="G490" s="191"/>
      <c r="H490" s="191"/>
      <c r="I490" s="194"/>
      <c r="J490" s="205">
        <f>BK490</f>
        <v>0</v>
      </c>
      <c r="K490" s="191"/>
      <c r="L490" s="196"/>
      <c r="M490" s="197"/>
      <c r="N490" s="198"/>
      <c r="O490" s="198"/>
      <c r="P490" s="199">
        <f>SUM(P491:P521)</f>
        <v>0</v>
      </c>
      <c r="Q490" s="198"/>
      <c r="R490" s="199">
        <f>SUM(R491:R521)</f>
        <v>0</v>
      </c>
      <c r="S490" s="198"/>
      <c r="T490" s="200">
        <f>SUM(T491:T521)</f>
        <v>0</v>
      </c>
      <c r="U490" s="12"/>
      <c r="V490" s="12"/>
      <c r="W490" s="12"/>
      <c r="X490" s="12"/>
      <c r="Y490" s="12"/>
      <c r="Z490" s="12"/>
      <c r="AA490" s="12"/>
      <c r="AB490" s="12"/>
      <c r="AC490" s="12"/>
      <c r="AD490" s="12"/>
      <c r="AE490" s="12"/>
      <c r="AR490" s="201" t="s">
        <v>180</v>
      </c>
      <c r="AT490" s="202" t="s">
        <v>72</v>
      </c>
      <c r="AU490" s="202" t="s">
        <v>81</v>
      </c>
      <c r="AY490" s="201" t="s">
        <v>142</v>
      </c>
      <c r="BK490" s="203">
        <f>SUM(BK491:BK521)</f>
        <v>0</v>
      </c>
    </row>
    <row r="491" s="2" customFormat="1" ht="16.5" customHeight="1">
      <c r="A491" s="40"/>
      <c r="B491" s="41"/>
      <c r="C491" s="206" t="s">
        <v>632</v>
      </c>
      <c r="D491" s="206" t="s">
        <v>144</v>
      </c>
      <c r="E491" s="207" t="s">
        <v>642</v>
      </c>
      <c r="F491" s="208" t="s">
        <v>643</v>
      </c>
      <c r="G491" s="209" t="s">
        <v>644</v>
      </c>
      <c r="H491" s="210">
        <v>2</v>
      </c>
      <c r="I491" s="211"/>
      <c r="J491" s="212">
        <f>ROUND(I491*H491,2)</f>
        <v>0</v>
      </c>
      <c r="K491" s="208" t="s">
        <v>148</v>
      </c>
      <c r="L491" s="46"/>
      <c r="M491" s="213" t="s">
        <v>19</v>
      </c>
      <c r="N491" s="214" t="s">
        <v>44</v>
      </c>
      <c r="O491" s="86"/>
      <c r="P491" s="215">
        <f>O491*H491</f>
        <v>0</v>
      </c>
      <c r="Q491" s="215">
        <v>0</v>
      </c>
      <c r="R491" s="215">
        <f>Q491*H491</f>
        <v>0</v>
      </c>
      <c r="S491" s="215">
        <v>0</v>
      </c>
      <c r="T491" s="216">
        <f>S491*H491</f>
        <v>0</v>
      </c>
      <c r="U491" s="40"/>
      <c r="V491" s="40"/>
      <c r="W491" s="40"/>
      <c r="X491" s="40"/>
      <c r="Y491" s="40"/>
      <c r="Z491" s="40"/>
      <c r="AA491" s="40"/>
      <c r="AB491" s="40"/>
      <c r="AC491" s="40"/>
      <c r="AD491" s="40"/>
      <c r="AE491" s="40"/>
      <c r="AR491" s="217" t="s">
        <v>645</v>
      </c>
      <c r="AT491" s="217" t="s">
        <v>144</v>
      </c>
      <c r="AU491" s="217" t="s">
        <v>83</v>
      </c>
      <c r="AY491" s="19" t="s">
        <v>142</v>
      </c>
      <c r="BE491" s="218">
        <f>IF(N491="základní",J491,0)</f>
        <v>0</v>
      </c>
      <c r="BF491" s="218">
        <f>IF(N491="snížená",J491,0)</f>
        <v>0</v>
      </c>
      <c r="BG491" s="218">
        <f>IF(N491="zákl. přenesená",J491,0)</f>
        <v>0</v>
      </c>
      <c r="BH491" s="218">
        <f>IF(N491="sníž. přenesená",J491,0)</f>
        <v>0</v>
      </c>
      <c r="BI491" s="218">
        <f>IF(N491="nulová",J491,0)</f>
        <v>0</v>
      </c>
      <c r="BJ491" s="19" t="s">
        <v>81</v>
      </c>
      <c r="BK491" s="218">
        <f>ROUND(I491*H491,2)</f>
        <v>0</v>
      </c>
      <c r="BL491" s="19" t="s">
        <v>645</v>
      </c>
      <c r="BM491" s="217" t="s">
        <v>1169</v>
      </c>
    </row>
    <row r="492" s="2" customFormat="1">
      <c r="A492" s="40"/>
      <c r="B492" s="41"/>
      <c r="C492" s="42"/>
      <c r="D492" s="219" t="s">
        <v>151</v>
      </c>
      <c r="E492" s="42"/>
      <c r="F492" s="220" t="s">
        <v>647</v>
      </c>
      <c r="G492" s="42"/>
      <c r="H492" s="42"/>
      <c r="I492" s="221"/>
      <c r="J492" s="42"/>
      <c r="K492" s="42"/>
      <c r="L492" s="46"/>
      <c r="M492" s="222"/>
      <c r="N492" s="223"/>
      <c r="O492" s="86"/>
      <c r="P492" s="86"/>
      <c r="Q492" s="86"/>
      <c r="R492" s="86"/>
      <c r="S492" s="86"/>
      <c r="T492" s="87"/>
      <c r="U492" s="40"/>
      <c r="V492" s="40"/>
      <c r="W492" s="40"/>
      <c r="X492" s="40"/>
      <c r="Y492" s="40"/>
      <c r="Z492" s="40"/>
      <c r="AA492" s="40"/>
      <c r="AB492" s="40"/>
      <c r="AC492" s="40"/>
      <c r="AD492" s="40"/>
      <c r="AE492" s="40"/>
      <c r="AT492" s="19" t="s">
        <v>151</v>
      </c>
      <c r="AU492" s="19" t="s">
        <v>83</v>
      </c>
    </row>
    <row r="493" s="13" customFormat="1">
      <c r="A493" s="13"/>
      <c r="B493" s="224"/>
      <c r="C493" s="225"/>
      <c r="D493" s="226" t="s">
        <v>153</v>
      </c>
      <c r="E493" s="227" t="s">
        <v>19</v>
      </c>
      <c r="F493" s="228" t="s">
        <v>648</v>
      </c>
      <c r="G493" s="225"/>
      <c r="H493" s="227" t="s">
        <v>19</v>
      </c>
      <c r="I493" s="229"/>
      <c r="J493" s="225"/>
      <c r="K493" s="225"/>
      <c r="L493" s="230"/>
      <c r="M493" s="231"/>
      <c r="N493" s="232"/>
      <c r="O493" s="232"/>
      <c r="P493" s="232"/>
      <c r="Q493" s="232"/>
      <c r="R493" s="232"/>
      <c r="S493" s="232"/>
      <c r="T493" s="233"/>
      <c r="U493" s="13"/>
      <c r="V493" s="13"/>
      <c r="W493" s="13"/>
      <c r="X493" s="13"/>
      <c r="Y493" s="13"/>
      <c r="Z493" s="13"/>
      <c r="AA493" s="13"/>
      <c r="AB493" s="13"/>
      <c r="AC493" s="13"/>
      <c r="AD493" s="13"/>
      <c r="AE493" s="13"/>
      <c r="AT493" s="234" t="s">
        <v>153</v>
      </c>
      <c r="AU493" s="234" t="s">
        <v>83</v>
      </c>
      <c r="AV493" s="13" t="s">
        <v>81</v>
      </c>
      <c r="AW493" s="13" t="s">
        <v>35</v>
      </c>
      <c r="AX493" s="13" t="s">
        <v>73</v>
      </c>
      <c r="AY493" s="234" t="s">
        <v>142</v>
      </c>
    </row>
    <row r="494" s="14" customFormat="1">
      <c r="A494" s="14"/>
      <c r="B494" s="235"/>
      <c r="C494" s="236"/>
      <c r="D494" s="226" t="s">
        <v>153</v>
      </c>
      <c r="E494" s="237" t="s">
        <v>19</v>
      </c>
      <c r="F494" s="238" t="s">
        <v>83</v>
      </c>
      <c r="G494" s="236"/>
      <c r="H494" s="239">
        <v>2</v>
      </c>
      <c r="I494" s="240"/>
      <c r="J494" s="236"/>
      <c r="K494" s="236"/>
      <c r="L494" s="241"/>
      <c r="M494" s="242"/>
      <c r="N494" s="243"/>
      <c r="O494" s="243"/>
      <c r="P494" s="243"/>
      <c r="Q494" s="243"/>
      <c r="R494" s="243"/>
      <c r="S494" s="243"/>
      <c r="T494" s="244"/>
      <c r="U494" s="14"/>
      <c r="V494" s="14"/>
      <c r="W494" s="14"/>
      <c r="X494" s="14"/>
      <c r="Y494" s="14"/>
      <c r="Z494" s="14"/>
      <c r="AA494" s="14"/>
      <c r="AB494" s="14"/>
      <c r="AC494" s="14"/>
      <c r="AD494" s="14"/>
      <c r="AE494" s="14"/>
      <c r="AT494" s="245" t="s">
        <v>153</v>
      </c>
      <c r="AU494" s="245" t="s">
        <v>83</v>
      </c>
      <c r="AV494" s="14" t="s">
        <v>83</v>
      </c>
      <c r="AW494" s="14" t="s">
        <v>35</v>
      </c>
      <c r="AX494" s="14" t="s">
        <v>73</v>
      </c>
      <c r="AY494" s="245" t="s">
        <v>142</v>
      </c>
    </row>
    <row r="495" s="15" customFormat="1">
      <c r="A495" s="15"/>
      <c r="B495" s="246"/>
      <c r="C495" s="247"/>
      <c r="D495" s="226" t="s">
        <v>153</v>
      </c>
      <c r="E495" s="248" t="s">
        <v>19</v>
      </c>
      <c r="F495" s="249" t="s">
        <v>160</v>
      </c>
      <c r="G495" s="247"/>
      <c r="H495" s="250">
        <v>2</v>
      </c>
      <c r="I495" s="251"/>
      <c r="J495" s="247"/>
      <c r="K495" s="247"/>
      <c r="L495" s="252"/>
      <c r="M495" s="253"/>
      <c r="N495" s="254"/>
      <c r="O495" s="254"/>
      <c r="P495" s="254"/>
      <c r="Q495" s="254"/>
      <c r="R495" s="254"/>
      <c r="S495" s="254"/>
      <c r="T495" s="255"/>
      <c r="U495" s="15"/>
      <c r="V495" s="15"/>
      <c r="W495" s="15"/>
      <c r="X495" s="15"/>
      <c r="Y495" s="15"/>
      <c r="Z495" s="15"/>
      <c r="AA495" s="15"/>
      <c r="AB495" s="15"/>
      <c r="AC495" s="15"/>
      <c r="AD495" s="15"/>
      <c r="AE495" s="15"/>
      <c r="AT495" s="256" t="s">
        <v>153</v>
      </c>
      <c r="AU495" s="256" t="s">
        <v>83</v>
      </c>
      <c r="AV495" s="15" t="s">
        <v>149</v>
      </c>
      <c r="AW495" s="15" t="s">
        <v>35</v>
      </c>
      <c r="AX495" s="15" t="s">
        <v>81</v>
      </c>
      <c r="AY495" s="256" t="s">
        <v>142</v>
      </c>
    </row>
    <row r="496" s="2" customFormat="1" ht="16.5" customHeight="1">
      <c r="A496" s="40"/>
      <c r="B496" s="41"/>
      <c r="C496" s="206" t="s">
        <v>641</v>
      </c>
      <c r="D496" s="206" t="s">
        <v>144</v>
      </c>
      <c r="E496" s="207" t="s">
        <v>649</v>
      </c>
      <c r="F496" s="208" t="s">
        <v>650</v>
      </c>
      <c r="G496" s="209" t="s">
        <v>651</v>
      </c>
      <c r="H496" s="210">
        <v>1</v>
      </c>
      <c r="I496" s="211"/>
      <c r="J496" s="212">
        <f>ROUND(I496*H496,2)</f>
        <v>0</v>
      </c>
      <c r="K496" s="208" t="s">
        <v>148</v>
      </c>
      <c r="L496" s="46"/>
      <c r="M496" s="213" t="s">
        <v>19</v>
      </c>
      <c r="N496" s="214" t="s">
        <v>44</v>
      </c>
      <c r="O496" s="86"/>
      <c r="P496" s="215">
        <f>O496*H496</f>
        <v>0</v>
      </c>
      <c r="Q496" s="215">
        <v>0</v>
      </c>
      <c r="R496" s="215">
        <f>Q496*H496</f>
        <v>0</v>
      </c>
      <c r="S496" s="215">
        <v>0</v>
      </c>
      <c r="T496" s="216">
        <f>S496*H496</f>
        <v>0</v>
      </c>
      <c r="U496" s="40"/>
      <c r="V496" s="40"/>
      <c r="W496" s="40"/>
      <c r="X496" s="40"/>
      <c r="Y496" s="40"/>
      <c r="Z496" s="40"/>
      <c r="AA496" s="40"/>
      <c r="AB496" s="40"/>
      <c r="AC496" s="40"/>
      <c r="AD496" s="40"/>
      <c r="AE496" s="40"/>
      <c r="AR496" s="217" t="s">
        <v>645</v>
      </c>
      <c r="AT496" s="217" t="s">
        <v>144</v>
      </c>
      <c r="AU496" s="217" t="s">
        <v>83</v>
      </c>
      <c r="AY496" s="19" t="s">
        <v>142</v>
      </c>
      <c r="BE496" s="218">
        <f>IF(N496="základní",J496,0)</f>
        <v>0</v>
      </c>
      <c r="BF496" s="218">
        <f>IF(N496="snížená",J496,0)</f>
        <v>0</v>
      </c>
      <c r="BG496" s="218">
        <f>IF(N496="zákl. přenesená",J496,0)</f>
        <v>0</v>
      </c>
      <c r="BH496" s="218">
        <f>IF(N496="sníž. přenesená",J496,0)</f>
        <v>0</v>
      </c>
      <c r="BI496" s="218">
        <f>IF(N496="nulová",J496,0)</f>
        <v>0</v>
      </c>
      <c r="BJ496" s="19" t="s">
        <v>81</v>
      </c>
      <c r="BK496" s="218">
        <f>ROUND(I496*H496,2)</f>
        <v>0</v>
      </c>
      <c r="BL496" s="19" t="s">
        <v>645</v>
      </c>
      <c r="BM496" s="217" t="s">
        <v>1170</v>
      </c>
    </row>
    <row r="497" s="2" customFormat="1">
      <c r="A497" s="40"/>
      <c r="B497" s="41"/>
      <c r="C497" s="42"/>
      <c r="D497" s="219" t="s">
        <v>151</v>
      </c>
      <c r="E497" s="42"/>
      <c r="F497" s="220" t="s">
        <v>653</v>
      </c>
      <c r="G497" s="42"/>
      <c r="H497" s="42"/>
      <c r="I497" s="221"/>
      <c r="J497" s="42"/>
      <c r="K497" s="42"/>
      <c r="L497" s="46"/>
      <c r="M497" s="222"/>
      <c r="N497" s="223"/>
      <c r="O497" s="86"/>
      <c r="P497" s="86"/>
      <c r="Q497" s="86"/>
      <c r="R497" s="86"/>
      <c r="S497" s="86"/>
      <c r="T497" s="87"/>
      <c r="U497" s="40"/>
      <c r="V497" s="40"/>
      <c r="W497" s="40"/>
      <c r="X497" s="40"/>
      <c r="Y497" s="40"/>
      <c r="Z497" s="40"/>
      <c r="AA497" s="40"/>
      <c r="AB497" s="40"/>
      <c r="AC497" s="40"/>
      <c r="AD497" s="40"/>
      <c r="AE497" s="40"/>
      <c r="AT497" s="19" t="s">
        <v>151</v>
      </c>
      <c r="AU497" s="19" t="s">
        <v>83</v>
      </c>
    </row>
    <row r="498" s="13" customFormat="1">
      <c r="A498" s="13"/>
      <c r="B498" s="224"/>
      <c r="C498" s="225"/>
      <c r="D498" s="226" t="s">
        <v>153</v>
      </c>
      <c r="E498" s="227" t="s">
        <v>19</v>
      </c>
      <c r="F498" s="228" t="s">
        <v>654</v>
      </c>
      <c r="G498" s="225"/>
      <c r="H498" s="227" t="s">
        <v>19</v>
      </c>
      <c r="I498" s="229"/>
      <c r="J498" s="225"/>
      <c r="K498" s="225"/>
      <c r="L498" s="230"/>
      <c r="M498" s="231"/>
      <c r="N498" s="232"/>
      <c r="O498" s="232"/>
      <c r="P498" s="232"/>
      <c r="Q498" s="232"/>
      <c r="R498" s="232"/>
      <c r="S498" s="232"/>
      <c r="T498" s="233"/>
      <c r="U498" s="13"/>
      <c r="V498" s="13"/>
      <c r="W498" s="13"/>
      <c r="X498" s="13"/>
      <c r="Y498" s="13"/>
      <c r="Z498" s="13"/>
      <c r="AA498" s="13"/>
      <c r="AB498" s="13"/>
      <c r="AC498" s="13"/>
      <c r="AD498" s="13"/>
      <c r="AE498" s="13"/>
      <c r="AT498" s="234" t="s">
        <v>153</v>
      </c>
      <c r="AU498" s="234" t="s">
        <v>83</v>
      </c>
      <c r="AV498" s="13" t="s">
        <v>81</v>
      </c>
      <c r="AW498" s="13" t="s">
        <v>35</v>
      </c>
      <c r="AX498" s="13" t="s">
        <v>73</v>
      </c>
      <c r="AY498" s="234" t="s">
        <v>142</v>
      </c>
    </row>
    <row r="499" s="14" customFormat="1">
      <c r="A499" s="14"/>
      <c r="B499" s="235"/>
      <c r="C499" s="236"/>
      <c r="D499" s="226" t="s">
        <v>153</v>
      </c>
      <c r="E499" s="237" t="s">
        <v>19</v>
      </c>
      <c r="F499" s="238" t="s">
        <v>81</v>
      </c>
      <c r="G499" s="236"/>
      <c r="H499" s="239">
        <v>1</v>
      </c>
      <c r="I499" s="240"/>
      <c r="J499" s="236"/>
      <c r="K499" s="236"/>
      <c r="L499" s="241"/>
      <c r="M499" s="242"/>
      <c r="N499" s="243"/>
      <c r="O499" s="243"/>
      <c r="P499" s="243"/>
      <c r="Q499" s="243"/>
      <c r="R499" s="243"/>
      <c r="S499" s="243"/>
      <c r="T499" s="244"/>
      <c r="U499" s="14"/>
      <c r="V499" s="14"/>
      <c r="W499" s="14"/>
      <c r="X499" s="14"/>
      <c r="Y499" s="14"/>
      <c r="Z499" s="14"/>
      <c r="AA499" s="14"/>
      <c r="AB499" s="14"/>
      <c r="AC499" s="14"/>
      <c r="AD499" s="14"/>
      <c r="AE499" s="14"/>
      <c r="AT499" s="245" t="s">
        <v>153</v>
      </c>
      <c r="AU499" s="245" t="s">
        <v>83</v>
      </c>
      <c r="AV499" s="14" t="s">
        <v>83</v>
      </c>
      <c r="AW499" s="14" t="s">
        <v>35</v>
      </c>
      <c r="AX499" s="14" t="s">
        <v>81</v>
      </c>
      <c r="AY499" s="245" t="s">
        <v>142</v>
      </c>
    </row>
    <row r="500" s="2" customFormat="1" ht="16.5" customHeight="1">
      <c r="A500" s="40"/>
      <c r="B500" s="41"/>
      <c r="C500" s="206" t="s">
        <v>263</v>
      </c>
      <c r="D500" s="206" t="s">
        <v>144</v>
      </c>
      <c r="E500" s="207" t="s">
        <v>663</v>
      </c>
      <c r="F500" s="208" t="s">
        <v>664</v>
      </c>
      <c r="G500" s="209" t="s">
        <v>651</v>
      </c>
      <c r="H500" s="210">
        <v>1</v>
      </c>
      <c r="I500" s="211"/>
      <c r="J500" s="212">
        <f>ROUND(I500*H500,2)</f>
        <v>0</v>
      </c>
      <c r="K500" s="208" t="s">
        <v>148</v>
      </c>
      <c r="L500" s="46"/>
      <c r="M500" s="213" t="s">
        <v>19</v>
      </c>
      <c r="N500" s="214" t="s">
        <v>44</v>
      </c>
      <c r="O500" s="86"/>
      <c r="P500" s="215">
        <f>O500*H500</f>
        <v>0</v>
      </c>
      <c r="Q500" s="215">
        <v>0</v>
      </c>
      <c r="R500" s="215">
        <f>Q500*H500</f>
        <v>0</v>
      </c>
      <c r="S500" s="215">
        <v>0</v>
      </c>
      <c r="T500" s="216">
        <f>S500*H500</f>
        <v>0</v>
      </c>
      <c r="U500" s="40"/>
      <c r="V500" s="40"/>
      <c r="W500" s="40"/>
      <c r="X500" s="40"/>
      <c r="Y500" s="40"/>
      <c r="Z500" s="40"/>
      <c r="AA500" s="40"/>
      <c r="AB500" s="40"/>
      <c r="AC500" s="40"/>
      <c r="AD500" s="40"/>
      <c r="AE500" s="40"/>
      <c r="AR500" s="217" t="s">
        <v>645</v>
      </c>
      <c r="AT500" s="217" t="s">
        <v>144</v>
      </c>
      <c r="AU500" s="217" t="s">
        <v>83</v>
      </c>
      <c r="AY500" s="19" t="s">
        <v>142</v>
      </c>
      <c r="BE500" s="218">
        <f>IF(N500="základní",J500,0)</f>
        <v>0</v>
      </c>
      <c r="BF500" s="218">
        <f>IF(N500="snížená",J500,0)</f>
        <v>0</v>
      </c>
      <c r="BG500" s="218">
        <f>IF(N500="zákl. přenesená",J500,0)</f>
        <v>0</v>
      </c>
      <c r="BH500" s="218">
        <f>IF(N500="sníž. přenesená",J500,0)</f>
        <v>0</v>
      </c>
      <c r="BI500" s="218">
        <f>IF(N500="nulová",J500,0)</f>
        <v>0</v>
      </c>
      <c r="BJ500" s="19" t="s">
        <v>81</v>
      </c>
      <c r="BK500" s="218">
        <f>ROUND(I500*H500,2)</f>
        <v>0</v>
      </c>
      <c r="BL500" s="19" t="s">
        <v>645</v>
      </c>
      <c r="BM500" s="217" t="s">
        <v>1171</v>
      </c>
    </row>
    <row r="501" s="2" customFormat="1">
      <c r="A501" s="40"/>
      <c r="B501" s="41"/>
      <c r="C501" s="42"/>
      <c r="D501" s="219" t="s">
        <v>151</v>
      </c>
      <c r="E501" s="42"/>
      <c r="F501" s="220" t="s">
        <v>666</v>
      </c>
      <c r="G501" s="42"/>
      <c r="H501" s="42"/>
      <c r="I501" s="221"/>
      <c r="J501" s="42"/>
      <c r="K501" s="42"/>
      <c r="L501" s="46"/>
      <c r="M501" s="222"/>
      <c r="N501" s="223"/>
      <c r="O501" s="86"/>
      <c r="P501" s="86"/>
      <c r="Q501" s="86"/>
      <c r="R501" s="86"/>
      <c r="S501" s="86"/>
      <c r="T501" s="87"/>
      <c r="U501" s="40"/>
      <c r="V501" s="40"/>
      <c r="W501" s="40"/>
      <c r="X501" s="40"/>
      <c r="Y501" s="40"/>
      <c r="Z501" s="40"/>
      <c r="AA501" s="40"/>
      <c r="AB501" s="40"/>
      <c r="AC501" s="40"/>
      <c r="AD501" s="40"/>
      <c r="AE501" s="40"/>
      <c r="AT501" s="19" t="s">
        <v>151</v>
      </c>
      <c r="AU501" s="19" t="s">
        <v>83</v>
      </c>
    </row>
    <row r="502" s="13" customFormat="1">
      <c r="A502" s="13"/>
      <c r="B502" s="224"/>
      <c r="C502" s="225"/>
      <c r="D502" s="226" t="s">
        <v>153</v>
      </c>
      <c r="E502" s="227" t="s">
        <v>19</v>
      </c>
      <c r="F502" s="228" t="s">
        <v>667</v>
      </c>
      <c r="G502" s="225"/>
      <c r="H502" s="227" t="s">
        <v>19</v>
      </c>
      <c r="I502" s="229"/>
      <c r="J502" s="225"/>
      <c r="K502" s="225"/>
      <c r="L502" s="230"/>
      <c r="M502" s="231"/>
      <c r="N502" s="232"/>
      <c r="O502" s="232"/>
      <c r="P502" s="232"/>
      <c r="Q502" s="232"/>
      <c r="R502" s="232"/>
      <c r="S502" s="232"/>
      <c r="T502" s="233"/>
      <c r="U502" s="13"/>
      <c r="V502" s="13"/>
      <c r="W502" s="13"/>
      <c r="X502" s="13"/>
      <c r="Y502" s="13"/>
      <c r="Z502" s="13"/>
      <c r="AA502" s="13"/>
      <c r="AB502" s="13"/>
      <c r="AC502" s="13"/>
      <c r="AD502" s="13"/>
      <c r="AE502" s="13"/>
      <c r="AT502" s="234" t="s">
        <v>153</v>
      </c>
      <c r="AU502" s="234" t="s">
        <v>83</v>
      </c>
      <c r="AV502" s="13" t="s">
        <v>81</v>
      </c>
      <c r="AW502" s="13" t="s">
        <v>35</v>
      </c>
      <c r="AX502" s="13" t="s">
        <v>73</v>
      </c>
      <c r="AY502" s="234" t="s">
        <v>142</v>
      </c>
    </row>
    <row r="503" s="14" customFormat="1">
      <c r="A503" s="14"/>
      <c r="B503" s="235"/>
      <c r="C503" s="236"/>
      <c r="D503" s="226" t="s">
        <v>153</v>
      </c>
      <c r="E503" s="237" t="s">
        <v>19</v>
      </c>
      <c r="F503" s="238" t="s">
        <v>81</v>
      </c>
      <c r="G503" s="236"/>
      <c r="H503" s="239">
        <v>1</v>
      </c>
      <c r="I503" s="240"/>
      <c r="J503" s="236"/>
      <c r="K503" s="236"/>
      <c r="L503" s="241"/>
      <c r="M503" s="242"/>
      <c r="N503" s="243"/>
      <c r="O503" s="243"/>
      <c r="P503" s="243"/>
      <c r="Q503" s="243"/>
      <c r="R503" s="243"/>
      <c r="S503" s="243"/>
      <c r="T503" s="244"/>
      <c r="U503" s="14"/>
      <c r="V503" s="14"/>
      <c r="W503" s="14"/>
      <c r="X503" s="14"/>
      <c r="Y503" s="14"/>
      <c r="Z503" s="14"/>
      <c r="AA503" s="14"/>
      <c r="AB503" s="14"/>
      <c r="AC503" s="14"/>
      <c r="AD503" s="14"/>
      <c r="AE503" s="14"/>
      <c r="AT503" s="245" t="s">
        <v>153</v>
      </c>
      <c r="AU503" s="245" t="s">
        <v>83</v>
      </c>
      <c r="AV503" s="14" t="s">
        <v>83</v>
      </c>
      <c r="AW503" s="14" t="s">
        <v>35</v>
      </c>
      <c r="AX503" s="14" t="s">
        <v>81</v>
      </c>
      <c r="AY503" s="245" t="s">
        <v>142</v>
      </c>
    </row>
    <row r="504" s="2" customFormat="1" ht="16.5" customHeight="1">
      <c r="A504" s="40"/>
      <c r="B504" s="41"/>
      <c r="C504" s="206" t="s">
        <v>655</v>
      </c>
      <c r="D504" s="206" t="s">
        <v>144</v>
      </c>
      <c r="E504" s="207" t="s">
        <v>669</v>
      </c>
      <c r="F504" s="208" t="s">
        <v>670</v>
      </c>
      <c r="G504" s="209" t="s">
        <v>651</v>
      </c>
      <c r="H504" s="210">
        <v>1</v>
      </c>
      <c r="I504" s="211"/>
      <c r="J504" s="212">
        <f>ROUND(I504*H504,2)</f>
        <v>0</v>
      </c>
      <c r="K504" s="208" t="s">
        <v>148</v>
      </c>
      <c r="L504" s="46"/>
      <c r="M504" s="213" t="s">
        <v>19</v>
      </c>
      <c r="N504" s="214" t="s">
        <v>44</v>
      </c>
      <c r="O504" s="86"/>
      <c r="P504" s="215">
        <f>O504*H504</f>
        <v>0</v>
      </c>
      <c r="Q504" s="215">
        <v>0</v>
      </c>
      <c r="R504" s="215">
        <f>Q504*H504</f>
        <v>0</v>
      </c>
      <c r="S504" s="215">
        <v>0</v>
      </c>
      <c r="T504" s="216">
        <f>S504*H504</f>
        <v>0</v>
      </c>
      <c r="U504" s="40"/>
      <c r="V504" s="40"/>
      <c r="W504" s="40"/>
      <c r="X504" s="40"/>
      <c r="Y504" s="40"/>
      <c r="Z504" s="40"/>
      <c r="AA504" s="40"/>
      <c r="AB504" s="40"/>
      <c r="AC504" s="40"/>
      <c r="AD504" s="40"/>
      <c r="AE504" s="40"/>
      <c r="AR504" s="217" t="s">
        <v>645</v>
      </c>
      <c r="AT504" s="217" t="s">
        <v>144</v>
      </c>
      <c r="AU504" s="217" t="s">
        <v>83</v>
      </c>
      <c r="AY504" s="19" t="s">
        <v>142</v>
      </c>
      <c r="BE504" s="218">
        <f>IF(N504="základní",J504,0)</f>
        <v>0</v>
      </c>
      <c r="BF504" s="218">
        <f>IF(N504="snížená",J504,0)</f>
        <v>0</v>
      </c>
      <c r="BG504" s="218">
        <f>IF(N504="zákl. přenesená",J504,0)</f>
        <v>0</v>
      </c>
      <c r="BH504" s="218">
        <f>IF(N504="sníž. přenesená",J504,0)</f>
        <v>0</v>
      </c>
      <c r="BI504" s="218">
        <f>IF(N504="nulová",J504,0)</f>
        <v>0</v>
      </c>
      <c r="BJ504" s="19" t="s">
        <v>81</v>
      </c>
      <c r="BK504" s="218">
        <f>ROUND(I504*H504,2)</f>
        <v>0</v>
      </c>
      <c r="BL504" s="19" t="s">
        <v>645</v>
      </c>
      <c r="BM504" s="217" t="s">
        <v>1172</v>
      </c>
    </row>
    <row r="505" s="2" customFormat="1">
      <c r="A505" s="40"/>
      <c r="B505" s="41"/>
      <c r="C505" s="42"/>
      <c r="D505" s="219" t="s">
        <v>151</v>
      </c>
      <c r="E505" s="42"/>
      <c r="F505" s="220" t="s">
        <v>672</v>
      </c>
      <c r="G505" s="42"/>
      <c r="H505" s="42"/>
      <c r="I505" s="221"/>
      <c r="J505" s="42"/>
      <c r="K505" s="42"/>
      <c r="L505" s="46"/>
      <c r="M505" s="222"/>
      <c r="N505" s="223"/>
      <c r="O505" s="86"/>
      <c r="P505" s="86"/>
      <c r="Q505" s="86"/>
      <c r="R505" s="86"/>
      <c r="S505" s="86"/>
      <c r="T505" s="87"/>
      <c r="U505" s="40"/>
      <c r="V505" s="40"/>
      <c r="W505" s="40"/>
      <c r="X505" s="40"/>
      <c r="Y505" s="40"/>
      <c r="Z505" s="40"/>
      <c r="AA505" s="40"/>
      <c r="AB505" s="40"/>
      <c r="AC505" s="40"/>
      <c r="AD505" s="40"/>
      <c r="AE505" s="40"/>
      <c r="AT505" s="19" t="s">
        <v>151</v>
      </c>
      <c r="AU505" s="19" t="s">
        <v>83</v>
      </c>
    </row>
    <row r="506" s="13" customFormat="1">
      <c r="A506" s="13"/>
      <c r="B506" s="224"/>
      <c r="C506" s="225"/>
      <c r="D506" s="226" t="s">
        <v>153</v>
      </c>
      <c r="E506" s="227" t="s">
        <v>19</v>
      </c>
      <c r="F506" s="228" t="s">
        <v>673</v>
      </c>
      <c r="G506" s="225"/>
      <c r="H506" s="227" t="s">
        <v>19</v>
      </c>
      <c r="I506" s="229"/>
      <c r="J506" s="225"/>
      <c r="K506" s="225"/>
      <c r="L506" s="230"/>
      <c r="M506" s="231"/>
      <c r="N506" s="232"/>
      <c r="O506" s="232"/>
      <c r="P506" s="232"/>
      <c r="Q506" s="232"/>
      <c r="R506" s="232"/>
      <c r="S506" s="232"/>
      <c r="T506" s="233"/>
      <c r="U506" s="13"/>
      <c r="V506" s="13"/>
      <c r="W506" s="13"/>
      <c r="X506" s="13"/>
      <c r="Y506" s="13"/>
      <c r="Z506" s="13"/>
      <c r="AA506" s="13"/>
      <c r="AB506" s="13"/>
      <c r="AC506" s="13"/>
      <c r="AD506" s="13"/>
      <c r="AE506" s="13"/>
      <c r="AT506" s="234" t="s">
        <v>153</v>
      </c>
      <c r="AU506" s="234" t="s">
        <v>83</v>
      </c>
      <c r="AV506" s="13" t="s">
        <v>81</v>
      </c>
      <c r="AW506" s="13" t="s">
        <v>35</v>
      </c>
      <c r="AX506" s="13" t="s">
        <v>73</v>
      </c>
      <c r="AY506" s="234" t="s">
        <v>142</v>
      </c>
    </row>
    <row r="507" s="14" customFormat="1">
      <c r="A507" s="14"/>
      <c r="B507" s="235"/>
      <c r="C507" s="236"/>
      <c r="D507" s="226" t="s">
        <v>153</v>
      </c>
      <c r="E507" s="237" t="s">
        <v>19</v>
      </c>
      <c r="F507" s="238" t="s">
        <v>81</v>
      </c>
      <c r="G507" s="236"/>
      <c r="H507" s="239">
        <v>1</v>
      </c>
      <c r="I507" s="240"/>
      <c r="J507" s="236"/>
      <c r="K507" s="236"/>
      <c r="L507" s="241"/>
      <c r="M507" s="242"/>
      <c r="N507" s="243"/>
      <c r="O507" s="243"/>
      <c r="P507" s="243"/>
      <c r="Q507" s="243"/>
      <c r="R507" s="243"/>
      <c r="S507" s="243"/>
      <c r="T507" s="244"/>
      <c r="U507" s="14"/>
      <c r="V507" s="14"/>
      <c r="W507" s="14"/>
      <c r="X507" s="14"/>
      <c r="Y507" s="14"/>
      <c r="Z507" s="14"/>
      <c r="AA507" s="14"/>
      <c r="AB507" s="14"/>
      <c r="AC507" s="14"/>
      <c r="AD507" s="14"/>
      <c r="AE507" s="14"/>
      <c r="AT507" s="245" t="s">
        <v>153</v>
      </c>
      <c r="AU507" s="245" t="s">
        <v>83</v>
      </c>
      <c r="AV507" s="14" t="s">
        <v>83</v>
      </c>
      <c r="AW507" s="14" t="s">
        <v>35</v>
      </c>
      <c r="AX507" s="14" t="s">
        <v>81</v>
      </c>
      <c r="AY507" s="245" t="s">
        <v>142</v>
      </c>
    </row>
    <row r="508" s="2" customFormat="1" ht="16.5" customHeight="1">
      <c r="A508" s="40"/>
      <c r="B508" s="41"/>
      <c r="C508" s="206" t="s">
        <v>662</v>
      </c>
      <c r="D508" s="206" t="s">
        <v>144</v>
      </c>
      <c r="E508" s="207" t="s">
        <v>675</v>
      </c>
      <c r="F508" s="208" t="s">
        <v>676</v>
      </c>
      <c r="G508" s="209" t="s">
        <v>651</v>
      </c>
      <c r="H508" s="210">
        <v>1</v>
      </c>
      <c r="I508" s="211"/>
      <c r="J508" s="212">
        <f>ROUND(I508*H508,2)</f>
        <v>0</v>
      </c>
      <c r="K508" s="208" t="s">
        <v>148</v>
      </c>
      <c r="L508" s="46"/>
      <c r="M508" s="213" t="s">
        <v>19</v>
      </c>
      <c r="N508" s="214" t="s">
        <v>44</v>
      </c>
      <c r="O508" s="86"/>
      <c r="P508" s="215">
        <f>O508*H508</f>
        <v>0</v>
      </c>
      <c r="Q508" s="215">
        <v>0</v>
      </c>
      <c r="R508" s="215">
        <f>Q508*H508</f>
        <v>0</v>
      </c>
      <c r="S508" s="215">
        <v>0</v>
      </c>
      <c r="T508" s="216">
        <f>S508*H508</f>
        <v>0</v>
      </c>
      <c r="U508" s="40"/>
      <c r="V508" s="40"/>
      <c r="W508" s="40"/>
      <c r="X508" s="40"/>
      <c r="Y508" s="40"/>
      <c r="Z508" s="40"/>
      <c r="AA508" s="40"/>
      <c r="AB508" s="40"/>
      <c r="AC508" s="40"/>
      <c r="AD508" s="40"/>
      <c r="AE508" s="40"/>
      <c r="AR508" s="217" t="s">
        <v>645</v>
      </c>
      <c r="AT508" s="217" t="s">
        <v>144</v>
      </c>
      <c r="AU508" s="217" t="s">
        <v>83</v>
      </c>
      <c r="AY508" s="19" t="s">
        <v>142</v>
      </c>
      <c r="BE508" s="218">
        <f>IF(N508="základní",J508,0)</f>
        <v>0</v>
      </c>
      <c r="BF508" s="218">
        <f>IF(N508="snížená",J508,0)</f>
        <v>0</v>
      </c>
      <c r="BG508" s="218">
        <f>IF(N508="zákl. přenesená",J508,0)</f>
        <v>0</v>
      </c>
      <c r="BH508" s="218">
        <f>IF(N508="sníž. přenesená",J508,0)</f>
        <v>0</v>
      </c>
      <c r="BI508" s="218">
        <f>IF(N508="nulová",J508,0)</f>
        <v>0</v>
      </c>
      <c r="BJ508" s="19" t="s">
        <v>81</v>
      </c>
      <c r="BK508" s="218">
        <f>ROUND(I508*H508,2)</f>
        <v>0</v>
      </c>
      <c r="BL508" s="19" t="s">
        <v>645</v>
      </c>
      <c r="BM508" s="217" t="s">
        <v>1173</v>
      </c>
    </row>
    <row r="509" s="2" customFormat="1">
      <c r="A509" s="40"/>
      <c r="B509" s="41"/>
      <c r="C509" s="42"/>
      <c r="D509" s="219" t="s">
        <v>151</v>
      </c>
      <c r="E509" s="42"/>
      <c r="F509" s="220" t="s">
        <v>678</v>
      </c>
      <c r="G509" s="42"/>
      <c r="H509" s="42"/>
      <c r="I509" s="221"/>
      <c r="J509" s="42"/>
      <c r="K509" s="42"/>
      <c r="L509" s="46"/>
      <c r="M509" s="222"/>
      <c r="N509" s="223"/>
      <c r="O509" s="86"/>
      <c r="P509" s="86"/>
      <c r="Q509" s="86"/>
      <c r="R509" s="86"/>
      <c r="S509" s="86"/>
      <c r="T509" s="87"/>
      <c r="U509" s="40"/>
      <c r="V509" s="40"/>
      <c r="W509" s="40"/>
      <c r="X509" s="40"/>
      <c r="Y509" s="40"/>
      <c r="Z509" s="40"/>
      <c r="AA509" s="40"/>
      <c r="AB509" s="40"/>
      <c r="AC509" s="40"/>
      <c r="AD509" s="40"/>
      <c r="AE509" s="40"/>
      <c r="AT509" s="19" t="s">
        <v>151</v>
      </c>
      <c r="AU509" s="19" t="s">
        <v>83</v>
      </c>
    </row>
    <row r="510" s="13" customFormat="1">
      <c r="A510" s="13"/>
      <c r="B510" s="224"/>
      <c r="C510" s="225"/>
      <c r="D510" s="226" t="s">
        <v>153</v>
      </c>
      <c r="E510" s="227" t="s">
        <v>19</v>
      </c>
      <c r="F510" s="228" t="s">
        <v>679</v>
      </c>
      <c r="G510" s="225"/>
      <c r="H510" s="227" t="s">
        <v>19</v>
      </c>
      <c r="I510" s="229"/>
      <c r="J510" s="225"/>
      <c r="K510" s="225"/>
      <c r="L510" s="230"/>
      <c r="M510" s="231"/>
      <c r="N510" s="232"/>
      <c r="O510" s="232"/>
      <c r="P510" s="232"/>
      <c r="Q510" s="232"/>
      <c r="R510" s="232"/>
      <c r="S510" s="232"/>
      <c r="T510" s="233"/>
      <c r="U510" s="13"/>
      <c r="V510" s="13"/>
      <c r="W510" s="13"/>
      <c r="X510" s="13"/>
      <c r="Y510" s="13"/>
      <c r="Z510" s="13"/>
      <c r="AA510" s="13"/>
      <c r="AB510" s="13"/>
      <c r="AC510" s="13"/>
      <c r="AD510" s="13"/>
      <c r="AE510" s="13"/>
      <c r="AT510" s="234" t="s">
        <v>153</v>
      </c>
      <c r="AU510" s="234" t="s">
        <v>83</v>
      </c>
      <c r="AV510" s="13" t="s">
        <v>81</v>
      </c>
      <c r="AW510" s="13" t="s">
        <v>35</v>
      </c>
      <c r="AX510" s="13" t="s">
        <v>73</v>
      </c>
      <c r="AY510" s="234" t="s">
        <v>142</v>
      </c>
    </row>
    <row r="511" s="14" customFormat="1">
      <c r="A511" s="14"/>
      <c r="B511" s="235"/>
      <c r="C511" s="236"/>
      <c r="D511" s="226" t="s">
        <v>153</v>
      </c>
      <c r="E511" s="237" t="s">
        <v>19</v>
      </c>
      <c r="F511" s="238" t="s">
        <v>81</v>
      </c>
      <c r="G511" s="236"/>
      <c r="H511" s="239">
        <v>1</v>
      </c>
      <c r="I511" s="240"/>
      <c r="J511" s="236"/>
      <c r="K511" s="236"/>
      <c r="L511" s="241"/>
      <c r="M511" s="242"/>
      <c r="N511" s="243"/>
      <c r="O511" s="243"/>
      <c r="P511" s="243"/>
      <c r="Q511" s="243"/>
      <c r="R511" s="243"/>
      <c r="S511" s="243"/>
      <c r="T511" s="244"/>
      <c r="U511" s="14"/>
      <c r="V511" s="14"/>
      <c r="W511" s="14"/>
      <c r="X511" s="14"/>
      <c r="Y511" s="14"/>
      <c r="Z511" s="14"/>
      <c r="AA511" s="14"/>
      <c r="AB511" s="14"/>
      <c r="AC511" s="14"/>
      <c r="AD511" s="14"/>
      <c r="AE511" s="14"/>
      <c r="AT511" s="245" t="s">
        <v>153</v>
      </c>
      <c r="AU511" s="245" t="s">
        <v>83</v>
      </c>
      <c r="AV511" s="14" t="s">
        <v>83</v>
      </c>
      <c r="AW511" s="14" t="s">
        <v>35</v>
      </c>
      <c r="AX511" s="14" t="s">
        <v>81</v>
      </c>
      <c r="AY511" s="245" t="s">
        <v>142</v>
      </c>
    </row>
    <row r="512" s="2" customFormat="1" ht="16.5" customHeight="1">
      <c r="A512" s="40"/>
      <c r="B512" s="41"/>
      <c r="C512" s="206" t="s">
        <v>668</v>
      </c>
      <c r="D512" s="206" t="s">
        <v>144</v>
      </c>
      <c r="E512" s="207" t="s">
        <v>681</v>
      </c>
      <c r="F512" s="208" t="s">
        <v>682</v>
      </c>
      <c r="G512" s="209" t="s">
        <v>651</v>
      </c>
      <c r="H512" s="210">
        <v>1</v>
      </c>
      <c r="I512" s="211"/>
      <c r="J512" s="212">
        <f>ROUND(I512*H512,2)</f>
        <v>0</v>
      </c>
      <c r="K512" s="208" t="s">
        <v>148</v>
      </c>
      <c r="L512" s="46"/>
      <c r="M512" s="213" t="s">
        <v>19</v>
      </c>
      <c r="N512" s="214" t="s">
        <v>44</v>
      </c>
      <c r="O512" s="86"/>
      <c r="P512" s="215">
        <f>O512*H512</f>
        <v>0</v>
      </c>
      <c r="Q512" s="215">
        <v>0</v>
      </c>
      <c r="R512" s="215">
        <f>Q512*H512</f>
        <v>0</v>
      </c>
      <c r="S512" s="215">
        <v>0</v>
      </c>
      <c r="T512" s="216">
        <f>S512*H512</f>
        <v>0</v>
      </c>
      <c r="U512" s="40"/>
      <c r="V512" s="40"/>
      <c r="W512" s="40"/>
      <c r="X512" s="40"/>
      <c r="Y512" s="40"/>
      <c r="Z512" s="40"/>
      <c r="AA512" s="40"/>
      <c r="AB512" s="40"/>
      <c r="AC512" s="40"/>
      <c r="AD512" s="40"/>
      <c r="AE512" s="40"/>
      <c r="AR512" s="217" t="s">
        <v>645</v>
      </c>
      <c r="AT512" s="217" t="s">
        <v>144</v>
      </c>
      <c r="AU512" s="217" t="s">
        <v>83</v>
      </c>
      <c r="AY512" s="19" t="s">
        <v>142</v>
      </c>
      <c r="BE512" s="218">
        <f>IF(N512="základní",J512,0)</f>
        <v>0</v>
      </c>
      <c r="BF512" s="218">
        <f>IF(N512="snížená",J512,0)</f>
        <v>0</v>
      </c>
      <c r="BG512" s="218">
        <f>IF(N512="zákl. přenesená",J512,0)</f>
        <v>0</v>
      </c>
      <c r="BH512" s="218">
        <f>IF(N512="sníž. přenesená",J512,0)</f>
        <v>0</v>
      </c>
      <c r="BI512" s="218">
        <f>IF(N512="nulová",J512,0)</f>
        <v>0</v>
      </c>
      <c r="BJ512" s="19" t="s">
        <v>81</v>
      </c>
      <c r="BK512" s="218">
        <f>ROUND(I512*H512,2)</f>
        <v>0</v>
      </c>
      <c r="BL512" s="19" t="s">
        <v>645</v>
      </c>
      <c r="BM512" s="217" t="s">
        <v>1174</v>
      </c>
    </row>
    <row r="513" s="2" customFormat="1">
      <c r="A513" s="40"/>
      <c r="B513" s="41"/>
      <c r="C513" s="42"/>
      <c r="D513" s="219" t="s">
        <v>151</v>
      </c>
      <c r="E513" s="42"/>
      <c r="F513" s="220" t="s">
        <v>684</v>
      </c>
      <c r="G513" s="42"/>
      <c r="H513" s="42"/>
      <c r="I513" s="221"/>
      <c r="J513" s="42"/>
      <c r="K513" s="42"/>
      <c r="L513" s="46"/>
      <c r="M513" s="222"/>
      <c r="N513" s="223"/>
      <c r="O513" s="86"/>
      <c r="P513" s="86"/>
      <c r="Q513" s="86"/>
      <c r="R513" s="86"/>
      <c r="S513" s="86"/>
      <c r="T513" s="87"/>
      <c r="U513" s="40"/>
      <c r="V513" s="40"/>
      <c r="W513" s="40"/>
      <c r="X513" s="40"/>
      <c r="Y513" s="40"/>
      <c r="Z513" s="40"/>
      <c r="AA513" s="40"/>
      <c r="AB513" s="40"/>
      <c r="AC513" s="40"/>
      <c r="AD513" s="40"/>
      <c r="AE513" s="40"/>
      <c r="AT513" s="19" t="s">
        <v>151</v>
      </c>
      <c r="AU513" s="19" t="s">
        <v>83</v>
      </c>
    </row>
    <row r="514" s="13" customFormat="1">
      <c r="A514" s="13"/>
      <c r="B514" s="224"/>
      <c r="C514" s="225"/>
      <c r="D514" s="226" t="s">
        <v>153</v>
      </c>
      <c r="E514" s="227" t="s">
        <v>19</v>
      </c>
      <c r="F514" s="228" t="s">
        <v>685</v>
      </c>
      <c r="G514" s="225"/>
      <c r="H514" s="227" t="s">
        <v>19</v>
      </c>
      <c r="I514" s="229"/>
      <c r="J514" s="225"/>
      <c r="K514" s="225"/>
      <c r="L514" s="230"/>
      <c r="M514" s="231"/>
      <c r="N514" s="232"/>
      <c r="O514" s="232"/>
      <c r="P514" s="232"/>
      <c r="Q514" s="232"/>
      <c r="R514" s="232"/>
      <c r="S514" s="232"/>
      <c r="T514" s="233"/>
      <c r="U514" s="13"/>
      <c r="V514" s="13"/>
      <c r="W514" s="13"/>
      <c r="X514" s="13"/>
      <c r="Y514" s="13"/>
      <c r="Z514" s="13"/>
      <c r="AA514" s="13"/>
      <c r="AB514" s="13"/>
      <c r="AC514" s="13"/>
      <c r="AD514" s="13"/>
      <c r="AE514" s="13"/>
      <c r="AT514" s="234" t="s">
        <v>153</v>
      </c>
      <c r="AU514" s="234" t="s">
        <v>83</v>
      </c>
      <c r="AV514" s="13" t="s">
        <v>81</v>
      </c>
      <c r="AW514" s="13" t="s">
        <v>35</v>
      </c>
      <c r="AX514" s="13" t="s">
        <v>73</v>
      </c>
      <c r="AY514" s="234" t="s">
        <v>142</v>
      </c>
    </row>
    <row r="515" s="13" customFormat="1">
      <c r="A515" s="13"/>
      <c r="B515" s="224"/>
      <c r="C515" s="225"/>
      <c r="D515" s="226" t="s">
        <v>153</v>
      </c>
      <c r="E515" s="227" t="s">
        <v>19</v>
      </c>
      <c r="F515" s="228" t="s">
        <v>686</v>
      </c>
      <c r="G515" s="225"/>
      <c r="H515" s="227" t="s">
        <v>19</v>
      </c>
      <c r="I515" s="229"/>
      <c r="J515" s="225"/>
      <c r="K515" s="225"/>
      <c r="L515" s="230"/>
      <c r="M515" s="231"/>
      <c r="N515" s="232"/>
      <c r="O515" s="232"/>
      <c r="P515" s="232"/>
      <c r="Q515" s="232"/>
      <c r="R515" s="232"/>
      <c r="S515" s="232"/>
      <c r="T515" s="233"/>
      <c r="U515" s="13"/>
      <c r="V515" s="13"/>
      <c r="W515" s="13"/>
      <c r="X515" s="13"/>
      <c r="Y515" s="13"/>
      <c r="Z515" s="13"/>
      <c r="AA515" s="13"/>
      <c r="AB515" s="13"/>
      <c r="AC515" s="13"/>
      <c r="AD515" s="13"/>
      <c r="AE515" s="13"/>
      <c r="AT515" s="234" t="s">
        <v>153</v>
      </c>
      <c r="AU515" s="234" t="s">
        <v>83</v>
      </c>
      <c r="AV515" s="13" t="s">
        <v>81</v>
      </c>
      <c r="AW515" s="13" t="s">
        <v>35</v>
      </c>
      <c r="AX515" s="13" t="s">
        <v>73</v>
      </c>
      <c r="AY515" s="234" t="s">
        <v>142</v>
      </c>
    </row>
    <row r="516" s="14" customFormat="1">
      <c r="A516" s="14"/>
      <c r="B516" s="235"/>
      <c r="C516" s="236"/>
      <c r="D516" s="226" t="s">
        <v>153</v>
      </c>
      <c r="E516" s="237" t="s">
        <v>19</v>
      </c>
      <c r="F516" s="238" t="s">
        <v>81</v>
      </c>
      <c r="G516" s="236"/>
      <c r="H516" s="239">
        <v>1</v>
      </c>
      <c r="I516" s="240"/>
      <c r="J516" s="236"/>
      <c r="K516" s="236"/>
      <c r="L516" s="241"/>
      <c r="M516" s="242"/>
      <c r="N516" s="243"/>
      <c r="O516" s="243"/>
      <c r="P516" s="243"/>
      <c r="Q516" s="243"/>
      <c r="R516" s="243"/>
      <c r="S516" s="243"/>
      <c r="T516" s="244"/>
      <c r="U516" s="14"/>
      <c r="V516" s="14"/>
      <c r="W516" s="14"/>
      <c r="X516" s="14"/>
      <c r="Y516" s="14"/>
      <c r="Z516" s="14"/>
      <c r="AA516" s="14"/>
      <c r="AB516" s="14"/>
      <c r="AC516" s="14"/>
      <c r="AD516" s="14"/>
      <c r="AE516" s="14"/>
      <c r="AT516" s="245" t="s">
        <v>153</v>
      </c>
      <c r="AU516" s="245" t="s">
        <v>83</v>
      </c>
      <c r="AV516" s="14" t="s">
        <v>83</v>
      </c>
      <c r="AW516" s="14" t="s">
        <v>35</v>
      </c>
      <c r="AX516" s="14" t="s">
        <v>81</v>
      </c>
      <c r="AY516" s="245" t="s">
        <v>142</v>
      </c>
    </row>
    <row r="517" s="2" customFormat="1" ht="16.5" customHeight="1">
      <c r="A517" s="40"/>
      <c r="B517" s="41"/>
      <c r="C517" s="206" t="s">
        <v>674</v>
      </c>
      <c r="D517" s="206" t="s">
        <v>144</v>
      </c>
      <c r="E517" s="207" t="s">
        <v>688</v>
      </c>
      <c r="F517" s="208" t="s">
        <v>689</v>
      </c>
      <c r="G517" s="209" t="s">
        <v>651</v>
      </c>
      <c r="H517" s="210">
        <v>1</v>
      </c>
      <c r="I517" s="211"/>
      <c r="J517" s="212">
        <f>ROUND(I517*H517,2)</f>
        <v>0</v>
      </c>
      <c r="K517" s="208" t="s">
        <v>148</v>
      </c>
      <c r="L517" s="46"/>
      <c r="M517" s="213" t="s">
        <v>19</v>
      </c>
      <c r="N517" s="214" t="s">
        <v>44</v>
      </c>
      <c r="O517" s="86"/>
      <c r="P517" s="215">
        <f>O517*H517</f>
        <v>0</v>
      </c>
      <c r="Q517" s="215">
        <v>0</v>
      </c>
      <c r="R517" s="215">
        <f>Q517*H517</f>
        <v>0</v>
      </c>
      <c r="S517" s="215">
        <v>0</v>
      </c>
      <c r="T517" s="216">
        <f>S517*H517</f>
        <v>0</v>
      </c>
      <c r="U517" s="40"/>
      <c r="V517" s="40"/>
      <c r="W517" s="40"/>
      <c r="X517" s="40"/>
      <c r="Y517" s="40"/>
      <c r="Z517" s="40"/>
      <c r="AA517" s="40"/>
      <c r="AB517" s="40"/>
      <c r="AC517" s="40"/>
      <c r="AD517" s="40"/>
      <c r="AE517" s="40"/>
      <c r="AR517" s="217" t="s">
        <v>645</v>
      </c>
      <c r="AT517" s="217" t="s">
        <v>144</v>
      </c>
      <c r="AU517" s="217" t="s">
        <v>83</v>
      </c>
      <c r="AY517" s="19" t="s">
        <v>142</v>
      </c>
      <c r="BE517" s="218">
        <f>IF(N517="základní",J517,0)</f>
        <v>0</v>
      </c>
      <c r="BF517" s="218">
        <f>IF(N517="snížená",J517,0)</f>
        <v>0</v>
      </c>
      <c r="BG517" s="218">
        <f>IF(N517="zákl. přenesená",J517,0)</f>
        <v>0</v>
      </c>
      <c r="BH517" s="218">
        <f>IF(N517="sníž. přenesená",J517,0)</f>
        <v>0</v>
      </c>
      <c r="BI517" s="218">
        <f>IF(N517="nulová",J517,0)</f>
        <v>0</v>
      </c>
      <c r="BJ517" s="19" t="s">
        <v>81</v>
      </c>
      <c r="BK517" s="218">
        <f>ROUND(I517*H517,2)</f>
        <v>0</v>
      </c>
      <c r="BL517" s="19" t="s">
        <v>645</v>
      </c>
      <c r="BM517" s="217" t="s">
        <v>1175</v>
      </c>
    </row>
    <row r="518" s="2" customFormat="1">
      <c r="A518" s="40"/>
      <c r="B518" s="41"/>
      <c r="C518" s="42"/>
      <c r="D518" s="219" t="s">
        <v>151</v>
      </c>
      <c r="E518" s="42"/>
      <c r="F518" s="220" t="s">
        <v>691</v>
      </c>
      <c r="G518" s="42"/>
      <c r="H518" s="42"/>
      <c r="I518" s="221"/>
      <c r="J518" s="42"/>
      <c r="K518" s="42"/>
      <c r="L518" s="46"/>
      <c r="M518" s="222"/>
      <c r="N518" s="223"/>
      <c r="O518" s="86"/>
      <c r="P518" s="86"/>
      <c r="Q518" s="86"/>
      <c r="R518" s="86"/>
      <c r="S518" s="86"/>
      <c r="T518" s="87"/>
      <c r="U518" s="40"/>
      <c r="V518" s="40"/>
      <c r="W518" s="40"/>
      <c r="X518" s="40"/>
      <c r="Y518" s="40"/>
      <c r="Z518" s="40"/>
      <c r="AA518" s="40"/>
      <c r="AB518" s="40"/>
      <c r="AC518" s="40"/>
      <c r="AD518" s="40"/>
      <c r="AE518" s="40"/>
      <c r="AT518" s="19" t="s">
        <v>151</v>
      </c>
      <c r="AU518" s="19" t="s">
        <v>83</v>
      </c>
    </row>
    <row r="519" s="13" customFormat="1">
      <c r="A519" s="13"/>
      <c r="B519" s="224"/>
      <c r="C519" s="225"/>
      <c r="D519" s="226" t="s">
        <v>153</v>
      </c>
      <c r="E519" s="227" t="s">
        <v>19</v>
      </c>
      <c r="F519" s="228" t="s">
        <v>692</v>
      </c>
      <c r="G519" s="225"/>
      <c r="H519" s="227" t="s">
        <v>19</v>
      </c>
      <c r="I519" s="229"/>
      <c r="J519" s="225"/>
      <c r="K519" s="225"/>
      <c r="L519" s="230"/>
      <c r="M519" s="231"/>
      <c r="N519" s="232"/>
      <c r="O519" s="232"/>
      <c r="P519" s="232"/>
      <c r="Q519" s="232"/>
      <c r="R519" s="232"/>
      <c r="S519" s="232"/>
      <c r="T519" s="233"/>
      <c r="U519" s="13"/>
      <c r="V519" s="13"/>
      <c r="W519" s="13"/>
      <c r="X519" s="13"/>
      <c r="Y519" s="13"/>
      <c r="Z519" s="13"/>
      <c r="AA519" s="13"/>
      <c r="AB519" s="13"/>
      <c r="AC519" s="13"/>
      <c r="AD519" s="13"/>
      <c r="AE519" s="13"/>
      <c r="AT519" s="234" t="s">
        <v>153</v>
      </c>
      <c r="AU519" s="234" t="s">
        <v>83</v>
      </c>
      <c r="AV519" s="13" t="s">
        <v>81</v>
      </c>
      <c r="AW519" s="13" t="s">
        <v>35</v>
      </c>
      <c r="AX519" s="13" t="s">
        <v>73</v>
      </c>
      <c r="AY519" s="234" t="s">
        <v>142</v>
      </c>
    </row>
    <row r="520" s="13" customFormat="1">
      <c r="A520" s="13"/>
      <c r="B520" s="224"/>
      <c r="C520" s="225"/>
      <c r="D520" s="226" t="s">
        <v>153</v>
      </c>
      <c r="E520" s="227" t="s">
        <v>19</v>
      </c>
      <c r="F520" s="228" t="s">
        <v>689</v>
      </c>
      <c r="G520" s="225"/>
      <c r="H520" s="227" t="s">
        <v>19</v>
      </c>
      <c r="I520" s="229"/>
      <c r="J520" s="225"/>
      <c r="K520" s="225"/>
      <c r="L520" s="230"/>
      <c r="M520" s="231"/>
      <c r="N520" s="232"/>
      <c r="O520" s="232"/>
      <c r="P520" s="232"/>
      <c r="Q520" s="232"/>
      <c r="R520" s="232"/>
      <c r="S520" s="232"/>
      <c r="T520" s="233"/>
      <c r="U520" s="13"/>
      <c r="V520" s="13"/>
      <c r="W520" s="13"/>
      <c r="X520" s="13"/>
      <c r="Y520" s="13"/>
      <c r="Z520" s="13"/>
      <c r="AA520" s="13"/>
      <c r="AB520" s="13"/>
      <c r="AC520" s="13"/>
      <c r="AD520" s="13"/>
      <c r="AE520" s="13"/>
      <c r="AT520" s="234" t="s">
        <v>153</v>
      </c>
      <c r="AU520" s="234" t="s">
        <v>83</v>
      </c>
      <c r="AV520" s="13" t="s">
        <v>81</v>
      </c>
      <c r="AW520" s="13" t="s">
        <v>35</v>
      </c>
      <c r="AX520" s="13" t="s">
        <v>73</v>
      </c>
      <c r="AY520" s="234" t="s">
        <v>142</v>
      </c>
    </row>
    <row r="521" s="14" customFormat="1">
      <c r="A521" s="14"/>
      <c r="B521" s="235"/>
      <c r="C521" s="236"/>
      <c r="D521" s="226" t="s">
        <v>153</v>
      </c>
      <c r="E521" s="237" t="s">
        <v>19</v>
      </c>
      <c r="F521" s="238" t="s">
        <v>81</v>
      </c>
      <c r="G521" s="236"/>
      <c r="H521" s="239">
        <v>1</v>
      </c>
      <c r="I521" s="240"/>
      <c r="J521" s="236"/>
      <c r="K521" s="236"/>
      <c r="L521" s="241"/>
      <c r="M521" s="242"/>
      <c r="N521" s="243"/>
      <c r="O521" s="243"/>
      <c r="P521" s="243"/>
      <c r="Q521" s="243"/>
      <c r="R521" s="243"/>
      <c r="S521" s="243"/>
      <c r="T521" s="244"/>
      <c r="U521" s="14"/>
      <c r="V521" s="14"/>
      <c r="W521" s="14"/>
      <c r="X521" s="14"/>
      <c r="Y521" s="14"/>
      <c r="Z521" s="14"/>
      <c r="AA521" s="14"/>
      <c r="AB521" s="14"/>
      <c r="AC521" s="14"/>
      <c r="AD521" s="14"/>
      <c r="AE521" s="14"/>
      <c r="AT521" s="245" t="s">
        <v>153</v>
      </c>
      <c r="AU521" s="245" t="s">
        <v>83</v>
      </c>
      <c r="AV521" s="14" t="s">
        <v>83</v>
      </c>
      <c r="AW521" s="14" t="s">
        <v>35</v>
      </c>
      <c r="AX521" s="14" t="s">
        <v>81</v>
      </c>
      <c r="AY521" s="245" t="s">
        <v>142</v>
      </c>
    </row>
    <row r="522" s="12" customFormat="1" ht="22.8" customHeight="1">
      <c r="A522" s="12"/>
      <c r="B522" s="190"/>
      <c r="C522" s="191"/>
      <c r="D522" s="192" t="s">
        <v>72</v>
      </c>
      <c r="E522" s="204" t="s">
        <v>693</v>
      </c>
      <c r="F522" s="204" t="s">
        <v>694</v>
      </c>
      <c r="G522" s="191"/>
      <c r="H522" s="191"/>
      <c r="I522" s="194"/>
      <c r="J522" s="205">
        <f>BK522</f>
        <v>0</v>
      </c>
      <c r="K522" s="191"/>
      <c r="L522" s="196"/>
      <c r="M522" s="197"/>
      <c r="N522" s="198"/>
      <c r="O522" s="198"/>
      <c r="P522" s="199">
        <f>SUM(P523:P531)</f>
        <v>0</v>
      </c>
      <c r="Q522" s="198"/>
      <c r="R522" s="199">
        <f>SUM(R523:R531)</f>
        <v>0</v>
      </c>
      <c r="S522" s="198"/>
      <c r="T522" s="200">
        <f>SUM(T523:T531)</f>
        <v>0</v>
      </c>
      <c r="U522" s="12"/>
      <c r="V522" s="12"/>
      <c r="W522" s="12"/>
      <c r="X522" s="12"/>
      <c r="Y522" s="12"/>
      <c r="Z522" s="12"/>
      <c r="AA522" s="12"/>
      <c r="AB522" s="12"/>
      <c r="AC522" s="12"/>
      <c r="AD522" s="12"/>
      <c r="AE522" s="12"/>
      <c r="AR522" s="201" t="s">
        <v>180</v>
      </c>
      <c r="AT522" s="202" t="s">
        <v>72</v>
      </c>
      <c r="AU522" s="202" t="s">
        <v>81</v>
      </c>
      <c r="AY522" s="201" t="s">
        <v>142</v>
      </c>
      <c r="BK522" s="203">
        <f>SUM(BK523:BK531)</f>
        <v>0</v>
      </c>
    </row>
    <row r="523" s="2" customFormat="1" ht="16.5" customHeight="1">
      <c r="A523" s="40"/>
      <c r="B523" s="41"/>
      <c r="C523" s="206" t="s">
        <v>680</v>
      </c>
      <c r="D523" s="206" t="s">
        <v>144</v>
      </c>
      <c r="E523" s="207" t="s">
        <v>696</v>
      </c>
      <c r="F523" s="208" t="s">
        <v>694</v>
      </c>
      <c r="G523" s="209" t="s">
        <v>651</v>
      </c>
      <c r="H523" s="210">
        <v>1</v>
      </c>
      <c r="I523" s="211"/>
      <c r="J523" s="212">
        <f>ROUND(I523*H523,2)</f>
        <v>0</v>
      </c>
      <c r="K523" s="208" t="s">
        <v>148</v>
      </c>
      <c r="L523" s="46"/>
      <c r="M523" s="213" t="s">
        <v>19</v>
      </c>
      <c r="N523" s="214" t="s">
        <v>44</v>
      </c>
      <c r="O523" s="86"/>
      <c r="P523" s="215">
        <f>O523*H523</f>
        <v>0</v>
      </c>
      <c r="Q523" s="215">
        <v>0</v>
      </c>
      <c r="R523" s="215">
        <f>Q523*H523</f>
        <v>0</v>
      </c>
      <c r="S523" s="215">
        <v>0</v>
      </c>
      <c r="T523" s="216">
        <f>S523*H523</f>
        <v>0</v>
      </c>
      <c r="U523" s="40"/>
      <c r="V523" s="40"/>
      <c r="W523" s="40"/>
      <c r="X523" s="40"/>
      <c r="Y523" s="40"/>
      <c r="Z523" s="40"/>
      <c r="AA523" s="40"/>
      <c r="AB523" s="40"/>
      <c r="AC523" s="40"/>
      <c r="AD523" s="40"/>
      <c r="AE523" s="40"/>
      <c r="AR523" s="217" t="s">
        <v>645</v>
      </c>
      <c r="AT523" s="217" t="s">
        <v>144</v>
      </c>
      <c r="AU523" s="217" t="s">
        <v>83</v>
      </c>
      <c r="AY523" s="19" t="s">
        <v>142</v>
      </c>
      <c r="BE523" s="218">
        <f>IF(N523="základní",J523,0)</f>
        <v>0</v>
      </c>
      <c r="BF523" s="218">
        <f>IF(N523="snížená",J523,0)</f>
        <v>0</v>
      </c>
      <c r="BG523" s="218">
        <f>IF(N523="zákl. přenesená",J523,0)</f>
        <v>0</v>
      </c>
      <c r="BH523" s="218">
        <f>IF(N523="sníž. přenesená",J523,0)</f>
        <v>0</v>
      </c>
      <c r="BI523" s="218">
        <f>IF(N523="nulová",J523,0)</f>
        <v>0</v>
      </c>
      <c r="BJ523" s="19" t="s">
        <v>81</v>
      </c>
      <c r="BK523" s="218">
        <f>ROUND(I523*H523,2)</f>
        <v>0</v>
      </c>
      <c r="BL523" s="19" t="s">
        <v>645</v>
      </c>
      <c r="BM523" s="217" t="s">
        <v>1176</v>
      </c>
    </row>
    <row r="524" s="2" customFormat="1">
      <c r="A524" s="40"/>
      <c r="B524" s="41"/>
      <c r="C524" s="42"/>
      <c r="D524" s="219" t="s">
        <v>151</v>
      </c>
      <c r="E524" s="42"/>
      <c r="F524" s="220" t="s">
        <v>698</v>
      </c>
      <c r="G524" s="42"/>
      <c r="H524" s="42"/>
      <c r="I524" s="221"/>
      <c r="J524" s="42"/>
      <c r="K524" s="42"/>
      <c r="L524" s="46"/>
      <c r="M524" s="222"/>
      <c r="N524" s="223"/>
      <c r="O524" s="86"/>
      <c r="P524" s="86"/>
      <c r="Q524" s="86"/>
      <c r="R524" s="86"/>
      <c r="S524" s="86"/>
      <c r="T524" s="87"/>
      <c r="U524" s="40"/>
      <c r="V524" s="40"/>
      <c r="W524" s="40"/>
      <c r="X524" s="40"/>
      <c r="Y524" s="40"/>
      <c r="Z524" s="40"/>
      <c r="AA524" s="40"/>
      <c r="AB524" s="40"/>
      <c r="AC524" s="40"/>
      <c r="AD524" s="40"/>
      <c r="AE524" s="40"/>
      <c r="AT524" s="19" t="s">
        <v>151</v>
      </c>
      <c r="AU524" s="19" t="s">
        <v>83</v>
      </c>
    </row>
    <row r="525" s="13" customFormat="1">
      <c r="A525" s="13"/>
      <c r="B525" s="224"/>
      <c r="C525" s="225"/>
      <c r="D525" s="226" t="s">
        <v>153</v>
      </c>
      <c r="E525" s="227" t="s">
        <v>19</v>
      </c>
      <c r="F525" s="228" t="s">
        <v>699</v>
      </c>
      <c r="G525" s="225"/>
      <c r="H525" s="227" t="s">
        <v>19</v>
      </c>
      <c r="I525" s="229"/>
      <c r="J525" s="225"/>
      <c r="K525" s="225"/>
      <c r="L525" s="230"/>
      <c r="M525" s="231"/>
      <c r="N525" s="232"/>
      <c r="O525" s="232"/>
      <c r="P525" s="232"/>
      <c r="Q525" s="232"/>
      <c r="R525" s="232"/>
      <c r="S525" s="232"/>
      <c r="T525" s="233"/>
      <c r="U525" s="13"/>
      <c r="V525" s="13"/>
      <c r="W525" s="13"/>
      <c r="X525" s="13"/>
      <c r="Y525" s="13"/>
      <c r="Z525" s="13"/>
      <c r="AA525" s="13"/>
      <c r="AB525" s="13"/>
      <c r="AC525" s="13"/>
      <c r="AD525" s="13"/>
      <c r="AE525" s="13"/>
      <c r="AT525" s="234" t="s">
        <v>153</v>
      </c>
      <c r="AU525" s="234" t="s">
        <v>83</v>
      </c>
      <c r="AV525" s="13" t="s">
        <v>81</v>
      </c>
      <c r="AW525" s="13" t="s">
        <v>35</v>
      </c>
      <c r="AX525" s="13" t="s">
        <v>73</v>
      </c>
      <c r="AY525" s="234" t="s">
        <v>142</v>
      </c>
    </row>
    <row r="526" s="13" customFormat="1">
      <c r="A526" s="13"/>
      <c r="B526" s="224"/>
      <c r="C526" s="225"/>
      <c r="D526" s="226" t="s">
        <v>153</v>
      </c>
      <c r="E526" s="227" t="s">
        <v>19</v>
      </c>
      <c r="F526" s="228" t="s">
        <v>694</v>
      </c>
      <c r="G526" s="225"/>
      <c r="H526" s="227" t="s">
        <v>19</v>
      </c>
      <c r="I526" s="229"/>
      <c r="J526" s="225"/>
      <c r="K526" s="225"/>
      <c r="L526" s="230"/>
      <c r="M526" s="231"/>
      <c r="N526" s="232"/>
      <c r="O526" s="232"/>
      <c r="P526" s="232"/>
      <c r="Q526" s="232"/>
      <c r="R526" s="232"/>
      <c r="S526" s="232"/>
      <c r="T526" s="233"/>
      <c r="U526" s="13"/>
      <c r="V526" s="13"/>
      <c r="W526" s="13"/>
      <c r="X526" s="13"/>
      <c r="Y526" s="13"/>
      <c r="Z526" s="13"/>
      <c r="AA526" s="13"/>
      <c r="AB526" s="13"/>
      <c r="AC526" s="13"/>
      <c r="AD526" s="13"/>
      <c r="AE526" s="13"/>
      <c r="AT526" s="234" t="s">
        <v>153</v>
      </c>
      <c r="AU526" s="234" t="s">
        <v>83</v>
      </c>
      <c r="AV526" s="13" t="s">
        <v>81</v>
      </c>
      <c r="AW526" s="13" t="s">
        <v>35</v>
      </c>
      <c r="AX526" s="13" t="s">
        <v>73</v>
      </c>
      <c r="AY526" s="234" t="s">
        <v>142</v>
      </c>
    </row>
    <row r="527" s="14" customFormat="1">
      <c r="A527" s="14"/>
      <c r="B527" s="235"/>
      <c r="C527" s="236"/>
      <c r="D527" s="226" t="s">
        <v>153</v>
      </c>
      <c r="E527" s="237" t="s">
        <v>19</v>
      </c>
      <c r="F527" s="238" t="s">
        <v>81</v>
      </c>
      <c r="G527" s="236"/>
      <c r="H527" s="239">
        <v>1</v>
      </c>
      <c r="I527" s="240"/>
      <c r="J527" s="236"/>
      <c r="K527" s="236"/>
      <c r="L527" s="241"/>
      <c r="M527" s="242"/>
      <c r="N527" s="243"/>
      <c r="O527" s="243"/>
      <c r="P527" s="243"/>
      <c r="Q527" s="243"/>
      <c r="R527" s="243"/>
      <c r="S527" s="243"/>
      <c r="T527" s="244"/>
      <c r="U527" s="14"/>
      <c r="V527" s="14"/>
      <c r="W527" s="14"/>
      <c r="X527" s="14"/>
      <c r="Y527" s="14"/>
      <c r="Z527" s="14"/>
      <c r="AA527" s="14"/>
      <c r="AB527" s="14"/>
      <c r="AC527" s="14"/>
      <c r="AD527" s="14"/>
      <c r="AE527" s="14"/>
      <c r="AT527" s="245" t="s">
        <v>153</v>
      </c>
      <c r="AU527" s="245" t="s">
        <v>83</v>
      </c>
      <c r="AV527" s="14" t="s">
        <v>83</v>
      </c>
      <c r="AW527" s="14" t="s">
        <v>35</v>
      </c>
      <c r="AX527" s="14" t="s">
        <v>81</v>
      </c>
      <c r="AY527" s="245" t="s">
        <v>142</v>
      </c>
    </row>
    <row r="528" s="2" customFormat="1" ht="16.5" customHeight="1">
      <c r="A528" s="40"/>
      <c r="B528" s="41"/>
      <c r="C528" s="206" t="s">
        <v>687</v>
      </c>
      <c r="D528" s="206" t="s">
        <v>144</v>
      </c>
      <c r="E528" s="207" t="s">
        <v>701</v>
      </c>
      <c r="F528" s="208" t="s">
        <v>702</v>
      </c>
      <c r="G528" s="209" t="s">
        <v>651</v>
      </c>
      <c r="H528" s="210">
        <v>1</v>
      </c>
      <c r="I528" s="211"/>
      <c r="J528" s="212">
        <f>ROUND(I528*H528,2)</f>
        <v>0</v>
      </c>
      <c r="K528" s="208" t="s">
        <v>148</v>
      </c>
      <c r="L528" s="46"/>
      <c r="M528" s="213" t="s">
        <v>19</v>
      </c>
      <c r="N528" s="214" t="s">
        <v>44</v>
      </c>
      <c r="O528" s="86"/>
      <c r="P528" s="215">
        <f>O528*H528</f>
        <v>0</v>
      </c>
      <c r="Q528" s="215">
        <v>0</v>
      </c>
      <c r="R528" s="215">
        <f>Q528*H528</f>
        <v>0</v>
      </c>
      <c r="S528" s="215">
        <v>0</v>
      </c>
      <c r="T528" s="216">
        <f>S528*H528</f>
        <v>0</v>
      </c>
      <c r="U528" s="40"/>
      <c r="V528" s="40"/>
      <c r="W528" s="40"/>
      <c r="X528" s="40"/>
      <c r="Y528" s="40"/>
      <c r="Z528" s="40"/>
      <c r="AA528" s="40"/>
      <c r="AB528" s="40"/>
      <c r="AC528" s="40"/>
      <c r="AD528" s="40"/>
      <c r="AE528" s="40"/>
      <c r="AR528" s="217" t="s">
        <v>645</v>
      </c>
      <c r="AT528" s="217" t="s">
        <v>144</v>
      </c>
      <c r="AU528" s="217" t="s">
        <v>83</v>
      </c>
      <c r="AY528" s="19" t="s">
        <v>142</v>
      </c>
      <c r="BE528" s="218">
        <f>IF(N528="základní",J528,0)</f>
        <v>0</v>
      </c>
      <c r="BF528" s="218">
        <f>IF(N528="snížená",J528,0)</f>
        <v>0</v>
      </c>
      <c r="BG528" s="218">
        <f>IF(N528="zákl. přenesená",J528,0)</f>
        <v>0</v>
      </c>
      <c r="BH528" s="218">
        <f>IF(N528="sníž. přenesená",J528,0)</f>
        <v>0</v>
      </c>
      <c r="BI528" s="218">
        <f>IF(N528="nulová",J528,0)</f>
        <v>0</v>
      </c>
      <c r="BJ528" s="19" t="s">
        <v>81</v>
      </c>
      <c r="BK528" s="218">
        <f>ROUND(I528*H528,2)</f>
        <v>0</v>
      </c>
      <c r="BL528" s="19" t="s">
        <v>645</v>
      </c>
      <c r="BM528" s="217" t="s">
        <v>1177</v>
      </c>
    </row>
    <row r="529" s="2" customFormat="1">
      <c r="A529" s="40"/>
      <c r="B529" s="41"/>
      <c r="C529" s="42"/>
      <c r="D529" s="219" t="s">
        <v>151</v>
      </c>
      <c r="E529" s="42"/>
      <c r="F529" s="220" t="s">
        <v>704</v>
      </c>
      <c r="G529" s="42"/>
      <c r="H529" s="42"/>
      <c r="I529" s="221"/>
      <c r="J529" s="42"/>
      <c r="K529" s="42"/>
      <c r="L529" s="46"/>
      <c r="M529" s="222"/>
      <c r="N529" s="223"/>
      <c r="O529" s="86"/>
      <c r="P529" s="86"/>
      <c r="Q529" s="86"/>
      <c r="R529" s="86"/>
      <c r="S529" s="86"/>
      <c r="T529" s="87"/>
      <c r="U529" s="40"/>
      <c r="V529" s="40"/>
      <c r="W529" s="40"/>
      <c r="X529" s="40"/>
      <c r="Y529" s="40"/>
      <c r="Z529" s="40"/>
      <c r="AA529" s="40"/>
      <c r="AB529" s="40"/>
      <c r="AC529" s="40"/>
      <c r="AD529" s="40"/>
      <c r="AE529" s="40"/>
      <c r="AT529" s="19" t="s">
        <v>151</v>
      </c>
      <c r="AU529" s="19" t="s">
        <v>83</v>
      </c>
    </row>
    <row r="530" s="13" customFormat="1">
      <c r="A530" s="13"/>
      <c r="B530" s="224"/>
      <c r="C530" s="225"/>
      <c r="D530" s="226" t="s">
        <v>153</v>
      </c>
      <c r="E530" s="227" t="s">
        <v>19</v>
      </c>
      <c r="F530" s="228" t="s">
        <v>705</v>
      </c>
      <c r="G530" s="225"/>
      <c r="H530" s="227" t="s">
        <v>19</v>
      </c>
      <c r="I530" s="229"/>
      <c r="J530" s="225"/>
      <c r="K530" s="225"/>
      <c r="L530" s="230"/>
      <c r="M530" s="231"/>
      <c r="N530" s="232"/>
      <c r="O530" s="232"/>
      <c r="P530" s="232"/>
      <c r="Q530" s="232"/>
      <c r="R530" s="232"/>
      <c r="S530" s="232"/>
      <c r="T530" s="233"/>
      <c r="U530" s="13"/>
      <c r="V530" s="13"/>
      <c r="W530" s="13"/>
      <c r="X530" s="13"/>
      <c r="Y530" s="13"/>
      <c r="Z530" s="13"/>
      <c r="AA530" s="13"/>
      <c r="AB530" s="13"/>
      <c r="AC530" s="13"/>
      <c r="AD530" s="13"/>
      <c r="AE530" s="13"/>
      <c r="AT530" s="234" t="s">
        <v>153</v>
      </c>
      <c r="AU530" s="234" t="s">
        <v>83</v>
      </c>
      <c r="AV530" s="13" t="s">
        <v>81</v>
      </c>
      <c r="AW530" s="13" t="s">
        <v>35</v>
      </c>
      <c r="AX530" s="13" t="s">
        <v>73</v>
      </c>
      <c r="AY530" s="234" t="s">
        <v>142</v>
      </c>
    </row>
    <row r="531" s="14" customFormat="1">
      <c r="A531" s="14"/>
      <c r="B531" s="235"/>
      <c r="C531" s="236"/>
      <c r="D531" s="226" t="s">
        <v>153</v>
      </c>
      <c r="E531" s="237" t="s">
        <v>19</v>
      </c>
      <c r="F531" s="238" t="s">
        <v>81</v>
      </c>
      <c r="G531" s="236"/>
      <c r="H531" s="239">
        <v>1</v>
      </c>
      <c r="I531" s="240"/>
      <c r="J531" s="236"/>
      <c r="K531" s="236"/>
      <c r="L531" s="241"/>
      <c r="M531" s="242"/>
      <c r="N531" s="243"/>
      <c r="O531" s="243"/>
      <c r="P531" s="243"/>
      <c r="Q531" s="243"/>
      <c r="R531" s="243"/>
      <c r="S531" s="243"/>
      <c r="T531" s="244"/>
      <c r="U531" s="14"/>
      <c r="V531" s="14"/>
      <c r="W531" s="14"/>
      <c r="X531" s="14"/>
      <c r="Y531" s="14"/>
      <c r="Z531" s="14"/>
      <c r="AA531" s="14"/>
      <c r="AB531" s="14"/>
      <c r="AC531" s="14"/>
      <c r="AD531" s="14"/>
      <c r="AE531" s="14"/>
      <c r="AT531" s="245" t="s">
        <v>153</v>
      </c>
      <c r="AU531" s="245" t="s">
        <v>83</v>
      </c>
      <c r="AV531" s="14" t="s">
        <v>83</v>
      </c>
      <c r="AW531" s="14" t="s">
        <v>35</v>
      </c>
      <c r="AX531" s="14" t="s">
        <v>81</v>
      </c>
      <c r="AY531" s="245" t="s">
        <v>142</v>
      </c>
    </row>
    <row r="532" s="12" customFormat="1" ht="22.8" customHeight="1">
      <c r="A532" s="12"/>
      <c r="B532" s="190"/>
      <c r="C532" s="191"/>
      <c r="D532" s="192" t="s">
        <v>72</v>
      </c>
      <c r="E532" s="204" t="s">
        <v>706</v>
      </c>
      <c r="F532" s="204" t="s">
        <v>707</v>
      </c>
      <c r="G532" s="191"/>
      <c r="H532" s="191"/>
      <c r="I532" s="194"/>
      <c r="J532" s="205">
        <f>BK532</f>
        <v>0</v>
      </c>
      <c r="K532" s="191"/>
      <c r="L532" s="196"/>
      <c r="M532" s="197"/>
      <c r="N532" s="198"/>
      <c r="O532" s="198"/>
      <c r="P532" s="199">
        <f>SUM(P533:P554)</f>
        <v>0</v>
      </c>
      <c r="Q532" s="198"/>
      <c r="R532" s="199">
        <f>SUM(R533:R554)</f>
        <v>0</v>
      </c>
      <c r="S532" s="198"/>
      <c r="T532" s="200">
        <f>SUM(T533:T554)</f>
        <v>0</v>
      </c>
      <c r="U532" s="12"/>
      <c r="V532" s="12"/>
      <c r="W532" s="12"/>
      <c r="X532" s="12"/>
      <c r="Y532" s="12"/>
      <c r="Z532" s="12"/>
      <c r="AA532" s="12"/>
      <c r="AB532" s="12"/>
      <c r="AC532" s="12"/>
      <c r="AD532" s="12"/>
      <c r="AE532" s="12"/>
      <c r="AR532" s="201" t="s">
        <v>180</v>
      </c>
      <c r="AT532" s="202" t="s">
        <v>72</v>
      </c>
      <c r="AU532" s="202" t="s">
        <v>81</v>
      </c>
      <c r="AY532" s="201" t="s">
        <v>142</v>
      </c>
      <c r="BK532" s="203">
        <f>SUM(BK533:BK554)</f>
        <v>0</v>
      </c>
    </row>
    <row r="533" s="2" customFormat="1" ht="16.5" customHeight="1">
      <c r="A533" s="40"/>
      <c r="B533" s="41"/>
      <c r="C533" s="206" t="s">
        <v>695</v>
      </c>
      <c r="D533" s="206" t="s">
        <v>144</v>
      </c>
      <c r="E533" s="207" t="s">
        <v>709</v>
      </c>
      <c r="F533" s="208" t="s">
        <v>710</v>
      </c>
      <c r="G533" s="209" t="s">
        <v>644</v>
      </c>
      <c r="H533" s="210">
        <v>11</v>
      </c>
      <c r="I533" s="211"/>
      <c r="J533" s="212">
        <f>ROUND(I533*H533,2)</f>
        <v>0</v>
      </c>
      <c r="K533" s="208" t="s">
        <v>148</v>
      </c>
      <c r="L533" s="46"/>
      <c r="M533" s="213" t="s">
        <v>19</v>
      </c>
      <c r="N533" s="214" t="s">
        <v>44</v>
      </c>
      <c r="O533" s="86"/>
      <c r="P533" s="215">
        <f>O533*H533</f>
        <v>0</v>
      </c>
      <c r="Q533" s="215">
        <v>0</v>
      </c>
      <c r="R533" s="215">
        <f>Q533*H533</f>
        <v>0</v>
      </c>
      <c r="S533" s="215">
        <v>0</v>
      </c>
      <c r="T533" s="216">
        <f>S533*H533</f>
        <v>0</v>
      </c>
      <c r="U533" s="40"/>
      <c r="V533" s="40"/>
      <c r="W533" s="40"/>
      <c r="X533" s="40"/>
      <c r="Y533" s="40"/>
      <c r="Z533" s="40"/>
      <c r="AA533" s="40"/>
      <c r="AB533" s="40"/>
      <c r="AC533" s="40"/>
      <c r="AD533" s="40"/>
      <c r="AE533" s="40"/>
      <c r="AR533" s="217" t="s">
        <v>645</v>
      </c>
      <c r="AT533" s="217" t="s">
        <v>144</v>
      </c>
      <c r="AU533" s="217" t="s">
        <v>83</v>
      </c>
      <c r="AY533" s="19" t="s">
        <v>142</v>
      </c>
      <c r="BE533" s="218">
        <f>IF(N533="základní",J533,0)</f>
        <v>0</v>
      </c>
      <c r="BF533" s="218">
        <f>IF(N533="snížená",J533,0)</f>
        <v>0</v>
      </c>
      <c r="BG533" s="218">
        <f>IF(N533="zákl. přenesená",J533,0)</f>
        <v>0</v>
      </c>
      <c r="BH533" s="218">
        <f>IF(N533="sníž. přenesená",J533,0)</f>
        <v>0</v>
      </c>
      <c r="BI533" s="218">
        <f>IF(N533="nulová",J533,0)</f>
        <v>0</v>
      </c>
      <c r="BJ533" s="19" t="s">
        <v>81</v>
      </c>
      <c r="BK533" s="218">
        <f>ROUND(I533*H533,2)</f>
        <v>0</v>
      </c>
      <c r="BL533" s="19" t="s">
        <v>645</v>
      </c>
      <c r="BM533" s="217" t="s">
        <v>1178</v>
      </c>
    </row>
    <row r="534" s="2" customFormat="1">
      <c r="A534" s="40"/>
      <c r="B534" s="41"/>
      <c r="C534" s="42"/>
      <c r="D534" s="219" t="s">
        <v>151</v>
      </c>
      <c r="E534" s="42"/>
      <c r="F534" s="220" t="s">
        <v>712</v>
      </c>
      <c r="G534" s="42"/>
      <c r="H534" s="42"/>
      <c r="I534" s="221"/>
      <c r="J534" s="42"/>
      <c r="K534" s="42"/>
      <c r="L534" s="46"/>
      <c r="M534" s="222"/>
      <c r="N534" s="223"/>
      <c r="O534" s="86"/>
      <c r="P534" s="86"/>
      <c r="Q534" s="86"/>
      <c r="R534" s="86"/>
      <c r="S534" s="86"/>
      <c r="T534" s="87"/>
      <c r="U534" s="40"/>
      <c r="V534" s="40"/>
      <c r="W534" s="40"/>
      <c r="X534" s="40"/>
      <c r="Y534" s="40"/>
      <c r="Z534" s="40"/>
      <c r="AA534" s="40"/>
      <c r="AB534" s="40"/>
      <c r="AC534" s="40"/>
      <c r="AD534" s="40"/>
      <c r="AE534" s="40"/>
      <c r="AT534" s="19" t="s">
        <v>151</v>
      </c>
      <c r="AU534" s="19" t="s">
        <v>83</v>
      </c>
    </row>
    <row r="535" s="13" customFormat="1">
      <c r="A535" s="13"/>
      <c r="B535" s="224"/>
      <c r="C535" s="225"/>
      <c r="D535" s="226" t="s">
        <v>153</v>
      </c>
      <c r="E535" s="227" t="s">
        <v>19</v>
      </c>
      <c r="F535" s="228" t="s">
        <v>713</v>
      </c>
      <c r="G535" s="225"/>
      <c r="H535" s="227" t="s">
        <v>19</v>
      </c>
      <c r="I535" s="229"/>
      <c r="J535" s="225"/>
      <c r="K535" s="225"/>
      <c r="L535" s="230"/>
      <c r="M535" s="231"/>
      <c r="N535" s="232"/>
      <c r="O535" s="232"/>
      <c r="P535" s="232"/>
      <c r="Q535" s="232"/>
      <c r="R535" s="232"/>
      <c r="S535" s="232"/>
      <c r="T535" s="233"/>
      <c r="U535" s="13"/>
      <c r="V535" s="13"/>
      <c r="W535" s="13"/>
      <c r="X535" s="13"/>
      <c r="Y535" s="13"/>
      <c r="Z535" s="13"/>
      <c r="AA535" s="13"/>
      <c r="AB535" s="13"/>
      <c r="AC535" s="13"/>
      <c r="AD535" s="13"/>
      <c r="AE535" s="13"/>
      <c r="AT535" s="234" t="s">
        <v>153</v>
      </c>
      <c r="AU535" s="234" t="s">
        <v>83</v>
      </c>
      <c r="AV535" s="13" t="s">
        <v>81</v>
      </c>
      <c r="AW535" s="13" t="s">
        <v>35</v>
      </c>
      <c r="AX535" s="13" t="s">
        <v>73</v>
      </c>
      <c r="AY535" s="234" t="s">
        <v>142</v>
      </c>
    </row>
    <row r="536" s="14" customFormat="1">
      <c r="A536" s="14"/>
      <c r="B536" s="235"/>
      <c r="C536" s="236"/>
      <c r="D536" s="226" t="s">
        <v>153</v>
      </c>
      <c r="E536" s="237" t="s">
        <v>19</v>
      </c>
      <c r="F536" s="238" t="s">
        <v>180</v>
      </c>
      <c r="G536" s="236"/>
      <c r="H536" s="239">
        <v>5</v>
      </c>
      <c r="I536" s="240"/>
      <c r="J536" s="236"/>
      <c r="K536" s="236"/>
      <c r="L536" s="241"/>
      <c r="M536" s="242"/>
      <c r="N536" s="243"/>
      <c r="O536" s="243"/>
      <c r="P536" s="243"/>
      <c r="Q536" s="243"/>
      <c r="R536" s="243"/>
      <c r="S536" s="243"/>
      <c r="T536" s="244"/>
      <c r="U536" s="14"/>
      <c r="V536" s="14"/>
      <c r="W536" s="14"/>
      <c r="X536" s="14"/>
      <c r="Y536" s="14"/>
      <c r="Z536" s="14"/>
      <c r="AA536" s="14"/>
      <c r="AB536" s="14"/>
      <c r="AC536" s="14"/>
      <c r="AD536" s="14"/>
      <c r="AE536" s="14"/>
      <c r="AT536" s="245" t="s">
        <v>153</v>
      </c>
      <c r="AU536" s="245" t="s">
        <v>83</v>
      </c>
      <c r="AV536" s="14" t="s">
        <v>83</v>
      </c>
      <c r="AW536" s="14" t="s">
        <v>35</v>
      </c>
      <c r="AX536" s="14" t="s">
        <v>73</v>
      </c>
      <c r="AY536" s="245" t="s">
        <v>142</v>
      </c>
    </row>
    <row r="537" s="13" customFormat="1">
      <c r="A537" s="13"/>
      <c r="B537" s="224"/>
      <c r="C537" s="225"/>
      <c r="D537" s="226" t="s">
        <v>153</v>
      </c>
      <c r="E537" s="227" t="s">
        <v>19</v>
      </c>
      <c r="F537" s="228" t="s">
        <v>714</v>
      </c>
      <c r="G537" s="225"/>
      <c r="H537" s="227" t="s">
        <v>19</v>
      </c>
      <c r="I537" s="229"/>
      <c r="J537" s="225"/>
      <c r="K537" s="225"/>
      <c r="L537" s="230"/>
      <c r="M537" s="231"/>
      <c r="N537" s="232"/>
      <c r="O537" s="232"/>
      <c r="P537" s="232"/>
      <c r="Q537" s="232"/>
      <c r="R537" s="232"/>
      <c r="S537" s="232"/>
      <c r="T537" s="233"/>
      <c r="U537" s="13"/>
      <c r="V537" s="13"/>
      <c r="W537" s="13"/>
      <c r="X537" s="13"/>
      <c r="Y537" s="13"/>
      <c r="Z537" s="13"/>
      <c r="AA537" s="13"/>
      <c r="AB537" s="13"/>
      <c r="AC537" s="13"/>
      <c r="AD537" s="13"/>
      <c r="AE537" s="13"/>
      <c r="AT537" s="234" t="s">
        <v>153</v>
      </c>
      <c r="AU537" s="234" t="s">
        <v>83</v>
      </c>
      <c r="AV537" s="13" t="s">
        <v>81</v>
      </c>
      <c r="AW537" s="13" t="s">
        <v>35</v>
      </c>
      <c r="AX537" s="13" t="s">
        <v>73</v>
      </c>
      <c r="AY537" s="234" t="s">
        <v>142</v>
      </c>
    </row>
    <row r="538" s="14" customFormat="1">
      <c r="A538" s="14"/>
      <c r="B538" s="235"/>
      <c r="C538" s="236"/>
      <c r="D538" s="226" t="s">
        <v>153</v>
      </c>
      <c r="E538" s="237" t="s">
        <v>19</v>
      </c>
      <c r="F538" s="238" t="s">
        <v>168</v>
      </c>
      <c r="G538" s="236"/>
      <c r="H538" s="239">
        <v>3</v>
      </c>
      <c r="I538" s="240"/>
      <c r="J538" s="236"/>
      <c r="K538" s="236"/>
      <c r="L538" s="241"/>
      <c r="M538" s="242"/>
      <c r="N538" s="243"/>
      <c r="O538" s="243"/>
      <c r="P538" s="243"/>
      <c r="Q538" s="243"/>
      <c r="R538" s="243"/>
      <c r="S538" s="243"/>
      <c r="T538" s="244"/>
      <c r="U538" s="14"/>
      <c r="V538" s="14"/>
      <c r="W538" s="14"/>
      <c r="X538" s="14"/>
      <c r="Y538" s="14"/>
      <c r="Z538" s="14"/>
      <c r="AA538" s="14"/>
      <c r="AB538" s="14"/>
      <c r="AC538" s="14"/>
      <c r="AD538" s="14"/>
      <c r="AE538" s="14"/>
      <c r="AT538" s="245" t="s">
        <v>153</v>
      </c>
      <c r="AU538" s="245" t="s">
        <v>83</v>
      </c>
      <c r="AV538" s="14" t="s">
        <v>83</v>
      </c>
      <c r="AW538" s="14" t="s">
        <v>35</v>
      </c>
      <c r="AX538" s="14" t="s">
        <v>73</v>
      </c>
      <c r="AY538" s="245" t="s">
        <v>142</v>
      </c>
    </row>
    <row r="539" s="13" customFormat="1">
      <c r="A539" s="13"/>
      <c r="B539" s="224"/>
      <c r="C539" s="225"/>
      <c r="D539" s="226" t="s">
        <v>153</v>
      </c>
      <c r="E539" s="227" t="s">
        <v>19</v>
      </c>
      <c r="F539" s="228" t="s">
        <v>715</v>
      </c>
      <c r="G539" s="225"/>
      <c r="H539" s="227" t="s">
        <v>19</v>
      </c>
      <c r="I539" s="229"/>
      <c r="J539" s="225"/>
      <c r="K539" s="225"/>
      <c r="L539" s="230"/>
      <c r="M539" s="231"/>
      <c r="N539" s="232"/>
      <c r="O539" s="232"/>
      <c r="P539" s="232"/>
      <c r="Q539" s="232"/>
      <c r="R539" s="232"/>
      <c r="S539" s="232"/>
      <c r="T539" s="233"/>
      <c r="U539" s="13"/>
      <c r="V539" s="13"/>
      <c r="W539" s="13"/>
      <c r="X539" s="13"/>
      <c r="Y539" s="13"/>
      <c r="Z539" s="13"/>
      <c r="AA539" s="13"/>
      <c r="AB539" s="13"/>
      <c r="AC539" s="13"/>
      <c r="AD539" s="13"/>
      <c r="AE539" s="13"/>
      <c r="AT539" s="234" t="s">
        <v>153</v>
      </c>
      <c r="AU539" s="234" t="s">
        <v>83</v>
      </c>
      <c r="AV539" s="13" t="s">
        <v>81</v>
      </c>
      <c r="AW539" s="13" t="s">
        <v>35</v>
      </c>
      <c r="AX539" s="13" t="s">
        <v>73</v>
      </c>
      <c r="AY539" s="234" t="s">
        <v>142</v>
      </c>
    </row>
    <row r="540" s="14" customFormat="1">
      <c r="A540" s="14"/>
      <c r="B540" s="235"/>
      <c r="C540" s="236"/>
      <c r="D540" s="226" t="s">
        <v>153</v>
      </c>
      <c r="E540" s="237" t="s">
        <v>19</v>
      </c>
      <c r="F540" s="238" t="s">
        <v>168</v>
      </c>
      <c r="G540" s="236"/>
      <c r="H540" s="239">
        <v>3</v>
      </c>
      <c r="I540" s="240"/>
      <c r="J540" s="236"/>
      <c r="K540" s="236"/>
      <c r="L540" s="241"/>
      <c r="M540" s="242"/>
      <c r="N540" s="243"/>
      <c r="O540" s="243"/>
      <c r="P540" s="243"/>
      <c r="Q540" s="243"/>
      <c r="R540" s="243"/>
      <c r="S540" s="243"/>
      <c r="T540" s="244"/>
      <c r="U540" s="14"/>
      <c r="V540" s="14"/>
      <c r="W540" s="14"/>
      <c r="X540" s="14"/>
      <c r="Y540" s="14"/>
      <c r="Z540" s="14"/>
      <c r="AA540" s="14"/>
      <c r="AB540" s="14"/>
      <c r="AC540" s="14"/>
      <c r="AD540" s="14"/>
      <c r="AE540" s="14"/>
      <c r="AT540" s="245" t="s">
        <v>153</v>
      </c>
      <c r="AU540" s="245" t="s">
        <v>83</v>
      </c>
      <c r="AV540" s="14" t="s">
        <v>83</v>
      </c>
      <c r="AW540" s="14" t="s">
        <v>35</v>
      </c>
      <c r="AX540" s="14" t="s">
        <v>73</v>
      </c>
      <c r="AY540" s="245" t="s">
        <v>142</v>
      </c>
    </row>
    <row r="541" s="15" customFormat="1">
      <c r="A541" s="15"/>
      <c r="B541" s="246"/>
      <c r="C541" s="247"/>
      <c r="D541" s="226" t="s">
        <v>153</v>
      </c>
      <c r="E541" s="248" t="s">
        <v>19</v>
      </c>
      <c r="F541" s="249" t="s">
        <v>160</v>
      </c>
      <c r="G541" s="247"/>
      <c r="H541" s="250">
        <v>11</v>
      </c>
      <c r="I541" s="251"/>
      <c r="J541" s="247"/>
      <c r="K541" s="247"/>
      <c r="L541" s="252"/>
      <c r="M541" s="253"/>
      <c r="N541" s="254"/>
      <c r="O541" s="254"/>
      <c r="P541" s="254"/>
      <c r="Q541" s="254"/>
      <c r="R541" s="254"/>
      <c r="S541" s="254"/>
      <c r="T541" s="255"/>
      <c r="U541" s="15"/>
      <c r="V541" s="15"/>
      <c r="W541" s="15"/>
      <c r="X541" s="15"/>
      <c r="Y541" s="15"/>
      <c r="Z541" s="15"/>
      <c r="AA541" s="15"/>
      <c r="AB541" s="15"/>
      <c r="AC541" s="15"/>
      <c r="AD541" s="15"/>
      <c r="AE541" s="15"/>
      <c r="AT541" s="256" t="s">
        <v>153</v>
      </c>
      <c r="AU541" s="256" t="s">
        <v>83</v>
      </c>
      <c r="AV541" s="15" t="s">
        <v>149</v>
      </c>
      <c r="AW541" s="15" t="s">
        <v>35</v>
      </c>
      <c r="AX541" s="15" t="s">
        <v>81</v>
      </c>
      <c r="AY541" s="256" t="s">
        <v>142</v>
      </c>
    </row>
    <row r="542" s="2" customFormat="1" ht="16.5" customHeight="1">
      <c r="A542" s="40"/>
      <c r="B542" s="41"/>
      <c r="C542" s="206" t="s">
        <v>700</v>
      </c>
      <c r="D542" s="206" t="s">
        <v>144</v>
      </c>
      <c r="E542" s="207" t="s">
        <v>1179</v>
      </c>
      <c r="F542" s="208" t="s">
        <v>1180</v>
      </c>
      <c r="G542" s="209" t="s">
        <v>644</v>
      </c>
      <c r="H542" s="210">
        <v>1</v>
      </c>
      <c r="I542" s="211"/>
      <c r="J542" s="212">
        <f>ROUND(I542*H542,2)</f>
        <v>0</v>
      </c>
      <c r="K542" s="208" t="s">
        <v>148</v>
      </c>
      <c r="L542" s="46"/>
      <c r="M542" s="213" t="s">
        <v>19</v>
      </c>
      <c r="N542" s="214" t="s">
        <v>44</v>
      </c>
      <c r="O542" s="86"/>
      <c r="P542" s="215">
        <f>O542*H542</f>
        <v>0</v>
      </c>
      <c r="Q542" s="215">
        <v>0</v>
      </c>
      <c r="R542" s="215">
        <f>Q542*H542</f>
        <v>0</v>
      </c>
      <c r="S542" s="215">
        <v>0</v>
      </c>
      <c r="T542" s="216">
        <f>S542*H542</f>
        <v>0</v>
      </c>
      <c r="U542" s="40"/>
      <c r="V542" s="40"/>
      <c r="W542" s="40"/>
      <c r="X542" s="40"/>
      <c r="Y542" s="40"/>
      <c r="Z542" s="40"/>
      <c r="AA542" s="40"/>
      <c r="AB542" s="40"/>
      <c r="AC542" s="40"/>
      <c r="AD542" s="40"/>
      <c r="AE542" s="40"/>
      <c r="AR542" s="217" t="s">
        <v>645</v>
      </c>
      <c r="AT542" s="217" t="s">
        <v>144</v>
      </c>
      <c r="AU542" s="217" t="s">
        <v>83</v>
      </c>
      <c r="AY542" s="19" t="s">
        <v>142</v>
      </c>
      <c r="BE542" s="218">
        <f>IF(N542="základní",J542,0)</f>
        <v>0</v>
      </c>
      <c r="BF542" s="218">
        <f>IF(N542="snížená",J542,0)</f>
        <v>0</v>
      </c>
      <c r="BG542" s="218">
        <f>IF(N542="zákl. přenesená",J542,0)</f>
        <v>0</v>
      </c>
      <c r="BH542" s="218">
        <f>IF(N542="sníž. přenesená",J542,0)</f>
        <v>0</v>
      </c>
      <c r="BI542" s="218">
        <f>IF(N542="nulová",J542,0)</f>
        <v>0</v>
      </c>
      <c r="BJ542" s="19" t="s">
        <v>81</v>
      </c>
      <c r="BK542" s="218">
        <f>ROUND(I542*H542,2)</f>
        <v>0</v>
      </c>
      <c r="BL542" s="19" t="s">
        <v>645</v>
      </c>
      <c r="BM542" s="217" t="s">
        <v>1181</v>
      </c>
    </row>
    <row r="543" s="2" customFormat="1">
      <c r="A543" s="40"/>
      <c r="B543" s="41"/>
      <c r="C543" s="42"/>
      <c r="D543" s="219" t="s">
        <v>151</v>
      </c>
      <c r="E543" s="42"/>
      <c r="F543" s="220" t="s">
        <v>1182</v>
      </c>
      <c r="G543" s="42"/>
      <c r="H543" s="42"/>
      <c r="I543" s="221"/>
      <c r="J543" s="42"/>
      <c r="K543" s="42"/>
      <c r="L543" s="46"/>
      <c r="M543" s="222"/>
      <c r="N543" s="223"/>
      <c r="O543" s="86"/>
      <c r="P543" s="86"/>
      <c r="Q543" s="86"/>
      <c r="R543" s="86"/>
      <c r="S543" s="86"/>
      <c r="T543" s="87"/>
      <c r="U543" s="40"/>
      <c r="V543" s="40"/>
      <c r="W543" s="40"/>
      <c r="X543" s="40"/>
      <c r="Y543" s="40"/>
      <c r="Z543" s="40"/>
      <c r="AA543" s="40"/>
      <c r="AB543" s="40"/>
      <c r="AC543" s="40"/>
      <c r="AD543" s="40"/>
      <c r="AE543" s="40"/>
      <c r="AT543" s="19" t="s">
        <v>151</v>
      </c>
      <c r="AU543" s="19" t="s">
        <v>83</v>
      </c>
    </row>
    <row r="544" s="13" customFormat="1">
      <c r="A544" s="13"/>
      <c r="B544" s="224"/>
      <c r="C544" s="225"/>
      <c r="D544" s="226" t="s">
        <v>153</v>
      </c>
      <c r="E544" s="227" t="s">
        <v>19</v>
      </c>
      <c r="F544" s="228" t="s">
        <v>1183</v>
      </c>
      <c r="G544" s="225"/>
      <c r="H544" s="227" t="s">
        <v>19</v>
      </c>
      <c r="I544" s="229"/>
      <c r="J544" s="225"/>
      <c r="K544" s="225"/>
      <c r="L544" s="230"/>
      <c r="M544" s="231"/>
      <c r="N544" s="232"/>
      <c r="O544" s="232"/>
      <c r="P544" s="232"/>
      <c r="Q544" s="232"/>
      <c r="R544" s="232"/>
      <c r="S544" s="232"/>
      <c r="T544" s="233"/>
      <c r="U544" s="13"/>
      <c r="V544" s="13"/>
      <c r="W544" s="13"/>
      <c r="X544" s="13"/>
      <c r="Y544" s="13"/>
      <c r="Z544" s="13"/>
      <c r="AA544" s="13"/>
      <c r="AB544" s="13"/>
      <c r="AC544" s="13"/>
      <c r="AD544" s="13"/>
      <c r="AE544" s="13"/>
      <c r="AT544" s="234" t="s">
        <v>153</v>
      </c>
      <c r="AU544" s="234" t="s">
        <v>83</v>
      </c>
      <c r="AV544" s="13" t="s">
        <v>81</v>
      </c>
      <c r="AW544" s="13" t="s">
        <v>35</v>
      </c>
      <c r="AX544" s="13" t="s">
        <v>73</v>
      </c>
      <c r="AY544" s="234" t="s">
        <v>142</v>
      </c>
    </row>
    <row r="545" s="14" customFormat="1">
      <c r="A545" s="14"/>
      <c r="B545" s="235"/>
      <c r="C545" s="236"/>
      <c r="D545" s="226" t="s">
        <v>153</v>
      </c>
      <c r="E545" s="237" t="s">
        <v>19</v>
      </c>
      <c r="F545" s="238" t="s">
        <v>81</v>
      </c>
      <c r="G545" s="236"/>
      <c r="H545" s="239">
        <v>1</v>
      </c>
      <c r="I545" s="240"/>
      <c r="J545" s="236"/>
      <c r="K545" s="236"/>
      <c r="L545" s="241"/>
      <c r="M545" s="242"/>
      <c r="N545" s="243"/>
      <c r="O545" s="243"/>
      <c r="P545" s="243"/>
      <c r="Q545" s="243"/>
      <c r="R545" s="243"/>
      <c r="S545" s="243"/>
      <c r="T545" s="244"/>
      <c r="U545" s="14"/>
      <c r="V545" s="14"/>
      <c r="W545" s="14"/>
      <c r="X545" s="14"/>
      <c r="Y545" s="14"/>
      <c r="Z545" s="14"/>
      <c r="AA545" s="14"/>
      <c r="AB545" s="14"/>
      <c r="AC545" s="14"/>
      <c r="AD545" s="14"/>
      <c r="AE545" s="14"/>
      <c r="AT545" s="245" t="s">
        <v>153</v>
      </c>
      <c r="AU545" s="245" t="s">
        <v>83</v>
      </c>
      <c r="AV545" s="14" t="s">
        <v>83</v>
      </c>
      <c r="AW545" s="14" t="s">
        <v>35</v>
      </c>
      <c r="AX545" s="14" t="s">
        <v>81</v>
      </c>
      <c r="AY545" s="245" t="s">
        <v>142</v>
      </c>
    </row>
    <row r="546" s="2" customFormat="1" ht="16.5" customHeight="1">
      <c r="A546" s="40"/>
      <c r="B546" s="41"/>
      <c r="C546" s="206" t="s">
        <v>708</v>
      </c>
      <c r="D546" s="206" t="s">
        <v>144</v>
      </c>
      <c r="E546" s="207" t="s">
        <v>718</v>
      </c>
      <c r="F546" s="208" t="s">
        <v>719</v>
      </c>
      <c r="G546" s="209" t="s">
        <v>651</v>
      </c>
      <c r="H546" s="210">
        <v>1</v>
      </c>
      <c r="I546" s="211"/>
      <c r="J546" s="212">
        <f>ROUND(I546*H546,2)</f>
        <v>0</v>
      </c>
      <c r="K546" s="208" t="s">
        <v>148</v>
      </c>
      <c r="L546" s="46"/>
      <c r="M546" s="213" t="s">
        <v>19</v>
      </c>
      <c r="N546" s="214" t="s">
        <v>44</v>
      </c>
      <c r="O546" s="86"/>
      <c r="P546" s="215">
        <f>O546*H546</f>
        <v>0</v>
      </c>
      <c r="Q546" s="215">
        <v>0</v>
      </c>
      <c r="R546" s="215">
        <f>Q546*H546</f>
        <v>0</v>
      </c>
      <c r="S546" s="215">
        <v>0</v>
      </c>
      <c r="T546" s="216">
        <f>S546*H546</f>
        <v>0</v>
      </c>
      <c r="U546" s="40"/>
      <c r="V546" s="40"/>
      <c r="W546" s="40"/>
      <c r="X546" s="40"/>
      <c r="Y546" s="40"/>
      <c r="Z546" s="40"/>
      <c r="AA546" s="40"/>
      <c r="AB546" s="40"/>
      <c r="AC546" s="40"/>
      <c r="AD546" s="40"/>
      <c r="AE546" s="40"/>
      <c r="AR546" s="217" t="s">
        <v>645</v>
      </c>
      <c r="AT546" s="217" t="s">
        <v>144</v>
      </c>
      <c r="AU546" s="217" t="s">
        <v>83</v>
      </c>
      <c r="AY546" s="19" t="s">
        <v>142</v>
      </c>
      <c r="BE546" s="218">
        <f>IF(N546="základní",J546,0)</f>
        <v>0</v>
      </c>
      <c r="BF546" s="218">
        <f>IF(N546="snížená",J546,0)</f>
        <v>0</v>
      </c>
      <c r="BG546" s="218">
        <f>IF(N546="zákl. přenesená",J546,0)</f>
        <v>0</v>
      </c>
      <c r="BH546" s="218">
        <f>IF(N546="sníž. přenesená",J546,0)</f>
        <v>0</v>
      </c>
      <c r="BI546" s="218">
        <f>IF(N546="nulová",J546,0)</f>
        <v>0</v>
      </c>
      <c r="BJ546" s="19" t="s">
        <v>81</v>
      </c>
      <c r="BK546" s="218">
        <f>ROUND(I546*H546,2)</f>
        <v>0</v>
      </c>
      <c r="BL546" s="19" t="s">
        <v>645</v>
      </c>
      <c r="BM546" s="217" t="s">
        <v>1184</v>
      </c>
    </row>
    <row r="547" s="2" customFormat="1">
      <c r="A547" s="40"/>
      <c r="B547" s="41"/>
      <c r="C547" s="42"/>
      <c r="D547" s="219" t="s">
        <v>151</v>
      </c>
      <c r="E547" s="42"/>
      <c r="F547" s="220" t="s">
        <v>721</v>
      </c>
      <c r="G547" s="42"/>
      <c r="H547" s="42"/>
      <c r="I547" s="221"/>
      <c r="J547" s="42"/>
      <c r="K547" s="42"/>
      <c r="L547" s="46"/>
      <c r="M547" s="222"/>
      <c r="N547" s="223"/>
      <c r="O547" s="86"/>
      <c r="P547" s="86"/>
      <c r="Q547" s="86"/>
      <c r="R547" s="86"/>
      <c r="S547" s="86"/>
      <c r="T547" s="87"/>
      <c r="U547" s="40"/>
      <c r="V547" s="40"/>
      <c r="W547" s="40"/>
      <c r="X547" s="40"/>
      <c r="Y547" s="40"/>
      <c r="Z547" s="40"/>
      <c r="AA547" s="40"/>
      <c r="AB547" s="40"/>
      <c r="AC547" s="40"/>
      <c r="AD547" s="40"/>
      <c r="AE547" s="40"/>
      <c r="AT547" s="19" t="s">
        <v>151</v>
      </c>
      <c r="AU547" s="19" t="s">
        <v>83</v>
      </c>
    </row>
    <row r="548" s="13" customFormat="1">
      <c r="A548" s="13"/>
      <c r="B548" s="224"/>
      <c r="C548" s="225"/>
      <c r="D548" s="226" t="s">
        <v>153</v>
      </c>
      <c r="E548" s="227" t="s">
        <v>19</v>
      </c>
      <c r="F548" s="228" t="s">
        <v>722</v>
      </c>
      <c r="G548" s="225"/>
      <c r="H548" s="227" t="s">
        <v>19</v>
      </c>
      <c r="I548" s="229"/>
      <c r="J548" s="225"/>
      <c r="K548" s="225"/>
      <c r="L548" s="230"/>
      <c r="M548" s="231"/>
      <c r="N548" s="232"/>
      <c r="O548" s="232"/>
      <c r="P548" s="232"/>
      <c r="Q548" s="232"/>
      <c r="R548" s="232"/>
      <c r="S548" s="232"/>
      <c r="T548" s="233"/>
      <c r="U548" s="13"/>
      <c r="V548" s="13"/>
      <c r="W548" s="13"/>
      <c r="X548" s="13"/>
      <c r="Y548" s="13"/>
      <c r="Z548" s="13"/>
      <c r="AA548" s="13"/>
      <c r="AB548" s="13"/>
      <c r="AC548" s="13"/>
      <c r="AD548" s="13"/>
      <c r="AE548" s="13"/>
      <c r="AT548" s="234" t="s">
        <v>153</v>
      </c>
      <c r="AU548" s="234" t="s">
        <v>83</v>
      </c>
      <c r="AV548" s="13" t="s">
        <v>81</v>
      </c>
      <c r="AW548" s="13" t="s">
        <v>35</v>
      </c>
      <c r="AX548" s="13" t="s">
        <v>73</v>
      </c>
      <c r="AY548" s="234" t="s">
        <v>142</v>
      </c>
    </row>
    <row r="549" s="13" customFormat="1">
      <c r="A549" s="13"/>
      <c r="B549" s="224"/>
      <c r="C549" s="225"/>
      <c r="D549" s="226" t="s">
        <v>153</v>
      </c>
      <c r="E549" s="227" t="s">
        <v>19</v>
      </c>
      <c r="F549" s="228" t="s">
        <v>723</v>
      </c>
      <c r="G549" s="225"/>
      <c r="H549" s="227" t="s">
        <v>19</v>
      </c>
      <c r="I549" s="229"/>
      <c r="J549" s="225"/>
      <c r="K549" s="225"/>
      <c r="L549" s="230"/>
      <c r="M549" s="231"/>
      <c r="N549" s="232"/>
      <c r="O549" s="232"/>
      <c r="P549" s="232"/>
      <c r="Q549" s="232"/>
      <c r="R549" s="232"/>
      <c r="S549" s="232"/>
      <c r="T549" s="233"/>
      <c r="U549" s="13"/>
      <c r="V549" s="13"/>
      <c r="W549" s="13"/>
      <c r="X549" s="13"/>
      <c r="Y549" s="13"/>
      <c r="Z549" s="13"/>
      <c r="AA549" s="13"/>
      <c r="AB549" s="13"/>
      <c r="AC549" s="13"/>
      <c r="AD549" s="13"/>
      <c r="AE549" s="13"/>
      <c r="AT549" s="234" t="s">
        <v>153</v>
      </c>
      <c r="AU549" s="234" t="s">
        <v>83</v>
      </c>
      <c r="AV549" s="13" t="s">
        <v>81</v>
      </c>
      <c r="AW549" s="13" t="s">
        <v>35</v>
      </c>
      <c r="AX549" s="13" t="s">
        <v>73</v>
      </c>
      <c r="AY549" s="234" t="s">
        <v>142</v>
      </c>
    </row>
    <row r="550" s="14" customFormat="1">
      <c r="A550" s="14"/>
      <c r="B550" s="235"/>
      <c r="C550" s="236"/>
      <c r="D550" s="226" t="s">
        <v>153</v>
      </c>
      <c r="E550" s="237" t="s">
        <v>19</v>
      </c>
      <c r="F550" s="238" t="s">
        <v>81</v>
      </c>
      <c r="G550" s="236"/>
      <c r="H550" s="239">
        <v>1</v>
      </c>
      <c r="I550" s="240"/>
      <c r="J550" s="236"/>
      <c r="K550" s="236"/>
      <c r="L550" s="241"/>
      <c r="M550" s="242"/>
      <c r="N550" s="243"/>
      <c r="O550" s="243"/>
      <c r="P550" s="243"/>
      <c r="Q550" s="243"/>
      <c r="R550" s="243"/>
      <c r="S550" s="243"/>
      <c r="T550" s="244"/>
      <c r="U550" s="14"/>
      <c r="V550" s="14"/>
      <c r="W550" s="14"/>
      <c r="X550" s="14"/>
      <c r="Y550" s="14"/>
      <c r="Z550" s="14"/>
      <c r="AA550" s="14"/>
      <c r="AB550" s="14"/>
      <c r="AC550" s="14"/>
      <c r="AD550" s="14"/>
      <c r="AE550" s="14"/>
      <c r="AT550" s="245" t="s">
        <v>153</v>
      </c>
      <c r="AU550" s="245" t="s">
        <v>83</v>
      </c>
      <c r="AV550" s="14" t="s">
        <v>83</v>
      </c>
      <c r="AW550" s="14" t="s">
        <v>35</v>
      </c>
      <c r="AX550" s="14" t="s">
        <v>81</v>
      </c>
      <c r="AY550" s="245" t="s">
        <v>142</v>
      </c>
    </row>
    <row r="551" s="2" customFormat="1" ht="16.5" customHeight="1">
      <c r="A551" s="40"/>
      <c r="B551" s="41"/>
      <c r="C551" s="206" t="s">
        <v>717</v>
      </c>
      <c r="D551" s="206" t="s">
        <v>144</v>
      </c>
      <c r="E551" s="207" t="s">
        <v>725</v>
      </c>
      <c r="F551" s="208" t="s">
        <v>726</v>
      </c>
      <c r="G551" s="209" t="s">
        <v>651</v>
      </c>
      <c r="H551" s="210">
        <v>1</v>
      </c>
      <c r="I551" s="211"/>
      <c r="J551" s="212">
        <f>ROUND(I551*H551,2)</f>
        <v>0</v>
      </c>
      <c r="K551" s="208" t="s">
        <v>148</v>
      </c>
      <c r="L551" s="46"/>
      <c r="M551" s="213" t="s">
        <v>19</v>
      </c>
      <c r="N551" s="214" t="s">
        <v>44</v>
      </c>
      <c r="O551" s="86"/>
      <c r="P551" s="215">
        <f>O551*H551</f>
        <v>0</v>
      </c>
      <c r="Q551" s="215">
        <v>0</v>
      </c>
      <c r="R551" s="215">
        <f>Q551*H551</f>
        <v>0</v>
      </c>
      <c r="S551" s="215">
        <v>0</v>
      </c>
      <c r="T551" s="216">
        <f>S551*H551</f>
        <v>0</v>
      </c>
      <c r="U551" s="40"/>
      <c r="V551" s="40"/>
      <c r="W551" s="40"/>
      <c r="X551" s="40"/>
      <c r="Y551" s="40"/>
      <c r="Z551" s="40"/>
      <c r="AA551" s="40"/>
      <c r="AB551" s="40"/>
      <c r="AC551" s="40"/>
      <c r="AD551" s="40"/>
      <c r="AE551" s="40"/>
      <c r="AR551" s="217" t="s">
        <v>645</v>
      </c>
      <c r="AT551" s="217" t="s">
        <v>144</v>
      </c>
      <c r="AU551" s="217" t="s">
        <v>83</v>
      </c>
      <c r="AY551" s="19" t="s">
        <v>142</v>
      </c>
      <c r="BE551" s="218">
        <f>IF(N551="základní",J551,0)</f>
        <v>0</v>
      </c>
      <c r="BF551" s="218">
        <f>IF(N551="snížená",J551,0)</f>
        <v>0</v>
      </c>
      <c r="BG551" s="218">
        <f>IF(N551="zákl. přenesená",J551,0)</f>
        <v>0</v>
      </c>
      <c r="BH551" s="218">
        <f>IF(N551="sníž. přenesená",J551,0)</f>
        <v>0</v>
      </c>
      <c r="BI551" s="218">
        <f>IF(N551="nulová",J551,0)</f>
        <v>0</v>
      </c>
      <c r="BJ551" s="19" t="s">
        <v>81</v>
      </c>
      <c r="BK551" s="218">
        <f>ROUND(I551*H551,2)</f>
        <v>0</v>
      </c>
      <c r="BL551" s="19" t="s">
        <v>645</v>
      </c>
      <c r="BM551" s="217" t="s">
        <v>1185</v>
      </c>
    </row>
    <row r="552" s="2" customFormat="1">
      <c r="A552" s="40"/>
      <c r="B552" s="41"/>
      <c r="C552" s="42"/>
      <c r="D552" s="219" t="s">
        <v>151</v>
      </c>
      <c r="E552" s="42"/>
      <c r="F552" s="220" t="s">
        <v>728</v>
      </c>
      <c r="G552" s="42"/>
      <c r="H552" s="42"/>
      <c r="I552" s="221"/>
      <c r="J552" s="42"/>
      <c r="K552" s="42"/>
      <c r="L552" s="46"/>
      <c r="M552" s="222"/>
      <c r="N552" s="223"/>
      <c r="O552" s="86"/>
      <c r="P552" s="86"/>
      <c r="Q552" s="86"/>
      <c r="R552" s="86"/>
      <c r="S552" s="86"/>
      <c r="T552" s="87"/>
      <c r="U552" s="40"/>
      <c r="V552" s="40"/>
      <c r="W552" s="40"/>
      <c r="X552" s="40"/>
      <c r="Y552" s="40"/>
      <c r="Z552" s="40"/>
      <c r="AA552" s="40"/>
      <c r="AB552" s="40"/>
      <c r="AC552" s="40"/>
      <c r="AD552" s="40"/>
      <c r="AE552" s="40"/>
      <c r="AT552" s="19" t="s">
        <v>151</v>
      </c>
      <c r="AU552" s="19" t="s">
        <v>83</v>
      </c>
    </row>
    <row r="553" s="13" customFormat="1">
      <c r="A553" s="13"/>
      <c r="B553" s="224"/>
      <c r="C553" s="225"/>
      <c r="D553" s="226" t="s">
        <v>153</v>
      </c>
      <c r="E553" s="227" t="s">
        <v>19</v>
      </c>
      <c r="F553" s="228" t="s">
        <v>729</v>
      </c>
      <c r="G553" s="225"/>
      <c r="H553" s="227" t="s">
        <v>19</v>
      </c>
      <c r="I553" s="229"/>
      <c r="J553" s="225"/>
      <c r="K553" s="225"/>
      <c r="L553" s="230"/>
      <c r="M553" s="231"/>
      <c r="N553" s="232"/>
      <c r="O553" s="232"/>
      <c r="P553" s="232"/>
      <c r="Q553" s="232"/>
      <c r="R553" s="232"/>
      <c r="S553" s="232"/>
      <c r="T553" s="233"/>
      <c r="U553" s="13"/>
      <c r="V553" s="13"/>
      <c r="W553" s="13"/>
      <c r="X553" s="13"/>
      <c r="Y553" s="13"/>
      <c r="Z553" s="13"/>
      <c r="AA553" s="13"/>
      <c r="AB553" s="13"/>
      <c r="AC553" s="13"/>
      <c r="AD553" s="13"/>
      <c r="AE553" s="13"/>
      <c r="AT553" s="234" t="s">
        <v>153</v>
      </c>
      <c r="AU553" s="234" t="s">
        <v>83</v>
      </c>
      <c r="AV553" s="13" t="s">
        <v>81</v>
      </c>
      <c r="AW553" s="13" t="s">
        <v>35</v>
      </c>
      <c r="AX553" s="13" t="s">
        <v>73</v>
      </c>
      <c r="AY553" s="234" t="s">
        <v>142</v>
      </c>
    </row>
    <row r="554" s="14" customFormat="1">
      <c r="A554" s="14"/>
      <c r="B554" s="235"/>
      <c r="C554" s="236"/>
      <c r="D554" s="226" t="s">
        <v>153</v>
      </c>
      <c r="E554" s="237" t="s">
        <v>19</v>
      </c>
      <c r="F554" s="238" t="s">
        <v>81</v>
      </c>
      <c r="G554" s="236"/>
      <c r="H554" s="239">
        <v>1</v>
      </c>
      <c r="I554" s="240"/>
      <c r="J554" s="236"/>
      <c r="K554" s="236"/>
      <c r="L554" s="241"/>
      <c r="M554" s="242"/>
      <c r="N554" s="243"/>
      <c r="O554" s="243"/>
      <c r="P554" s="243"/>
      <c r="Q554" s="243"/>
      <c r="R554" s="243"/>
      <c r="S554" s="243"/>
      <c r="T554" s="244"/>
      <c r="U554" s="14"/>
      <c r="V554" s="14"/>
      <c r="W554" s="14"/>
      <c r="X554" s="14"/>
      <c r="Y554" s="14"/>
      <c r="Z554" s="14"/>
      <c r="AA554" s="14"/>
      <c r="AB554" s="14"/>
      <c r="AC554" s="14"/>
      <c r="AD554" s="14"/>
      <c r="AE554" s="14"/>
      <c r="AT554" s="245" t="s">
        <v>153</v>
      </c>
      <c r="AU554" s="245" t="s">
        <v>83</v>
      </c>
      <c r="AV554" s="14" t="s">
        <v>83</v>
      </c>
      <c r="AW554" s="14" t="s">
        <v>35</v>
      </c>
      <c r="AX554" s="14" t="s">
        <v>81</v>
      </c>
      <c r="AY554" s="245" t="s">
        <v>142</v>
      </c>
    </row>
    <row r="555" s="12" customFormat="1" ht="22.8" customHeight="1">
      <c r="A555" s="12"/>
      <c r="B555" s="190"/>
      <c r="C555" s="191"/>
      <c r="D555" s="192" t="s">
        <v>72</v>
      </c>
      <c r="E555" s="204" t="s">
        <v>739</v>
      </c>
      <c r="F555" s="204" t="s">
        <v>740</v>
      </c>
      <c r="G555" s="191"/>
      <c r="H555" s="191"/>
      <c r="I555" s="194"/>
      <c r="J555" s="205">
        <f>BK555</f>
        <v>0</v>
      </c>
      <c r="K555" s="191"/>
      <c r="L555" s="196"/>
      <c r="M555" s="197"/>
      <c r="N555" s="198"/>
      <c r="O555" s="198"/>
      <c r="P555" s="199">
        <f>SUM(P556:P560)</f>
        <v>0</v>
      </c>
      <c r="Q555" s="198"/>
      <c r="R555" s="199">
        <f>SUM(R556:R560)</f>
        <v>0</v>
      </c>
      <c r="S555" s="198"/>
      <c r="T555" s="200">
        <f>SUM(T556:T560)</f>
        <v>0</v>
      </c>
      <c r="U555" s="12"/>
      <c r="V555" s="12"/>
      <c r="W555" s="12"/>
      <c r="X555" s="12"/>
      <c r="Y555" s="12"/>
      <c r="Z555" s="12"/>
      <c r="AA555" s="12"/>
      <c r="AB555" s="12"/>
      <c r="AC555" s="12"/>
      <c r="AD555" s="12"/>
      <c r="AE555" s="12"/>
      <c r="AR555" s="201" t="s">
        <v>180</v>
      </c>
      <c r="AT555" s="202" t="s">
        <v>72</v>
      </c>
      <c r="AU555" s="202" t="s">
        <v>81</v>
      </c>
      <c r="AY555" s="201" t="s">
        <v>142</v>
      </c>
      <c r="BK555" s="203">
        <f>SUM(BK556:BK560)</f>
        <v>0</v>
      </c>
    </row>
    <row r="556" s="2" customFormat="1" ht="16.5" customHeight="1">
      <c r="A556" s="40"/>
      <c r="B556" s="41"/>
      <c r="C556" s="206" t="s">
        <v>724</v>
      </c>
      <c r="D556" s="206" t="s">
        <v>144</v>
      </c>
      <c r="E556" s="207" t="s">
        <v>742</v>
      </c>
      <c r="F556" s="208" t="s">
        <v>743</v>
      </c>
      <c r="G556" s="209" t="s">
        <v>651</v>
      </c>
      <c r="H556" s="210">
        <v>1</v>
      </c>
      <c r="I556" s="211"/>
      <c r="J556" s="212">
        <f>ROUND(I556*H556,2)</f>
        <v>0</v>
      </c>
      <c r="K556" s="208" t="s">
        <v>148</v>
      </c>
      <c r="L556" s="46"/>
      <c r="M556" s="213" t="s">
        <v>19</v>
      </c>
      <c r="N556" s="214" t="s">
        <v>44</v>
      </c>
      <c r="O556" s="86"/>
      <c r="P556" s="215">
        <f>O556*H556</f>
        <v>0</v>
      </c>
      <c r="Q556" s="215">
        <v>0</v>
      </c>
      <c r="R556" s="215">
        <f>Q556*H556</f>
        <v>0</v>
      </c>
      <c r="S556" s="215">
        <v>0</v>
      </c>
      <c r="T556" s="216">
        <f>S556*H556</f>
        <v>0</v>
      </c>
      <c r="U556" s="40"/>
      <c r="V556" s="40"/>
      <c r="W556" s="40"/>
      <c r="X556" s="40"/>
      <c r="Y556" s="40"/>
      <c r="Z556" s="40"/>
      <c r="AA556" s="40"/>
      <c r="AB556" s="40"/>
      <c r="AC556" s="40"/>
      <c r="AD556" s="40"/>
      <c r="AE556" s="40"/>
      <c r="AR556" s="217" t="s">
        <v>645</v>
      </c>
      <c r="AT556" s="217" t="s">
        <v>144</v>
      </c>
      <c r="AU556" s="217" t="s">
        <v>83</v>
      </c>
      <c r="AY556" s="19" t="s">
        <v>142</v>
      </c>
      <c r="BE556" s="218">
        <f>IF(N556="základní",J556,0)</f>
        <v>0</v>
      </c>
      <c r="BF556" s="218">
        <f>IF(N556="snížená",J556,0)</f>
        <v>0</v>
      </c>
      <c r="BG556" s="218">
        <f>IF(N556="zákl. přenesená",J556,0)</f>
        <v>0</v>
      </c>
      <c r="BH556" s="218">
        <f>IF(N556="sníž. přenesená",J556,0)</f>
        <v>0</v>
      </c>
      <c r="BI556" s="218">
        <f>IF(N556="nulová",J556,0)</f>
        <v>0</v>
      </c>
      <c r="BJ556" s="19" t="s">
        <v>81</v>
      </c>
      <c r="BK556" s="218">
        <f>ROUND(I556*H556,2)</f>
        <v>0</v>
      </c>
      <c r="BL556" s="19" t="s">
        <v>645</v>
      </c>
      <c r="BM556" s="217" t="s">
        <v>1186</v>
      </c>
    </row>
    <row r="557" s="2" customFormat="1">
      <c r="A557" s="40"/>
      <c r="B557" s="41"/>
      <c r="C557" s="42"/>
      <c r="D557" s="219" t="s">
        <v>151</v>
      </c>
      <c r="E557" s="42"/>
      <c r="F557" s="220" t="s">
        <v>745</v>
      </c>
      <c r="G557" s="42"/>
      <c r="H557" s="42"/>
      <c r="I557" s="221"/>
      <c r="J557" s="42"/>
      <c r="K557" s="42"/>
      <c r="L557" s="46"/>
      <c r="M557" s="222"/>
      <c r="N557" s="223"/>
      <c r="O557" s="86"/>
      <c r="P557" s="86"/>
      <c r="Q557" s="86"/>
      <c r="R557" s="86"/>
      <c r="S557" s="86"/>
      <c r="T557" s="87"/>
      <c r="U557" s="40"/>
      <c r="V557" s="40"/>
      <c r="W557" s="40"/>
      <c r="X557" s="40"/>
      <c r="Y557" s="40"/>
      <c r="Z557" s="40"/>
      <c r="AA557" s="40"/>
      <c r="AB557" s="40"/>
      <c r="AC557" s="40"/>
      <c r="AD557" s="40"/>
      <c r="AE557" s="40"/>
      <c r="AT557" s="19" t="s">
        <v>151</v>
      </c>
      <c r="AU557" s="19" t="s">
        <v>83</v>
      </c>
    </row>
    <row r="558" s="13" customFormat="1">
      <c r="A558" s="13"/>
      <c r="B558" s="224"/>
      <c r="C558" s="225"/>
      <c r="D558" s="226" t="s">
        <v>153</v>
      </c>
      <c r="E558" s="227" t="s">
        <v>19</v>
      </c>
      <c r="F558" s="228" t="s">
        <v>743</v>
      </c>
      <c r="G558" s="225"/>
      <c r="H558" s="227" t="s">
        <v>19</v>
      </c>
      <c r="I558" s="229"/>
      <c r="J558" s="225"/>
      <c r="K558" s="225"/>
      <c r="L558" s="230"/>
      <c r="M558" s="231"/>
      <c r="N558" s="232"/>
      <c r="O558" s="232"/>
      <c r="P558" s="232"/>
      <c r="Q558" s="232"/>
      <c r="R558" s="232"/>
      <c r="S558" s="232"/>
      <c r="T558" s="233"/>
      <c r="U558" s="13"/>
      <c r="V558" s="13"/>
      <c r="W558" s="13"/>
      <c r="X558" s="13"/>
      <c r="Y558" s="13"/>
      <c r="Z558" s="13"/>
      <c r="AA558" s="13"/>
      <c r="AB558" s="13"/>
      <c r="AC558" s="13"/>
      <c r="AD558" s="13"/>
      <c r="AE558" s="13"/>
      <c r="AT558" s="234" t="s">
        <v>153</v>
      </c>
      <c r="AU558" s="234" t="s">
        <v>83</v>
      </c>
      <c r="AV558" s="13" t="s">
        <v>81</v>
      </c>
      <c r="AW558" s="13" t="s">
        <v>35</v>
      </c>
      <c r="AX558" s="13" t="s">
        <v>73</v>
      </c>
      <c r="AY558" s="234" t="s">
        <v>142</v>
      </c>
    </row>
    <row r="559" s="13" customFormat="1">
      <c r="A559" s="13"/>
      <c r="B559" s="224"/>
      <c r="C559" s="225"/>
      <c r="D559" s="226" t="s">
        <v>153</v>
      </c>
      <c r="E559" s="227" t="s">
        <v>19</v>
      </c>
      <c r="F559" s="228" t="s">
        <v>746</v>
      </c>
      <c r="G559" s="225"/>
      <c r="H559" s="227" t="s">
        <v>19</v>
      </c>
      <c r="I559" s="229"/>
      <c r="J559" s="225"/>
      <c r="K559" s="225"/>
      <c r="L559" s="230"/>
      <c r="M559" s="231"/>
      <c r="N559" s="232"/>
      <c r="O559" s="232"/>
      <c r="P559" s="232"/>
      <c r="Q559" s="232"/>
      <c r="R559" s="232"/>
      <c r="S559" s="232"/>
      <c r="T559" s="233"/>
      <c r="U559" s="13"/>
      <c r="V559" s="13"/>
      <c r="W559" s="13"/>
      <c r="X559" s="13"/>
      <c r="Y559" s="13"/>
      <c r="Z559" s="13"/>
      <c r="AA559" s="13"/>
      <c r="AB559" s="13"/>
      <c r="AC559" s="13"/>
      <c r="AD559" s="13"/>
      <c r="AE559" s="13"/>
      <c r="AT559" s="234" t="s">
        <v>153</v>
      </c>
      <c r="AU559" s="234" t="s">
        <v>83</v>
      </c>
      <c r="AV559" s="13" t="s">
        <v>81</v>
      </c>
      <c r="AW559" s="13" t="s">
        <v>35</v>
      </c>
      <c r="AX559" s="13" t="s">
        <v>73</v>
      </c>
      <c r="AY559" s="234" t="s">
        <v>142</v>
      </c>
    </row>
    <row r="560" s="14" customFormat="1">
      <c r="A560" s="14"/>
      <c r="B560" s="235"/>
      <c r="C560" s="236"/>
      <c r="D560" s="226" t="s">
        <v>153</v>
      </c>
      <c r="E560" s="237" t="s">
        <v>19</v>
      </c>
      <c r="F560" s="238" t="s">
        <v>81</v>
      </c>
      <c r="G560" s="236"/>
      <c r="H560" s="239">
        <v>1</v>
      </c>
      <c r="I560" s="240"/>
      <c r="J560" s="236"/>
      <c r="K560" s="236"/>
      <c r="L560" s="241"/>
      <c r="M560" s="267"/>
      <c r="N560" s="268"/>
      <c r="O560" s="268"/>
      <c r="P560" s="268"/>
      <c r="Q560" s="268"/>
      <c r="R560" s="268"/>
      <c r="S560" s="268"/>
      <c r="T560" s="269"/>
      <c r="U560" s="14"/>
      <c r="V560" s="14"/>
      <c r="W560" s="14"/>
      <c r="X560" s="14"/>
      <c r="Y560" s="14"/>
      <c r="Z560" s="14"/>
      <c r="AA560" s="14"/>
      <c r="AB560" s="14"/>
      <c r="AC560" s="14"/>
      <c r="AD560" s="14"/>
      <c r="AE560" s="14"/>
      <c r="AT560" s="245" t="s">
        <v>153</v>
      </c>
      <c r="AU560" s="245" t="s">
        <v>83</v>
      </c>
      <c r="AV560" s="14" t="s">
        <v>83</v>
      </c>
      <c r="AW560" s="14" t="s">
        <v>35</v>
      </c>
      <c r="AX560" s="14" t="s">
        <v>81</v>
      </c>
      <c r="AY560" s="245" t="s">
        <v>142</v>
      </c>
    </row>
    <row r="561" s="2" customFormat="1" ht="6.96" customHeight="1">
      <c r="A561" s="40"/>
      <c r="B561" s="61"/>
      <c r="C561" s="62"/>
      <c r="D561" s="62"/>
      <c r="E561" s="62"/>
      <c r="F561" s="62"/>
      <c r="G561" s="62"/>
      <c r="H561" s="62"/>
      <c r="I561" s="62"/>
      <c r="J561" s="62"/>
      <c r="K561" s="62"/>
      <c r="L561" s="46"/>
      <c r="M561" s="40"/>
      <c r="O561" s="40"/>
      <c r="P561" s="40"/>
      <c r="Q561" s="40"/>
      <c r="R561" s="40"/>
      <c r="S561" s="40"/>
      <c r="T561" s="40"/>
      <c r="U561" s="40"/>
      <c r="V561" s="40"/>
      <c r="W561" s="40"/>
      <c r="X561" s="40"/>
      <c r="Y561" s="40"/>
      <c r="Z561" s="40"/>
      <c r="AA561" s="40"/>
      <c r="AB561" s="40"/>
      <c r="AC561" s="40"/>
      <c r="AD561" s="40"/>
      <c r="AE561" s="40"/>
    </row>
  </sheetData>
  <sheetProtection sheet="1" autoFilter="0" formatColumns="0" formatRows="0" objects="1" scenarios="1" spinCount="100000" saltValue="5L83NMYsPC6tT1s3chJM6E5LhmZae/jS+j1FvqH9W4v9aeFBx4EbMlsP7KAZo4Kleqs/7tXNx27TvZnDSvuUlg==" hashValue="pUqIR4bWzg2PXcb2UPFSahZQVNpG1CebV7tREoYl2FAo3p3gKo/xWdL0J1zZoneUOGB/EXXT6LqWWJxx+dxKQQ==" algorithmName="SHA-512" password="CC35"/>
  <autoFilter ref="C91:K560"/>
  <mergeCells count="9">
    <mergeCell ref="E7:H7"/>
    <mergeCell ref="E9:H9"/>
    <mergeCell ref="E18:H18"/>
    <mergeCell ref="E27:H27"/>
    <mergeCell ref="E48:H48"/>
    <mergeCell ref="E50:H50"/>
    <mergeCell ref="E82:H82"/>
    <mergeCell ref="E84:H84"/>
    <mergeCell ref="L2:V2"/>
  </mergeCells>
  <hyperlinks>
    <hyperlink ref="F96" r:id="rId1" display="https://podminky.urs.cz/item/CS_URS_2025_02/111151133"/>
    <hyperlink ref="F102" r:id="rId2" display="https://podminky.urs.cz/item/CS_URS_2025_02/111151231"/>
    <hyperlink ref="F111" r:id="rId3" display="https://podminky.urs.cz/item/CS_URS_2025_02/111251203"/>
    <hyperlink ref="F115" r:id="rId4" display="https://podminky.urs.cz/item/CS_URS_2025_02/112101101"/>
    <hyperlink ref="F119" r:id="rId5" display="https://podminky.urs.cz/item/CS_URS_2025_02/112101102"/>
    <hyperlink ref="F123" r:id="rId6" display="https://podminky.urs.cz/item/CS_URS_2025_02/112101121"/>
    <hyperlink ref="F127" r:id="rId7" display="https://podminky.urs.cz/item/CS_URS_2025_02/112101122"/>
    <hyperlink ref="F131" r:id="rId8" display="https://podminky.urs.cz/item/CS_URS_2025_02/112155115"/>
    <hyperlink ref="F135" r:id="rId9" display="https://podminky.urs.cz/item/CS_URS_2025_02/112155121"/>
    <hyperlink ref="F139" r:id="rId10" display="https://podminky.urs.cz/item/CS_URS_2025_02/112155311"/>
    <hyperlink ref="F143" r:id="rId11" display="https://podminky.urs.cz/item/CS_URS_2025_02/112211111"/>
    <hyperlink ref="F147" r:id="rId12" display="https://podminky.urs.cz/item/CS_URS_2025_02/112211112"/>
    <hyperlink ref="F151" r:id="rId13" display="https://podminky.urs.cz/item/CS_URS_2025_02/112251101"/>
    <hyperlink ref="F155" r:id="rId14" display="https://podminky.urs.cz/item/CS_URS_2025_02/112251102"/>
    <hyperlink ref="F159" r:id="rId15" display="https://podminky.urs.cz/item/CS_URS_2025_02/121151115"/>
    <hyperlink ref="F164" r:id="rId16" display="https://podminky.urs.cz/item/CS_URS_2025_02/131151102"/>
    <hyperlink ref="F169" r:id="rId17" display="https://podminky.urs.cz/item/CS_URS_2025_02/132212121"/>
    <hyperlink ref="F174" r:id="rId18" display="https://podminky.urs.cz/item/CS_URS_2025_02/132251103"/>
    <hyperlink ref="F182" r:id="rId19" display="https://podminky.urs.cz/item/CS_URS_2025_02/162201401"/>
    <hyperlink ref="F186" r:id="rId20" display="https://podminky.urs.cz/item/CS_URS_2025_02/162201402"/>
    <hyperlink ref="F190" r:id="rId21" display="https://podminky.urs.cz/item/CS_URS_2025_02/162201405"/>
    <hyperlink ref="F194" r:id="rId22" display="https://podminky.urs.cz/item/CS_URS_2025_02/162201406"/>
    <hyperlink ref="F198" r:id="rId23" display="https://podminky.urs.cz/item/CS_URS_2025_02/162201411"/>
    <hyperlink ref="F202" r:id="rId24" display="https://podminky.urs.cz/item/CS_URS_2025_02/162201412"/>
    <hyperlink ref="F206" r:id="rId25" display="https://podminky.urs.cz/item/CS_URS_2025_02/162201415"/>
    <hyperlink ref="F210" r:id="rId26" display="https://podminky.urs.cz/item/CS_URS_2025_02/162201416"/>
    <hyperlink ref="F214" r:id="rId27" display="https://podminky.urs.cz/item/CS_URS_2025_02/162201421"/>
    <hyperlink ref="F218" r:id="rId28" display="https://podminky.urs.cz/item/CS_URS_2025_02/162201422"/>
    <hyperlink ref="F222" r:id="rId29" display="https://podminky.urs.cz/item/CS_URS_2025_02/162351104"/>
    <hyperlink ref="F237" r:id="rId30" display="https://podminky.urs.cz/item/CS_URS_2025_02/162651112"/>
    <hyperlink ref="F249" r:id="rId31" display="https://podminky.urs.cz/item/CS_URS_2025_02/162751117"/>
    <hyperlink ref="F260" r:id="rId32" display="https://podminky.urs.cz/item/CS_URS_2025_02/162751119"/>
    <hyperlink ref="F265" r:id="rId33" display="https://podminky.urs.cz/item/CS_URS_2025_02/167151111"/>
    <hyperlink ref="F278" r:id="rId34" display="https://podminky.urs.cz/item/CS_URS_2025_02/171151103"/>
    <hyperlink ref="F288" r:id="rId35" display="https://podminky.urs.cz/item/CS_URS_2025_02/171152111"/>
    <hyperlink ref="F293" r:id="rId36" display="https://podminky.urs.cz/item/CS_URS_2025_02/171201221"/>
    <hyperlink ref="F298" r:id="rId37" display="https://podminky.urs.cz/item/CS_URS_2025_02/174101101"/>
    <hyperlink ref="F306" r:id="rId38" display="https://podminky.urs.cz/item/CS_URS_2025_02/181102302"/>
    <hyperlink ref="F315" r:id="rId39" display="https://podminky.urs.cz/item/CS_URS_2025_02/181351113"/>
    <hyperlink ref="F320" r:id="rId40" display="https://podminky.urs.cz/item/CS_URS_2025_02/181411121"/>
    <hyperlink ref="F332" r:id="rId41" display="https://podminky.urs.cz/item/CS_URS_2025_02/181411123"/>
    <hyperlink ref="F341" r:id="rId42" display="https://podminky.urs.cz/item/CS_URS_2025_02/182151111"/>
    <hyperlink ref="F346" r:id="rId43" display="https://podminky.urs.cz/item/CS_URS_2025_02/182201101"/>
    <hyperlink ref="F351" r:id="rId44" display="https://podminky.urs.cz/item/CS_URS_2025_02/182351133"/>
    <hyperlink ref="F356" r:id="rId45" display="https://podminky.urs.cz/item/CS_URS_2025_02/183403115"/>
    <hyperlink ref="F361" r:id="rId46" display="https://podminky.urs.cz/item/CS_URS_2025_02/183403161"/>
    <hyperlink ref="F370" r:id="rId47" display="https://podminky.urs.cz/item/CS_URS_2025_02/183551513"/>
    <hyperlink ref="F382" r:id="rId48" display="https://podminky.urs.cz/item/CS_URS_2025_02/184853511"/>
    <hyperlink ref="F394" r:id="rId49" display="https://podminky.urs.cz/item/CS_URS_2025_02/212755214"/>
    <hyperlink ref="F399" r:id="rId50" display="https://podminky.urs.cz/item/CS_URS_2025_02/214500311"/>
    <hyperlink ref="F409" r:id="rId51" display="https://podminky.urs.cz/item/CS_URS_2025_02/457531112"/>
    <hyperlink ref="F415" r:id="rId52" display="https://podminky.urs.cz/item/CS_URS_2025_02/561081131"/>
    <hyperlink ref="F432" r:id="rId53" display="https://podminky.urs.cz/item/CS_URS_2025_02/561121101"/>
    <hyperlink ref="F442" r:id="rId54" display="https://podminky.urs.cz/item/CS_URS_2025_02/564851111"/>
    <hyperlink ref="F452" r:id="rId55" display="https://podminky.urs.cz/item/CS_URS_2025_02/564861111"/>
    <hyperlink ref="F462" r:id="rId56" display="https://podminky.urs.cz/item/CS_URS_2025_02/564952114"/>
    <hyperlink ref="F473" r:id="rId57" display="https://podminky.urs.cz/item/CS_URS_2025_02/899621111"/>
    <hyperlink ref="F480" r:id="rId58" display="https://podminky.urs.cz/item/CS_URS_2025_02/919726121"/>
    <hyperlink ref="F486" r:id="rId59" display="https://podminky.urs.cz/item/CS_URS_2025_02/998225111"/>
    <hyperlink ref="F488" r:id="rId60" display="https://podminky.urs.cz/item/CS_URS_2025_02/998225192"/>
    <hyperlink ref="F492" r:id="rId61" display="https://podminky.urs.cz/item/CS_URS_2025_02/011103000"/>
    <hyperlink ref="F497" r:id="rId62" display="https://podminky.urs.cz/item/CS_URS_2025_02/011324000"/>
    <hyperlink ref="F501" r:id="rId63" display="https://podminky.urs.cz/item/CS_URS_2025_02/012203000"/>
    <hyperlink ref="F505" r:id="rId64" display="https://podminky.urs.cz/item/CS_URS_2025_02/012303000"/>
    <hyperlink ref="F509" r:id="rId65" display="https://podminky.urs.cz/item/CS_URS_2025_02/012310400"/>
    <hyperlink ref="F513" r:id="rId66" display="https://podminky.urs.cz/item/CS_URS_2025_02/012403000"/>
    <hyperlink ref="F518" r:id="rId67" display="https://podminky.urs.cz/item/CS_URS_2025_02/013254000"/>
    <hyperlink ref="F524" r:id="rId68" display="https://podminky.urs.cz/item/CS_URS_2025_02/030001000.1"/>
    <hyperlink ref="F529" r:id="rId69" display="https://podminky.urs.cz/item/CS_URS_2025_02/032803000"/>
    <hyperlink ref="F534" r:id="rId70" display="https://podminky.urs.cz/item/CS_URS_2025_02/043103000"/>
    <hyperlink ref="F543" r:id="rId71" display="https://podminky.urs.cz/item/CS_URS_2025_02/043203000"/>
    <hyperlink ref="F547" r:id="rId72" display="https://podminky.urs.cz/item/CS_URS_2025_02/049103000"/>
    <hyperlink ref="F552" r:id="rId73" display="https://podminky.urs.cz/item/CS_URS_2025_02/049303000"/>
    <hyperlink ref="F557" r:id="rId74" display="https://podminky.urs.cz/item/CS_URS_2025_02/091504000.1"/>
  </hyperlinks>
  <pageMargins left="0.39375" right="0.39375" top="0.39375" bottom="0.39375" header="0" footer="0"/>
  <pageSetup paperSize="9" orientation="landscape" blackAndWhite="1" fitToHeight="100"/>
  <headerFooter>
    <oddFooter>&amp;CStrana &amp;P z &amp;N</oddFooter>
  </headerFooter>
  <drawing r:id="rId7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92</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1187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1188</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ROUND(J85,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ROUND((SUM(BE85:BE277)),  2)</f>
        <v>0</v>
      </c>
      <c r="G33" s="40"/>
      <c r="H33" s="40"/>
      <c r="I33" s="150">
        <v>0.20999999999999999</v>
      </c>
      <c r="J33" s="149">
        <f>ROUND(((SUM(BE85:BE277))*I33),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ROUND((SUM(BF85:BF277)),  2)</f>
        <v>0</v>
      </c>
      <c r="G34" s="40"/>
      <c r="H34" s="40"/>
      <c r="I34" s="150">
        <v>0.14999999999999999</v>
      </c>
      <c r="J34" s="149">
        <f>ROUND(((SUM(BF85:BF277))*I34),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ROUND((SUM(BG85:BG277)),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ROUND((SUM(BH85:BH277)),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ROUND((SUM(BI85:BI277)),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04_1 - Náhradní výsadba</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25.65" customHeight="1">
      <c r="A55" s="40"/>
      <c r="B55" s="41"/>
      <c r="C55" s="34" t="s">
        <v>30</v>
      </c>
      <c r="D55" s="42"/>
      <c r="E55" s="42"/>
      <c r="F55" s="29" t="str">
        <f>IF(E18="","",E18)</f>
        <v>Vyplň údaj</v>
      </c>
      <c r="G55" s="42"/>
      <c r="H55" s="42"/>
      <c r="I55" s="34" t="s">
        <v>36</v>
      </c>
      <c r="J55" s="38" t="str">
        <f>E24</f>
        <v>Ing. Michaela Hanousková</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J85</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J86</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J87</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118</v>
      </c>
      <c r="E62" s="176"/>
      <c r="F62" s="176"/>
      <c r="G62" s="176"/>
      <c r="H62" s="176"/>
      <c r="I62" s="176"/>
      <c r="J62" s="177">
        <f>J246</f>
        <v>0</v>
      </c>
      <c r="K62" s="174"/>
      <c r="L62" s="178"/>
      <c r="S62" s="10"/>
      <c r="T62" s="10"/>
      <c r="U62" s="10"/>
      <c r="V62" s="10"/>
      <c r="W62" s="10"/>
      <c r="X62" s="10"/>
      <c r="Y62" s="10"/>
      <c r="Z62" s="10"/>
      <c r="AA62" s="10"/>
      <c r="AB62" s="10"/>
      <c r="AC62" s="10"/>
      <c r="AD62" s="10"/>
      <c r="AE62" s="10"/>
    </row>
    <row r="63" s="9" customFormat="1" ht="24.96" customHeight="1">
      <c r="A63" s="9"/>
      <c r="B63" s="167"/>
      <c r="C63" s="168"/>
      <c r="D63" s="169" t="s">
        <v>121</v>
      </c>
      <c r="E63" s="170"/>
      <c r="F63" s="170"/>
      <c r="G63" s="170"/>
      <c r="H63" s="170"/>
      <c r="I63" s="170"/>
      <c r="J63" s="171">
        <f>J249</f>
        <v>0</v>
      </c>
      <c r="K63" s="168"/>
      <c r="L63" s="172"/>
      <c r="S63" s="9"/>
      <c r="T63" s="9"/>
      <c r="U63" s="9"/>
      <c r="V63" s="9"/>
      <c r="W63" s="9"/>
      <c r="X63" s="9"/>
      <c r="Y63" s="9"/>
      <c r="Z63" s="9"/>
      <c r="AA63" s="9"/>
      <c r="AB63" s="9"/>
      <c r="AC63" s="9"/>
      <c r="AD63" s="9"/>
      <c r="AE63" s="9"/>
    </row>
    <row r="64" s="10" customFormat="1" ht="19.92" customHeight="1">
      <c r="A64" s="10"/>
      <c r="B64" s="173"/>
      <c r="C64" s="174"/>
      <c r="D64" s="175" t="s">
        <v>122</v>
      </c>
      <c r="E64" s="176"/>
      <c r="F64" s="176"/>
      <c r="G64" s="176"/>
      <c r="H64" s="176"/>
      <c r="I64" s="176"/>
      <c r="J64" s="177">
        <f>J250</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124</v>
      </c>
      <c r="E65" s="176"/>
      <c r="F65" s="176"/>
      <c r="G65" s="176"/>
      <c r="H65" s="176"/>
      <c r="I65" s="176"/>
      <c r="J65" s="177">
        <f>J273</f>
        <v>0</v>
      </c>
      <c r="K65" s="174"/>
      <c r="L65" s="178"/>
      <c r="S65" s="10"/>
      <c r="T65" s="10"/>
      <c r="U65" s="10"/>
      <c r="V65" s="10"/>
      <c r="W65" s="10"/>
      <c r="X65" s="10"/>
      <c r="Y65" s="10"/>
      <c r="Z65" s="10"/>
      <c r="AA65" s="10"/>
      <c r="AB65" s="10"/>
      <c r="AC65" s="10"/>
      <c r="AD65" s="10"/>
      <c r="AE65" s="10"/>
    </row>
    <row r="66" s="2" customFormat="1" ht="21.84" customHeight="1">
      <c r="A66" s="40"/>
      <c r="B66" s="41"/>
      <c r="C66" s="42"/>
      <c r="D66" s="42"/>
      <c r="E66" s="42"/>
      <c r="F66" s="42"/>
      <c r="G66" s="42"/>
      <c r="H66" s="42"/>
      <c r="I66" s="42"/>
      <c r="J66" s="42"/>
      <c r="K66" s="42"/>
      <c r="L66" s="136"/>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62"/>
      <c r="J67" s="62"/>
      <c r="K67" s="62"/>
      <c r="L67" s="136"/>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64"/>
      <c r="J71" s="64"/>
      <c r="K71" s="64"/>
      <c r="L71" s="136"/>
      <c r="S71" s="40"/>
      <c r="T71" s="40"/>
      <c r="U71" s="40"/>
      <c r="V71" s="40"/>
      <c r="W71" s="40"/>
      <c r="X71" s="40"/>
      <c r="Y71" s="40"/>
      <c r="Z71" s="40"/>
      <c r="AA71" s="40"/>
      <c r="AB71" s="40"/>
      <c r="AC71" s="40"/>
      <c r="AD71" s="40"/>
      <c r="AE71" s="40"/>
    </row>
    <row r="72" s="2" customFormat="1" ht="24.96" customHeight="1">
      <c r="A72" s="40"/>
      <c r="B72" s="41"/>
      <c r="C72" s="25" t="s">
        <v>127</v>
      </c>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42"/>
      <c r="J74" s="42"/>
      <c r="K74" s="42"/>
      <c r="L74" s="136"/>
      <c r="S74" s="40"/>
      <c r="T74" s="40"/>
      <c r="U74" s="40"/>
      <c r="V74" s="40"/>
      <c r="W74" s="40"/>
      <c r="X74" s="40"/>
      <c r="Y74" s="40"/>
      <c r="Z74" s="40"/>
      <c r="AA74" s="40"/>
      <c r="AB74" s="40"/>
      <c r="AC74" s="40"/>
      <c r="AD74" s="40"/>
      <c r="AE74" s="40"/>
    </row>
    <row r="75" s="2" customFormat="1" ht="16.5" customHeight="1">
      <c r="A75" s="40"/>
      <c r="B75" s="41"/>
      <c r="C75" s="42"/>
      <c r="D75" s="42"/>
      <c r="E75" s="162" t="str">
        <f>E7</f>
        <v>Realizace SZ v k.ú. Karpentná</v>
      </c>
      <c r="F75" s="34"/>
      <c r="G75" s="34"/>
      <c r="H75" s="34"/>
      <c r="I75" s="42"/>
      <c r="J75" s="42"/>
      <c r="K75" s="42"/>
      <c r="L75" s="136"/>
      <c r="S75" s="40"/>
      <c r="T75" s="40"/>
      <c r="U75" s="40"/>
      <c r="V75" s="40"/>
      <c r="W75" s="40"/>
      <c r="X75" s="40"/>
      <c r="Y75" s="40"/>
      <c r="Z75" s="40"/>
      <c r="AA75" s="40"/>
      <c r="AB75" s="40"/>
      <c r="AC75" s="40"/>
      <c r="AD75" s="40"/>
      <c r="AE75" s="40"/>
    </row>
    <row r="76" s="2" customFormat="1" ht="12" customHeight="1">
      <c r="A76" s="40"/>
      <c r="B76" s="41"/>
      <c r="C76" s="34" t="s">
        <v>103</v>
      </c>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6.5" customHeight="1">
      <c r="A77" s="40"/>
      <c r="B77" s="41"/>
      <c r="C77" s="42"/>
      <c r="D77" s="42"/>
      <c r="E77" s="71" t="str">
        <f>E9</f>
        <v>SO 04_1 - Náhradní výsadba</v>
      </c>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2" customHeight="1">
      <c r="A79" s="40"/>
      <c r="B79" s="41"/>
      <c r="C79" s="34" t="s">
        <v>21</v>
      </c>
      <c r="D79" s="42"/>
      <c r="E79" s="42"/>
      <c r="F79" s="29" t="str">
        <f>F12</f>
        <v>k.ú. Karpentná</v>
      </c>
      <c r="G79" s="42"/>
      <c r="H79" s="42"/>
      <c r="I79" s="34" t="s">
        <v>23</v>
      </c>
      <c r="J79" s="74" t="str">
        <f>IF(J12="","",J12)</f>
        <v>8. 9. 2025</v>
      </c>
      <c r="K79" s="42"/>
      <c r="L79" s="136"/>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2" customFormat="1" ht="40.05" customHeight="1">
      <c r="A81" s="40"/>
      <c r="B81" s="41"/>
      <c r="C81" s="34" t="s">
        <v>25</v>
      </c>
      <c r="D81" s="42"/>
      <c r="E81" s="42"/>
      <c r="F81" s="29" t="str">
        <f>E15</f>
        <v>ČR - SPÚ, KPÚ pro Moravskoslezský kraj</v>
      </c>
      <c r="G81" s="42"/>
      <c r="H81" s="42"/>
      <c r="I81" s="34" t="s">
        <v>32</v>
      </c>
      <c r="J81" s="38" t="str">
        <f>E21</f>
        <v>Hanousek s.ro., Barákova 2745/41, 796 01 Prostějov</v>
      </c>
      <c r="K81" s="42"/>
      <c r="L81" s="136"/>
      <c r="S81" s="40"/>
      <c r="T81" s="40"/>
      <c r="U81" s="40"/>
      <c r="V81" s="40"/>
      <c r="W81" s="40"/>
      <c r="X81" s="40"/>
      <c r="Y81" s="40"/>
      <c r="Z81" s="40"/>
      <c r="AA81" s="40"/>
      <c r="AB81" s="40"/>
      <c r="AC81" s="40"/>
      <c r="AD81" s="40"/>
      <c r="AE81" s="40"/>
    </row>
    <row r="82" s="2" customFormat="1" ht="25.65" customHeight="1">
      <c r="A82" s="40"/>
      <c r="B82" s="41"/>
      <c r="C82" s="34" t="s">
        <v>30</v>
      </c>
      <c r="D82" s="42"/>
      <c r="E82" s="42"/>
      <c r="F82" s="29" t="str">
        <f>IF(E18="","",E18)</f>
        <v>Vyplň údaj</v>
      </c>
      <c r="G82" s="42"/>
      <c r="H82" s="42"/>
      <c r="I82" s="34" t="s">
        <v>36</v>
      </c>
      <c r="J82" s="38" t="str">
        <f>E24</f>
        <v>Ing. Michaela Hanousková</v>
      </c>
      <c r="K82" s="42"/>
      <c r="L82" s="136"/>
      <c r="S82" s="40"/>
      <c r="T82" s="40"/>
      <c r="U82" s="40"/>
      <c r="V82" s="40"/>
      <c r="W82" s="40"/>
      <c r="X82" s="40"/>
      <c r="Y82" s="40"/>
      <c r="Z82" s="40"/>
      <c r="AA82" s="40"/>
      <c r="AB82" s="40"/>
      <c r="AC82" s="40"/>
      <c r="AD82" s="40"/>
      <c r="AE82" s="40"/>
    </row>
    <row r="83" s="2" customFormat="1" ht="10.32"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11" customFormat="1" ht="29.28" customHeight="1">
      <c r="A84" s="179"/>
      <c r="B84" s="180"/>
      <c r="C84" s="181" t="s">
        <v>128</v>
      </c>
      <c r="D84" s="182" t="s">
        <v>58</v>
      </c>
      <c r="E84" s="182" t="s">
        <v>54</v>
      </c>
      <c r="F84" s="182" t="s">
        <v>55</v>
      </c>
      <c r="G84" s="182" t="s">
        <v>129</v>
      </c>
      <c r="H84" s="182" t="s">
        <v>130</v>
      </c>
      <c r="I84" s="182" t="s">
        <v>131</v>
      </c>
      <c r="J84" s="182" t="s">
        <v>108</v>
      </c>
      <c r="K84" s="183" t="s">
        <v>132</v>
      </c>
      <c r="L84" s="184"/>
      <c r="M84" s="94" t="s">
        <v>19</v>
      </c>
      <c r="N84" s="95" t="s">
        <v>43</v>
      </c>
      <c r="O84" s="95" t="s">
        <v>133</v>
      </c>
      <c r="P84" s="95" t="s">
        <v>134</v>
      </c>
      <c r="Q84" s="95" t="s">
        <v>135</v>
      </c>
      <c r="R84" s="95" t="s">
        <v>136</v>
      </c>
      <c r="S84" s="95" t="s">
        <v>137</v>
      </c>
      <c r="T84" s="96" t="s">
        <v>138</v>
      </c>
      <c r="U84" s="179"/>
      <c r="V84" s="179"/>
      <c r="W84" s="179"/>
      <c r="X84" s="179"/>
      <c r="Y84" s="179"/>
      <c r="Z84" s="179"/>
      <c r="AA84" s="179"/>
      <c r="AB84" s="179"/>
      <c r="AC84" s="179"/>
      <c r="AD84" s="179"/>
      <c r="AE84" s="179"/>
    </row>
    <row r="85" s="2" customFormat="1" ht="22.8" customHeight="1">
      <c r="A85" s="40"/>
      <c r="B85" s="41"/>
      <c r="C85" s="101" t="s">
        <v>139</v>
      </c>
      <c r="D85" s="42"/>
      <c r="E85" s="42"/>
      <c r="F85" s="42"/>
      <c r="G85" s="42"/>
      <c r="H85" s="42"/>
      <c r="I85" s="42"/>
      <c r="J85" s="185">
        <f>BK85</f>
        <v>0</v>
      </c>
      <c r="K85" s="42"/>
      <c r="L85" s="46"/>
      <c r="M85" s="97"/>
      <c r="N85" s="186"/>
      <c r="O85" s="98"/>
      <c r="P85" s="187">
        <f>P86+P249</f>
        <v>0</v>
      </c>
      <c r="Q85" s="98"/>
      <c r="R85" s="187">
        <f>R86+R249</f>
        <v>0.34296399999999999</v>
      </c>
      <c r="S85" s="98"/>
      <c r="T85" s="188">
        <f>T86+T249</f>
        <v>0</v>
      </c>
      <c r="U85" s="40"/>
      <c r="V85" s="40"/>
      <c r="W85" s="40"/>
      <c r="X85" s="40"/>
      <c r="Y85" s="40"/>
      <c r="Z85" s="40"/>
      <c r="AA85" s="40"/>
      <c r="AB85" s="40"/>
      <c r="AC85" s="40"/>
      <c r="AD85" s="40"/>
      <c r="AE85" s="40"/>
      <c r="AT85" s="19" t="s">
        <v>72</v>
      </c>
      <c r="AU85" s="19" t="s">
        <v>109</v>
      </c>
      <c r="BK85" s="189">
        <f>BK86+BK249</f>
        <v>0</v>
      </c>
    </row>
    <row r="86" s="12" customFormat="1" ht="25.92" customHeight="1">
      <c r="A86" s="12"/>
      <c r="B86" s="190"/>
      <c r="C86" s="191"/>
      <c r="D86" s="192" t="s">
        <v>72</v>
      </c>
      <c r="E86" s="193" t="s">
        <v>140</v>
      </c>
      <c r="F86" s="193" t="s">
        <v>141</v>
      </c>
      <c r="G86" s="191"/>
      <c r="H86" s="191"/>
      <c r="I86" s="194"/>
      <c r="J86" s="195">
        <f>BK86</f>
        <v>0</v>
      </c>
      <c r="K86" s="191"/>
      <c r="L86" s="196"/>
      <c r="M86" s="197"/>
      <c r="N86" s="198"/>
      <c r="O86" s="198"/>
      <c r="P86" s="199">
        <f>P87+P246</f>
        <v>0</v>
      </c>
      <c r="Q86" s="198"/>
      <c r="R86" s="199">
        <f>R87+R246</f>
        <v>0.34296399999999999</v>
      </c>
      <c r="S86" s="198"/>
      <c r="T86" s="200">
        <f>T87+T246</f>
        <v>0</v>
      </c>
      <c r="U86" s="12"/>
      <c r="V86" s="12"/>
      <c r="W86" s="12"/>
      <c r="X86" s="12"/>
      <c r="Y86" s="12"/>
      <c r="Z86" s="12"/>
      <c r="AA86" s="12"/>
      <c r="AB86" s="12"/>
      <c r="AC86" s="12"/>
      <c r="AD86" s="12"/>
      <c r="AE86" s="12"/>
      <c r="AR86" s="201" t="s">
        <v>81</v>
      </c>
      <c r="AT86" s="202" t="s">
        <v>72</v>
      </c>
      <c r="AU86" s="202" t="s">
        <v>73</v>
      </c>
      <c r="AY86" s="201" t="s">
        <v>142</v>
      </c>
      <c r="BK86" s="203">
        <f>BK87+BK246</f>
        <v>0</v>
      </c>
    </row>
    <row r="87" s="12" customFormat="1" ht="22.8" customHeight="1">
      <c r="A87" s="12"/>
      <c r="B87" s="190"/>
      <c r="C87" s="191"/>
      <c r="D87" s="192" t="s">
        <v>72</v>
      </c>
      <c r="E87" s="204" t="s">
        <v>81</v>
      </c>
      <c r="F87" s="204" t="s">
        <v>143</v>
      </c>
      <c r="G87" s="191"/>
      <c r="H87" s="191"/>
      <c r="I87" s="194"/>
      <c r="J87" s="205">
        <f>BK87</f>
        <v>0</v>
      </c>
      <c r="K87" s="191"/>
      <c r="L87" s="196"/>
      <c r="M87" s="197"/>
      <c r="N87" s="198"/>
      <c r="O87" s="198"/>
      <c r="P87" s="199">
        <f>SUM(P88:P245)</f>
        <v>0</v>
      </c>
      <c r="Q87" s="198"/>
      <c r="R87" s="199">
        <f>SUM(R88:R245)</f>
        <v>0.34296399999999999</v>
      </c>
      <c r="S87" s="198"/>
      <c r="T87" s="200">
        <f>SUM(T88:T245)</f>
        <v>0</v>
      </c>
      <c r="U87" s="12"/>
      <c r="V87" s="12"/>
      <c r="W87" s="12"/>
      <c r="X87" s="12"/>
      <c r="Y87" s="12"/>
      <c r="Z87" s="12"/>
      <c r="AA87" s="12"/>
      <c r="AB87" s="12"/>
      <c r="AC87" s="12"/>
      <c r="AD87" s="12"/>
      <c r="AE87" s="12"/>
      <c r="AR87" s="201" t="s">
        <v>81</v>
      </c>
      <c r="AT87" s="202" t="s">
        <v>72</v>
      </c>
      <c r="AU87" s="202" t="s">
        <v>81</v>
      </c>
      <c r="AY87" s="201" t="s">
        <v>142</v>
      </c>
      <c r="BK87" s="203">
        <f>SUM(BK88:BK245)</f>
        <v>0</v>
      </c>
    </row>
    <row r="88" s="2" customFormat="1" ht="16.5" customHeight="1">
      <c r="A88" s="40"/>
      <c r="B88" s="41"/>
      <c r="C88" s="206" t="s">
        <v>81</v>
      </c>
      <c r="D88" s="206" t="s">
        <v>144</v>
      </c>
      <c r="E88" s="207" t="s">
        <v>1189</v>
      </c>
      <c r="F88" s="208" t="s">
        <v>1190</v>
      </c>
      <c r="G88" s="209" t="s">
        <v>147</v>
      </c>
      <c r="H88" s="210">
        <v>891</v>
      </c>
      <c r="I88" s="211"/>
      <c r="J88" s="212">
        <f>ROUND(I88*H88,2)</f>
        <v>0</v>
      </c>
      <c r="K88" s="208" t="s">
        <v>148</v>
      </c>
      <c r="L88" s="46"/>
      <c r="M88" s="213" t="s">
        <v>19</v>
      </c>
      <c r="N88" s="214" t="s">
        <v>44</v>
      </c>
      <c r="O88" s="86"/>
      <c r="P88" s="215">
        <f>O88*H88</f>
        <v>0</v>
      </c>
      <c r="Q88" s="215">
        <v>0</v>
      </c>
      <c r="R88" s="215">
        <f>Q88*H88</f>
        <v>0</v>
      </c>
      <c r="S88" s="215">
        <v>0</v>
      </c>
      <c r="T88" s="216">
        <f>S88*H88</f>
        <v>0</v>
      </c>
      <c r="U88" s="40"/>
      <c r="V88" s="40"/>
      <c r="W88" s="40"/>
      <c r="X88" s="40"/>
      <c r="Y88" s="40"/>
      <c r="Z88" s="40"/>
      <c r="AA88" s="40"/>
      <c r="AB88" s="40"/>
      <c r="AC88" s="40"/>
      <c r="AD88" s="40"/>
      <c r="AE88" s="40"/>
      <c r="AR88" s="217" t="s">
        <v>149</v>
      </c>
      <c r="AT88" s="217" t="s">
        <v>144</v>
      </c>
      <c r="AU88" s="217" t="s">
        <v>83</v>
      </c>
      <c r="AY88" s="19" t="s">
        <v>142</v>
      </c>
      <c r="BE88" s="218">
        <f>IF(N88="základní",J88,0)</f>
        <v>0</v>
      </c>
      <c r="BF88" s="218">
        <f>IF(N88="snížená",J88,0)</f>
        <v>0</v>
      </c>
      <c r="BG88" s="218">
        <f>IF(N88="zákl. přenesená",J88,0)</f>
        <v>0</v>
      </c>
      <c r="BH88" s="218">
        <f>IF(N88="sníž. přenesená",J88,0)</f>
        <v>0</v>
      </c>
      <c r="BI88" s="218">
        <f>IF(N88="nulová",J88,0)</f>
        <v>0</v>
      </c>
      <c r="BJ88" s="19" t="s">
        <v>81</v>
      </c>
      <c r="BK88" s="218">
        <f>ROUND(I88*H88,2)</f>
        <v>0</v>
      </c>
      <c r="BL88" s="19" t="s">
        <v>149</v>
      </c>
      <c r="BM88" s="217" t="s">
        <v>1191</v>
      </c>
    </row>
    <row r="89" s="2" customFormat="1">
      <c r="A89" s="40"/>
      <c r="B89" s="41"/>
      <c r="C89" s="42"/>
      <c r="D89" s="219" t="s">
        <v>151</v>
      </c>
      <c r="E89" s="42"/>
      <c r="F89" s="220" t="s">
        <v>1192</v>
      </c>
      <c r="G89" s="42"/>
      <c r="H89" s="42"/>
      <c r="I89" s="221"/>
      <c r="J89" s="42"/>
      <c r="K89" s="42"/>
      <c r="L89" s="46"/>
      <c r="M89" s="222"/>
      <c r="N89" s="223"/>
      <c r="O89" s="86"/>
      <c r="P89" s="86"/>
      <c r="Q89" s="86"/>
      <c r="R89" s="86"/>
      <c r="S89" s="86"/>
      <c r="T89" s="87"/>
      <c r="U89" s="40"/>
      <c r="V89" s="40"/>
      <c r="W89" s="40"/>
      <c r="X89" s="40"/>
      <c r="Y89" s="40"/>
      <c r="Z89" s="40"/>
      <c r="AA89" s="40"/>
      <c r="AB89" s="40"/>
      <c r="AC89" s="40"/>
      <c r="AD89" s="40"/>
      <c r="AE89" s="40"/>
      <c r="AT89" s="19" t="s">
        <v>151</v>
      </c>
      <c r="AU89" s="19" t="s">
        <v>83</v>
      </c>
    </row>
    <row r="90" s="13" customFormat="1">
      <c r="A90" s="13"/>
      <c r="B90" s="224"/>
      <c r="C90" s="225"/>
      <c r="D90" s="226" t="s">
        <v>153</v>
      </c>
      <c r="E90" s="227" t="s">
        <v>19</v>
      </c>
      <c r="F90" s="228" t="s">
        <v>1193</v>
      </c>
      <c r="G90" s="225"/>
      <c r="H90" s="227" t="s">
        <v>19</v>
      </c>
      <c r="I90" s="229"/>
      <c r="J90" s="225"/>
      <c r="K90" s="225"/>
      <c r="L90" s="230"/>
      <c r="M90" s="231"/>
      <c r="N90" s="232"/>
      <c r="O90" s="232"/>
      <c r="P90" s="232"/>
      <c r="Q90" s="232"/>
      <c r="R90" s="232"/>
      <c r="S90" s="232"/>
      <c r="T90" s="233"/>
      <c r="U90" s="13"/>
      <c r="V90" s="13"/>
      <c r="W90" s="13"/>
      <c r="X90" s="13"/>
      <c r="Y90" s="13"/>
      <c r="Z90" s="13"/>
      <c r="AA90" s="13"/>
      <c r="AB90" s="13"/>
      <c r="AC90" s="13"/>
      <c r="AD90" s="13"/>
      <c r="AE90" s="13"/>
      <c r="AT90" s="234" t="s">
        <v>153</v>
      </c>
      <c r="AU90" s="234" t="s">
        <v>83</v>
      </c>
      <c r="AV90" s="13" t="s">
        <v>81</v>
      </c>
      <c r="AW90" s="13" t="s">
        <v>35</v>
      </c>
      <c r="AX90" s="13" t="s">
        <v>73</v>
      </c>
      <c r="AY90" s="234" t="s">
        <v>142</v>
      </c>
    </row>
    <row r="91" s="13" customFormat="1">
      <c r="A91" s="13"/>
      <c r="B91" s="224"/>
      <c r="C91" s="225"/>
      <c r="D91" s="226" t="s">
        <v>153</v>
      </c>
      <c r="E91" s="227" t="s">
        <v>19</v>
      </c>
      <c r="F91" s="228" t="s">
        <v>1194</v>
      </c>
      <c r="G91" s="225"/>
      <c r="H91" s="227" t="s">
        <v>19</v>
      </c>
      <c r="I91" s="229"/>
      <c r="J91" s="225"/>
      <c r="K91" s="225"/>
      <c r="L91" s="230"/>
      <c r="M91" s="231"/>
      <c r="N91" s="232"/>
      <c r="O91" s="232"/>
      <c r="P91" s="232"/>
      <c r="Q91" s="232"/>
      <c r="R91" s="232"/>
      <c r="S91" s="232"/>
      <c r="T91" s="233"/>
      <c r="U91" s="13"/>
      <c r="V91" s="13"/>
      <c r="W91" s="13"/>
      <c r="X91" s="13"/>
      <c r="Y91" s="13"/>
      <c r="Z91" s="13"/>
      <c r="AA91" s="13"/>
      <c r="AB91" s="13"/>
      <c r="AC91" s="13"/>
      <c r="AD91" s="13"/>
      <c r="AE91" s="13"/>
      <c r="AT91" s="234" t="s">
        <v>153</v>
      </c>
      <c r="AU91" s="234" t="s">
        <v>83</v>
      </c>
      <c r="AV91" s="13" t="s">
        <v>81</v>
      </c>
      <c r="AW91" s="13" t="s">
        <v>35</v>
      </c>
      <c r="AX91" s="13" t="s">
        <v>73</v>
      </c>
      <c r="AY91" s="234" t="s">
        <v>142</v>
      </c>
    </row>
    <row r="92" s="14" customFormat="1">
      <c r="A92" s="14"/>
      <c r="B92" s="235"/>
      <c r="C92" s="236"/>
      <c r="D92" s="226" t="s">
        <v>153</v>
      </c>
      <c r="E92" s="237" t="s">
        <v>19</v>
      </c>
      <c r="F92" s="238" t="s">
        <v>1195</v>
      </c>
      <c r="G92" s="236"/>
      <c r="H92" s="239">
        <v>891</v>
      </c>
      <c r="I92" s="240"/>
      <c r="J92" s="236"/>
      <c r="K92" s="236"/>
      <c r="L92" s="241"/>
      <c r="M92" s="242"/>
      <c r="N92" s="243"/>
      <c r="O92" s="243"/>
      <c r="P92" s="243"/>
      <c r="Q92" s="243"/>
      <c r="R92" s="243"/>
      <c r="S92" s="243"/>
      <c r="T92" s="244"/>
      <c r="U92" s="14"/>
      <c r="V92" s="14"/>
      <c r="W92" s="14"/>
      <c r="X92" s="14"/>
      <c r="Y92" s="14"/>
      <c r="Z92" s="14"/>
      <c r="AA92" s="14"/>
      <c r="AB92" s="14"/>
      <c r="AC92" s="14"/>
      <c r="AD92" s="14"/>
      <c r="AE92" s="14"/>
      <c r="AT92" s="245" t="s">
        <v>153</v>
      </c>
      <c r="AU92" s="245" t="s">
        <v>83</v>
      </c>
      <c r="AV92" s="14" t="s">
        <v>83</v>
      </c>
      <c r="AW92" s="14" t="s">
        <v>35</v>
      </c>
      <c r="AX92" s="14" t="s">
        <v>81</v>
      </c>
      <c r="AY92" s="245" t="s">
        <v>142</v>
      </c>
    </row>
    <row r="93" s="2" customFormat="1" ht="24.15" customHeight="1">
      <c r="A93" s="40"/>
      <c r="B93" s="41"/>
      <c r="C93" s="206" t="s">
        <v>83</v>
      </c>
      <c r="D93" s="206" t="s">
        <v>144</v>
      </c>
      <c r="E93" s="207" t="s">
        <v>1196</v>
      </c>
      <c r="F93" s="208" t="s">
        <v>1197</v>
      </c>
      <c r="G93" s="209" t="s">
        <v>399</v>
      </c>
      <c r="H93" s="210">
        <v>8</v>
      </c>
      <c r="I93" s="211"/>
      <c r="J93" s="212">
        <f>ROUND(I93*H93,2)</f>
        <v>0</v>
      </c>
      <c r="K93" s="208" t="s">
        <v>148</v>
      </c>
      <c r="L93" s="46"/>
      <c r="M93" s="213" t="s">
        <v>19</v>
      </c>
      <c r="N93" s="214" t="s">
        <v>44</v>
      </c>
      <c r="O93" s="86"/>
      <c r="P93" s="215">
        <f>O93*H93</f>
        <v>0</v>
      </c>
      <c r="Q93" s="215">
        <v>0</v>
      </c>
      <c r="R93" s="215">
        <f>Q93*H93</f>
        <v>0</v>
      </c>
      <c r="S93" s="215">
        <v>0</v>
      </c>
      <c r="T93" s="216">
        <f>S93*H93</f>
        <v>0</v>
      </c>
      <c r="U93" s="40"/>
      <c r="V93" s="40"/>
      <c r="W93" s="40"/>
      <c r="X93" s="40"/>
      <c r="Y93" s="40"/>
      <c r="Z93" s="40"/>
      <c r="AA93" s="40"/>
      <c r="AB93" s="40"/>
      <c r="AC93" s="40"/>
      <c r="AD93" s="40"/>
      <c r="AE93" s="40"/>
      <c r="AR93" s="217" t="s">
        <v>149</v>
      </c>
      <c r="AT93" s="217" t="s">
        <v>144</v>
      </c>
      <c r="AU93" s="217" t="s">
        <v>83</v>
      </c>
      <c r="AY93" s="19" t="s">
        <v>142</v>
      </c>
      <c r="BE93" s="218">
        <f>IF(N93="základní",J93,0)</f>
        <v>0</v>
      </c>
      <c r="BF93" s="218">
        <f>IF(N93="snížená",J93,0)</f>
        <v>0</v>
      </c>
      <c r="BG93" s="218">
        <f>IF(N93="zákl. přenesená",J93,0)</f>
        <v>0</v>
      </c>
      <c r="BH93" s="218">
        <f>IF(N93="sníž. přenesená",J93,0)</f>
        <v>0</v>
      </c>
      <c r="BI93" s="218">
        <f>IF(N93="nulová",J93,0)</f>
        <v>0</v>
      </c>
      <c r="BJ93" s="19" t="s">
        <v>81</v>
      </c>
      <c r="BK93" s="218">
        <f>ROUND(I93*H93,2)</f>
        <v>0</v>
      </c>
      <c r="BL93" s="19" t="s">
        <v>149</v>
      </c>
      <c r="BM93" s="217" t="s">
        <v>1198</v>
      </c>
    </row>
    <row r="94" s="2" customFormat="1">
      <c r="A94" s="40"/>
      <c r="B94" s="41"/>
      <c r="C94" s="42"/>
      <c r="D94" s="219" t="s">
        <v>151</v>
      </c>
      <c r="E94" s="42"/>
      <c r="F94" s="220" t="s">
        <v>1199</v>
      </c>
      <c r="G94" s="42"/>
      <c r="H94" s="42"/>
      <c r="I94" s="221"/>
      <c r="J94" s="42"/>
      <c r="K94" s="42"/>
      <c r="L94" s="46"/>
      <c r="M94" s="222"/>
      <c r="N94" s="223"/>
      <c r="O94" s="86"/>
      <c r="P94" s="86"/>
      <c r="Q94" s="86"/>
      <c r="R94" s="86"/>
      <c r="S94" s="86"/>
      <c r="T94" s="87"/>
      <c r="U94" s="40"/>
      <c r="V94" s="40"/>
      <c r="W94" s="40"/>
      <c r="X94" s="40"/>
      <c r="Y94" s="40"/>
      <c r="Z94" s="40"/>
      <c r="AA94" s="40"/>
      <c r="AB94" s="40"/>
      <c r="AC94" s="40"/>
      <c r="AD94" s="40"/>
      <c r="AE94" s="40"/>
      <c r="AT94" s="19" t="s">
        <v>151</v>
      </c>
      <c r="AU94" s="19" t="s">
        <v>83</v>
      </c>
    </row>
    <row r="95" s="13" customFormat="1">
      <c r="A95" s="13"/>
      <c r="B95" s="224"/>
      <c r="C95" s="225"/>
      <c r="D95" s="226" t="s">
        <v>153</v>
      </c>
      <c r="E95" s="227" t="s">
        <v>19</v>
      </c>
      <c r="F95" s="228" t="s">
        <v>1193</v>
      </c>
      <c r="G95" s="225"/>
      <c r="H95" s="227" t="s">
        <v>19</v>
      </c>
      <c r="I95" s="229"/>
      <c r="J95" s="225"/>
      <c r="K95" s="225"/>
      <c r="L95" s="230"/>
      <c r="M95" s="231"/>
      <c r="N95" s="232"/>
      <c r="O95" s="232"/>
      <c r="P95" s="232"/>
      <c r="Q95" s="232"/>
      <c r="R95" s="232"/>
      <c r="S95" s="232"/>
      <c r="T95" s="233"/>
      <c r="U95" s="13"/>
      <c r="V95" s="13"/>
      <c r="W95" s="13"/>
      <c r="X95" s="13"/>
      <c r="Y95" s="13"/>
      <c r="Z95" s="13"/>
      <c r="AA95" s="13"/>
      <c r="AB95" s="13"/>
      <c r="AC95" s="13"/>
      <c r="AD95" s="13"/>
      <c r="AE95" s="13"/>
      <c r="AT95" s="234" t="s">
        <v>153</v>
      </c>
      <c r="AU95" s="234" t="s">
        <v>83</v>
      </c>
      <c r="AV95" s="13" t="s">
        <v>81</v>
      </c>
      <c r="AW95" s="13" t="s">
        <v>35</v>
      </c>
      <c r="AX95" s="13" t="s">
        <v>73</v>
      </c>
      <c r="AY95" s="234" t="s">
        <v>142</v>
      </c>
    </row>
    <row r="96" s="13" customFormat="1">
      <c r="A96" s="13"/>
      <c r="B96" s="224"/>
      <c r="C96" s="225"/>
      <c r="D96" s="226" t="s">
        <v>153</v>
      </c>
      <c r="E96" s="227" t="s">
        <v>19</v>
      </c>
      <c r="F96" s="228" t="s">
        <v>1200</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83</v>
      </c>
      <c r="AV96" s="13" t="s">
        <v>81</v>
      </c>
      <c r="AW96" s="13" t="s">
        <v>35</v>
      </c>
      <c r="AX96" s="13" t="s">
        <v>73</v>
      </c>
      <c r="AY96" s="234" t="s">
        <v>142</v>
      </c>
    </row>
    <row r="97" s="13" customFormat="1">
      <c r="A97" s="13"/>
      <c r="B97" s="224"/>
      <c r="C97" s="225"/>
      <c r="D97" s="226" t="s">
        <v>153</v>
      </c>
      <c r="E97" s="227" t="s">
        <v>19</v>
      </c>
      <c r="F97" s="228" t="s">
        <v>1201</v>
      </c>
      <c r="G97" s="225"/>
      <c r="H97" s="227" t="s">
        <v>19</v>
      </c>
      <c r="I97" s="229"/>
      <c r="J97" s="225"/>
      <c r="K97" s="225"/>
      <c r="L97" s="230"/>
      <c r="M97" s="231"/>
      <c r="N97" s="232"/>
      <c r="O97" s="232"/>
      <c r="P97" s="232"/>
      <c r="Q97" s="232"/>
      <c r="R97" s="232"/>
      <c r="S97" s="232"/>
      <c r="T97" s="233"/>
      <c r="U97" s="13"/>
      <c r="V97" s="13"/>
      <c r="W97" s="13"/>
      <c r="X97" s="13"/>
      <c r="Y97" s="13"/>
      <c r="Z97" s="13"/>
      <c r="AA97" s="13"/>
      <c r="AB97" s="13"/>
      <c r="AC97" s="13"/>
      <c r="AD97" s="13"/>
      <c r="AE97" s="13"/>
      <c r="AT97" s="234" t="s">
        <v>153</v>
      </c>
      <c r="AU97" s="234" t="s">
        <v>83</v>
      </c>
      <c r="AV97" s="13" t="s">
        <v>81</v>
      </c>
      <c r="AW97" s="13" t="s">
        <v>35</v>
      </c>
      <c r="AX97" s="13" t="s">
        <v>73</v>
      </c>
      <c r="AY97" s="234" t="s">
        <v>142</v>
      </c>
    </row>
    <row r="98" s="14" customFormat="1">
      <c r="A98" s="14"/>
      <c r="B98" s="235"/>
      <c r="C98" s="236"/>
      <c r="D98" s="226" t="s">
        <v>153</v>
      </c>
      <c r="E98" s="237" t="s">
        <v>19</v>
      </c>
      <c r="F98" s="238" t="s">
        <v>81</v>
      </c>
      <c r="G98" s="236"/>
      <c r="H98" s="239">
        <v>1</v>
      </c>
      <c r="I98" s="240"/>
      <c r="J98" s="236"/>
      <c r="K98" s="236"/>
      <c r="L98" s="241"/>
      <c r="M98" s="242"/>
      <c r="N98" s="243"/>
      <c r="O98" s="243"/>
      <c r="P98" s="243"/>
      <c r="Q98" s="243"/>
      <c r="R98" s="243"/>
      <c r="S98" s="243"/>
      <c r="T98" s="244"/>
      <c r="U98" s="14"/>
      <c r="V98" s="14"/>
      <c r="W98" s="14"/>
      <c r="X98" s="14"/>
      <c r="Y98" s="14"/>
      <c r="Z98" s="14"/>
      <c r="AA98" s="14"/>
      <c r="AB98" s="14"/>
      <c r="AC98" s="14"/>
      <c r="AD98" s="14"/>
      <c r="AE98" s="14"/>
      <c r="AT98" s="245" t="s">
        <v>153</v>
      </c>
      <c r="AU98" s="245" t="s">
        <v>83</v>
      </c>
      <c r="AV98" s="14" t="s">
        <v>83</v>
      </c>
      <c r="AW98" s="14" t="s">
        <v>35</v>
      </c>
      <c r="AX98" s="14" t="s">
        <v>73</v>
      </c>
      <c r="AY98" s="245" t="s">
        <v>142</v>
      </c>
    </row>
    <row r="99" s="13" customFormat="1">
      <c r="A99" s="13"/>
      <c r="B99" s="224"/>
      <c r="C99" s="225"/>
      <c r="D99" s="226" t="s">
        <v>153</v>
      </c>
      <c r="E99" s="227" t="s">
        <v>19</v>
      </c>
      <c r="F99" s="228" t="s">
        <v>1202</v>
      </c>
      <c r="G99" s="225"/>
      <c r="H99" s="227" t="s">
        <v>19</v>
      </c>
      <c r="I99" s="229"/>
      <c r="J99" s="225"/>
      <c r="K99" s="225"/>
      <c r="L99" s="230"/>
      <c r="M99" s="231"/>
      <c r="N99" s="232"/>
      <c r="O99" s="232"/>
      <c r="P99" s="232"/>
      <c r="Q99" s="232"/>
      <c r="R99" s="232"/>
      <c r="S99" s="232"/>
      <c r="T99" s="233"/>
      <c r="U99" s="13"/>
      <c r="V99" s="13"/>
      <c r="W99" s="13"/>
      <c r="X99" s="13"/>
      <c r="Y99" s="13"/>
      <c r="Z99" s="13"/>
      <c r="AA99" s="13"/>
      <c r="AB99" s="13"/>
      <c r="AC99" s="13"/>
      <c r="AD99" s="13"/>
      <c r="AE99" s="13"/>
      <c r="AT99" s="234" t="s">
        <v>153</v>
      </c>
      <c r="AU99" s="234" t="s">
        <v>83</v>
      </c>
      <c r="AV99" s="13" t="s">
        <v>81</v>
      </c>
      <c r="AW99" s="13" t="s">
        <v>35</v>
      </c>
      <c r="AX99" s="13" t="s">
        <v>73</v>
      </c>
      <c r="AY99" s="234" t="s">
        <v>142</v>
      </c>
    </row>
    <row r="100" s="14" customFormat="1">
      <c r="A100" s="14"/>
      <c r="B100" s="235"/>
      <c r="C100" s="236"/>
      <c r="D100" s="226" t="s">
        <v>153</v>
      </c>
      <c r="E100" s="237" t="s">
        <v>19</v>
      </c>
      <c r="F100" s="238" t="s">
        <v>81</v>
      </c>
      <c r="G100" s="236"/>
      <c r="H100" s="239">
        <v>1</v>
      </c>
      <c r="I100" s="240"/>
      <c r="J100" s="236"/>
      <c r="K100" s="236"/>
      <c r="L100" s="241"/>
      <c r="M100" s="242"/>
      <c r="N100" s="243"/>
      <c r="O100" s="243"/>
      <c r="P100" s="243"/>
      <c r="Q100" s="243"/>
      <c r="R100" s="243"/>
      <c r="S100" s="243"/>
      <c r="T100" s="244"/>
      <c r="U100" s="14"/>
      <c r="V100" s="14"/>
      <c r="W100" s="14"/>
      <c r="X100" s="14"/>
      <c r="Y100" s="14"/>
      <c r="Z100" s="14"/>
      <c r="AA100" s="14"/>
      <c r="AB100" s="14"/>
      <c r="AC100" s="14"/>
      <c r="AD100" s="14"/>
      <c r="AE100" s="14"/>
      <c r="AT100" s="245" t="s">
        <v>153</v>
      </c>
      <c r="AU100" s="245" t="s">
        <v>83</v>
      </c>
      <c r="AV100" s="14" t="s">
        <v>83</v>
      </c>
      <c r="AW100" s="14" t="s">
        <v>35</v>
      </c>
      <c r="AX100" s="14" t="s">
        <v>73</v>
      </c>
      <c r="AY100" s="245" t="s">
        <v>142</v>
      </c>
    </row>
    <row r="101" s="13" customFormat="1">
      <c r="A101" s="13"/>
      <c r="B101" s="224"/>
      <c r="C101" s="225"/>
      <c r="D101" s="226" t="s">
        <v>153</v>
      </c>
      <c r="E101" s="227" t="s">
        <v>19</v>
      </c>
      <c r="F101" s="228" t="s">
        <v>1203</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83</v>
      </c>
      <c r="AV101" s="13" t="s">
        <v>81</v>
      </c>
      <c r="AW101" s="13" t="s">
        <v>35</v>
      </c>
      <c r="AX101" s="13" t="s">
        <v>73</v>
      </c>
      <c r="AY101" s="234" t="s">
        <v>142</v>
      </c>
    </row>
    <row r="102" s="14" customFormat="1">
      <c r="A102" s="14"/>
      <c r="B102" s="235"/>
      <c r="C102" s="236"/>
      <c r="D102" s="226" t="s">
        <v>153</v>
      </c>
      <c r="E102" s="237" t="s">
        <v>19</v>
      </c>
      <c r="F102" s="238" t="s">
        <v>81</v>
      </c>
      <c r="G102" s="236"/>
      <c r="H102" s="239">
        <v>1</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83</v>
      </c>
      <c r="AV102" s="14" t="s">
        <v>83</v>
      </c>
      <c r="AW102" s="14" t="s">
        <v>35</v>
      </c>
      <c r="AX102" s="14" t="s">
        <v>73</v>
      </c>
      <c r="AY102" s="245" t="s">
        <v>142</v>
      </c>
    </row>
    <row r="103" s="13" customFormat="1">
      <c r="A103" s="13"/>
      <c r="B103" s="224"/>
      <c r="C103" s="225"/>
      <c r="D103" s="226" t="s">
        <v>153</v>
      </c>
      <c r="E103" s="227" t="s">
        <v>19</v>
      </c>
      <c r="F103" s="228" t="s">
        <v>1204</v>
      </c>
      <c r="G103" s="225"/>
      <c r="H103" s="227" t="s">
        <v>19</v>
      </c>
      <c r="I103" s="229"/>
      <c r="J103" s="225"/>
      <c r="K103" s="225"/>
      <c r="L103" s="230"/>
      <c r="M103" s="231"/>
      <c r="N103" s="232"/>
      <c r="O103" s="232"/>
      <c r="P103" s="232"/>
      <c r="Q103" s="232"/>
      <c r="R103" s="232"/>
      <c r="S103" s="232"/>
      <c r="T103" s="233"/>
      <c r="U103" s="13"/>
      <c r="V103" s="13"/>
      <c r="W103" s="13"/>
      <c r="X103" s="13"/>
      <c r="Y103" s="13"/>
      <c r="Z103" s="13"/>
      <c r="AA103" s="13"/>
      <c r="AB103" s="13"/>
      <c r="AC103" s="13"/>
      <c r="AD103" s="13"/>
      <c r="AE103" s="13"/>
      <c r="AT103" s="234" t="s">
        <v>153</v>
      </c>
      <c r="AU103" s="234" t="s">
        <v>83</v>
      </c>
      <c r="AV103" s="13" t="s">
        <v>81</v>
      </c>
      <c r="AW103" s="13" t="s">
        <v>35</v>
      </c>
      <c r="AX103" s="13" t="s">
        <v>73</v>
      </c>
      <c r="AY103" s="234" t="s">
        <v>142</v>
      </c>
    </row>
    <row r="104" s="14" customFormat="1">
      <c r="A104" s="14"/>
      <c r="B104" s="235"/>
      <c r="C104" s="236"/>
      <c r="D104" s="226" t="s">
        <v>153</v>
      </c>
      <c r="E104" s="237" t="s">
        <v>19</v>
      </c>
      <c r="F104" s="238" t="s">
        <v>168</v>
      </c>
      <c r="G104" s="236"/>
      <c r="H104" s="239">
        <v>3</v>
      </c>
      <c r="I104" s="240"/>
      <c r="J104" s="236"/>
      <c r="K104" s="236"/>
      <c r="L104" s="241"/>
      <c r="M104" s="242"/>
      <c r="N104" s="243"/>
      <c r="O104" s="243"/>
      <c r="P104" s="243"/>
      <c r="Q104" s="243"/>
      <c r="R104" s="243"/>
      <c r="S104" s="243"/>
      <c r="T104" s="244"/>
      <c r="U104" s="14"/>
      <c r="V104" s="14"/>
      <c r="W104" s="14"/>
      <c r="X104" s="14"/>
      <c r="Y104" s="14"/>
      <c r="Z104" s="14"/>
      <c r="AA104" s="14"/>
      <c r="AB104" s="14"/>
      <c r="AC104" s="14"/>
      <c r="AD104" s="14"/>
      <c r="AE104" s="14"/>
      <c r="AT104" s="245" t="s">
        <v>153</v>
      </c>
      <c r="AU104" s="245" t="s">
        <v>83</v>
      </c>
      <c r="AV104" s="14" t="s">
        <v>83</v>
      </c>
      <c r="AW104" s="14" t="s">
        <v>35</v>
      </c>
      <c r="AX104" s="14" t="s">
        <v>73</v>
      </c>
      <c r="AY104" s="245" t="s">
        <v>142</v>
      </c>
    </row>
    <row r="105" s="13" customFormat="1">
      <c r="A105" s="13"/>
      <c r="B105" s="224"/>
      <c r="C105" s="225"/>
      <c r="D105" s="226" t="s">
        <v>153</v>
      </c>
      <c r="E105" s="227" t="s">
        <v>19</v>
      </c>
      <c r="F105" s="228" t="s">
        <v>1205</v>
      </c>
      <c r="G105" s="225"/>
      <c r="H105" s="227" t="s">
        <v>19</v>
      </c>
      <c r="I105" s="229"/>
      <c r="J105" s="225"/>
      <c r="K105" s="225"/>
      <c r="L105" s="230"/>
      <c r="M105" s="231"/>
      <c r="N105" s="232"/>
      <c r="O105" s="232"/>
      <c r="P105" s="232"/>
      <c r="Q105" s="232"/>
      <c r="R105" s="232"/>
      <c r="S105" s="232"/>
      <c r="T105" s="233"/>
      <c r="U105" s="13"/>
      <c r="V105" s="13"/>
      <c r="W105" s="13"/>
      <c r="X105" s="13"/>
      <c r="Y105" s="13"/>
      <c r="Z105" s="13"/>
      <c r="AA105" s="13"/>
      <c r="AB105" s="13"/>
      <c r="AC105" s="13"/>
      <c r="AD105" s="13"/>
      <c r="AE105" s="13"/>
      <c r="AT105" s="234" t="s">
        <v>153</v>
      </c>
      <c r="AU105" s="234" t="s">
        <v>83</v>
      </c>
      <c r="AV105" s="13" t="s">
        <v>81</v>
      </c>
      <c r="AW105" s="13" t="s">
        <v>35</v>
      </c>
      <c r="AX105" s="13" t="s">
        <v>73</v>
      </c>
      <c r="AY105" s="234" t="s">
        <v>142</v>
      </c>
    </row>
    <row r="106" s="14" customFormat="1">
      <c r="A106" s="14"/>
      <c r="B106" s="235"/>
      <c r="C106" s="236"/>
      <c r="D106" s="226" t="s">
        <v>153</v>
      </c>
      <c r="E106" s="237" t="s">
        <v>19</v>
      </c>
      <c r="F106" s="238" t="s">
        <v>83</v>
      </c>
      <c r="G106" s="236"/>
      <c r="H106" s="239">
        <v>2</v>
      </c>
      <c r="I106" s="240"/>
      <c r="J106" s="236"/>
      <c r="K106" s="236"/>
      <c r="L106" s="241"/>
      <c r="M106" s="242"/>
      <c r="N106" s="243"/>
      <c r="O106" s="243"/>
      <c r="P106" s="243"/>
      <c r="Q106" s="243"/>
      <c r="R106" s="243"/>
      <c r="S106" s="243"/>
      <c r="T106" s="244"/>
      <c r="U106" s="14"/>
      <c r="V106" s="14"/>
      <c r="W106" s="14"/>
      <c r="X106" s="14"/>
      <c r="Y106" s="14"/>
      <c r="Z106" s="14"/>
      <c r="AA106" s="14"/>
      <c r="AB106" s="14"/>
      <c r="AC106" s="14"/>
      <c r="AD106" s="14"/>
      <c r="AE106" s="14"/>
      <c r="AT106" s="245" t="s">
        <v>153</v>
      </c>
      <c r="AU106" s="245" t="s">
        <v>83</v>
      </c>
      <c r="AV106" s="14" t="s">
        <v>83</v>
      </c>
      <c r="AW106" s="14" t="s">
        <v>35</v>
      </c>
      <c r="AX106" s="14" t="s">
        <v>73</v>
      </c>
      <c r="AY106" s="245" t="s">
        <v>142</v>
      </c>
    </row>
    <row r="107" s="15" customFormat="1">
      <c r="A107" s="15"/>
      <c r="B107" s="246"/>
      <c r="C107" s="247"/>
      <c r="D107" s="226" t="s">
        <v>153</v>
      </c>
      <c r="E107" s="248" t="s">
        <v>19</v>
      </c>
      <c r="F107" s="249" t="s">
        <v>160</v>
      </c>
      <c r="G107" s="247"/>
      <c r="H107" s="250">
        <v>8</v>
      </c>
      <c r="I107" s="251"/>
      <c r="J107" s="247"/>
      <c r="K107" s="247"/>
      <c r="L107" s="252"/>
      <c r="M107" s="253"/>
      <c r="N107" s="254"/>
      <c r="O107" s="254"/>
      <c r="P107" s="254"/>
      <c r="Q107" s="254"/>
      <c r="R107" s="254"/>
      <c r="S107" s="254"/>
      <c r="T107" s="255"/>
      <c r="U107" s="15"/>
      <c r="V107" s="15"/>
      <c r="W107" s="15"/>
      <c r="X107" s="15"/>
      <c r="Y107" s="15"/>
      <c r="Z107" s="15"/>
      <c r="AA107" s="15"/>
      <c r="AB107" s="15"/>
      <c r="AC107" s="15"/>
      <c r="AD107" s="15"/>
      <c r="AE107" s="15"/>
      <c r="AT107" s="256" t="s">
        <v>153</v>
      </c>
      <c r="AU107" s="256" t="s">
        <v>83</v>
      </c>
      <c r="AV107" s="15" t="s">
        <v>149</v>
      </c>
      <c r="AW107" s="15" t="s">
        <v>35</v>
      </c>
      <c r="AX107" s="15" t="s">
        <v>81</v>
      </c>
      <c r="AY107" s="256" t="s">
        <v>142</v>
      </c>
    </row>
    <row r="108" s="2" customFormat="1" ht="24.15" customHeight="1">
      <c r="A108" s="40"/>
      <c r="B108" s="41"/>
      <c r="C108" s="206" t="s">
        <v>168</v>
      </c>
      <c r="D108" s="206" t="s">
        <v>144</v>
      </c>
      <c r="E108" s="207" t="s">
        <v>1206</v>
      </c>
      <c r="F108" s="208" t="s">
        <v>1207</v>
      </c>
      <c r="G108" s="209" t="s">
        <v>399</v>
      </c>
      <c r="H108" s="210">
        <v>8</v>
      </c>
      <c r="I108" s="211"/>
      <c r="J108" s="212">
        <f>ROUND(I108*H108,2)</f>
        <v>0</v>
      </c>
      <c r="K108" s="208" t="s">
        <v>148</v>
      </c>
      <c r="L108" s="46"/>
      <c r="M108" s="213" t="s">
        <v>19</v>
      </c>
      <c r="N108" s="214" t="s">
        <v>44</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149</v>
      </c>
      <c r="AT108" s="217" t="s">
        <v>144</v>
      </c>
      <c r="AU108" s="217" t="s">
        <v>83</v>
      </c>
      <c r="AY108" s="19" t="s">
        <v>142</v>
      </c>
      <c r="BE108" s="218">
        <f>IF(N108="základní",J108,0)</f>
        <v>0</v>
      </c>
      <c r="BF108" s="218">
        <f>IF(N108="snížená",J108,0)</f>
        <v>0</v>
      </c>
      <c r="BG108" s="218">
        <f>IF(N108="zákl. přenesená",J108,0)</f>
        <v>0</v>
      </c>
      <c r="BH108" s="218">
        <f>IF(N108="sníž. přenesená",J108,0)</f>
        <v>0</v>
      </c>
      <c r="BI108" s="218">
        <f>IF(N108="nulová",J108,0)</f>
        <v>0</v>
      </c>
      <c r="BJ108" s="19" t="s">
        <v>81</v>
      </c>
      <c r="BK108" s="218">
        <f>ROUND(I108*H108,2)</f>
        <v>0</v>
      </c>
      <c r="BL108" s="19" t="s">
        <v>149</v>
      </c>
      <c r="BM108" s="217" t="s">
        <v>1208</v>
      </c>
    </row>
    <row r="109" s="2" customFormat="1">
      <c r="A109" s="40"/>
      <c r="B109" s="41"/>
      <c r="C109" s="42"/>
      <c r="D109" s="219" t="s">
        <v>151</v>
      </c>
      <c r="E109" s="42"/>
      <c r="F109" s="220" t="s">
        <v>1209</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151</v>
      </c>
      <c r="AU109" s="19" t="s">
        <v>83</v>
      </c>
    </row>
    <row r="110" s="13" customFormat="1">
      <c r="A110" s="13"/>
      <c r="B110" s="224"/>
      <c r="C110" s="225"/>
      <c r="D110" s="226" t="s">
        <v>153</v>
      </c>
      <c r="E110" s="227" t="s">
        <v>19</v>
      </c>
      <c r="F110" s="228" t="s">
        <v>1193</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153</v>
      </c>
      <c r="AU110" s="234" t="s">
        <v>83</v>
      </c>
      <c r="AV110" s="13" t="s">
        <v>81</v>
      </c>
      <c r="AW110" s="13" t="s">
        <v>35</v>
      </c>
      <c r="AX110" s="13" t="s">
        <v>73</v>
      </c>
      <c r="AY110" s="234" t="s">
        <v>142</v>
      </c>
    </row>
    <row r="111" s="13" customFormat="1">
      <c r="A111" s="13"/>
      <c r="B111" s="224"/>
      <c r="C111" s="225"/>
      <c r="D111" s="226" t="s">
        <v>153</v>
      </c>
      <c r="E111" s="227" t="s">
        <v>19</v>
      </c>
      <c r="F111" s="228" t="s">
        <v>1210</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83</v>
      </c>
      <c r="AV111" s="13" t="s">
        <v>81</v>
      </c>
      <c r="AW111" s="13" t="s">
        <v>35</v>
      </c>
      <c r="AX111" s="13" t="s">
        <v>73</v>
      </c>
      <c r="AY111" s="234" t="s">
        <v>142</v>
      </c>
    </row>
    <row r="112" s="13" customFormat="1">
      <c r="A112" s="13"/>
      <c r="B112" s="224"/>
      <c r="C112" s="225"/>
      <c r="D112" s="226" t="s">
        <v>153</v>
      </c>
      <c r="E112" s="227" t="s">
        <v>19</v>
      </c>
      <c r="F112" s="228" t="s">
        <v>1201</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153</v>
      </c>
      <c r="AU112" s="234" t="s">
        <v>83</v>
      </c>
      <c r="AV112" s="13" t="s">
        <v>81</v>
      </c>
      <c r="AW112" s="13" t="s">
        <v>35</v>
      </c>
      <c r="AX112" s="13" t="s">
        <v>73</v>
      </c>
      <c r="AY112" s="234" t="s">
        <v>142</v>
      </c>
    </row>
    <row r="113" s="14" customFormat="1">
      <c r="A113" s="14"/>
      <c r="B113" s="235"/>
      <c r="C113" s="236"/>
      <c r="D113" s="226" t="s">
        <v>153</v>
      </c>
      <c r="E113" s="237" t="s">
        <v>19</v>
      </c>
      <c r="F113" s="238" t="s">
        <v>81</v>
      </c>
      <c r="G113" s="236"/>
      <c r="H113" s="239">
        <v>1</v>
      </c>
      <c r="I113" s="240"/>
      <c r="J113" s="236"/>
      <c r="K113" s="236"/>
      <c r="L113" s="241"/>
      <c r="M113" s="242"/>
      <c r="N113" s="243"/>
      <c r="O113" s="243"/>
      <c r="P113" s="243"/>
      <c r="Q113" s="243"/>
      <c r="R113" s="243"/>
      <c r="S113" s="243"/>
      <c r="T113" s="244"/>
      <c r="U113" s="14"/>
      <c r="V113" s="14"/>
      <c r="W113" s="14"/>
      <c r="X113" s="14"/>
      <c r="Y113" s="14"/>
      <c r="Z113" s="14"/>
      <c r="AA113" s="14"/>
      <c r="AB113" s="14"/>
      <c r="AC113" s="14"/>
      <c r="AD113" s="14"/>
      <c r="AE113" s="14"/>
      <c r="AT113" s="245" t="s">
        <v>153</v>
      </c>
      <c r="AU113" s="245" t="s">
        <v>83</v>
      </c>
      <c r="AV113" s="14" t="s">
        <v>83</v>
      </c>
      <c r="AW113" s="14" t="s">
        <v>35</v>
      </c>
      <c r="AX113" s="14" t="s">
        <v>73</v>
      </c>
      <c r="AY113" s="245" t="s">
        <v>142</v>
      </c>
    </row>
    <row r="114" s="13" customFormat="1">
      <c r="A114" s="13"/>
      <c r="B114" s="224"/>
      <c r="C114" s="225"/>
      <c r="D114" s="226" t="s">
        <v>153</v>
      </c>
      <c r="E114" s="227" t="s">
        <v>19</v>
      </c>
      <c r="F114" s="228" t="s">
        <v>1202</v>
      </c>
      <c r="G114" s="225"/>
      <c r="H114" s="227" t="s">
        <v>19</v>
      </c>
      <c r="I114" s="229"/>
      <c r="J114" s="225"/>
      <c r="K114" s="225"/>
      <c r="L114" s="230"/>
      <c r="M114" s="231"/>
      <c r="N114" s="232"/>
      <c r="O114" s="232"/>
      <c r="P114" s="232"/>
      <c r="Q114" s="232"/>
      <c r="R114" s="232"/>
      <c r="S114" s="232"/>
      <c r="T114" s="233"/>
      <c r="U114" s="13"/>
      <c r="V114" s="13"/>
      <c r="W114" s="13"/>
      <c r="X114" s="13"/>
      <c r="Y114" s="13"/>
      <c r="Z114" s="13"/>
      <c r="AA114" s="13"/>
      <c r="AB114" s="13"/>
      <c r="AC114" s="13"/>
      <c r="AD114" s="13"/>
      <c r="AE114" s="13"/>
      <c r="AT114" s="234" t="s">
        <v>153</v>
      </c>
      <c r="AU114" s="234" t="s">
        <v>83</v>
      </c>
      <c r="AV114" s="13" t="s">
        <v>81</v>
      </c>
      <c r="AW114" s="13" t="s">
        <v>35</v>
      </c>
      <c r="AX114" s="13" t="s">
        <v>73</v>
      </c>
      <c r="AY114" s="234" t="s">
        <v>142</v>
      </c>
    </row>
    <row r="115" s="14" customFormat="1">
      <c r="A115" s="14"/>
      <c r="B115" s="235"/>
      <c r="C115" s="236"/>
      <c r="D115" s="226" t="s">
        <v>153</v>
      </c>
      <c r="E115" s="237" t="s">
        <v>19</v>
      </c>
      <c r="F115" s="238" t="s">
        <v>81</v>
      </c>
      <c r="G115" s="236"/>
      <c r="H115" s="239">
        <v>1</v>
      </c>
      <c r="I115" s="240"/>
      <c r="J115" s="236"/>
      <c r="K115" s="236"/>
      <c r="L115" s="241"/>
      <c r="M115" s="242"/>
      <c r="N115" s="243"/>
      <c r="O115" s="243"/>
      <c r="P115" s="243"/>
      <c r="Q115" s="243"/>
      <c r="R115" s="243"/>
      <c r="S115" s="243"/>
      <c r="T115" s="244"/>
      <c r="U115" s="14"/>
      <c r="V115" s="14"/>
      <c r="W115" s="14"/>
      <c r="X115" s="14"/>
      <c r="Y115" s="14"/>
      <c r="Z115" s="14"/>
      <c r="AA115" s="14"/>
      <c r="AB115" s="14"/>
      <c r="AC115" s="14"/>
      <c r="AD115" s="14"/>
      <c r="AE115" s="14"/>
      <c r="AT115" s="245" t="s">
        <v>153</v>
      </c>
      <c r="AU115" s="245" t="s">
        <v>83</v>
      </c>
      <c r="AV115" s="14" t="s">
        <v>83</v>
      </c>
      <c r="AW115" s="14" t="s">
        <v>35</v>
      </c>
      <c r="AX115" s="14" t="s">
        <v>73</v>
      </c>
      <c r="AY115" s="245" t="s">
        <v>142</v>
      </c>
    </row>
    <row r="116" s="13" customFormat="1">
      <c r="A116" s="13"/>
      <c r="B116" s="224"/>
      <c r="C116" s="225"/>
      <c r="D116" s="226" t="s">
        <v>153</v>
      </c>
      <c r="E116" s="227" t="s">
        <v>19</v>
      </c>
      <c r="F116" s="228" t="s">
        <v>1203</v>
      </c>
      <c r="G116" s="225"/>
      <c r="H116" s="227" t="s">
        <v>19</v>
      </c>
      <c r="I116" s="229"/>
      <c r="J116" s="225"/>
      <c r="K116" s="225"/>
      <c r="L116" s="230"/>
      <c r="M116" s="231"/>
      <c r="N116" s="232"/>
      <c r="O116" s="232"/>
      <c r="P116" s="232"/>
      <c r="Q116" s="232"/>
      <c r="R116" s="232"/>
      <c r="S116" s="232"/>
      <c r="T116" s="233"/>
      <c r="U116" s="13"/>
      <c r="V116" s="13"/>
      <c r="W116" s="13"/>
      <c r="X116" s="13"/>
      <c r="Y116" s="13"/>
      <c r="Z116" s="13"/>
      <c r="AA116" s="13"/>
      <c r="AB116" s="13"/>
      <c r="AC116" s="13"/>
      <c r="AD116" s="13"/>
      <c r="AE116" s="13"/>
      <c r="AT116" s="234" t="s">
        <v>153</v>
      </c>
      <c r="AU116" s="234" t="s">
        <v>83</v>
      </c>
      <c r="AV116" s="13" t="s">
        <v>81</v>
      </c>
      <c r="AW116" s="13" t="s">
        <v>35</v>
      </c>
      <c r="AX116" s="13" t="s">
        <v>73</v>
      </c>
      <c r="AY116" s="234" t="s">
        <v>142</v>
      </c>
    </row>
    <row r="117" s="14" customFormat="1">
      <c r="A117" s="14"/>
      <c r="B117" s="235"/>
      <c r="C117" s="236"/>
      <c r="D117" s="226" t="s">
        <v>153</v>
      </c>
      <c r="E117" s="237" t="s">
        <v>19</v>
      </c>
      <c r="F117" s="238" t="s">
        <v>81</v>
      </c>
      <c r="G117" s="236"/>
      <c r="H117" s="239">
        <v>1</v>
      </c>
      <c r="I117" s="240"/>
      <c r="J117" s="236"/>
      <c r="K117" s="236"/>
      <c r="L117" s="241"/>
      <c r="M117" s="242"/>
      <c r="N117" s="243"/>
      <c r="O117" s="243"/>
      <c r="P117" s="243"/>
      <c r="Q117" s="243"/>
      <c r="R117" s="243"/>
      <c r="S117" s="243"/>
      <c r="T117" s="244"/>
      <c r="U117" s="14"/>
      <c r="V117" s="14"/>
      <c r="W117" s="14"/>
      <c r="X117" s="14"/>
      <c r="Y117" s="14"/>
      <c r="Z117" s="14"/>
      <c r="AA117" s="14"/>
      <c r="AB117" s="14"/>
      <c r="AC117" s="14"/>
      <c r="AD117" s="14"/>
      <c r="AE117" s="14"/>
      <c r="AT117" s="245" t="s">
        <v>153</v>
      </c>
      <c r="AU117" s="245" t="s">
        <v>83</v>
      </c>
      <c r="AV117" s="14" t="s">
        <v>83</v>
      </c>
      <c r="AW117" s="14" t="s">
        <v>35</v>
      </c>
      <c r="AX117" s="14" t="s">
        <v>73</v>
      </c>
      <c r="AY117" s="245" t="s">
        <v>142</v>
      </c>
    </row>
    <row r="118" s="13" customFormat="1">
      <c r="A118" s="13"/>
      <c r="B118" s="224"/>
      <c r="C118" s="225"/>
      <c r="D118" s="226" t="s">
        <v>153</v>
      </c>
      <c r="E118" s="227" t="s">
        <v>19</v>
      </c>
      <c r="F118" s="228" t="s">
        <v>1204</v>
      </c>
      <c r="G118" s="225"/>
      <c r="H118" s="227" t="s">
        <v>19</v>
      </c>
      <c r="I118" s="229"/>
      <c r="J118" s="225"/>
      <c r="K118" s="225"/>
      <c r="L118" s="230"/>
      <c r="M118" s="231"/>
      <c r="N118" s="232"/>
      <c r="O118" s="232"/>
      <c r="P118" s="232"/>
      <c r="Q118" s="232"/>
      <c r="R118" s="232"/>
      <c r="S118" s="232"/>
      <c r="T118" s="233"/>
      <c r="U118" s="13"/>
      <c r="V118" s="13"/>
      <c r="W118" s="13"/>
      <c r="X118" s="13"/>
      <c r="Y118" s="13"/>
      <c r="Z118" s="13"/>
      <c r="AA118" s="13"/>
      <c r="AB118" s="13"/>
      <c r="AC118" s="13"/>
      <c r="AD118" s="13"/>
      <c r="AE118" s="13"/>
      <c r="AT118" s="234" t="s">
        <v>153</v>
      </c>
      <c r="AU118" s="234" t="s">
        <v>83</v>
      </c>
      <c r="AV118" s="13" t="s">
        <v>81</v>
      </c>
      <c r="AW118" s="13" t="s">
        <v>35</v>
      </c>
      <c r="AX118" s="13" t="s">
        <v>73</v>
      </c>
      <c r="AY118" s="234" t="s">
        <v>142</v>
      </c>
    </row>
    <row r="119" s="14" customFormat="1">
      <c r="A119" s="14"/>
      <c r="B119" s="235"/>
      <c r="C119" s="236"/>
      <c r="D119" s="226" t="s">
        <v>153</v>
      </c>
      <c r="E119" s="237" t="s">
        <v>19</v>
      </c>
      <c r="F119" s="238" t="s">
        <v>168</v>
      </c>
      <c r="G119" s="236"/>
      <c r="H119" s="239">
        <v>3</v>
      </c>
      <c r="I119" s="240"/>
      <c r="J119" s="236"/>
      <c r="K119" s="236"/>
      <c r="L119" s="241"/>
      <c r="M119" s="242"/>
      <c r="N119" s="243"/>
      <c r="O119" s="243"/>
      <c r="P119" s="243"/>
      <c r="Q119" s="243"/>
      <c r="R119" s="243"/>
      <c r="S119" s="243"/>
      <c r="T119" s="244"/>
      <c r="U119" s="14"/>
      <c r="V119" s="14"/>
      <c r="W119" s="14"/>
      <c r="X119" s="14"/>
      <c r="Y119" s="14"/>
      <c r="Z119" s="14"/>
      <c r="AA119" s="14"/>
      <c r="AB119" s="14"/>
      <c r="AC119" s="14"/>
      <c r="AD119" s="14"/>
      <c r="AE119" s="14"/>
      <c r="AT119" s="245" t="s">
        <v>153</v>
      </c>
      <c r="AU119" s="245" t="s">
        <v>83</v>
      </c>
      <c r="AV119" s="14" t="s">
        <v>83</v>
      </c>
      <c r="AW119" s="14" t="s">
        <v>35</v>
      </c>
      <c r="AX119" s="14" t="s">
        <v>73</v>
      </c>
      <c r="AY119" s="245" t="s">
        <v>142</v>
      </c>
    </row>
    <row r="120" s="13" customFormat="1">
      <c r="A120" s="13"/>
      <c r="B120" s="224"/>
      <c r="C120" s="225"/>
      <c r="D120" s="226" t="s">
        <v>153</v>
      </c>
      <c r="E120" s="227" t="s">
        <v>19</v>
      </c>
      <c r="F120" s="228" t="s">
        <v>1205</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153</v>
      </c>
      <c r="AU120" s="234" t="s">
        <v>83</v>
      </c>
      <c r="AV120" s="13" t="s">
        <v>81</v>
      </c>
      <c r="AW120" s="13" t="s">
        <v>35</v>
      </c>
      <c r="AX120" s="13" t="s">
        <v>73</v>
      </c>
      <c r="AY120" s="234" t="s">
        <v>142</v>
      </c>
    </row>
    <row r="121" s="14" customFormat="1">
      <c r="A121" s="14"/>
      <c r="B121" s="235"/>
      <c r="C121" s="236"/>
      <c r="D121" s="226" t="s">
        <v>153</v>
      </c>
      <c r="E121" s="237" t="s">
        <v>19</v>
      </c>
      <c r="F121" s="238" t="s">
        <v>83</v>
      </c>
      <c r="G121" s="236"/>
      <c r="H121" s="239">
        <v>2</v>
      </c>
      <c r="I121" s="240"/>
      <c r="J121" s="236"/>
      <c r="K121" s="236"/>
      <c r="L121" s="241"/>
      <c r="M121" s="242"/>
      <c r="N121" s="243"/>
      <c r="O121" s="243"/>
      <c r="P121" s="243"/>
      <c r="Q121" s="243"/>
      <c r="R121" s="243"/>
      <c r="S121" s="243"/>
      <c r="T121" s="244"/>
      <c r="U121" s="14"/>
      <c r="V121" s="14"/>
      <c r="W121" s="14"/>
      <c r="X121" s="14"/>
      <c r="Y121" s="14"/>
      <c r="Z121" s="14"/>
      <c r="AA121" s="14"/>
      <c r="AB121" s="14"/>
      <c r="AC121" s="14"/>
      <c r="AD121" s="14"/>
      <c r="AE121" s="14"/>
      <c r="AT121" s="245" t="s">
        <v>153</v>
      </c>
      <c r="AU121" s="245" t="s">
        <v>83</v>
      </c>
      <c r="AV121" s="14" t="s">
        <v>83</v>
      </c>
      <c r="AW121" s="14" t="s">
        <v>35</v>
      </c>
      <c r="AX121" s="14" t="s">
        <v>73</v>
      </c>
      <c r="AY121" s="245" t="s">
        <v>142</v>
      </c>
    </row>
    <row r="122" s="15" customFormat="1">
      <c r="A122" s="15"/>
      <c r="B122" s="246"/>
      <c r="C122" s="247"/>
      <c r="D122" s="226" t="s">
        <v>153</v>
      </c>
      <c r="E122" s="248" t="s">
        <v>19</v>
      </c>
      <c r="F122" s="249" t="s">
        <v>160</v>
      </c>
      <c r="G122" s="247"/>
      <c r="H122" s="250">
        <v>8</v>
      </c>
      <c r="I122" s="251"/>
      <c r="J122" s="247"/>
      <c r="K122" s="247"/>
      <c r="L122" s="252"/>
      <c r="M122" s="253"/>
      <c r="N122" s="254"/>
      <c r="O122" s="254"/>
      <c r="P122" s="254"/>
      <c r="Q122" s="254"/>
      <c r="R122" s="254"/>
      <c r="S122" s="254"/>
      <c r="T122" s="255"/>
      <c r="U122" s="15"/>
      <c r="V122" s="15"/>
      <c r="W122" s="15"/>
      <c r="X122" s="15"/>
      <c r="Y122" s="15"/>
      <c r="Z122" s="15"/>
      <c r="AA122" s="15"/>
      <c r="AB122" s="15"/>
      <c r="AC122" s="15"/>
      <c r="AD122" s="15"/>
      <c r="AE122" s="15"/>
      <c r="AT122" s="256" t="s">
        <v>153</v>
      </c>
      <c r="AU122" s="256" t="s">
        <v>83</v>
      </c>
      <c r="AV122" s="15" t="s">
        <v>149</v>
      </c>
      <c r="AW122" s="15" t="s">
        <v>35</v>
      </c>
      <c r="AX122" s="15" t="s">
        <v>81</v>
      </c>
      <c r="AY122" s="256" t="s">
        <v>142</v>
      </c>
    </row>
    <row r="123" s="2" customFormat="1" ht="16.5" customHeight="1">
      <c r="A123" s="40"/>
      <c r="B123" s="41"/>
      <c r="C123" s="257" t="s">
        <v>149</v>
      </c>
      <c r="D123" s="257" t="s">
        <v>250</v>
      </c>
      <c r="E123" s="258" t="s">
        <v>1211</v>
      </c>
      <c r="F123" s="259" t="s">
        <v>1212</v>
      </c>
      <c r="G123" s="260" t="s">
        <v>399</v>
      </c>
      <c r="H123" s="261">
        <v>1</v>
      </c>
      <c r="I123" s="262"/>
      <c r="J123" s="263">
        <f>ROUND(I123*H123,2)</f>
        <v>0</v>
      </c>
      <c r="K123" s="259" t="s">
        <v>148</v>
      </c>
      <c r="L123" s="264"/>
      <c r="M123" s="265" t="s">
        <v>19</v>
      </c>
      <c r="N123" s="266" t="s">
        <v>44</v>
      </c>
      <c r="O123" s="86"/>
      <c r="P123" s="215">
        <f>O123*H123</f>
        <v>0</v>
      </c>
      <c r="Q123" s="215">
        <v>0.027</v>
      </c>
      <c r="R123" s="215">
        <f>Q123*H123</f>
        <v>0.027</v>
      </c>
      <c r="S123" s="215">
        <v>0</v>
      </c>
      <c r="T123" s="216">
        <f>S123*H123</f>
        <v>0</v>
      </c>
      <c r="U123" s="40"/>
      <c r="V123" s="40"/>
      <c r="W123" s="40"/>
      <c r="X123" s="40"/>
      <c r="Y123" s="40"/>
      <c r="Z123" s="40"/>
      <c r="AA123" s="40"/>
      <c r="AB123" s="40"/>
      <c r="AC123" s="40"/>
      <c r="AD123" s="40"/>
      <c r="AE123" s="40"/>
      <c r="AR123" s="217" t="s">
        <v>209</v>
      </c>
      <c r="AT123" s="217" t="s">
        <v>250</v>
      </c>
      <c r="AU123" s="217" t="s">
        <v>83</v>
      </c>
      <c r="AY123" s="19" t="s">
        <v>142</v>
      </c>
      <c r="BE123" s="218">
        <f>IF(N123="základní",J123,0)</f>
        <v>0</v>
      </c>
      <c r="BF123" s="218">
        <f>IF(N123="snížená",J123,0)</f>
        <v>0</v>
      </c>
      <c r="BG123" s="218">
        <f>IF(N123="zákl. přenesená",J123,0)</f>
        <v>0</v>
      </c>
      <c r="BH123" s="218">
        <f>IF(N123="sníž. přenesená",J123,0)</f>
        <v>0</v>
      </c>
      <c r="BI123" s="218">
        <f>IF(N123="nulová",J123,0)</f>
        <v>0</v>
      </c>
      <c r="BJ123" s="19" t="s">
        <v>81</v>
      </c>
      <c r="BK123" s="218">
        <f>ROUND(I123*H123,2)</f>
        <v>0</v>
      </c>
      <c r="BL123" s="19" t="s">
        <v>149</v>
      </c>
      <c r="BM123" s="217" t="s">
        <v>1213</v>
      </c>
    </row>
    <row r="124" s="13" customFormat="1">
      <c r="A124" s="13"/>
      <c r="B124" s="224"/>
      <c r="C124" s="225"/>
      <c r="D124" s="226" t="s">
        <v>153</v>
      </c>
      <c r="E124" s="227" t="s">
        <v>19</v>
      </c>
      <c r="F124" s="228" t="s">
        <v>1193</v>
      </c>
      <c r="G124" s="225"/>
      <c r="H124" s="227" t="s">
        <v>19</v>
      </c>
      <c r="I124" s="229"/>
      <c r="J124" s="225"/>
      <c r="K124" s="225"/>
      <c r="L124" s="230"/>
      <c r="M124" s="231"/>
      <c r="N124" s="232"/>
      <c r="O124" s="232"/>
      <c r="P124" s="232"/>
      <c r="Q124" s="232"/>
      <c r="R124" s="232"/>
      <c r="S124" s="232"/>
      <c r="T124" s="233"/>
      <c r="U124" s="13"/>
      <c r="V124" s="13"/>
      <c r="W124" s="13"/>
      <c r="X124" s="13"/>
      <c r="Y124" s="13"/>
      <c r="Z124" s="13"/>
      <c r="AA124" s="13"/>
      <c r="AB124" s="13"/>
      <c r="AC124" s="13"/>
      <c r="AD124" s="13"/>
      <c r="AE124" s="13"/>
      <c r="AT124" s="234" t="s">
        <v>153</v>
      </c>
      <c r="AU124" s="234" t="s">
        <v>83</v>
      </c>
      <c r="AV124" s="13" t="s">
        <v>81</v>
      </c>
      <c r="AW124" s="13" t="s">
        <v>35</v>
      </c>
      <c r="AX124" s="13" t="s">
        <v>73</v>
      </c>
      <c r="AY124" s="234" t="s">
        <v>142</v>
      </c>
    </row>
    <row r="125" s="13" customFormat="1">
      <c r="A125" s="13"/>
      <c r="B125" s="224"/>
      <c r="C125" s="225"/>
      <c r="D125" s="226" t="s">
        <v>153</v>
      </c>
      <c r="E125" s="227" t="s">
        <v>19</v>
      </c>
      <c r="F125" s="228" t="s">
        <v>1214</v>
      </c>
      <c r="G125" s="225"/>
      <c r="H125" s="227" t="s">
        <v>19</v>
      </c>
      <c r="I125" s="229"/>
      <c r="J125" s="225"/>
      <c r="K125" s="225"/>
      <c r="L125" s="230"/>
      <c r="M125" s="231"/>
      <c r="N125" s="232"/>
      <c r="O125" s="232"/>
      <c r="P125" s="232"/>
      <c r="Q125" s="232"/>
      <c r="R125" s="232"/>
      <c r="S125" s="232"/>
      <c r="T125" s="233"/>
      <c r="U125" s="13"/>
      <c r="V125" s="13"/>
      <c r="W125" s="13"/>
      <c r="X125" s="13"/>
      <c r="Y125" s="13"/>
      <c r="Z125" s="13"/>
      <c r="AA125" s="13"/>
      <c r="AB125" s="13"/>
      <c r="AC125" s="13"/>
      <c r="AD125" s="13"/>
      <c r="AE125" s="13"/>
      <c r="AT125" s="234" t="s">
        <v>153</v>
      </c>
      <c r="AU125" s="234" t="s">
        <v>83</v>
      </c>
      <c r="AV125" s="13" t="s">
        <v>81</v>
      </c>
      <c r="AW125" s="13" t="s">
        <v>35</v>
      </c>
      <c r="AX125" s="13" t="s">
        <v>73</v>
      </c>
      <c r="AY125" s="234" t="s">
        <v>142</v>
      </c>
    </row>
    <row r="126" s="13" customFormat="1">
      <c r="A126" s="13"/>
      <c r="B126" s="224"/>
      <c r="C126" s="225"/>
      <c r="D126" s="226" t="s">
        <v>153</v>
      </c>
      <c r="E126" s="227" t="s">
        <v>19</v>
      </c>
      <c r="F126" s="228" t="s">
        <v>1201</v>
      </c>
      <c r="G126" s="225"/>
      <c r="H126" s="227" t="s">
        <v>19</v>
      </c>
      <c r="I126" s="229"/>
      <c r="J126" s="225"/>
      <c r="K126" s="225"/>
      <c r="L126" s="230"/>
      <c r="M126" s="231"/>
      <c r="N126" s="232"/>
      <c r="O126" s="232"/>
      <c r="P126" s="232"/>
      <c r="Q126" s="232"/>
      <c r="R126" s="232"/>
      <c r="S126" s="232"/>
      <c r="T126" s="233"/>
      <c r="U126" s="13"/>
      <c r="V126" s="13"/>
      <c r="W126" s="13"/>
      <c r="X126" s="13"/>
      <c r="Y126" s="13"/>
      <c r="Z126" s="13"/>
      <c r="AA126" s="13"/>
      <c r="AB126" s="13"/>
      <c r="AC126" s="13"/>
      <c r="AD126" s="13"/>
      <c r="AE126" s="13"/>
      <c r="AT126" s="234" t="s">
        <v>153</v>
      </c>
      <c r="AU126" s="234" t="s">
        <v>83</v>
      </c>
      <c r="AV126" s="13" t="s">
        <v>81</v>
      </c>
      <c r="AW126" s="13" t="s">
        <v>35</v>
      </c>
      <c r="AX126" s="13" t="s">
        <v>73</v>
      </c>
      <c r="AY126" s="234" t="s">
        <v>142</v>
      </c>
    </row>
    <row r="127" s="14" customFormat="1">
      <c r="A127" s="14"/>
      <c r="B127" s="235"/>
      <c r="C127" s="236"/>
      <c r="D127" s="226" t="s">
        <v>153</v>
      </c>
      <c r="E127" s="237" t="s">
        <v>19</v>
      </c>
      <c r="F127" s="238" t="s">
        <v>81</v>
      </c>
      <c r="G127" s="236"/>
      <c r="H127" s="239">
        <v>1</v>
      </c>
      <c r="I127" s="240"/>
      <c r="J127" s="236"/>
      <c r="K127" s="236"/>
      <c r="L127" s="241"/>
      <c r="M127" s="242"/>
      <c r="N127" s="243"/>
      <c r="O127" s="243"/>
      <c r="P127" s="243"/>
      <c r="Q127" s="243"/>
      <c r="R127" s="243"/>
      <c r="S127" s="243"/>
      <c r="T127" s="244"/>
      <c r="U127" s="14"/>
      <c r="V127" s="14"/>
      <c r="W127" s="14"/>
      <c r="X127" s="14"/>
      <c r="Y127" s="14"/>
      <c r="Z127" s="14"/>
      <c r="AA127" s="14"/>
      <c r="AB127" s="14"/>
      <c r="AC127" s="14"/>
      <c r="AD127" s="14"/>
      <c r="AE127" s="14"/>
      <c r="AT127" s="245" t="s">
        <v>153</v>
      </c>
      <c r="AU127" s="245" t="s">
        <v>83</v>
      </c>
      <c r="AV127" s="14" t="s">
        <v>83</v>
      </c>
      <c r="AW127" s="14" t="s">
        <v>35</v>
      </c>
      <c r="AX127" s="14" t="s">
        <v>81</v>
      </c>
      <c r="AY127" s="245" t="s">
        <v>142</v>
      </c>
    </row>
    <row r="128" s="2" customFormat="1" ht="16.5" customHeight="1">
      <c r="A128" s="40"/>
      <c r="B128" s="41"/>
      <c r="C128" s="257" t="s">
        <v>180</v>
      </c>
      <c r="D128" s="257" t="s">
        <v>250</v>
      </c>
      <c r="E128" s="258" t="s">
        <v>537</v>
      </c>
      <c r="F128" s="259" t="s">
        <v>1215</v>
      </c>
      <c r="G128" s="260" t="s">
        <v>399</v>
      </c>
      <c r="H128" s="261">
        <v>1</v>
      </c>
      <c r="I128" s="262"/>
      <c r="J128" s="263">
        <f>ROUND(I128*H128,2)</f>
        <v>0</v>
      </c>
      <c r="K128" s="259" t="s">
        <v>19</v>
      </c>
      <c r="L128" s="264"/>
      <c r="M128" s="265" t="s">
        <v>19</v>
      </c>
      <c r="N128" s="266" t="s">
        <v>44</v>
      </c>
      <c r="O128" s="86"/>
      <c r="P128" s="215">
        <f>O128*H128</f>
        <v>0</v>
      </c>
      <c r="Q128" s="215">
        <v>0.040000000000000001</v>
      </c>
      <c r="R128" s="215">
        <f>Q128*H128</f>
        <v>0.040000000000000001</v>
      </c>
      <c r="S128" s="215">
        <v>0</v>
      </c>
      <c r="T128" s="216">
        <f>S128*H128</f>
        <v>0</v>
      </c>
      <c r="U128" s="40"/>
      <c r="V128" s="40"/>
      <c r="W128" s="40"/>
      <c r="X128" s="40"/>
      <c r="Y128" s="40"/>
      <c r="Z128" s="40"/>
      <c r="AA128" s="40"/>
      <c r="AB128" s="40"/>
      <c r="AC128" s="40"/>
      <c r="AD128" s="40"/>
      <c r="AE128" s="40"/>
      <c r="AR128" s="217" t="s">
        <v>209</v>
      </c>
      <c r="AT128" s="217" t="s">
        <v>250</v>
      </c>
      <c r="AU128" s="217" t="s">
        <v>83</v>
      </c>
      <c r="AY128" s="19" t="s">
        <v>142</v>
      </c>
      <c r="BE128" s="218">
        <f>IF(N128="základní",J128,0)</f>
        <v>0</v>
      </c>
      <c r="BF128" s="218">
        <f>IF(N128="snížená",J128,0)</f>
        <v>0</v>
      </c>
      <c r="BG128" s="218">
        <f>IF(N128="zákl. přenesená",J128,0)</f>
        <v>0</v>
      </c>
      <c r="BH128" s="218">
        <f>IF(N128="sníž. přenesená",J128,0)</f>
        <v>0</v>
      </c>
      <c r="BI128" s="218">
        <f>IF(N128="nulová",J128,0)</f>
        <v>0</v>
      </c>
      <c r="BJ128" s="19" t="s">
        <v>81</v>
      </c>
      <c r="BK128" s="218">
        <f>ROUND(I128*H128,2)</f>
        <v>0</v>
      </c>
      <c r="BL128" s="19" t="s">
        <v>149</v>
      </c>
      <c r="BM128" s="217" t="s">
        <v>1216</v>
      </c>
    </row>
    <row r="129" s="13" customFormat="1">
      <c r="A129" s="13"/>
      <c r="B129" s="224"/>
      <c r="C129" s="225"/>
      <c r="D129" s="226" t="s">
        <v>153</v>
      </c>
      <c r="E129" s="227" t="s">
        <v>19</v>
      </c>
      <c r="F129" s="228" t="s">
        <v>1193</v>
      </c>
      <c r="G129" s="225"/>
      <c r="H129" s="227" t="s">
        <v>19</v>
      </c>
      <c r="I129" s="229"/>
      <c r="J129" s="225"/>
      <c r="K129" s="225"/>
      <c r="L129" s="230"/>
      <c r="M129" s="231"/>
      <c r="N129" s="232"/>
      <c r="O129" s="232"/>
      <c r="P129" s="232"/>
      <c r="Q129" s="232"/>
      <c r="R129" s="232"/>
      <c r="S129" s="232"/>
      <c r="T129" s="233"/>
      <c r="U129" s="13"/>
      <c r="V129" s="13"/>
      <c r="W129" s="13"/>
      <c r="X129" s="13"/>
      <c r="Y129" s="13"/>
      <c r="Z129" s="13"/>
      <c r="AA129" s="13"/>
      <c r="AB129" s="13"/>
      <c r="AC129" s="13"/>
      <c r="AD129" s="13"/>
      <c r="AE129" s="13"/>
      <c r="AT129" s="234" t="s">
        <v>153</v>
      </c>
      <c r="AU129" s="234" t="s">
        <v>83</v>
      </c>
      <c r="AV129" s="13" t="s">
        <v>81</v>
      </c>
      <c r="AW129" s="13" t="s">
        <v>35</v>
      </c>
      <c r="AX129" s="13" t="s">
        <v>73</v>
      </c>
      <c r="AY129" s="234" t="s">
        <v>142</v>
      </c>
    </row>
    <row r="130" s="13" customFormat="1">
      <c r="A130" s="13"/>
      <c r="B130" s="224"/>
      <c r="C130" s="225"/>
      <c r="D130" s="226" t="s">
        <v>153</v>
      </c>
      <c r="E130" s="227" t="s">
        <v>19</v>
      </c>
      <c r="F130" s="228" t="s">
        <v>1214</v>
      </c>
      <c r="G130" s="225"/>
      <c r="H130" s="227" t="s">
        <v>19</v>
      </c>
      <c r="I130" s="229"/>
      <c r="J130" s="225"/>
      <c r="K130" s="225"/>
      <c r="L130" s="230"/>
      <c r="M130" s="231"/>
      <c r="N130" s="232"/>
      <c r="O130" s="232"/>
      <c r="P130" s="232"/>
      <c r="Q130" s="232"/>
      <c r="R130" s="232"/>
      <c r="S130" s="232"/>
      <c r="T130" s="233"/>
      <c r="U130" s="13"/>
      <c r="V130" s="13"/>
      <c r="W130" s="13"/>
      <c r="X130" s="13"/>
      <c r="Y130" s="13"/>
      <c r="Z130" s="13"/>
      <c r="AA130" s="13"/>
      <c r="AB130" s="13"/>
      <c r="AC130" s="13"/>
      <c r="AD130" s="13"/>
      <c r="AE130" s="13"/>
      <c r="AT130" s="234" t="s">
        <v>153</v>
      </c>
      <c r="AU130" s="234" t="s">
        <v>83</v>
      </c>
      <c r="AV130" s="13" t="s">
        <v>81</v>
      </c>
      <c r="AW130" s="13" t="s">
        <v>35</v>
      </c>
      <c r="AX130" s="13" t="s">
        <v>73</v>
      </c>
      <c r="AY130" s="234" t="s">
        <v>142</v>
      </c>
    </row>
    <row r="131" s="13" customFormat="1">
      <c r="A131" s="13"/>
      <c r="B131" s="224"/>
      <c r="C131" s="225"/>
      <c r="D131" s="226" t="s">
        <v>153</v>
      </c>
      <c r="E131" s="227" t="s">
        <v>19</v>
      </c>
      <c r="F131" s="228" t="s">
        <v>1202</v>
      </c>
      <c r="G131" s="225"/>
      <c r="H131" s="227" t="s">
        <v>19</v>
      </c>
      <c r="I131" s="229"/>
      <c r="J131" s="225"/>
      <c r="K131" s="225"/>
      <c r="L131" s="230"/>
      <c r="M131" s="231"/>
      <c r="N131" s="232"/>
      <c r="O131" s="232"/>
      <c r="P131" s="232"/>
      <c r="Q131" s="232"/>
      <c r="R131" s="232"/>
      <c r="S131" s="232"/>
      <c r="T131" s="233"/>
      <c r="U131" s="13"/>
      <c r="V131" s="13"/>
      <c r="W131" s="13"/>
      <c r="X131" s="13"/>
      <c r="Y131" s="13"/>
      <c r="Z131" s="13"/>
      <c r="AA131" s="13"/>
      <c r="AB131" s="13"/>
      <c r="AC131" s="13"/>
      <c r="AD131" s="13"/>
      <c r="AE131" s="13"/>
      <c r="AT131" s="234" t="s">
        <v>153</v>
      </c>
      <c r="AU131" s="234" t="s">
        <v>83</v>
      </c>
      <c r="AV131" s="13" t="s">
        <v>81</v>
      </c>
      <c r="AW131" s="13" t="s">
        <v>35</v>
      </c>
      <c r="AX131" s="13" t="s">
        <v>73</v>
      </c>
      <c r="AY131" s="234" t="s">
        <v>142</v>
      </c>
    </row>
    <row r="132" s="14" customFormat="1">
      <c r="A132" s="14"/>
      <c r="B132" s="235"/>
      <c r="C132" s="236"/>
      <c r="D132" s="226" t="s">
        <v>153</v>
      </c>
      <c r="E132" s="237" t="s">
        <v>19</v>
      </c>
      <c r="F132" s="238" t="s">
        <v>81</v>
      </c>
      <c r="G132" s="236"/>
      <c r="H132" s="239">
        <v>1</v>
      </c>
      <c r="I132" s="240"/>
      <c r="J132" s="236"/>
      <c r="K132" s="236"/>
      <c r="L132" s="241"/>
      <c r="M132" s="242"/>
      <c r="N132" s="243"/>
      <c r="O132" s="243"/>
      <c r="P132" s="243"/>
      <c r="Q132" s="243"/>
      <c r="R132" s="243"/>
      <c r="S132" s="243"/>
      <c r="T132" s="244"/>
      <c r="U132" s="14"/>
      <c r="V132" s="14"/>
      <c r="W132" s="14"/>
      <c r="X132" s="14"/>
      <c r="Y132" s="14"/>
      <c r="Z132" s="14"/>
      <c r="AA132" s="14"/>
      <c r="AB132" s="14"/>
      <c r="AC132" s="14"/>
      <c r="AD132" s="14"/>
      <c r="AE132" s="14"/>
      <c r="AT132" s="245" t="s">
        <v>153</v>
      </c>
      <c r="AU132" s="245" t="s">
        <v>83</v>
      </c>
      <c r="AV132" s="14" t="s">
        <v>83</v>
      </c>
      <c r="AW132" s="14" t="s">
        <v>35</v>
      </c>
      <c r="AX132" s="14" t="s">
        <v>81</v>
      </c>
      <c r="AY132" s="245" t="s">
        <v>142</v>
      </c>
    </row>
    <row r="133" s="2" customFormat="1" ht="16.5" customHeight="1">
      <c r="A133" s="40"/>
      <c r="B133" s="41"/>
      <c r="C133" s="257" t="s">
        <v>188</v>
      </c>
      <c r="D133" s="257" t="s">
        <v>250</v>
      </c>
      <c r="E133" s="258" t="s">
        <v>543</v>
      </c>
      <c r="F133" s="259" t="s">
        <v>1217</v>
      </c>
      <c r="G133" s="260" t="s">
        <v>399</v>
      </c>
      <c r="H133" s="261">
        <v>1</v>
      </c>
      <c r="I133" s="262"/>
      <c r="J133" s="263">
        <f>ROUND(I133*H133,2)</f>
        <v>0</v>
      </c>
      <c r="K133" s="259" t="s">
        <v>19</v>
      </c>
      <c r="L133" s="264"/>
      <c r="M133" s="265" t="s">
        <v>19</v>
      </c>
      <c r="N133" s="266" t="s">
        <v>44</v>
      </c>
      <c r="O133" s="86"/>
      <c r="P133" s="215">
        <f>O133*H133</f>
        <v>0</v>
      </c>
      <c r="Q133" s="215">
        <v>0.0035000000000000001</v>
      </c>
      <c r="R133" s="215">
        <f>Q133*H133</f>
        <v>0.0035000000000000001</v>
      </c>
      <c r="S133" s="215">
        <v>0</v>
      </c>
      <c r="T133" s="216">
        <f>S133*H133</f>
        <v>0</v>
      </c>
      <c r="U133" s="40"/>
      <c r="V133" s="40"/>
      <c r="W133" s="40"/>
      <c r="X133" s="40"/>
      <c r="Y133" s="40"/>
      <c r="Z133" s="40"/>
      <c r="AA133" s="40"/>
      <c r="AB133" s="40"/>
      <c r="AC133" s="40"/>
      <c r="AD133" s="40"/>
      <c r="AE133" s="40"/>
      <c r="AR133" s="217" t="s">
        <v>209</v>
      </c>
      <c r="AT133" s="217" t="s">
        <v>250</v>
      </c>
      <c r="AU133" s="217" t="s">
        <v>83</v>
      </c>
      <c r="AY133" s="19" t="s">
        <v>142</v>
      </c>
      <c r="BE133" s="218">
        <f>IF(N133="základní",J133,0)</f>
        <v>0</v>
      </c>
      <c r="BF133" s="218">
        <f>IF(N133="snížená",J133,0)</f>
        <v>0</v>
      </c>
      <c r="BG133" s="218">
        <f>IF(N133="zákl. přenesená",J133,0)</f>
        <v>0</v>
      </c>
      <c r="BH133" s="218">
        <f>IF(N133="sníž. přenesená",J133,0)</f>
        <v>0</v>
      </c>
      <c r="BI133" s="218">
        <f>IF(N133="nulová",J133,0)</f>
        <v>0</v>
      </c>
      <c r="BJ133" s="19" t="s">
        <v>81</v>
      </c>
      <c r="BK133" s="218">
        <f>ROUND(I133*H133,2)</f>
        <v>0</v>
      </c>
      <c r="BL133" s="19" t="s">
        <v>149</v>
      </c>
      <c r="BM133" s="217" t="s">
        <v>1218</v>
      </c>
    </row>
    <row r="134" s="13" customFormat="1">
      <c r="A134" s="13"/>
      <c r="B134" s="224"/>
      <c r="C134" s="225"/>
      <c r="D134" s="226" t="s">
        <v>153</v>
      </c>
      <c r="E134" s="227" t="s">
        <v>19</v>
      </c>
      <c r="F134" s="228" t="s">
        <v>1193</v>
      </c>
      <c r="G134" s="225"/>
      <c r="H134" s="227" t="s">
        <v>19</v>
      </c>
      <c r="I134" s="229"/>
      <c r="J134" s="225"/>
      <c r="K134" s="225"/>
      <c r="L134" s="230"/>
      <c r="M134" s="231"/>
      <c r="N134" s="232"/>
      <c r="O134" s="232"/>
      <c r="P134" s="232"/>
      <c r="Q134" s="232"/>
      <c r="R134" s="232"/>
      <c r="S134" s="232"/>
      <c r="T134" s="233"/>
      <c r="U134" s="13"/>
      <c r="V134" s="13"/>
      <c r="W134" s="13"/>
      <c r="X134" s="13"/>
      <c r="Y134" s="13"/>
      <c r="Z134" s="13"/>
      <c r="AA134" s="13"/>
      <c r="AB134" s="13"/>
      <c r="AC134" s="13"/>
      <c r="AD134" s="13"/>
      <c r="AE134" s="13"/>
      <c r="AT134" s="234" t="s">
        <v>153</v>
      </c>
      <c r="AU134" s="234" t="s">
        <v>83</v>
      </c>
      <c r="AV134" s="13" t="s">
        <v>81</v>
      </c>
      <c r="AW134" s="13" t="s">
        <v>35</v>
      </c>
      <c r="AX134" s="13" t="s">
        <v>73</v>
      </c>
      <c r="AY134" s="234" t="s">
        <v>142</v>
      </c>
    </row>
    <row r="135" s="13" customFormat="1">
      <c r="A135" s="13"/>
      <c r="B135" s="224"/>
      <c r="C135" s="225"/>
      <c r="D135" s="226" t="s">
        <v>153</v>
      </c>
      <c r="E135" s="227" t="s">
        <v>19</v>
      </c>
      <c r="F135" s="228" t="s">
        <v>1219</v>
      </c>
      <c r="G135" s="225"/>
      <c r="H135" s="227" t="s">
        <v>19</v>
      </c>
      <c r="I135" s="229"/>
      <c r="J135" s="225"/>
      <c r="K135" s="225"/>
      <c r="L135" s="230"/>
      <c r="M135" s="231"/>
      <c r="N135" s="232"/>
      <c r="O135" s="232"/>
      <c r="P135" s="232"/>
      <c r="Q135" s="232"/>
      <c r="R135" s="232"/>
      <c r="S135" s="232"/>
      <c r="T135" s="233"/>
      <c r="U135" s="13"/>
      <c r="V135" s="13"/>
      <c r="W135" s="13"/>
      <c r="X135" s="13"/>
      <c r="Y135" s="13"/>
      <c r="Z135" s="13"/>
      <c r="AA135" s="13"/>
      <c r="AB135" s="13"/>
      <c r="AC135" s="13"/>
      <c r="AD135" s="13"/>
      <c r="AE135" s="13"/>
      <c r="AT135" s="234" t="s">
        <v>153</v>
      </c>
      <c r="AU135" s="234" t="s">
        <v>83</v>
      </c>
      <c r="AV135" s="13" t="s">
        <v>81</v>
      </c>
      <c r="AW135" s="13" t="s">
        <v>35</v>
      </c>
      <c r="AX135" s="13" t="s">
        <v>73</v>
      </c>
      <c r="AY135" s="234" t="s">
        <v>142</v>
      </c>
    </row>
    <row r="136" s="13" customFormat="1">
      <c r="A136" s="13"/>
      <c r="B136" s="224"/>
      <c r="C136" s="225"/>
      <c r="D136" s="226" t="s">
        <v>153</v>
      </c>
      <c r="E136" s="227" t="s">
        <v>19</v>
      </c>
      <c r="F136" s="228" t="s">
        <v>1203</v>
      </c>
      <c r="G136" s="225"/>
      <c r="H136" s="227" t="s">
        <v>19</v>
      </c>
      <c r="I136" s="229"/>
      <c r="J136" s="225"/>
      <c r="K136" s="225"/>
      <c r="L136" s="230"/>
      <c r="M136" s="231"/>
      <c r="N136" s="232"/>
      <c r="O136" s="232"/>
      <c r="P136" s="232"/>
      <c r="Q136" s="232"/>
      <c r="R136" s="232"/>
      <c r="S136" s="232"/>
      <c r="T136" s="233"/>
      <c r="U136" s="13"/>
      <c r="V136" s="13"/>
      <c r="W136" s="13"/>
      <c r="X136" s="13"/>
      <c r="Y136" s="13"/>
      <c r="Z136" s="13"/>
      <c r="AA136" s="13"/>
      <c r="AB136" s="13"/>
      <c r="AC136" s="13"/>
      <c r="AD136" s="13"/>
      <c r="AE136" s="13"/>
      <c r="AT136" s="234" t="s">
        <v>153</v>
      </c>
      <c r="AU136" s="234" t="s">
        <v>83</v>
      </c>
      <c r="AV136" s="13" t="s">
        <v>81</v>
      </c>
      <c r="AW136" s="13" t="s">
        <v>35</v>
      </c>
      <c r="AX136" s="13" t="s">
        <v>73</v>
      </c>
      <c r="AY136" s="234" t="s">
        <v>142</v>
      </c>
    </row>
    <row r="137" s="14" customFormat="1">
      <c r="A137" s="14"/>
      <c r="B137" s="235"/>
      <c r="C137" s="236"/>
      <c r="D137" s="226" t="s">
        <v>153</v>
      </c>
      <c r="E137" s="237" t="s">
        <v>19</v>
      </c>
      <c r="F137" s="238" t="s">
        <v>81</v>
      </c>
      <c r="G137" s="236"/>
      <c r="H137" s="239">
        <v>1</v>
      </c>
      <c r="I137" s="240"/>
      <c r="J137" s="236"/>
      <c r="K137" s="236"/>
      <c r="L137" s="241"/>
      <c r="M137" s="242"/>
      <c r="N137" s="243"/>
      <c r="O137" s="243"/>
      <c r="P137" s="243"/>
      <c r="Q137" s="243"/>
      <c r="R137" s="243"/>
      <c r="S137" s="243"/>
      <c r="T137" s="244"/>
      <c r="U137" s="14"/>
      <c r="V137" s="14"/>
      <c r="W137" s="14"/>
      <c r="X137" s="14"/>
      <c r="Y137" s="14"/>
      <c r="Z137" s="14"/>
      <c r="AA137" s="14"/>
      <c r="AB137" s="14"/>
      <c r="AC137" s="14"/>
      <c r="AD137" s="14"/>
      <c r="AE137" s="14"/>
      <c r="AT137" s="245" t="s">
        <v>153</v>
      </c>
      <c r="AU137" s="245" t="s">
        <v>83</v>
      </c>
      <c r="AV137" s="14" t="s">
        <v>83</v>
      </c>
      <c r="AW137" s="14" t="s">
        <v>35</v>
      </c>
      <c r="AX137" s="14" t="s">
        <v>81</v>
      </c>
      <c r="AY137" s="245" t="s">
        <v>142</v>
      </c>
    </row>
    <row r="138" s="2" customFormat="1" ht="16.5" customHeight="1">
      <c r="A138" s="40"/>
      <c r="B138" s="41"/>
      <c r="C138" s="257" t="s">
        <v>197</v>
      </c>
      <c r="D138" s="257" t="s">
        <v>250</v>
      </c>
      <c r="E138" s="258" t="s">
        <v>549</v>
      </c>
      <c r="F138" s="259" t="s">
        <v>1220</v>
      </c>
      <c r="G138" s="260" t="s">
        <v>399</v>
      </c>
      <c r="H138" s="261">
        <v>3</v>
      </c>
      <c r="I138" s="262"/>
      <c r="J138" s="263">
        <f>ROUND(I138*H138,2)</f>
        <v>0</v>
      </c>
      <c r="K138" s="259" t="s">
        <v>19</v>
      </c>
      <c r="L138" s="264"/>
      <c r="M138" s="265" t="s">
        <v>19</v>
      </c>
      <c r="N138" s="266" t="s">
        <v>44</v>
      </c>
      <c r="O138" s="86"/>
      <c r="P138" s="215">
        <f>O138*H138</f>
        <v>0</v>
      </c>
      <c r="Q138" s="215">
        <v>0.0035000000000000001</v>
      </c>
      <c r="R138" s="215">
        <f>Q138*H138</f>
        <v>0.010500000000000001</v>
      </c>
      <c r="S138" s="215">
        <v>0</v>
      </c>
      <c r="T138" s="216">
        <f>S138*H138</f>
        <v>0</v>
      </c>
      <c r="U138" s="40"/>
      <c r="V138" s="40"/>
      <c r="W138" s="40"/>
      <c r="X138" s="40"/>
      <c r="Y138" s="40"/>
      <c r="Z138" s="40"/>
      <c r="AA138" s="40"/>
      <c r="AB138" s="40"/>
      <c r="AC138" s="40"/>
      <c r="AD138" s="40"/>
      <c r="AE138" s="40"/>
      <c r="AR138" s="217" t="s">
        <v>209</v>
      </c>
      <c r="AT138" s="217" t="s">
        <v>250</v>
      </c>
      <c r="AU138" s="217" t="s">
        <v>83</v>
      </c>
      <c r="AY138" s="19" t="s">
        <v>142</v>
      </c>
      <c r="BE138" s="218">
        <f>IF(N138="základní",J138,0)</f>
        <v>0</v>
      </c>
      <c r="BF138" s="218">
        <f>IF(N138="snížená",J138,0)</f>
        <v>0</v>
      </c>
      <c r="BG138" s="218">
        <f>IF(N138="zákl. přenesená",J138,0)</f>
        <v>0</v>
      </c>
      <c r="BH138" s="218">
        <f>IF(N138="sníž. přenesená",J138,0)</f>
        <v>0</v>
      </c>
      <c r="BI138" s="218">
        <f>IF(N138="nulová",J138,0)</f>
        <v>0</v>
      </c>
      <c r="BJ138" s="19" t="s">
        <v>81</v>
      </c>
      <c r="BK138" s="218">
        <f>ROUND(I138*H138,2)</f>
        <v>0</v>
      </c>
      <c r="BL138" s="19" t="s">
        <v>149</v>
      </c>
      <c r="BM138" s="217" t="s">
        <v>1221</v>
      </c>
    </row>
    <row r="139" s="13" customFormat="1">
      <c r="A139" s="13"/>
      <c r="B139" s="224"/>
      <c r="C139" s="225"/>
      <c r="D139" s="226" t="s">
        <v>153</v>
      </c>
      <c r="E139" s="227" t="s">
        <v>19</v>
      </c>
      <c r="F139" s="228" t="s">
        <v>1193</v>
      </c>
      <c r="G139" s="225"/>
      <c r="H139" s="227" t="s">
        <v>19</v>
      </c>
      <c r="I139" s="229"/>
      <c r="J139" s="225"/>
      <c r="K139" s="225"/>
      <c r="L139" s="230"/>
      <c r="M139" s="231"/>
      <c r="N139" s="232"/>
      <c r="O139" s="232"/>
      <c r="P139" s="232"/>
      <c r="Q139" s="232"/>
      <c r="R139" s="232"/>
      <c r="S139" s="232"/>
      <c r="T139" s="233"/>
      <c r="U139" s="13"/>
      <c r="V139" s="13"/>
      <c r="W139" s="13"/>
      <c r="X139" s="13"/>
      <c r="Y139" s="13"/>
      <c r="Z139" s="13"/>
      <c r="AA139" s="13"/>
      <c r="AB139" s="13"/>
      <c r="AC139" s="13"/>
      <c r="AD139" s="13"/>
      <c r="AE139" s="13"/>
      <c r="AT139" s="234" t="s">
        <v>153</v>
      </c>
      <c r="AU139" s="234" t="s">
        <v>83</v>
      </c>
      <c r="AV139" s="13" t="s">
        <v>81</v>
      </c>
      <c r="AW139" s="13" t="s">
        <v>35</v>
      </c>
      <c r="AX139" s="13" t="s">
        <v>73</v>
      </c>
      <c r="AY139" s="234" t="s">
        <v>142</v>
      </c>
    </row>
    <row r="140" s="13" customFormat="1">
      <c r="A140" s="13"/>
      <c r="B140" s="224"/>
      <c r="C140" s="225"/>
      <c r="D140" s="226" t="s">
        <v>153</v>
      </c>
      <c r="E140" s="227" t="s">
        <v>19</v>
      </c>
      <c r="F140" s="228" t="s">
        <v>1219</v>
      </c>
      <c r="G140" s="225"/>
      <c r="H140" s="227" t="s">
        <v>19</v>
      </c>
      <c r="I140" s="229"/>
      <c r="J140" s="225"/>
      <c r="K140" s="225"/>
      <c r="L140" s="230"/>
      <c r="M140" s="231"/>
      <c r="N140" s="232"/>
      <c r="O140" s="232"/>
      <c r="P140" s="232"/>
      <c r="Q140" s="232"/>
      <c r="R140" s="232"/>
      <c r="S140" s="232"/>
      <c r="T140" s="233"/>
      <c r="U140" s="13"/>
      <c r="V140" s="13"/>
      <c r="W140" s="13"/>
      <c r="X140" s="13"/>
      <c r="Y140" s="13"/>
      <c r="Z140" s="13"/>
      <c r="AA140" s="13"/>
      <c r="AB140" s="13"/>
      <c r="AC140" s="13"/>
      <c r="AD140" s="13"/>
      <c r="AE140" s="13"/>
      <c r="AT140" s="234" t="s">
        <v>153</v>
      </c>
      <c r="AU140" s="234" t="s">
        <v>83</v>
      </c>
      <c r="AV140" s="13" t="s">
        <v>81</v>
      </c>
      <c r="AW140" s="13" t="s">
        <v>35</v>
      </c>
      <c r="AX140" s="13" t="s">
        <v>73</v>
      </c>
      <c r="AY140" s="234" t="s">
        <v>142</v>
      </c>
    </row>
    <row r="141" s="13" customFormat="1">
      <c r="A141" s="13"/>
      <c r="B141" s="224"/>
      <c r="C141" s="225"/>
      <c r="D141" s="226" t="s">
        <v>153</v>
      </c>
      <c r="E141" s="227" t="s">
        <v>19</v>
      </c>
      <c r="F141" s="228" t="s">
        <v>1204</v>
      </c>
      <c r="G141" s="225"/>
      <c r="H141" s="227" t="s">
        <v>19</v>
      </c>
      <c r="I141" s="229"/>
      <c r="J141" s="225"/>
      <c r="K141" s="225"/>
      <c r="L141" s="230"/>
      <c r="M141" s="231"/>
      <c r="N141" s="232"/>
      <c r="O141" s="232"/>
      <c r="P141" s="232"/>
      <c r="Q141" s="232"/>
      <c r="R141" s="232"/>
      <c r="S141" s="232"/>
      <c r="T141" s="233"/>
      <c r="U141" s="13"/>
      <c r="V141" s="13"/>
      <c r="W141" s="13"/>
      <c r="X141" s="13"/>
      <c r="Y141" s="13"/>
      <c r="Z141" s="13"/>
      <c r="AA141" s="13"/>
      <c r="AB141" s="13"/>
      <c r="AC141" s="13"/>
      <c r="AD141" s="13"/>
      <c r="AE141" s="13"/>
      <c r="AT141" s="234" t="s">
        <v>153</v>
      </c>
      <c r="AU141" s="234" t="s">
        <v>83</v>
      </c>
      <c r="AV141" s="13" t="s">
        <v>81</v>
      </c>
      <c r="AW141" s="13" t="s">
        <v>35</v>
      </c>
      <c r="AX141" s="13" t="s">
        <v>73</v>
      </c>
      <c r="AY141" s="234" t="s">
        <v>142</v>
      </c>
    </row>
    <row r="142" s="14" customFormat="1">
      <c r="A142" s="14"/>
      <c r="B142" s="235"/>
      <c r="C142" s="236"/>
      <c r="D142" s="226" t="s">
        <v>153</v>
      </c>
      <c r="E142" s="237" t="s">
        <v>19</v>
      </c>
      <c r="F142" s="238" t="s">
        <v>168</v>
      </c>
      <c r="G142" s="236"/>
      <c r="H142" s="239">
        <v>3</v>
      </c>
      <c r="I142" s="240"/>
      <c r="J142" s="236"/>
      <c r="K142" s="236"/>
      <c r="L142" s="241"/>
      <c r="M142" s="242"/>
      <c r="N142" s="243"/>
      <c r="O142" s="243"/>
      <c r="P142" s="243"/>
      <c r="Q142" s="243"/>
      <c r="R142" s="243"/>
      <c r="S142" s="243"/>
      <c r="T142" s="244"/>
      <c r="U142" s="14"/>
      <c r="V142" s="14"/>
      <c r="W142" s="14"/>
      <c r="X142" s="14"/>
      <c r="Y142" s="14"/>
      <c r="Z142" s="14"/>
      <c r="AA142" s="14"/>
      <c r="AB142" s="14"/>
      <c r="AC142" s="14"/>
      <c r="AD142" s="14"/>
      <c r="AE142" s="14"/>
      <c r="AT142" s="245" t="s">
        <v>153</v>
      </c>
      <c r="AU142" s="245" t="s">
        <v>83</v>
      </c>
      <c r="AV142" s="14" t="s">
        <v>83</v>
      </c>
      <c r="AW142" s="14" t="s">
        <v>35</v>
      </c>
      <c r="AX142" s="14" t="s">
        <v>81</v>
      </c>
      <c r="AY142" s="245" t="s">
        <v>142</v>
      </c>
    </row>
    <row r="143" s="2" customFormat="1" ht="16.5" customHeight="1">
      <c r="A143" s="40"/>
      <c r="B143" s="41"/>
      <c r="C143" s="257" t="s">
        <v>209</v>
      </c>
      <c r="D143" s="257" t="s">
        <v>250</v>
      </c>
      <c r="E143" s="258" t="s">
        <v>553</v>
      </c>
      <c r="F143" s="259" t="s">
        <v>1222</v>
      </c>
      <c r="G143" s="260" t="s">
        <v>399</v>
      </c>
      <c r="H143" s="261">
        <v>2</v>
      </c>
      <c r="I143" s="262"/>
      <c r="J143" s="263">
        <f>ROUND(I143*H143,2)</f>
        <v>0</v>
      </c>
      <c r="K143" s="259" t="s">
        <v>19</v>
      </c>
      <c r="L143" s="264"/>
      <c r="M143" s="265" t="s">
        <v>19</v>
      </c>
      <c r="N143" s="266" t="s">
        <v>44</v>
      </c>
      <c r="O143" s="86"/>
      <c r="P143" s="215">
        <f>O143*H143</f>
        <v>0</v>
      </c>
      <c r="Q143" s="215">
        <v>0.0035000000000000001</v>
      </c>
      <c r="R143" s="215">
        <f>Q143*H143</f>
        <v>0.0070000000000000001</v>
      </c>
      <c r="S143" s="215">
        <v>0</v>
      </c>
      <c r="T143" s="216">
        <f>S143*H143</f>
        <v>0</v>
      </c>
      <c r="U143" s="40"/>
      <c r="V143" s="40"/>
      <c r="W143" s="40"/>
      <c r="X143" s="40"/>
      <c r="Y143" s="40"/>
      <c r="Z143" s="40"/>
      <c r="AA143" s="40"/>
      <c r="AB143" s="40"/>
      <c r="AC143" s="40"/>
      <c r="AD143" s="40"/>
      <c r="AE143" s="40"/>
      <c r="AR143" s="217" t="s">
        <v>209</v>
      </c>
      <c r="AT143" s="217" t="s">
        <v>250</v>
      </c>
      <c r="AU143" s="217" t="s">
        <v>83</v>
      </c>
      <c r="AY143" s="19" t="s">
        <v>142</v>
      </c>
      <c r="BE143" s="218">
        <f>IF(N143="základní",J143,0)</f>
        <v>0</v>
      </c>
      <c r="BF143" s="218">
        <f>IF(N143="snížená",J143,0)</f>
        <v>0</v>
      </c>
      <c r="BG143" s="218">
        <f>IF(N143="zákl. přenesená",J143,0)</f>
        <v>0</v>
      </c>
      <c r="BH143" s="218">
        <f>IF(N143="sníž. přenesená",J143,0)</f>
        <v>0</v>
      </c>
      <c r="BI143" s="218">
        <f>IF(N143="nulová",J143,0)</f>
        <v>0</v>
      </c>
      <c r="BJ143" s="19" t="s">
        <v>81</v>
      </c>
      <c r="BK143" s="218">
        <f>ROUND(I143*H143,2)</f>
        <v>0</v>
      </c>
      <c r="BL143" s="19" t="s">
        <v>149</v>
      </c>
      <c r="BM143" s="217" t="s">
        <v>1223</v>
      </c>
    </row>
    <row r="144" s="13" customFormat="1">
      <c r="A144" s="13"/>
      <c r="B144" s="224"/>
      <c r="C144" s="225"/>
      <c r="D144" s="226" t="s">
        <v>153</v>
      </c>
      <c r="E144" s="227" t="s">
        <v>19</v>
      </c>
      <c r="F144" s="228" t="s">
        <v>1193</v>
      </c>
      <c r="G144" s="225"/>
      <c r="H144" s="227" t="s">
        <v>19</v>
      </c>
      <c r="I144" s="229"/>
      <c r="J144" s="225"/>
      <c r="K144" s="225"/>
      <c r="L144" s="230"/>
      <c r="M144" s="231"/>
      <c r="N144" s="232"/>
      <c r="O144" s="232"/>
      <c r="P144" s="232"/>
      <c r="Q144" s="232"/>
      <c r="R144" s="232"/>
      <c r="S144" s="232"/>
      <c r="T144" s="233"/>
      <c r="U144" s="13"/>
      <c r="V144" s="13"/>
      <c r="W144" s="13"/>
      <c r="X144" s="13"/>
      <c r="Y144" s="13"/>
      <c r="Z144" s="13"/>
      <c r="AA144" s="13"/>
      <c r="AB144" s="13"/>
      <c r="AC144" s="13"/>
      <c r="AD144" s="13"/>
      <c r="AE144" s="13"/>
      <c r="AT144" s="234" t="s">
        <v>153</v>
      </c>
      <c r="AU144" s="234" t="s">
        <v>83</v>
      </c>
      <c r="AV144" s="13" t="s">
        <v>81</v>
      </c>
      <c r="AW144" s="13" t="s">
        <v>35</v>
      </c>
      <c r="AX144" s="13" t="s">
        <v>73</v>
      </c>
      <c r="AY144" s="234" t="s">
        <v>142</v>
      </c>
    </row>
    <row r="145" s="13" customFormat="1">
      <c r="A145" s="13"/>
      <c r="B145" s="224"/>
      <c r="C145" s="225"/>
      <c r="D145" s="226" t="s">
        <v>153</v>
      </c>
      <c r="E145" s="227" t="s">
        <v>19</v>
      </c>
      <c r="F145" s="228" t="s">
        <v>1219</v>
      </c>
      <c r="G145" s="225"/>
      <c r="H145" s="227" t="s">
        <v>19</v>
      </c>
      <c r="I145" s="229"/>
      <c r="J145" s="225"/>
      <c r="K145" s="225"/>
      <c r="L145" s="230"/>
      <c r="M145" s="231"/>
      <c r="N145" s="232"/>
      <c r="O145" s="232"/>
      <c r="P145" s="232"/>
      <c r="Q145" s="232"/>
      <c r="R145" s="232"/>
      <c r="S145" s="232"/>
      <c r="T145" s="233"/>
      <c r="U145" s="13"/>
      <c r="V145" s="13"/>
      <c r="W145" s="13"/>
      <c r="X145" s="13"/>
      <c r="Y145" s="13"/>
      <c r="Z145" s="13"/>
      <c r="AA145" s="13"/>
      <c r="AB145" s="13"/>
      <c r="AC145" s="13"/>
      <c r="AD145" s="13"/>
      <c r="AE145" s="13"/>
      <c r="AT145" s="234" t="s">
        <v>153</v>
      </c>
      <c r="AU145" s="234" t="s">
        <v>83</v>
      </c>
      <c r="AV145" s="13" t="s">
        <v>81</v>
      </c>
      <c r="AW145" s="13" t="s">
        <v>35</v>
      </c>
      <c r="AX145" s="13" t="s">
        <v>73</v>
      </c>
      <c r="AY145" s="234" t="s">
        <v>142</v>
      </c>
    </row>
    <row r="146" s="13" customFormat="1">
      <c r="A146" s="13"/>
      <c r="B146" s="224"/>
      <c r="C146" s="225"/>
      <c r="D146" s="226" t="s">
        <v>153</v>
      </c>
      <c r="E146" s="227" t="s">
        <v>19</v>
      </c>
      <c r="F146" s="228" t="s">
        <v>1205</v>
      </c>
      <c r="G146" s="225"/>
      <c r="H146" s="227" t="s">
        <v>19</v>
      </c>
      <c r="I146" s="229"/>
      <c r="J146" s="225"/>
      <c r="K146" s="225"/>
      <c r="L146" s="230"/>
      <c r="M146" s="231"/>
      <c r="N146" s="232"/>
      <c r="O146" s="232"/>
      <c r="P146" s="232"/>
      <c r="Q146" s="232"/>
      <c r="R146" s="232"/>
      <c r="S146" s="232"/>
      <c r="T146" s="233"/>
      <c r="U146" s="13"/>
      <c r="V146" s="13"/>
      <c r="W146" s="13"/>
      <c r="X146" s="13"/>
      <c r="Y146" s="13"/>
      <c r="Z146" s="13"/>
      <c r="AA146" s="13"/>
      <c r="AB146" s="13"/>
      <c r="AC146" s="13"/>
      <c r="AD146" s="13"/>
      <c r="AE146" s="13"/>
      <c r="AT146" s="234" t="s">
        <v>153</v>
      </c>
      <c r="AU146" s="234" t="s">
        <v>83</v>
      </c>
      <c r="AV146" s="13" t="s">
        <v>81</v>
      </c>
      <c r="AW146" s="13" t="s">
        <v>35</v>
      </c>
      <c r="AX146" s="13" t="s">
        <v>73</v>
      </c>
      <c r="AY146" s="234" t="s">
        <v>142</v>
      </c>
    </row>
    <row r="147" s="14" customFormat="1">
      <c r="A147" s="14"/>
      <c r="B147" s="235"/>
      <c r="C147" s="236"/>
      <c r="D147" s="226" t="s">
        <v>153</v>
      </c>
      <c r="E147" s="237" t="s">
        <v>19</v>
      </c>
      <c r="F147" s="238" t="s">
        <v>83</v>
      </c>
      <c r="G147" s="236"/>
      <c r="H147" s="239">
        <v>2</v>
      </c>
      <c r="I147" s="240"/>
      <c r="J147" s="236"/>
      <c r="K147" s="236"/>
      <c r="L147" s="241"/>
      <c r="M147" s="242"/>
      <c r="N147" s="243"/>
      <c r="O147" s="243"/>
      <c r="P147" s="243"/>
      <c r="Q147" s="243"/>
      <c r="R147" s="243"/>
      <c r="S147" s="243"/>
      <c r="T147" s="244"/>
      <c r="U147" s="14"/>
      <c r="V147" s="14"/>
      <c r="W147" s="14"/>
      <c r="X147" s="14"/>
      <c r="Y147" s="14"/>
      <c r="Z147" s="14"/>
      <c r="AA147" s="14"/>
      <c r="AB147" s="14"/>
      <c r="AC147" s="14"/>
      <c r="AD147" s="14"/>
      <c r="AE147" s="14"/>
      <c r="AT147" s="245" t="s">
        <v>153</v>
      </c>
      <c r="AU147" s="245" t="s">
        <v>83</v>
      </c>
      <c r="AV147" s="14" t="s">
        <v>83</v>
      </c>
      <c r="AW147" s="14" t="s">
        <v>35</v>
      </c>
      <c r="AX147" s="14" t="s">
        <v>81</v>
      </c>
      <c r="AY147" s="245" t="s">
        <v>142</v>
      </c>
    </row>
    <row r="148" s="2" customFormat="1" ht="16.5" customHeight="1">
      <c r="A148" s="40"/>
      <c r="B148" s="41"/>
      <c r="C148" s="206" t="s">
        <v>221</v>
      </c>
      <c r="D148" s="206" t="s">
        <v>144</v>
      </c>
      <c r="E148" s="207" t="s">
        <v>1224</v>
      </c>
      <c r="F148" s="208" t="s">
        <v>1225</v>
      </c>
      <c r="G148" s="209" t="s">
        <v>399</v>
      </c>
      <c r="H148" s="210">
        <v>8</v>
      </c>
      <c r="I148" s="211"/>
      <c r="J148" s="212">
        <f>ROUND(I148*H148,2)</f>
        <v>0</v>
      </c>
      <c r="K148" s="208" t="s">
        <v>148</v>
      </c>
      <c r="L148" s="46"/>
      <c r="M148" s="213" t="s">
        <v>19</v>
      </c>
      <c r="N148" s="214" t="s">
        <v>44</v>
      </c>
      <c r="O148" s="86"/>
      <c r="P148" s="215">
        <f>O148*H148</f>
        <v>0</v>
      </c>
      <c r="Q148" s="215">
        <v>6.0000000000000002E-05</v>
      </c>
      <c r="R148" s="215">
        <f>Q148*H148</f>
        <v>0.00048000000000000001</v>
      </c>
      <c r="S148" s="215">
        <v>0</v>
      </c>
      <c r="T148" s="216">
        <f>S148*H148</f>
        <v>0</v>
      </c>
      <c r="U148" s="40"/>
      <c r="V148" s="40"/>
      <c r="W148" s="40"/>
      <c r="X148" s="40"/>
      <c r="Y148" s="40"/>
      <c r="Z148" s="40"/>
      <c r="AA148" s="40"/>
      <c r="AB148" s="40"/>
      <c r="AC148" s="40"/>
      <c r="AD148" s="40"/>
      <c r="AE148" s="40"/>
      <c r="AR148" s="217" t="s">
        <v>149</v>
      </c>
      <c r="AT148" s="217" t="s">
        <v>144</v>
      </c>
      <c r="AU148" s="217" t="s">
        <v>83</v>
      </c>
      <c r="AY148" s="19" t="s">
        <v>142</v>
      </c>
      <c r="BE148" s="218">
        <f>IF(N148="základní",J148,0)</f>
        <v>0</v>
      </c>
      <c r="BF148" s="218">
        <f>IF(N148="snížená",J148,0)</f>
        <v>0</v>
      </c>
      <c r="BG148" s="218">
        <f>IF(N148="zákl. přenesená",J148,0)</f>
        <v>0</v>
      </c>
      <c r="BH148" s="218">
        <f>IF(N148="sníž. přenesená",J148,0)</f>
        <v>0</v>
      </c>
      <c r="BI148" s="218">
        <f>IF(N148="nulová",J148,0)</f>
        <v>0</v>
      </c>
      <c r="BJ148" s="19" t="s">
        <v>81</v>
      </c>
      <c r="BK148" s="218">
        <f>ROUND(I148*H148,2)</f>
        <v>0</v>
      </c>
      <c r="BL148" s="19" t="s">
        <v>149</v>
      </c>
      <c r="BM148" s="217" t="s">
        <v>1226</v>
      </c>
    </row>
    <row r="149" s="2" customFormat="1">
      <c r="A149" s="40"/>
      <c r="B149" s="41"/>
      <c r="C149" s="42"/>
      <c r="D149" s="219" t="s">
        <v>151</v>
      </c>
      <c r="E149" s="42"/>
      <c r="F149" s="220" t="s">
        <v>1227</v>
      </c>
      <c r="G149" s="42"/>
      <c r="H149" s="42"/>
      <c r="I149" s="221"/>
      <c r="J149" s="42"/>
      <c r="K149" s="42"/>
      <c r="L149" s="46"/>
      <c r="M149" s="222"/>
      <c r="N149" s="223"/>
      <c r="O149" s="86"/>
      <c r="P149" s="86"/>
      <c r="Q149" s="86"/>
      <c r="R149" s="86"/>
      <c r="S149" s="86"/>
      <c r="T149" s="87"/>
      <c r="U149" s="40"/>
      <c r="V149" s="40"/>
      <c r="W149" s="40"/>
      <c r="X149" s="40"/>
      <c r="Y149" s="40"/>
      <c r="Z149" s="40"/>
      <c r="AA149" s="40"/>
      <c r="AB149" s="40"/>
      <c r="AC149" s="40"/>
      <c r="AD149" s="40"/>
      <c r="AE149" s="40"/>
      <c r="AT149" s="19" t="s">
        <v>151</v>
      </c>
      <c r="AU149" s="19" t="s">
        <v>83</v>
      </c>
    </row>
    <row r="150" s="13" customFormat="1">
      <c r="A150" s="13"/>
      <c r="B150" s="224"/>
      <c r="C150" s="225"/>
      <c r="D150" s="226" t="s">
        <v>153</v>
      </c>
      <c r="E150" s="227" t="s">
        <v>19</v>
      </c>
      <c r="F150" s="228" t="s">
        <v>1193</v>
      </c>
      <c r="G150" s="225"/>
      <c r="H150" s="227" t="s">
        <v>19</v>
      </c>
      <c r="I150" s="229"/>
      <c r="J150" s="225"/>
      <c r="K150" s="225"/>
      <c r="L150" s="230"/>
      <c r="M150" s="231"/>
      <c r="N150" s="232"/>
      <c r="O150" s="232"/>
      <c r="P150" s="232"/>
      <c r="Q150" s="232"/>
      <c r="R150" s="232"/>
      <c r="S150" s="232"/>
      <c r="T150" s="233"/>
      <c r="U150" s="13"/>
      <c r="V150" s="13"/>
      <c r="W150" s="13"/>
      <c r="X150" s="13"/>
      <c r="Y150" s="13"/>
      <c r="Z150" s="13"/>
      <c r="AA150" s="13"/>
      <c r="AB150" s="13"/>
      <c r="AC150" s="13"/>
      <c r="AD150" s="13"/>
      <c r="AE150" s="13"/>
      <c r="AT150" s="234" t="s">
        <v>153</v>
      </c>
      <c r="AU150" s="234" t="s">
        <v>83</v>
      </c>
      <c r="AV150" s="13" t="s">
        <v>81</v>
      </c>
      <c r="AW150" s="13" t="s">
        <v>35</v>
      </c>
      <c r="AX150" s="13" t="s">
        <v>73</v>
      </c>
      <c r="AY150" s="234" t="s">
        <v>142</v>
      </c>
    </row>
    <row r="151" s="13" customFormat="1">
      <c r="A151" s="13"/>
      <c r="B151" s="224"/>
      <c r="C151" s="225"/>
      <c r="D151" s="226" t="s">
        <v>153</v>
      </c>
      <c r="E151" s="227" t="s">
        <v>19</v>
      </c>
      <c r="F151" s="228" t="s">
        <v>1228</v>
      </c>
      <c r="G151" s="225"/>
      <c r="H151" s="227" t="s">
        <v>19</v>
      </c>
      <c r="I151" s="229"/>
      <c r="J151" s="225"/>
      <c r="K151" s="225"/>
      <c r="L151" s="230"/>
      <c r="M151" s="231"/>
      <c r="N151" s="232"/>
      <c r="O151" s="232"/>
      <c r="P151" s="232"/>
      <c r="Q151" s="232"/>
      <c r="R151" s="232"/>
      <c r="S151" s="232"/>
      <c r="T151" s="233"/>
      <c r="U151" s="13"/>
      <c r="V151" s="13"/>
      <c r="W151" s="13"/>
      <c r="X151" s="13"/>
      <c r="Y151" s="13"/>
      <c r="Z151" s="13"/>
      <c r="AA151" s="13"/>
      <c r="AB151" s="13"/>
      <c r="AC151" s="13"/>
      <c r="AD151" s="13"/>
      <c r="AE151" s="13"/>
      <c r="AT151" s="234" t="s">
        <v>153</v>
      </c>
      <c r="AU151" s="234" t="s">
        <v>83</v>
      </c>
      <c r="AV151" s="13" t="s">
        <v>81</v>
      </c>
      <c r="AW151" s="13" t="s">
        <v>35</v>
      </c>
      <c r="AX151" s="13" t="s">
        <v>73</v>
      </c>
      <c r="AY151" s="234" t="s">
        <v>142</v>
      </c>
    </row>
    <row r="152" s="13" customFormat="1">
      <c r="A152" s="13"/>
      <c r="B152" s="224"/>
      <c r="C152" s="225"/>
      <c r="D152" s="226" t="s">
        <v>153</v>
      </c>
      <c r="E152" s="227" t="s">
        <v>19</v>
      </c>
      <c r="F152" s="228" t="s">
        <v>1201</v>
      </c>
      <c r="G152" s="225"/>
      <c r="H152" s="227" t="s">
        <v>19</v>
      </c>
      <c r="I152" s="229"/>
      <c r="J152" s="225"/>
      <c r="K152" s="225"/>
      <c r="L152" s="230"/>
      <c r="M152" s="231"/>
      <c r="N152" s="232"/>
      <c r="O152" s="232"/>
      <c r="P152" s="232"/>
      <c r="Q152" s="232"/>
      <c r="R152" s="232"/>
      <c r="S152" s="232"/>
      <c r="T152" s="233"/>
      <c r="U152" s="13"/>
      <c r="V152" s="13"/>
      <c r="W152" s="13"/>
      <c r="X152" s="13"/>
      <c r="Y152" s="13"/>
      <c r="Z152" s="13"/>
      <c r="AA152" s="13"/>
      <c r="AB152" s="13"/>
      <c r="AC152" s="13"/>
      <c r="AD152" s="13"/>
      <c r="AE152" s="13"/>
      <c r="AT152" s="234" t="s">
        <v>153</v>
      </c>
      <c r="AU152" s="234" t="s">
        <v>83</v>
      </c>
      <c r="AV152" s="13" t="s">
        <v>81</v>
      </c>
      <c r="AW152" s="13" t="s">
        <v>35</v>
      </c>
      <c r="AX152" s="13" t="s">
        <v>73</v>
      </c>
      <c r="AY152" s="234" t="s">
        <v>142</v>
      </c>
    </row>
    <row r="153" s="14" customFormat="1">
      <c r="A153" s="14"/>
      <c r="B153" s="235"/>
      <c r="C153" s="236"/>
      <c r="D153" s="226" t="s">
        <v>153</v>
      </c>
      <c r="E153" s="237" t="s">
        <v>19</v>
      </c>
      <c r="F153" s="238" t="s">
        <v>81</v>
      </c>
      <c r="G153" s="236"/>
      <c r="H153" s="239">
        <v>1</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153</v>
      </c>
      <c r="AU153" s="245" t="s">
        <v>83</v>
      </c>
      <c r="AV153" s="14" t="s">
        <v>83</v>
      </c>
      <c r="AW153" s="14" t="s">
        <v>35</v>
      </c>
      <c r="AX153" s="14" t="s">
        <v>73</v>
      </c>
      <c r="AY153" s="245" t="s">
        <v>142</v>
      </c>
    </row>
    <row r="154" s="13" customFormat="1">
      <c r="A154" s="13"/>
      <c r="B154" s="224"/>
      <c r="C154" s="225"/>
      <c r="D154" s="226" t="s">
        <v>153</v>
      </c>
      <c r="E154" s="227" t="s">
        <v>19</v>
      </c>
      <c r="F154" s="228" t="s">
        <v>1202</v>
      </c>
      <c r="G154" s="225"/>
      <c r="H154" s="227" t="s">
        <v>19</v>
      </c>
      <c r="I154" s="229"/>
      <c r="J154" s="225"/>
      <c r="K154" s="225"/>
      <c r="L154" s="230"/>
      <c r="M154" s="231"/>
      <c r="N154" s="232"/>
      <c r="O154" s="232"/>
      <c r="P154" s="232"/>
      <c r="Q154" s="232"/>
      <c r="R154" s="232"/>
      <c r="S154" s="232"/>
      <c r="T154" s="233"/>
      <c r="U154" s="13"/>
      <c r="V154" s="13"/>
      <c r="W154" s="13"/>
      <c r="X154" s="13"/>
      <c r="Y154" s="13"/>
      <c r="Z154" s="13"/>
      <c r="AA154" s="13"/>
      <c r="AB154" s="13"/>
      <c r="AC154" s="13"/>
      <c r="AD154" s="13"/>
      <c r="AE154" s="13"/>
      <c r="AT154" s="234" t="s">
        <v>153</v>
      </c>
      <c r="AU154" s="234" t="s">
        <v>83</v>
      </c>
      <c r="AV154" s="13" t="s">
        <v>81</v>
      </c>
      <c r="AW154" s="13" t="s">
        <v>35</v>
      </c>
      <c r="AX154" s="13" t="s">
        <v>73</v>
      </c>
      <c r="AY154" s="234" t="s">
        <v>142</v>
      </c>
    </row>
    <row r="155" s="14" customFormat="1">
      <c r="A155" s="14"/>
      <c r="B155" s="235"/>
      <c r="C155" s="236"/>
      <c r="D155" s="226" t="s">
        <v>153</v>
      </c>
      <c r="E155" s="237" t="s">
        <v>19</v>
      </c>
      <c r="F155" s="238" t="s">
        <v>81</v>
      </c>
      <c r="G155" s="236"/>
      <c r="H155" s="239">
        <v>1</v>
      </c>
      <c r="I155" s="240"/>
      <c r="J155" s="236"/>
      <c r="K155" s="236"/>
      <c r="L155" s="241"/>
      <c r="M155" s="242"/>
      <c r="N155" s="243"/>
      <c r="O155" s="243"/>
      <c r="P155" s="243"/>
      <c r="Q155" s="243"/>
      <c r="R155" s="243"/>
      <c r="S155" s="243"/>
      <c r="T155" s="244"/>
      <c r="U155" s="14"/>
      <c r="V155" s="14"/>
      <c r="W155" s="14"/>
      <c r="X155" s="14"/>
      <c r="Y155" s="14"/>
      <c r="Z155" s="14"/>
      <c r="AA155" s="14"/>
      <c r="AB155" s="14"/>
      <c r="AC155" s="14"/>
      <c r="AD155" s="14"/>
      <c r="AE155" s="14"/>
      <c r="AT155" s="245" t="s">
        <v>153</v>
      </c>
      <c r="AU155" s="245" t="s">
        <v>83</v>
      </c>
      <c r="AV155" s="14" t="s">
        <v>83</v>
      </c>
      <c r="AW155" s="14" t="s">
        <v>35</v>
      </c>
      <c r="AX155" s="14" t="s">
        <v>73</v>
      </c>
      <c r="AY155" s="245" t="s">
        <v>142</v>
      </c>
    </row>
    <row r="156" s="13" customFormat="1">
      <c r="A156" s="13"/>
      <c r="B156" s="224"/>
      <c r="C156" s="225"/>
      <c r="D156" s="226" t="s">
        <v>153</v>
      </c>
      <c r="E156" s="227" t="s">
        <v>19</v>
      </c>
      <c r="F156" s="228" t="s">
        <v>1203</v>
      </c>
      <c r="G156" s="225"/>
      <c r="H156" s="227" t="s">
        <v>19</v>
      </c>
      <c r="I156" s="229"/>
      <c r="J156" s="225"/>
      <c r="K156" s="225"/>
      <c r="L156" s="230"/>
      <c r="M156" s="231"/>
      <c r="N156" s="232"/>
      <c r="O156" s="232"/>
      <c r="P156" s="232"/>
      <c r="Q156" s="232"/>
      <c r="R156" s="232"/>
      <c r="S156" s="232"/>
      <c r="T156" s="233"/>
      <c r="U156" s="13"/>
      <c r="V156" s="13"/>
      <c r="W156" s="13"/>
      <c r="X156" s="13"/>
      <c r="Y156" s="13"/>
      <c r="Z156" s="13"/>
      <c r="AA156" s="13"/>
      <c r="AB156" s="13"/>
      <c r="AC156" s="13"/>
      <c r="AD156" s="13"/>
      <c r="AE156" s="13"/>
      <c r="AT156" s="234" t="s">
        <v>153</v>
      </c>
      <c r="AU156" s="234" t="s">
        <v>83</v>
      </c>
      <c r="AV156" s="13" t="s">
        <v>81</v>
      </c>
      <c r="AW156" s="13" t="s">
        <v>35</v>
      </c>
      <c r="AX156" s="13" t="s">
        <v>73</v>
      </c>
      <c r="AY156" s="234" t="s">
        <v>142</v>
      </c>
    </row>
    <row r="157" s="14" customFormat="1">
      <c r="A157" s="14"/>
      <c r="B157" s="235"/>
      <c r="C157" s="236"/>
      <c r="D157" s="226" t="s">
        <v>153</v>
      </c>
      <c r="E157" s="237" t="s">
        <v>19</v>
      </c>
      <c r="F157" s="238" t="s">
        <v>81</v>
      </c>
      <c r="G157" s="236"/>
      <c r="H157" s="239">
        <v>1</v>
      </c>
      <c r="I157" s="240"/>
      <c r="J157" s="236"/>
      <c r="K157" s="236"/>
      <c r="L157" s="241"/>
      <c r="M157" s="242"/>
      <c r="N157" s="243"/>
      <c r="O157" s="243"/>
      <c r="P157" s="243"/>
      <c r="Q157" s="243"/>
      <c r="R157" s="243"/>
      <c r="S157" s="243"/>
      <c r="T157" s="244"/>
      <c r="U157" s="14"/>
      <c r="V157" s="14"/>
      <c r="W157" s="14"/>
      <c r="X157" s="14"/>
      <c r="Y157" s="14"/>
      <c r="Z157" s="14"/>
      <c r="AA157" s="14"/>
      <c r="AB157" s="14"/>
      <c r="AC157" s="14"/>
      <c r="AD157" s="14"/>
      <c r="AE157" s="14"/>
      <c r="AT157" s="245" t="s">
        <v>153</v>
      </c>
      <c r="AU157" s="245" t="s">
        <v>83</v>
      </c>
      <c r="AV157" s="14" t="s">
        <v>83</v>
      </c>
      <c r="AW157" s="14" t="s">
        <v>35</v>
      </c>
      <c r="AX157" s="14" t="s">
        <v>73</v>
      </c>
      <c r="AY157" s="245" t="s">
        <v>142</v>
      </c>
    </row>
    <row r="158" s="13" customFormat="1">
      <c r="A158" s="13"/>
      <c r="B158" s="224"/>
      <c r="C158" s="225"/>
      <c r="D158" s="226" t="s">
        <v>153</v>
      </c>
      <c r="E158" s="227" t="s">
        <v>19</v>
      </c>
      <c r="F158" s="228" t="s">
        <v>1204</v>
      </c>
      <c r="G158" s="225"/>
      <c r="H158" s="227" t="s">
        <v>19</v>
      </c>
      <c r="I158" s="229"/>
      <c r="J158" s="225"/>
      <c r="K158" s="225"/>
      <c r="L158" s="230"/>
      <c r="M158" s="231"/>
      <c r="N158" s="232"/>
      <c r="O158" s="232"/>
      <c r="P158" s="232"/>
      <c r="Q158" s="232"/>
      <c r="R158" s="232"/>
      <c r="S158" s="232"/>
      <c r="T158" s="233"/>
      <c r="U158" s="13"/>
      <c r="V158" s="13"/>
      <c r="W158" s="13"/>
      <c r="X158" s="13"/>
      <c r="Y158" s="13"/>
      <c r="Z158" s="13"/>
      <c r="AA158" s="13"/>
      <c r="AB158" s="13"/>
      <c r="AC158" s="13"/>
      <c r="AD158" s="13"/>
      <c r="AE158" s="13"/>
      <c r="AT158" s="234" t="s">
        <v>153</v>
      </c>
      <c r="AU158" s="234" t="s">
        <v>83</v>
      </c>
      <c r="AV158" s="13" t="s">
        <v>81</v>
      </c>
      <c r="AW158" s="13" t="s">
        <v>35</v>
      </c>
      <c r="AX158" s="13" t="s">
        <v>73</v>
      </c>
      <c r="AY158" s="234" t="s">
        <v>142</v>
      </c>
    </row>
    <row r="159" s="14" customFormat="1">
      <c r="A159" s="14"/>
      <c r="B159" s="235"/>
      <c r="C159" s="236"/>
      <c r="D159" s="226" t="s">
        <v>153</v>
      </c>
      <c r="E159" s="237" t="s">
        <v>19</v>
      </c>
      <c r="F159" s="238" t="s">
        <v>168</v>
      </c>
      <c r="G159" s="236"/>
      <c r="H159" s="239">
        <v>3</v>
      </c>
      <c r="I159" s="240"/>
      <c r="J159" s="236"/>
      <c r="K159" s="236"/>
      <c r="L159" s="241"/>
      <c r="M159" s="242"/>
      <c r="N159" s="243"/>
      <c r="O159" s="243"/>
      <c r="P159" s="243"/>
      <c r="Q159" s="243"/>
      <c r="R159" s="243"/>
      <c r="S159" s="243"/>
      <c r="T159" s="244"/>
      <c r="U159" s="14"/>
      <c r="V159" s="14"/>
      <c r="W159" s="14"/>
      <c r="X159" s="14"/>
      <c r="Y159" s="14"/>
      <c r="Z159" s="14"/>
      <c r="AA159" s="14"/>
      <c r="AB159" s="14"/>
      <c r="AC159" s="14"/>
      <c r="AD159" s="14"/>
      <c r="AE159" s="14"/>
      <c r="AT159" s="245" t="s">
        <v>153</v>
      </c>
      <c r="AU159" s="245" t="s">
        <v>83</v>
      </c>
      <c r="AV159" s="14" t="s">
        <v>83</v>
      </c>
      <c r="AW159" s="14" t="s">
        <v>35</v>
      </c>
      <c r="AX159" s="14" t="s">
        <v>73</v>
      </c>
      <c r="AY159" s="245" t="s">
        <v>142</v>
      </c>
    </row>
    <row r="160" s="13" customFormat="1">
      <c r="A160" s="13"/>
      <c r="B160" s="224"/>
      <c r="C160" s="225"/>
      <c r="D160" s="226" t="s">
        <v>153</v>
      </c>
      <c r="E160" s="227" t="s">
        <v>19</v>
      </c>
      <c r="F160" s="228" t="s">
        <v>1205</v>
      </c>
      <c r="G160" s="225"/>
      <c r="H160" s="227" t="s">
        <v>19</v>
      </c>
      <c r="I160" s="229"/>
      <c r="J160" s="225"/>
      <c r="K160" s="225"/>
      <c r="L160" s="230"/>
      <c r="M160" s="231"/>
      <c r="N160" s="232"/>
      <c r="O160" s="232"/>
      <c r="P160" s="232"/>
      <c r="Q160" s="232"/>
      <c r="R160" s="232"/>
      <c r="S160" s="232"/>
      <c r="T160" s="233"/>
      <c r="U160" s="13"/>
      <c r="V160" s="13"/>
      <c r="W160" s="13"/>
      <c r="X160" s="13"/>
      <c r="Y160" s="13"/>
      <c r="Z160" s="13"/>
      <c r="AA160" s="13"/>
      <c r="AB160" s="13"/>
      <c r="AC160" s="13"/>
      <c r="AD160" s="13"/>
      <c r="AE160" s="13"/>
      <c r="AT160" s="234" t="s">
        <v>153</v>
      </c>
      <c r="AU160" s="234" t="s">
        <v>83</v>
      </c>
      <c r="AV160" s="13" t="s">
        <v>81</v>
      </c>
      <c r="AW160" s="13" t="s">
        <v>35</v>
      </c>
      <c r="AX160" s="13" t="s">
        <v>73</v>
      </c>
      <c r="AY160" s="234" t="s">
        <v>142</v>
      </c>
    </row>
    <row r="161" s="14" customFormat="1">
      <c r="A161" s="14"/>
      <c r="B161" s="235"/>
      <c r="C161" s="236"/>
      <c r="D161" s="226" t="s">
        <v>153</v>
      </c>
      <c r="E161" s="237" t="s">
        <v>19</v>
      </c>
      <c r="F161" s="238" t="s">
        <v>83</v>
      </c>
      <c r="G161" s="236"/>
      <c r="H161" s="239">
        <v>2</v>
      </c>
      <c r="I161" s="240"/>
      <c r="J161" s="236"/>
      <c r="K161" s="236"/>
      <c r="L161" s="241"/>
      <c r="M161" s="242"/>
      <c r="N161" s="243"/>
      <c r="O161" s="243"/>
      <c r="P161" s="243"/>
      <c r="Q161" s="243"/>
      <c r="R161" s="243"/>
      <c r="S161" s="243"/>
      <c r="T161" s="244"/>
      <c r="U161" s="14"/>
      <c r="V161" s="14"/>
      <c r="W161" s="14"/>
      <c r="X161" s="14"/>
      <c r="Y161" s="14"/>
      <c r="Z161" s="14"/>
      <c r="AA161" s="14"/>
      <c r="AB161" s="14"/>
      <c r="AC161" s="14"/>
      <c r="AD161" s="14"/>
      <c r="AE161" s="14"/>
      <c r="AT161" s="245" t="s">
        <v>153</v>
      </c>
      <c r="AU161" s="245" t="s">
        <v>83</v>
      </c>
      <c r="AV161" s="14" t="s">
        <v>83</v>
      </c>
      <c r="AW161" s="14" t="s">
        <v>35</v>
      </c>
      <c r="AX161" s="14" t="s">
        <v>73</v>
      </c>
      <c r="AY161" s="245" t="s">
        <v>142</v>
      </c>
    </row>
    <row r="162" s="15" customFormat="1">
      <c r="A162" s="15"/>
      <c r="B162" s="246"/>
      <c r="C162" s="247"/>
      <c r="D162" s="226" t="s">
        <v>153</v>
      </c>
      <c r="E162" s="248" t="s">
        <v>19</v>
      </c>
      <c r="F162" s="249" t="s">
        <v>160</v>
      </c>
      <c r="G162" s="247"/>
      <c r="H162" s="250">
        <v>8</v>
      </c>
      <c r="I162" s="251"/>
      <c r="J162" s="247"/>
      <c r="K162" s="247"/>
      <c r="L162" s="252"/>
      <c r="M162" s="253"/>
      <c r="N162" s="254"/>
      <c r="O162" s="254"/>
      <c r="P162" s="254"/>
      <c r="Q162" s="254"/>
      <c r="R162" s="254"/>
      <c r="S162" s="254"/>
      <c r="T162" s="255"/>
      <c r="U162" s="15"/>
      <c r="V162" s="15"/>
      <c r="W162" s="15"/>
      <c r="X162" s="15"/>
      <c r="Y162" s="15"/>
      <c r="Z162" s="15"/>
      <c r="AA162" s="15"/>
      <c r="AB162" s="15"/>
      <c r="AC162" s="15"/>
      <c r="AD162" s="15"/>
      <c r="AE162" s="15"/>
      <c r="AT162" s="256" t="s">
        <v>153</v>
      </c>
      <c r="AU162" s="256" t="s">
        <v>83</v>
      </c>
      <c r="AV162" s="15" t="s">
        <v>149</v>
      </c>
      <c r="AW162" s="15" t="s">
        <v>35</v>
      </c>
      <c r="AX162" s="15" t="s">
        <v>81</v>
      </c>
      <c r="AY162" s="256" t="s">
        <v>142</v>
      </c>
    </row>
    <row r="163" s="2" customFormat="1" ht="16.5" customHeight="1">
      <c r="A163" s="40"/>
      <c r="B163" s="41"/>
      <c r="C163" s="257" t="s">
        <v>232</v>
      </c>
      <c r="D163" s="257" t="s">
        <v>250</v>
      </c>
      <c r="E163" s="258" t="s">
        <v>1229</v>
      </c>
      <c r="F163" s="259" t="s">
        <v>1230</v>
      </c>
      <c r="G163" s="260" t="s">
        <v>191</v>
      </c>
      <c r="H163" s="261">
        <v>0.30199999999999999</v>
      </c>
      <c r="I163" s="262"/>
      <c r="J163" s="263">
        <f>ROUND(I163*H163,2)</f>
        <v>0</v>
      </c>
      <c r="K163" s="259" t="s">
        <v>148</v>
      </c>
      <c r="L163" s="264"/>
      <c r="M163" s="265" t="s">
        <v>19</v>
      </c>
      <c r="N163" s="266" t="s">
        <v>44</v>
      </c>
      <c r="O163" s="86"/>
      <c r="P163" s="215">
        <f>O163*H163</f>
        <v>0</v>
      </c>
      <c r="Q163" s="215">
        <v>0.65000000000000002</v>
      </c>
      <c r="R163" s="215">
        <f>Q163*H163</f>
        <v>0.1963</v>
      </c>
      <c r="S163" s="215">
        <v>0</v>
      </c>
      <c r="T163" s="216">
        <f>S163*H163</f>
        <v>0</v>
      </c>
      <c r="U163" s="40"/>
      <c r="V163" s="40"/>
      <c r="W163" s="40"/>
      <c r="X163" s="40"/>
      <c r="Y163" s="40"/>
      <c r="Z163" s="40"/>
      <c r="AA163" s="40"/>
      <c r="AB163" s="40"/>
      <c r="AC163" s="40"/>
      <c r="AD163" s="40"/>
      <c r="AE163" s="40"/>
      <c r="AR163" s="217" t="s">
        <v>209</v>
      </c>
      <c r="AT163" s="217" t="s">
        <v>250</v>
      </c>
      <c r="AU163" s="217" t="s">
        <v>83</v>
      </c>
      <c r="AY163" s="19" t="s">
        <v>142</v>
      </c>
      <c r="BE163" s="218">
        <f>IF(N163="základní",J163,0)</f>
        <v>0</v>
      </c>
      <c r="BF163" s="218">
        <f>IF(N163="snížená",J163,0)</f>
        <v>0</v>
      </c>
      <c r="BG163" s="218">
        <f>IF(N163="zákl. přenesená",J163,0)</f>
        <v>0</v>
      </c>
      <c r="BH163" s="218">
        <f>IF(N163="sníž. přenesená",J163,0)</f>
        <v>0</v>
      </c>
      <c r="BI163" s="218">
        <f>IF(N163="nulová",J163,0)</f>
        <v>0</v>
      </c>
      <c r="BJ163" s="19" t="s">
        <v>81</v>
      </c>
      <c r="BK163" s="218">
        <f>ROUND(I163*H163,2)</f>
        <v>0</v>
      </c>
      <c r="BL163" s="19" t="s">
        <v>149</v>
      </c>
      <c r="BM163" s="217" t="s">
        <v>1231</v>
      </c>
    </row>
    <row r="164" s="13" customFormat="1">
      <c r="A164" s="13"/>
      <c r="B164" s="224"/>
      <c r="C164" s="225"/>
      <c r="D164" s="226" t="s">
        <v>153</v>
      </c>
      <c r="E164" s="227" t="s">
        <v>19</v>
      </c>
      <c r="F164" s="228" t="s">
        <v>1193</v>
      </c>
      <c r="G164" s="225"/>
      <c r="H164" s="227" t="s">
        <v>19</v>
      </c>
      <c r="I164" s="229"/>
      <c r="J164" s="225"/>
      <c r="K164" s="225"/>
      <c r="L164" s="230"/>
      <c r="M164" s="231"/>
      <c r="N164" s="232"/>
      <c r="O164" s="232"/>
      <c r="P164" s="232"/>
      <c r="Q164" s="232"/>
      <c r="R164" s="232"/>
      <c r="S164" s="232"/>
      <c r="T164" s="233"/>
      <c r="U164" s="13"/>
      <c r="V164" s="13"/>
      <c r="W164" s="13"/>
      <c r="X164" s="13"/>
      <c r="Y164" s="13"/>
      <c r="Z164" s="13"/>
      <c r="AA164" s="13"/>
      <c r="AB164" s="13"/>
      <c r="AC164" s="13"/>
      <c r="AD164" s="13"/>
      <c r="AE164" s="13"/>
      <c r="AT164" s="234" t="s">
        <v>153</v>
      </c>
      <c r="AU164" s="234" t="s">
        <v>83</v>
      </c>
      <c r="AV164" s="13" t="s">
        <v>81</v>
      </c>
      <c r="AW164" s="13" t="s">
        <v>35</v>
      </c>
      <c r="AX164" s="13" t="s">
        <v>73</v>
      </c>
      <c r="AY164" s="234" t="s">
        <v>142</v>
      </c>
    </row>
    <row r="165" s="13" customFormat="1">
      <c r="A165" s="13"/>
      <c r="B165" s="224"/>
      <c r="C165" s="225"/>
      <c r="D165" s="226" t="s">
        <v>153</v>
      </c>
      <c r="E165" s="227" t="s">
        <v>19</v>
      </c>
      <c r="F165" s="228" t="s">
        <v>1228</v>
      </c>
      <c r="G165" s="225"/>
      <c r="H165" s="227" t="s">
        <v>19</v>
      </c>
      <c r="I165" s="229"/>
      <c r="J165" s="225"/>
      <c r="K165" s="225"/>
      <c r="L165" s="230"/>
      <c r="M165" s="231"/>
      <c r="N165" s="232"/>
      <c r="O165" s="232"/>
      <c r="P165" s="232"/>
      <c r="Q165" s="232"/>
      <c r="R165" s="232"/>
      <c r="S165" s="232"/>
      <c r="T165" s="233"/>
      <c r="U165" s="13"/>
      <c r="V165" s="13"/>
      <c r="W165" s="13"/>
      <c r="X165" s="13"/>
      <c r="Y165" s="13"/>
      <c r="Z165" s="13"/>
      <c r="AA165" s="13"/>
      <c r="AB165" s="13"/>
      <c r="AC165" s="13"/>
      <c r="AD165" s="13"/>
      <c r="AE165" s="13"/>
      <c r="AT165" s="234" t="s">
        <v>153</v>
      </c>
      <c r="AU165" s="234" t="s">
        <v>83</v>
      </c>
      <c r="AV165" s="13" t="s">
        <v>81</v>
      </c>
      <c r="AW165" s="13" t="s">
        <v>35</v>
      </c>
      <c r="AX165" s="13" t="s">
        <v>73</v>
      </c>
      <c r="AY165" s="234" t="s">
        <v>142</v>
      </c>
    </row>
    <row r="166" s="13" customFormat="1">
      <c r="A166" s="13"/>
      <c r="B166" s="224"/>
      <c r="C166" s="225"/>
      <c r="D166" s="226" t="s">
        <v>153</v>
      </c>
      <c r="E166" s="227" t="s">
        <v>19</v>
      </c>
      <c r="F166" s="228" t="s">
        <v>1201</v>
      </c>
      <c r="G166" s="225"/>
      <c r="H166" s="227" t="s">
        <v>19</v>
      </c>
      <c r="I166" s="229"/>
      <c r="J166" s="225"/>
      <c r="K166" s="225"/>
      <c r="L166" s="230"/>
      <c r="M166" s="231"/>
      <c r="N166" s="232"/>
      <c r="O166" s="232"/>
      <c r="P166" s="232"/>
      <c r="Q166" s="232"/>
      <c r="R166" s="232"/>
      <c r="S166" s="232"/>
      <c r="T166" s="233"/>
      <c r="U166" s="13"/>
      <c r="V166" s="13"/>
      <c r="W166" s="13"/>
      <c r="X166" s="13"/>
      <c r="Y166" s="13"/>
      <c r="Z166" s="13"/>
      <c r="AA166" s="13"/>
      <c r="AB166" s="13"/>
      <c r="AC166" s="13"/>
      <c r="AD166" s="13"/>
      <c r="AE166" s="13"/>
      <c r="AT166" s="234" t="s">
        <v>153</v>
      </c>
      <c r="AU166" s="234" t="s">
        <v>83</v>
      </c>
      <c r="AV166" s="13" t="s">
        <v>81</v>
      </c>
      <c r="AW166" s="13" t="s">
        <v>35</v>
      </c>
      <c r="AX166" s="13" t="s">
        <v>73</v>
      </c>
      <c r="AY166" s="234" t="s">
        <v>142</v>
      </c>
    </row>
    <row r="167" s="14" customFormat="1">
      <c r="A167" s="14"/>
      <c r="B167" s="235"/>
      <c r="C167" s="236"/>
      <c r="D167" s="226" t="s">
        <v>153</v>
      </c>
      <c r="E167" s="237" t="s">
        <v>19</v>
      </c>
      <c r="F167" s="238" t="s">
        <v>1232</v>
      </c>
      <c r="G167" s="236"/>
      <c r="H167" s="239">
        <v>0.037999999999999999</v>
      </c>
      <c r="I167" s="240"/>
      <c r="J167" s="236"/>
      <c r="K167" s="236"/>
      <c r="L167" s="241"/>
      <c r="M167" s="242"/>
      <c r="N167" s="243"/>
      <c r="O167" s="243"/>
      <c r="P167" s="243"/>
      <c r="Q167" s="243"/>
      <c r="R167" s="243"/>
      <c r="S167" s="243"/>
      <c r="T167" s="244"/>
      <c r="U167" s="14"/>
      <c r="V167" s="14"/>
      <c r="W167" s="14"/>
      <c r="X167" s="14"/>
      <c r="Y167" s="14"/>
      <c r="Z167" s="14"/>
      <c r="AA167" s="14"/>
      <c r="AB167" s="14"/>
      <c r="AC167" s="14"/>
      <c r="AD167" s="14"/>
      <c r="AE167" s="14"/>
      <c r="AT167" s="245" t="s">
        <v>153</v>
      </c>
      <c r="AU167" s="245" t="s">
        <v>83</v>
      </c>
      <c r="AV167" s="14" t="s">
        <v>83</v>
      </c>
      <c r="AW167" s="14" t="s">
        <v>35</v>
      </c>
      <c r="AX167" s="14" t="s">
        <v>73</v>
      </c>
      <c r="AY167" s="245" t="s">
        <v>142</v>
      </c>
    </row>
    <row r="168" s="13" customFormat="1">
      <c r="A168" s="13"/>
      <c r="B168" s="224"/>
      <c r="C168" s="225"/>
      <c r="D168" s="226" t="s">
        <v>153</v>
      </c>
      <c r="E168" s="227" t="s">
        <v>19</v>
      </c>
      <c r="F168" s="228" t="s">
        <v>1202</v>
      </c>
      <c r="G168" s="225"/>
      <c r="H168" s="227" t="s">
        <v>19</v>
      </c>
      <c r="I168" s="229"/>
      <c r="J168" s="225"/>
      <c r="K168" s="225"/>
      <c r="L168" s="230"/>
      <c r="M168" s="231"/>
      <c r="N168" s="232"/>
      <c r="O168" s="232"/>
      <c r="P168" s="232"/>
      <c r="Q168" s="232"/>
      <c r="R168" s="232"/>
      <c r="S168" s="232"/>
      <c r="T168" s="233"/>
      <c r="U168" s="13"/>
      <c r="V168" s="13"/>
      <c r="W168" s="13"/>
      <c r="X168" s="13"/>
      <c r="Y168" s="13"/>
      <c r="Z168" s="13"/>
      <c r="AA168" s="13"/>
      <c r="AB168" s="13"/>
      <c r="AC168" s="13"/>
      <c r="AD168" s="13"/>
      <c r="AE168" s="13"/>
      <c r="AT168" s="234" t="s">
        <v>153</v>
      </c>
      <c r="AU168" s="234" t="s">
        <v>83</v>
      </c>
      <c r="AV168" s="13" t="s">
        <v>81</v>
      </c>
      <c r="AW168" s="13" t="s">
        <v>35</v>
      </c>
      <c r="AX168" s="13" t="s">
        <v>73</v>
      </c>
      <c r="AY168" s="234" t="s">
        <v>142</v>
      </c>
    </row>
    <row r="169" s="14" customFormat="1">
      <c r="A169" s="14"/>
      <c r="B169" s="235"/>
      <c r="C169" s="236"/>
      <c r="D169" s="226" t="s">
        <v>153</v>
      </c>
      <c r="E169" s="237" t="s">
        <v>19</v>
      </c>
      <c r="F169" s="238" t="s">
        <v>1232</v>
      </c>
      <c r="G169" s="236"/>
      <c r="H169" s="239">
        <v>0.037999999999999999</v>
      </c>
      <c r="I169" s="240"/>
      <c r="J169" s="236"/>
      <c r="K169" s="236"/>
      <c r="L169" s="241"/>
      <c r="M169" s="242"/>
      <c r="N169" s="243"/>
      <c r="O169" s="243"/>
      <c r="P169" s="243"/>
      <c r="Q169" s="243"/>
      <c r="R169" s="243"/>
      <c r="S169" s="243"/>
      <c r="T169" s="244"/>
      <c r="U169" s="14"/>
      <c r="V169" s="14"/>
      <c r="W169" s="14"/>
      <c r="X169" s="14"/>
      <c r="Y169" s="14"/>
      <c r="Z169" s="14"/>
      <c r="AA169" s="14"/>
      <c r="AB169" s="14"/>
      <c r="AC169" s="14"/>
      <c r="AD169" s="14"/>
      <c r="AE169" s="14"/>
      <c r="AT169" s="245" t="s">
        <v>153</v>
      </c>
      <c r="AU169" s="245" t="s">
        <v>83</v>
      </c>
      <c r="AV169" s="14" t="s">
        <v>83</v>
      </c>
      <c r="AW169" s="14" t="s">
        <v>35</v>
      </c>
      <c r="AX169" s="14" t="s">
        <v>73</v>
      </c>
      <c r="AY169" s="245" t="s">
        <v>142</v>
      </c>
    </row>
    <row r="170" s="13" customFormat="1">
      <c r="A170" s="13"/>
      <c r="B170" s="224"/>
      <c r="C170" s="225"/>
      <c r="D170" s="226" t="s">
        <v>153</v>
      </c>
      <c r="E170" s="227" t="s">
        <v>19</v>
      </c>
      <c r="F170" s="228" t="s">
        <v>1203</v>
      </c>
      <c r="G170" s="225"/>
      <c r="H170" s="227" t="s">
        <v>19</v>
      </c>
      <c r="I170" s="229"/>
      <c r="J170" s="225"/>
      <c r="K170" s="225"/>
      <c r="L170" s="230"/>
      <c r="M170" s="231"/>
      <c r="N170" s="232"/>
      <c r="O170" s="232"/>
      <c r="P170" s="232"/>
      <c r="Q170" s="232"/>
      <c r="R170" s="232"/>
      <c r="S170" s="232"/>
      <c r="T170" s="233"/>
      <c r="U170" s="13"/>
      <c r="V170" s="13"/>
      <c r="W170" s="13"/>
      <c r="X170" s="13"/>
      <c r="Y170" s="13"/>
      <c r="Z170" s="13"/>
      <c r="AA170" s="13"/>
      <c r="AB170" s="13"/>
      <c r="AC170" s="13"/>
      <c r="AD170" s="13"/>
      <c r="AE170" s="13"/>
      <c r="AT170" s="234" t="s">
        <v>153</v>
      </c>
      <c r="AU170" s="234" t="s">
        <v>83</v>
      </c>
      <c r="AV170" s="13" t="s">
        <v>81</v>
      </c>
      <c r="AW170" s="13" t="s">
        <v>35</v>
      </c>
      <c r="AX170" s="13" t="s">
        <v>73</v>
      </c>
      <c r="AY170" s="234" t="s">
        <v>142</v>
      </c>
    </row>
    <row r="171" s="14" customFormat="1">
      <c r="A171" s="14"/>
      <c r="B171" s="235"/>
      <c r="C171" s="236"/>
      <c r="D171" s="226" t="s">
        <v>153</v>
      </c>
      <c r="E171" s="237" t="s">
        <v>19</v>
      </c>
      <c r="F171" s="238" t="s">
        <v>1232</v>
      </c>
      <c r="G171" s="236"/>
      <c r="H171" s="239">
        <v>0.037999999999999999</v>
      </c>
      <c r="I171" s="240"/>
      <c r="J171" s="236"/>
      <c r="K171" s="236"/>
      <c r="L171" s="241"/>
      <c r="M171" s="242"/>
      <c r="N171" s="243"/>
      <c r="O171" s="243"/>
      <c r="P171" s="243"/>
      <c r="Q171" s="243"/>
      <c r="R171" s="243"/>
      <c r="S171" s="243"/>
      <c r="T171" s="244"/>
      <c r="U171" s="14"/>
      <c r="V171" s="14"/>
      <c r="W171" s="14"/>
      <c r="X171" s="14"/>
      <c r="Y171" s="14"/>
      <c r="Z171" s="14"/>
      <c r="AA171" s="14"/>
      <c r="AB171" s="14"/>
      <c r="AC171" s="14"/>
      <c r="AD171" s="14"/>
      <c r="AE171" s="14"/>
      <c r="AT171" s="245" t="s">
        <v>153</v>
      </c>
      <c r="AU171" s="245" t="s">
        <v>83</v>
      </c>
      <c r="AV171" s="14" t="s">
        <v>83</v>
      </c>
      <c r="AW171" s="14" t="s">
        <v>35</v>
      </c>
      <c r="AX171" s="14" t="s">
        <v>73</v>
      </c>
      <c r="AY171" s="245" t="s">
        <v>142</v>
      </c>
    </row>
    <row r="172" s="13" customFormat="1">
      <c r="A172" s="13"/>
      <c r="B172" s="224"/>
      <c r="C172" s="225"/>
      <c r="D172" s="226" t="s">
        <v>153</v>
      </c>
      <c r="E172" s="227" t="s">
        <v>19</v>
      </c>
      <c r="F172" s="228" t="s">
        <v>1204</v>
      </c>
      <c r="G172" s="225"/>
      <c r="H172" s="227" t="s">
        <v>19</v>
      </c>
      <c r="I172" s="229"/>
      <c r="J172" s="225"/>
      <c r="K172" s="225"/>
      <c r="L172" s="230"/>
      <c r="M172" s="231"/>
      <c r="N172" s="232"/>
      <c r="O172" s="232"/>
      <c r="P172" s="232"/>
      <c r="Q172" s="232"/>
      <c r="R172" s="232"/>
      <c r="S172" s="232"/>
      <c r="T172" s="233"/>
      <c r="U172" s="13"/>
      <c r="V172" s="13"/>
      <c r="W172" s="13"/>
      <c r="X172" s="13"/>
      <c r="Y172" s="13"/>
      <c r="Z172" s="13"/>
      <c r="AA172" s="13"/>
      <c r="AB172" s="13"/>
      <c r="AC172" s="13"/>
      <c r="AD172" s="13"/>
      <c r="AE172" s="13"/>
      <c r="AT172" s="234" t="s">
        <v>153</v>
      </c>
      <c r="AU172" s="234" t="s">
        <v>83</v>
      </c>
      <c r="AV172" s="13" t="s">
        <v>81</v>
      </c>
      <c r="AW172" s="13" t="s">
        <v>35</v>
      </c>
      <c r="AX172" s="13" t="s">
        <v>73</v>
      </c>
      <c r="AY172" s="234" t="s">
        <v>142</v>
      </c>
    </row>
    <row r="173" s="14" customFormat="1">
      <c r="A173" s="14"/>
      <c r="B173" s="235"/>
      <c r="C173" s="236"/>
      <c r="D173" s="226" t="s">
        <v>153</v>
      </c>
      <c r="E173" s="237" t="s">
        <v>19</v>
      </c>
      <c r="F173" s="238" t="s">
        <v>1233</v>
      </c>
      <c r="G173" s="236"/>
      <c r="H173" s="239">
        <v>0.113</v>
      </c>
      <c r="I173" s="240"/>
      <c r="J173" s="236"/>
      <c r="K173" s="236"/>
      <c r="L173" s="241"/>
      <c r="M173" s="242"/>
      <c r="N173" s="243"/>
      <c r="O173" s="243"/>
      <c r="P173" s="243"/>
      <c r="Q173" s="243"/>
      <c r="R173" s="243"/>
      <c r="S173" s="243"/>
      <c r="T173" s="244"/>
      <c r="U173" s="14"/>
      <c r="V173" s="14"/>
      <c r="W173" s="14"/>
      <c r="X173" s="14"/>
      <c r="Y173" s="14"/>
      <c r="Z173" s="14"/>
      <c r="AA173" s="14"/>
      <c r="AB173" s="14"/>
      <c r="AC173" s="14"/>
      <c r="AD173" s="14"/>
      <c r="AE173" s="14"/>
      <c r="AT173" s="245" t="s">
        <v>153</v>
      </c>
      <c r="AU173" s="245" t="s">
        <v>83</v>
      </c>
      <c r="AV173" s="14" t="s">
        <v>83</v>
      </c>
      <c r="AW173" s="14" t="s">
        <v>35</v>
      </c>
      <c r="AX173" s="14" t="s">
        <v>73</v>
      </c>
      <c r="AY173" s="245" t="s">
        <v>142</v>
      </c>
    </row>
    <row r="174" s="13" customFormat="1">
      <c r="A174" s="13"/>
      <c r="B174" s="224"/>
      <c r="C174" s="225"/>
      <c r="D174" s="226" t="s">
        <v>153</v>
      </c>
      <c r="E174" s="227" t="s">
        <v>19</v>
      </c>
      <c r="F174" s="228" t="s">
        <v>1205</v>
      </c>
      <c r="G174" s="225"/>
      <c r="H174" s="227" t="s">
        <v>19</v>
      </c>
      <c r="I174" s="229"/>
      <c r="J174" s="225"/>
      <c r="K174" s="225"/>
      <c r="L174" s="230"/>
      <c r="M174" s="231"/>
      <c r="N174" s="232"/>
      <c r="O174" s="232"/>
      <c r="P174" s="232"/>
      <c r="Q174" s="232"/>
      <c r="R174" s="232"/>
      <c r="S174" s="232"/>
      <c r="T174" s="233"/>
      <c r="U174" s="13"/>
      <c r="V174" s="13"/>
      <c r="W174" s="13"/>
      <c r="X174" s="13"/>
      <c r="Y174" s="13"/>
      <c r="Z174" s="13"/>
      <c r="AA174" s="13"/>
      <c r="AB174" s="13"/>
      <c r="AC174" s="13"/>
      <c r="AD174" s="13"/>
      <c r="AE174" s="13"/>
      <c r="AT174" s="234" t="s">
        <v>153</v>
      </c>
      <c r="AU174" s="234" t="s">
        <v>83</v>
      </c>
      <c r="AV174" s="13" t="s">
        <v>81</v>
      </c>
      <c r="AW174" s="13" t="s">
        <v>35</v>
      </c>
      <c r="AX174" s="13" t="s">
        <v>73</v>
      </c>
      <c r="AY174" s="234" t="s">
        <v>142</v>
      </c>
    </row>
    <row r="175" s="14" customFormat="1">
      <c r="A175" s="14"/>
      <c r="B175" s="235"/>
      <c r="C175" s="236"/>
      <c r="D175" s="226" t="s">
        <v>153</v>
      </c>
      <c r="E175" s="237" t="s">
        <v>19</v>
      </c>
      <c r="F175" s="238" t="s">
        <v>1234</v>
      </c>
      <c r="G175" s="236"/>
      <c r="H175" s="239">
        <v>0.074999999999999997</v>
      </c>
      <c r="I175" s="240"/>
      <c r="J175" s="236"/>
      <c r="K175" s="236"/>
      <c r="L175" s="241"/>
      <c r="M175" s="242"/>
      <c r="N175" s="243"/>
      <c r="O175" s="243"/>
      <c r="P175" s="243"/>
      <c r="Q175" s="243"/>
      <c r="R175" s="243"/>
      <c r="S175" s="243"/>
      <c r="T175" s="244"/>
      <c r="U175" s="14"/>
      <c r="V175" s="14"/>
      <c r="W175" s="14"/>
      <c r="X175" s="14"/>
      <c r="Y175" s="14"/>
      <c r="Z175" s="14"/>
      <c r="AA175" s="14"/>
      <c r="AB175" s="14"/>
      <c r="AC175" s="14"/>
      <c r="AD175" s="14"/>
      <c r="AE175" s="14"/>
      <c r="AT175" s="245" t="s">
        <v>153</v>
      </c>
      <c r="AU175" s="245" t="s">
        <v>83</v>
      </c>
      <c r="AV175" s="14" t="s">
        <v>83</v>
      </c>
      <c r="AW175" s="14" t="s">
        <v>35</v>
      </c>
      <c r="AX175" s="14" t="s">
        <v>73</v>
      </c>
      <c r="AY175" s="245" t="s">
        <v>142</v>
      </c>
    </row>
    <row r="176" s="15" customFormat="1">
      <c r="A176" s="15"/>
      <c r="B176" s="246"/>
      <c r="C176" s="247"/>
      <c r="D176" s="226" t="s">
        <v>153</v>
      </c>
      <c r="E176" s="248" t="s">
        <v>19</v>
      </c>
      <c r="F176" s="249" t="s">
        <v>160</v>
      </c>
      <c r="G176" s="247"/>
      <c r="H176" s="250">
        <v>0.30199999999999999</v>
      </c>
      <c r="I176" s="251"/>
      <c r="J176" s="247"/>
      <c r="K176" s="247"/>
      <c r="L176" s="252"/>
      <c r="M176" s="253"/>
      <c r="N176" s="254"/>
      <c r="O176" s="254"/>
      <c r="P176" s="254"/>
      <c r="Q176" s="254"/>
      <c r="R176" s="254"/>
      <c r="S176" s="254"/>
      <c r="T176" s="255"/>
      <c r="U176" s="15"/>
      <c r="V176" s="15"/>
      <c r="W176" s="15"/>
      <c r="X176" s="15"/>
      <c r="Y176" s="15"/>
      <c r="Z176" s="15"/>
      <c r="AA176" s="15"/>
      <c r="AB176" s="15"/>
      <c r="AC176" s="15"/>
      <c r="AD176" s="15"/>
      <c r="AE176" s="15"/>
      <c r="AT176" s="256" t="s">
        <v>153</v>
      </c>
      <c r="AU176" s="256" t="s">
        <v>83</v>
      </c>
      <c r="AV176" s="15" t="s">
        <v>149</v>
      </c>
      <c r="AW176" s="15" t="s">
        <v>35</v>
      </c>
      <c r="AX176" s="15" t="s">
        <v>81</v>
      </c>
      <c r="AY176" s="256" t="s">
        <v>142</v>
      </c>
    </row>
    <row r="177" s="2" customFormat="1" ht="24.15" customHeight="1">
      <c r="A177" s="40"/>
      <c r="B177" s="41"/>
      <c r="C177" s="206" t="s">
        <v>241</v>
      </c>
      <c r="D177" s="206" t="s">
        <v>144</v>
      </c>
      <c r="E177" s="207" t="s">
        <v>1235</v>
      </c>
      <c r="F177" s="208" t="s">
        <v>1236</v>
      </c>
      <c r="G177" s="209" t="s">
        <v>1237</v>
      </c>
      <c r="H177" s="210">
        <v>0.16</v>
      </c>
      <c r="I177" s="211"/>
      <c r="J177" s="212">
        <f>ROUND(I177*H177,2)</f>
        <v>0</v>
      </c>
      <c r="K177" s="208" t="s">
        <v>148</v>
      </c>
      <c r="L177" s="46"/>
      <c r="M177" s="213" t="s">
        <v>19</v>
      </c>
      <c r="N177" s="214" t="s">
        <v>44</v>
      </c>
      <c r="O177" s="86"/>
      <c r="P177" s="215">
        <f>O177*H177</f>
        <v>0</v>
      </c>
      <c r="Q177" s="215">
        <v>0</v>
      </c>
      <c r="R177" s="215">
        <f>Q177*H177</f>
        <v>0</v>
      </c>
      <c r="S177" s="215">
        <v>0</v>
      </c>
      <c r="T177" s="216">
        <f>S177*H177</f>
        <v>0</v>
      </c>
      <c r="U177" s="40"/>
      <c r="V177" s="40"/>
      <c r="W177" s="40"/>
      <c r="X177" s="40"/>
      <c r="Y177" s="40"/>
      <c r="Z177" s="40"/>
      <c r="AA177" s="40"/>
      <c r="AB177" s="40"/>
      <c r="AC177" s="40"/>
      <c r="AD177" s="40"/>
      <c r="AE177" s="40"/>
      <c r="AR177" s="217" t="s">
        <v>149</v>
      </c>
      <c r="AT177" s="217" t="s">
        <v>144</v>
      </c>
      <c r="AU177" s="217" t="s">
        <v>83</v>
      </c>
      <c r="AY177" s="19" t="s">
        <v>142</v>
      </c>
      <c r="BE177" s="218">
        <f>IF(N177="základní",J177,0)</f>
        <v>0</v>
      </c>
      <c r="BF177" s="218">
        <f>IF(N177="snížená",J177,0)</f>
        <v>0</v>
      </c>
      <c r="BG177" s="218">
        <f>IF(N177="zákl. přenesená",J177,0)</f>
        <v>0</v>
      </c>
      <c r="BH177" s="218">
        <f>IF(N177="sníž. přenesená",J177,0)</f>
        <v>0</v>
      </c>
      <c r="BI177" s="218">
        <f>IF(N177="nulová",J177,0)</f>
        <v>0</v>
      </c>
      <c r="BJ177" s="19" t="s">
        <v>81</v>
      </c>
      <c r="BK177" s="218">
        <f>ROUND(I177*H177,2)</f>
        <v>0</v>
      </c>
      <c r="BL177" s="19" t="s">
        <v>149</v>
      </c>
      <c r="BM177" s="217" t="s">
        <v>1238</v>
      </c>
    </row>
    <row r="178" s="2" customFormat="1">
      <c r="A178" s="40"/>
      <c r="B178" s="41"/>
      <c r="C178" s="42"/>
      <c r="D178" s="219" t="s">
        <v>151</v>
      </c>
      <c r="E178" s="42"/>
      <c r="F178" s="220" t="s">
        <v>1239</v>
      </c>
      <c r="G178" s="42"/>
      <c r="H178" s="42"/>
      <c r="I178" s="221"/>
      <c r="J178" s="42"/>
      <c r="K178" s="42"/>
      <c r="L178" s="46"/>
      <c r="M178" s="222"/>
      <c r="N178" s="223"/>
      <c r="O178" s="86"/>
      <c r="P178" s="86"/>
      <c r="Q178" s="86"/>
      <c r="R178" s="86"/>
      <c r="S178" s="86"/>
      <c r="T178" s="87"/>
      <c r="U178" s="40"/>
      <c r="V178" s="40"/>
      <c r="W178" s="40"/>
      <c r="X178" s="40"/>
      <c r="Y178" s="40"/>
      <c r="Z178" s="40"/>
      <c r="AA178" s="40"/>
      <c r="AB178" s="40"/>
      <c r="AC178" s="40"/>
      <c r="AD178" s="40"/>
      <c r="AE178" s="40"/>
      <c r="AT178" s="19" t="s">
        <v>151</v>
      </c>
      <c r="AU178" s="19" t="s">
        <v>83</v>
      </c>
    </row>
    <row r="179" s="13" customFormat="1">
      <c r="A179" s="13"/>
      <c r="B179" s="224"/>
      <c r="C179" s="225"/>
      <c r="D179" s="226" t="s">
        <v>153</v>
      </c>
      <c r="E179" s="227" t="s">
        <v>19</v>
      </c>
      <c r="F179" s="228" t="s">
        <v>1193</v>
      </c>
      <c r="G179" s="225"/>
      <c r="H179" s="227" t="s">
        <v>19</v>
      </c>
      <c r="I179" s="229"/>
      <c r="J179" s="225"/>
      <c r="K179" s="225"/>
      <c r="L179" s="230"/>
      <c r="M179" s="231"/>
      <c r="N179" s="232"/>
      <c r="O179" s="232"/>
      <c r="P179" s="232"/>
      <c r="Q179" s="232"/>
      <c r="R179" s="232"/>
      <c r="S179" s="232"/>
      <c r="T179" s="233"/>
      <c r="U179" s="13"/>
      <c r="V179" s="13"/>
      <c r="W179" s="13"/>
      <c r="X179" s="13"/>
      <c r="Y179" s="13"/>
      <c r="Z179" s="13"/>
      <c r="AA179" s="13"/>
      <c r="AB179" s="13"/>
      <c r="AC179" s="13"/>
      <c r="AD179" s="13"/>
      <c r="AE179" s="13"/>
      <c r="AT179" s="234" t="s">
        <v>153</v>
      </c>
      <c r="AU179" s="234" t="s">
        <v>83</v>
      </c>
      <c r="AV179" s="13" t="s">
        <v>81</v>
      </c>
      <c r="AW179" s="13" t="s">
        <v>35</v>
      </c>
      <c r="AX179" s="13" t="s">
        <v>73</v>
      </c>
      <c r="AY179" s="234" t="s">
        <v>142</v>
      </c>
    </row>
    <row r="180" s="13" customFormat="1">
      <c r="A180" s="13"/>
      <c r="B180" s="224"/>
      <c r="C180" s="225"/>
      <c r="D180" s="226" t="s">
        <v>153</v>
      </c>
      <c r="E180" s="227" t="s">
        <v>19</v>
      </c>
      <c r="F180" s="228" t="s">
        <v>1240</v>
      </c>
      <c r="G180" s="225"/>
      <c r="H180" s="227" t="s">
        <v>19</v>
      </c>
      <c r="I180" s="229"/>
      <c r="J180" s="225"/>
      <c r="K180" s="225"/>
      <c r="L180" s="230"/>
      <c r="M180" s="231"/>
      <c r="N180" s="232"/>
      <c r="O180" s="232"/>
      <c r="P180" s="232"/>
      <c r="Q180" s="232"/>
      <c r="R180" s="232"/>
      <c r="S180" s="232"/>
      <c r="T180" s="233"/>
      <c r="U180" s="13"/>
      <c r="V180" s="13"/>
      <c r="W180" s="13"/>
      <c r="X180" s="13"/>
      <c r="Y180" s="13"/>
      <c r="Z180" s="13"/>
      <c r="AA180" s="13"/>
      <c r="AB180" s="13"/>
      <c r="AC180" s="13"/>
      <c r="AD180" s="13"/>
      <c r="AE180" s="13"/>
      <c r="AT180" s="234" t="s">
        <v>153</v>
      </c>
      <c r="AU180" s="234" t="s">
        <v>83</v>
      </c>
      <c r="AV180" s="13" t="s">
        <v>81</v>
      </c>
      <c r="AW180" s="13" t="s">
        <v>35</v>
      </c>
      <c r="AX180" s="13" t="s">
        <v>73</v>
      </c>
      <c r="AY180" s="234" t="s">
        <v>142</v>
      </c>
    </row>
    <row r="181" s="13" customFormat="1">
      <c r="A181" s="13"/>
      <c r="B181" s="224"/>
      <c r="C181" s="225"/>
      <c r="D181" s="226" t="s">
        <v>153</v>
      </c>
      <c r="E181" s="227" t="s">
        <v>19</v>
      </c>
      <c r="F181" s="228" t="s">
        <v>1201</v>
      </c>
      <c r="G181" s="225"/>
      <c r="H181" s="227" t="s">
        <v>19</v>
      </c>
      <c r="I181" s="229"/>
      <c r="J181" s="225"/>
      <c r="K181" s="225"/>
      <c r="L181" s="230"/>
      <c r="M181" s="231"/>
      <c r="N181" s="232"/>
      <c r="O181" s="232"/>
      <c r="P181" s="232"/>
      <c r="Q181" s="232"/>
      <c r="R181" s="232"/>
      <c r="S181" s="232"/>
      <c r="T181" s="233"/>
      <c r="U181" s="13"/>
      <c r="V181" s="13"/>
      <c r="W181" s="13"/>
      <c r="X181" s="13"/>
      <c r="Y181" s="13"/>
      <c r="Z181" s="13"/>
      <c r="AA181" s="13"/>
      <c r="AB181" s="13"/>
      <c r="AC181" s="13"/>
      <c r="AD181" s="13"/>
      <c r="AE181" s="13"/>
      <c r="AT181" s="234" t="s">
        <v>153</v>
      </c>
      <c r="AU181" s="234" t="s">
        <v>83</v>
      </c>
      <c r="AV181" s="13" t="s">
        <v>81</v>
      </c>
      <c r="AW181" s="13" t="s">
        <v>35</v>
      </c>
      <c r="AX181" s="13" t="s">
        <v>73</v>
      </c>
      <c r="AY181" s="234" t="s">
        <v>142</v>
      </c>
    </row>
    <row r="182" s="14" customFormat="1">
      <c r="A182" s="14"/>
      <c r="B182" s="235"/>
      <c r="C182" s="236"/>
      <c r="D182" s="226" t="s">
        <v>153</v>
      </c>
      <c r="E182" s="237" t="s">
        <v>19</v>
      </c>
      <c r="F182" s="238" t="s">
        <v>1241</v>
      </c>
      <c r="G182" s="236"/>
      <c r="H182" s="239">
        <v>0.02</v>
      </c>
      <c r="I182" s="240"/>
      <c r="J182" s="236"/>
      <c r="K182" s="236"/>
      <c r="L182" s="241"/>
      <c r="M182" s="242"/>
      <c r="N182" s="243"/>
      <c r="O182" s="243"/>
      <c r="P182" s="243"/>
      <c r="Q182" s="243"/>
      <c r="R182" s="243"/>
      <c r="S182" s="243"/>
      <c r="T182" s="244"/>
      <c r="U182" s="14"/>
      <c r="V182" s="14"/>
      <c r="W182" s="14"/>
      <c r="X182" s="14"/>
      <c r="Y182" s="14"/>
      <c r="Z182" s="14"/>
      <c r="AA182" s="14"/>
      <c r="AB182" s="14"/>
      <c r="AC182" s="14"/>
      <c r="AD182" s="14"/>
      <c r="AE182" s="14"/>
      <c r="AT182" s="245" t="s">
        <v>153</v>
      </c>
      <c r="AU182" s="245" t="s">
        <v>83</v>
      </c>
      <c r="AV182" s="14" t="s">
        <v>83</v>
      </c>
      <c r="AW182" s="14" t="s">
        <v>35</v>
      </c>
      <c r="AX182" s="14" t="s">
        <v>73</v>
      </c>
      <c r="AY182" s="245" t="s">
        <v>142</v>
      </c>
    </row>
    <row r="183" s="13" customFormat="1">
      <c r="A183" s="13"/>
      <c r="B183" s="224"/>
      <c r="C183" s="225"/>
      <c r="D183" s="226" t="s">
        <v>153</v>
      </c>
      <c r="E183" s="227" t="s">
        <v>19</v>
      </c>
      <c r="F183" s="228" t="s">
        <v>1202</v>
      </c>
      <c r="G183" s="225"/>
      <c r="H183" s="227" t="s">
        <v>19</v>
      </c>
      <c r="I183" s="229"/>
      <c r="J183" s="225"/>
      <c r="K183" s="225"/>
      <c r="L183" s="230"/>
      <c r="M183" s="231"/>
      <c r="N183" s="232"/>
      <c r="O183" s="232"/>
      <c r="P183" s="232"/>
      <c r="Q183" s="232"/>
      <c r="R183" s="232"/>
      <c r="S183" s="232"/>
      <c r="T183" s="233"/>
      <c r="U183" s="13"/>
      <c r="V183" s="13"/>
      <c r="W183" s="13"/>
      <c r="X183" s="13"/>
      <c r="Y183" s="13"/>
      <c r="Z183" s="13"/>
      <c r="AA183" s="13"/>
      <c r="AB183" s="13"/>
      <c r="AC183" s="13"/>
      <c r="AD183" s="13"/>
      <c r="AE183" s="13"/>
      <c r="AT183" s="234" t="s">
        <v>153</v>
      </c>
      <c r="AU183" s="234" t="s">
        <v>83</v>
      </c>
      <c r="AV183" s="13" t="s">
        <v>81</v>
      </c>
      <c r="AW183" s="13" t="s">
        <v>35</v>
      </c>
      <c r="AX183" s="13" t="s">
        <v>73</v>
      </c>
      <c r="AY183" s="234" t="s">
        <v>142</v>
      </c>
    </row>
    <row r="184" s="14" customFormat="1">
      <c r="A184" s="14"/>
      <c r="B184" s="235"/>
      <c r="C184" s="236"/>
      <c r="D184" s="226" t="s">
        <v>153</v>
      </c>
      <c r="E184" s="237" t="s">
        <v>19</v>
      </c>
      <c r="F184" s="238" t="s">
        <v>1241</v>
      </c>
      <c r="G184" s="236"/>
      <c r="H184" s="239">
        <v>0.02</v>
      </c>
      <c r="I184" s="240"/>
      <c r="J184" s="236"/>
      <c r="K184" s="236"/>
      <c r="L184" s="241"/>
      <c r="M184" s="242"/>
      <c r="N184" s="243"/>
      <c r="O184" s="243"/>
      <c r="P184" s="243"/>
      <c r="Q184" s="243"/>
      <c r="R184" s="243"/>
      <c r="S184" s="243"/>
      <c r="T184" s="244"/>
      <c r="U184" s="14"/>
      <c r="V184" s="14"/>
      <c r="W184" s="14"/>
      <c r="X184" s="14"/>
      <c r="Y184" s="14"/>
      <c r="Z184" s="14"/>
      <c r="AA184" s="14"/>
      <c r="AB184" s="14"/>
      <c r="AC184" s="14"/>
      <c r="AD184" s="14"/>
      <c r="AE184" s="14"/>
      <c r="AT184" s="245" t="s">
        <v>153</v>
      </c>
      <c r="AU184" s="245" t="s">
        <v>83</v>
      </c>
      <c r="AV184" s="14" t="s">
        <v>83</v>
      </c>
      <c r="AW184" s="14" t="s">
        <v>35</v>
      </c>
      <c r="AX184" s="14" t="s">
        <v>73</v>
      </c>
      <c r="AY184" s="245" t="s">
        <v>142</v>
      </c>
    </row>
    <row r="185" s="13" customFormat="1">
      <c r="A185" s="13"/>
      <c r="B185" s="224"/>
      <c r="C185" s="225"/>
      <c r="D185" s="226" t="s">
        <v>153</v>
      </c>
      <c r="E185" s="227" t="s">
        <v>19</v>
      </c>
      <c r="F185" s="228" t="s">
        <v>1203</v>
      </c>
      <c r="G185" s="225"/>
      <c r="H185" s="227" t="s">
        <v>19</v>
      </c>
      <c r="I185" s="229"/>
      <c r="J185" s="225"/>
      <c r="K185" s="225"/>
      <c r="L185" s="230"/>
      <c r="M185" s="231"/>
      <c r="N185" s="232"/>
      <c r="O185" s="232"/>
      <c r="P185" s="232"/>
      <c r="Q185" s="232"/>
      <c r="R185" s="232"/>
      <c r="S185" s="232"/>
      <c r="T185" s="233"/>
      <c r="U185" s="13"/>
      <c r="V185" s="13"/>
      <c r="W185" s="13"/>
      <c r="X185" s="13"/>
      <c r="Y185" s="13"/>
      <c r="Z185" s="13"/>
      <c r="AA185" s="13"/>
      <c r="AB185" s="13"/>
      <c r="AC185" s="13"/>
      <c r="AD185" s="13"/>
      <c r="AE185" s="13"/>
      <c r="AT185" s="234" t="s">
        <v>153</v>
      </c>
      <c r="AU185" s="234" t="s">
        <v>83</v>
      </c>
      <c r="AV185" s="13" t="s">
        <v>81</v>
      </c>
      <c r="AW185" s="13" t="s">
        <v>35</v>
      </c>
      <c r="AX185" s="13" t="s">
        <v>73</v>
      </c>
      <c r="AY185" s="234" t="s">
        <v>142</v>
      </c>
    </row>
    <row r="186" s="14" customFormat="1">
      <c r="A186" s="14"/>
      <c r="B186" s="235"/>
      <c r="C186" s="236"/>
      <c r="D186" s="226" t="s">
        <v>153</v>
      </c>
      <c r="E186" s="237" t="s">
        <v>19</v>
      </c>
      <c r="F186" s="238" t="s">
        <v>1241</v>
      </c>
      <c r="G186" s="236"/>
      <c r="H186" s="239">
        <v>0.02</v>
      </c>
      <c r="I186" s="240"/>
      <c r="J186" s="236"/>
      <c r="K186" s="236"/>
      <c r="L186" s="241"/>
      <c r="M186" s="242"/>
      <c r="N186" s="243"/>
      <c r="O186" s="243"/>
      <c r="P186" s="243"/>
      <c r="Q186" s="243"/>
      <c r="R186" s="243"/>
      <c r="S186" s="243"/>
      <c r="T186" s="244"/>
      <c r="U186" s="14"/>
      <c r="V186" s="14"/>
      <c r="W186" s="14"/>
      <c r="X186" s="14"/>
      <c r="Y186" s="14"/>
      <c r="Z186" s="14"/>
      <c r="AA186" s="14"/>
      <c r="AB186" s="14"/>
      <c r="AC186" s="14"/>
      <c r="AD186" s="14"/>
      <c r="AE186" s="14"/>
      <c r="AT186" s="245" t="s">
        <v>153</v>
      </c>
      <c r="AU186" s="245" t="s">
        <v>83</v>
      </c>
      <c r="AV186" s="14" t="s">
        <v>83</v>
      </c>
      <c r="AW186" s="14" t="s">
        <v>35</v>
      </c>
      <c r="AX186" s="14" t="s">
        <v>73</v>
      </c>
      <c r="AY186" s="245" t="s">
        <v>142</v>
      </c>
    </row>
    <row r="187" s="13" customFormat="1">
      <c r="A187" s="13"/>
      <c r="B187" s="224"/>
      <c r="C187" s="225"/>
      <c r="D187" s="226" t="s">
        <v>153</v>
      </c>
      <c r="E187" s="227" t="s">
        <v>19</v>
      </c>
      <c r="F187" s="228" t="s">
        <v>1204</v>
      </c>
      <c r="G187" s="225"/>
      <c r="H187" s="227" t="s">
        <v>19</v>
      </c>
      <c r="I187" s="229"/>
      <c r="J187" s="225"/>
      <c r="K187" s="225"/>
      <c r="L187" s="230"/>
      <c r="M187" s="231"/>
      <c r="N187" s="232"/>
      <c r="O187" s="232"/>
      <c r="P187" s="232"/>
      <c r="Q187" s="232"/>
      <c r="R187" s="232"/>
      <c r="S187" s="232"/>
      <c r="T187" s="233"/>
      <c r="U187" s="13"/>
      <c r="V187" s="13"/>
      <c r="W187" s="13"/>
      <c r="X187" s="13"/>
      <c r="Y187" s="13"/>
      <c r="Z187" s="13"/>
      <c r="AA187" s="13"/>
      <c r="AB187" s="13"/>
      <c r="AC187" s="13"/>
      <c r="AD187" s="13"/>
      <c r="AE187" s="13"/>
      <c r="AT187" s="234" t="s">
        <v>153</v>
      </c>
      <c r="AU187" s="234" t="s">
        <v>83</v>
      </c>
      <c r="AV187" s="13" t="s">
        <v>81</v>
      </c>
      <c r="AW187" s="13" t="s">
        <v>35</v>
      </c>
      <c r="AX187" s="13" t="s">
        <v>73</v>
      </c>
      <c r="AY187" s="234" t="s">
        <v>142</v>
      </c>
    </row>
    <row r="188" s="14" customFormat="1">
      <c r="A188" s="14"/>
      <c r="B188" s="235"/>
      <c r="C188" s="236"/>
      <c r="D188" s="226" t="s">
        <v>153</v>
      </c>
      <c r="E188" s="237" t="s">
        <v>19</v>
      </c>
      <c r="F188" s="238" t="s">
        <v>1242</v>
      </c>
      <c r="G188" s="236"/>
      <c r="H188" s="239">
        <v>0.059999999999999998</v>
      </c>
      <c r="I188" s="240"/>
      <c r="J188" s="236"/>
      <c r="K188" s="236"/>
      <c r="L188" s="241"/>
      <c r="M188" s="242"/>
      <c r="N188" s="243"/>
      <c r="O188" s="243"/>
      <c r="P188" s="243"/>
      <c r="Q188" s="243"/>
      <c r="R188" s="243"/>
      <c r="S188" s="243"/>
      <c r="T188" s="244"/>
      <c r="U188" s="14"/>
      <c r="V188" s="14"/>
      <c r="W188" s="14"/>
      <c r="X188" s="14"/>
      <c r="Y188" s="14"/>
      <c r="Z188" s="14"/>
      <c r="AA188" s="14"/>
      <c r="AB188" s="14"/>
      <c r="AC188" s="14"/>
      <c r="AD188" s="14"/>
      <c r="AE188" s="14"/>
      <c r="AT188" s="245" t="s">
        <v>153</v>
      </c>
      <c r="AU188" s="245" t="s">
        <v>83</v>
      </c>
      <c r="AV188" s="14" t="s">
        <v>83</v>
      </c>
      <c r="AW188" s="14" t="s">
        <v>35</v>
      </c>
      <c r="AX188" s="14" t="s">
        <v>73</v>
      </c>
      <c r="AY188" s="245" t="s">
        <v>142</v>
      </c>
    </row>
    <row r="189" s="13" customFormat="1">
      <c r="A189" s="13"/>
      <c r="B189" s="224"/>
      <c r="C189" s="225"/>
      <c r="D189" s="226" t="s">
        <v>153</v>
      </c>
      <c r="E189" s="227" t="s">
        <v>19</v>
      </c>
      <c r="F189" s="228" t="s">
        <v>1205</v>
      </c>
      <c r="G189" s="225"/>
      <c r="H189" s="227" t="s">
        <v>19</v>
      </c>
      <c r="I189" s="229"/>
      <c r="J189" s="225"/>
      <c r="K189" s="225"/>
      <c r="L189" s="230"/>
      <c r="M189" s="231"/>
      <c r="N189" s="232"/>
      <c r="O189" s="232"/>
      <c r="P189" s="232"/>
      <c r="Q189" s="232"/>
      <c r="R189" s="232"/>
      <c r="S189" s="232"/>
      <c r="T189" s="233"/>
      <c r="U189" s="13"/>
      <c r="V189" s="13"/>
      <c r="W189" s="13"/>
      <c r="X189" s="13"/>
      <c r="Y189" s="13"/>
      <c r="Z189" s="13"/>
      <c r="AA189" s="13"/>
      <c r="AB189" s="13"/>
      <c r="AC189" s="13"/>
      <c r="AD189" s="13"/>
      <c r="AE189" s="13"/>
      <c r="AT189" s="234" t="s">
        <v>153</v>
      </c>
      <c r="AU189" s="234" t="s">
        <v>83</v>
      </c>
      <c r="AV189" s="13" t="s">
        <v>81</v>
      </c>
      <c r="AW189" s="13" t="s">
        <v>35</v>
      </c>
      <c r="AX189" s="13" t="s">
        <v>73</v>
      </c>
      <c r="AY189" s="234" t="s">
        <v>142</v>
      </c>
    </row>
    <row r="190" s="14" customFormat="1">
      <c r="A190" s="14"/>
      <c r="B190" s="235"/>
      <c r="C190" s="236"/>
      <c r="D190" s="226" t="s">
        <v>153</v>
      </c>
      <c r="E190" s="237" t="s">
        <v>19</v>
      </c>
      <c r="F190" s="238" t="s">
        <v>1243</v>
      </c>
      <c r="G190" s="236"/>
      <c r="H190" s="239">
        <v>0.040000000000000001</v>
      </c>
      <c r="I190" s="240"/>
      <c r="J190" s="236"/>
      <c r="K190" s="236"/>
      <c r="L190" s="241"/>
      <c r="M190" s="242"/>
      <c r="N190" s="243"/>
      <c r="O190" s="243"/>
      <c r="P190" s="243"/>
      <c r="Q190" s="243"/>
      <c r="R190" s="243"/>
      <c r="S190" s="243"/>
      <c r="T190" s="244"/>
      <c r="U190" s="14"/>
      <c r="V190" s="14"/>
      <c r="W190" s="14"/>
      <c r="X190" s="14"/>
      <c r="Y190" s="14"/>
      <c r="Z190" s="14"/>
      <c r="AA190" s="14"/>
      <c r="AB190" s="14"/>
      <c r="AC190" s="14"/>
      <c r="AD190" s="14"/>
      <c r="AE190" s="14"/>
      <c r="AT190" s="245" t="s">
        <v>153</v>
      </c>
      <c r="AU190" s="245" t="s">
        <v>83</v>
      </c>
      <c r="AV190" s="14" t="s">
        <v>83</v>
      </c>
      <c r="AW190" s="14" t="s">
        <v>35</v>
      </c>
      <c r="AX190" s="14" t="s">
        <v>73</v>
      </c>
      <c r="AY190" s="245" t="s">
        <v>142</v>
      </c>
    </row>
    <row r="191" s="15" customFormat="1">
      <c r="A191" s="15"/>
      <c r="B191" s="246"/>
      <c r="C191" s="247"/>
      <c r="D191" s="226" t="s">
        <v>153</v>
      </c>
      <c r="E191" s="248" t="s">
        <v>19</v>
      </c>
      <c r="F191" s="249" t="s">
        <v>160</v>
      </c>
      <c r="G191" s="247"/>
      <c r="H191" s="250">
        <v>0.16</v>
      </c>
      <c r="I191" s="251"/>
      <c r="J191" s="247"/>
      <c r="K191" s="247"/>
      <c r="L191" s="252"/>
      <c r="M191" s="253"/>
      <c r="N191" s="254"/>
      <c r="O191" s="254"/>
      <c r="P191" s="254"/>
      <c r="Q191" s="254"/>
      <c r="R191" s="254"/>
      <c r="S191" s="254"/>
      <c r="T191" s="255"/>
      <c r="U191" s="15"/>
      <c r="V191" s="15"/>
      <c r="W191" s="15"/>
      <c r="X191" s="15"/>
      <c r="Y191" s="15"/>
      <c r="Z191" s="15"/>
      <c r="AA191" s="15"/>
      <c r="AB191" s="15"/>
      <c r="AC191" s="15"/>
      <c r="AD191" s="15"/>
      <c r="AE191" s="15"/>
      <c r="AT191" s="256" t="s">
        <v>153</v>
      </c>
      <c r="AU191" s="256" t="s">
        <v>83</v>
      </c>
      <c r="AV191" s="15" t="s">
        <v>149</v>
      </c>
      <c r="AW191" s="15" t="s">
        <v>35</v>
      </c>
      <c r="AX191" s="15" t="s">
        <v>81</v>
      </c>
      <c r="AY191" s="256" t="s">
        <v>142</v>
      </c>
    </row>
    <row r="192" s="2" customFormat="1" ht="16.5" customHeight="1">
      <c r="A192" s="40"/>
      <c r="B192" s="41"/>
      <c r="C192" s="257" t="s">
        <v>249</v>
      </c>
      <c r="D192" s="257" t="s">
        <v>250</v>
      </c>
      <c r="E192" s="258" t="s">
        <v>1244</v>
      </c>
      <c r="F192" s="259" t="s">
        <v>1245</v>
      </c>
      <c r="G192" s="260" t="s">
        <v>302</v>
      </c>
      <c r="H192" s="261">
        <v>0.064000000000000001</v>
      </c>
      <c r="I192" s="262"/>
      <c r="J192" s="263">
        <f>ROUND(I192*H192,2)</f>
        <v>0</v>
      </c>
      <c r="K192" s="259" t="s">
        <v>19</v>
      </c>
      <c r="L192" s="264"/>
      <c r="M192" s="265" t="s">
        <v>19</v>
      </c>
      <c r="N192" s="266" t="s">
        <v>44</v>
      </c>
      <c r="O192" s="86"/>
      <c r="P192" s="215">
        <f>O192*H192</f>
        <v>0</v>
      </c>
      <c r="Q192" s="215">
        <v>0.001</v>
      </c>
      <c r="R192" s="215">
        <f>Q192*H192</f>
        <v>6.3999999999999997E-05</v>
      </c>
      <c r="S192" s="215">
        <v>0</v>
      </c>
      <c r="T192" s="216">
        <f>S192*H192</f>
        <v>0</v>
      </c>
      <c r="U192" s="40"/>
      <c r="V192" s="40"/>
      <c r="W192" s="40"/>
      <c r="X192" s="40"/>
      <c r="Y192" s="40"/>
      <c r="Z192" s="40"/>
      <c r="AA192" s="40"/>
      <c r="AB192" s="40"/>
      <c r="AC192" s="40"/>
      <c r="AD192" s="40"/>
      <c r="AE192" s="40"/>
      <c r="AR192" s="217" t="s">
        <v>209</v>
      </c>
      <c r="AT192" s="217" t="s">
        <v>250</v>
      </c>
      <c r="AU192" s="217" t="s">
        <v>83</v>
      </c>
      <c r="AY192" s="19" t="s">
        <v>142</v>
      </c>
      <c r="BE192" s="218">
        <f>IF(N192="základní",J192,0)</f>
        <v>0</v>
      </c>
      <c r="BF192" s="218">
        <f>IF(N192="snížená",J192,0)</f>
        <v>0</v>
      </c>
      <c r="BG192" s="218">
        <f>IF(N192="zákl. přenesená",J192,0)</f>
        <v>0</v>
      </c>
      <c r="BH192" s="218">
        <f>IF(N192="sníž. přenesená",J192,0)</f>
        <v>0</v>
      </c>
      <c r="BI192" s="218">
        <f>IF(N192="nulová",J192,0)</f>
        <v>0</v>
      </c>
      <c r="BJ192" s="19" t="s">
        <v>81</v>
      </c>
      <c r="BK192" s="218">
        <f>ROUND(I192*H192,2)</f>
        <v>0</v>
      </c>
      <c r="BL192" s="19" t="s">
        <v>149</v>
      </c>
      <c r="BM192" s="217" t="s">
        <v>1246</v>
      </c>
    </row>
    <row r="193" s="13" customFormat="1">
      <c r="A193" s="13"/>
      <c r="B193" s="224"/>
      <c r="C193" s="225"/>
      <c r="D193" s="226" t="s">
        <v>153</v>
      </c>
      <c r="E193" s="227" t="s">
        <v>19</v>
      </c>
      <c r="F193" s="228" t="s">
        <v>1193</v>
      </c>
      <c r="G193" s="225"/>
      <c r="H193" s="227" t="s">
        <v>19</v>
      </c>
      <c r="I193" s="229"/>
      <c r="J193" s="225"/>
      <c r="K193" s="225"/>
      <c r="L193" s="230"/>
      <c r="M193" s="231"/>
      <c r="N193" s="232"/>
      <c r="O193" s="232"/>
      <c r="P193" s="232"/>
      <c r="Q193" s="232"/>
      <c r="R193" s="232"/>
      <c r="S193" s="232"/>
      <c r="T193" s="233"/>
      <c r="U193" s="13"/>
      <c r="V193" s="13"/>
      <c r="W193" s="13"/>
      <c r="X193" s="13"/>
      <c r="Y193" s="13"/>
      <c r="Z193" s="13"/>
      <c r="AA193" s="13"/>
      <c r="AB193" s="13"/>
      <c r="AC193" s="13"/>
      <c r="AD193" s="13"/>
      <c r="AE193" s="13"/>
      <c r="AT193" s="234" t="s">
        <v>153</v>
      </c>
      <c r="AU193" s="234" t="s">
        <v>83</v>
      </c>
      <c r="AV193" s="13" t="s">
        <v>81</v>
      </c>
      <c r="AW193" s="13" t="s">
        <v>35</v>
      </c>
      <c r="AX193" s="13" t="s">
        <v>73</v>
      </c>
      <c r="AY193" s="234" t="s">
        <v>142</v>
      </c>
    </row>
    <row r="194" s="13" customFormat="1">
      <c r="A194" s="13"/>
      <c r="B194" s="224"/>
      <c r="C194" s="225"/>
      <c r="D194" s="226" t="s">
        <v>153</v>
      </c>
      <c r="E194" s="227" t="s">
        <v>19</v>
      </c>
      <c r="F194" s="228" t="s">
        <v>1247</v>
      </c>
      <c r="G194" s="225"/>
      <c r="H194" s="227" t="s">
        <v>19</v>
      </c>
      <c r="I194" s="229"/>
      <c r="J194" s="225"/>
      <c r="K194" s="225"/>
      <c r="L194" s="230"/>
      <c r="M194" s="231"/>
      <c r="N194" s="232"/>
      <c r="O194" s="232"/>
      <c r="P194" s="232"/>
      <c r="Q194" s="232"/>
      <c r="R194" s="232"/>
      <c r="S194" s="232"/>
      <c r="T194" s="233"/>
      <c r="U194" s="13"/>
      <c r="V194" s="13"/>
      <c r="W194" s="13"/>
      <c r="X194" s="13"/>
      <c r="Y194" s="13"/>
      <c r="Z194" s="13"/>
      <c r="AA194" s="13"/>
      <c r="AB194" s="13"/>
      <c r="AC194" s="13"/>
      <c r="AD194" s="13"/>
      <c r="AE194" s="13"/>
      <c r="AT194" s="234" t="s">
        <v>153</v>
      </c>
      <c r="AU194" s="234" t="s">
        <v>83</v>
      </c>
      <c r="AV194" s="13" t="s">
        <v>81</v>
      </c>
      <c r="AW194" s="13" t="s">
        <v>35</v>
      </c>
      <c r="AX194" s="13" t="s">
        <v>73</v>
      </c>
      <c r="AY194" s="234" t="s">
        <v>142</v>
      </c>
    </row>
    <row r="195" s="14" customFormat="1">
      <c r="A195" s="14"/>
      <c r="B195" s="235"/>
      <c r="C195" s="236"/>
      <c r="D195" s="226" t="s">
        <v>153</v>
      </c>
      <c r="E195" s="237" t="s">
        <v>19</v>
      </c>
      <c r="F195" s="238" t="s">
        <v>1248</v>
      </c>
      <c r="G195" s="236"/>
      <c r="H195" s="239">
        <v>0.064000000000000001</v>
      </c>
      <c r="I195" s="240"/>
      <c r="J195" s="236"/>
      <c r="K195" s="236"/>
      <c r="L195" s="241"/>
      <c r="M195" s="242"/>
      <c r="N195" s="243"/>
      <c r="O195" s="243"/>
      <c r="P195" s="243"/>
      <c r="Q195" s="243"/>
      <c r="R195" s="243"/>
      <c r="S195" s="243"/>
      <c r="T195" s="244"/>
      <c r="U195" s="14"/>
      <c r="V195" s="14"/>
      <c r="W195" s="14"/>
      <c r="X195" s="14"/>
      <c r="Y195" s="14"/>
      <c r="Z195" s="14"/>
      <c r="AA195" s="14"/>
      <c r="AB195" s="14"/>
      <c r="AC195" s="14"/>
      <c r="AD195" s="14"/>
      <c r="AE195" s="14"/>
      <c r="AT195" s="245" t="s">
        <v>153</v>
      </c>
      <c r="AU195" s="245" t="s">
        <v>83</v>
      </c>
      <c r="AV195" s="14" t="s">
        <v>83</v>
      </c>
      <c r="AW195" s="14" t="s">
        <v>35</v>
      </c>
      <c r="AX195" s="14" t="s">
        <v>73</v>
      </c>
      <c r="AY195" s="245" t="s">
        <v>142</v>
      </c>
    </row>
    <row r="196" s="15" customFormat="1">
      <c r="A196" s="15"/>
      <c r="B196" s="246"/>
      <c r="C196" s="247"/>
      <c r="D196" s="226" t="s">
        <v>153</v>
      </c>
      <c r="E196" s="248" t="s">
        <v>19</v>
      </c>
      <c r="F196" s="249" t="s">
        <v>160</v>
      </c>
      <c r="G196" s="247"/>
      <c r="H196" s="250">
        <v>0.064000000000000001</v>
      </c>
      <c r="I196" s="251"/>
      <c r="J196" s="247"/>
      <c r="K196" s="247"/>
      <c r="L196" s="252"/>
      <c r="M196" s="253"/>
      <c r="N196" s="254"/>
      <c r="O196" s="254"/>
      <c r="P196" s="254"/>
      <c r="Q196" s="254"/>
      <c r="R196" s="254"/>
      <c r="S196" s="254"/>
      <c r="T196" s="255"/>
      <c r="U196" s="15"/>
      <c r="V196" s="15"/>
      <c r="W196" s="15"/>
      <c r="X196" s="15"/>
      <c r="Y196" s="15"/>
      <c r="Z196" s="15"/>
      <c r="AA196" s="15"/>
      <c r="AB196" s="15"/>
      <c r="AC196" s="15"/>
      <c r="AD196" s="15"/>
      <c r="AE196" s="15"/>
      <c r="AT196" s="256" t="s">
        <v>153</v>
      </c>
      <c r="AU196" s="256" t="s">
        <v>83</v>
      </c>
      <c r="AV196" s="15" t="s">
        <v>149</v>
      </c>
      <c r="AW196" s="15" t="s">
        <v>35</v>
      </c>
      <c r="AX196" s="15" t="s">
        <v>81</v>
      </c>
      <c r="AY196" s="256" t="s">
        <v>142</v>
      </c>
    </row>
    <row r="197" s="2" customFormat="1" ht="21.75" customHeight="1">
      <c r="A197" s="40"/>
      <c r="B197" s="41"/>
      <c r="C197" s="206" t="s">
        <v>257</v>
      </c>
      <c r="D197" s="206" t="s">
        <v>144</v>
      </c>
      <c r="E197" s="207" t="s">
        <v>1249</v>
      </c>
      <c r="F197" s="208" t="s">
        <v>1250</v>
      </c>
      <c r="G197" s="209" t="s">
        <v>147</v>
      </c>
      <c r="H197" s="210">
        <v>2</v>
      </c>
      <c r="I197" s="211"/>
      <c r="J197" s="212">
        <f>ROUND(I197*H197,2)</f>
        <v>0</v>
      </c>
      <c r="K197" s="208" t="s">
        <v>148</v>
      </c>
      <c r="L197" s="46"/>
      <c r="M197" s="213" t="s">
        <v>19</v>
      </c>
      <c r="N197" s="214" t="s">
        <v>44</v>
      </c>
      <c r="O197" s="86"/>
      <c r="P197" s="215">
        <f>O197*H197</f>
        <v>0</v>
      </c>
      <c r="Q197" s="215">
        <v>0</v>
      </c>
      <c r="R197" s="215">
        <f>Q197*H197</f>
        <v>0</v>
      </c>
      <c r="S197" s="215">
        <v>0</v>
      </c>
      <c r="T197" s="216">
        <f>S197*H197</f>
        <v>0</v>
      </c>
      <c r="U197" s="40"/>
      <c r="V197" s="40"/>
      <c r="W197" s="40"/>
      <c r="X197" s="40"/>
      <c r="Y197" s="40"/>
      <c r="Z197" s="40"/>
      <c r="AA197" s="40"/>
      <c r="AB197" s="40"/>
      <c r="AC197" s="40"/>
      <c r="AD197" s="40"/>
      <c r="AE197" s="40"/>
      <c r="AR197" s="217" t="s">
        <v>149</v>
      </c>
      <c r="AT197" s="217" t="s">
        <v>144</v>
      </c>
      <c r="AU197" s="217" t="s">
        <v>83</v>
      </c>
      <c r="AY197" s="19" t="s">
        <v>142</v>
      </c>
      <c r="BE197" s="218">
        <f>IF(N197="základní",J197,0)</f>
        <v>0</v>
      </c>
      <c r="BF197" s="218">
        <f>IF(N197="snížená",J197,0)</f>
        <v>0</v>
      </c>
      <c r="BG197" s="218">
        <f>IF(N197="zákl. přenesená",J197,0)</f>
        <v>0</v>
      </c>
      <c r="BH197" s="218">
        <f>IF(N197="sníž. přenesená",J197,0)</f>
        <v>0</v>
      </c>
      <c r="BI197" s="218">
        <f>IF(N197="nulová",J197,0)</f>
        <v>0</v>
      </c>
      <c r="BJ197" s="19" t="s">
        <v>81</v>
      </c>
      <c r="BK197" s="218">
        <f>ROUND(I197*H197,2)</f>
        <v>0</v>
      </c>
      <c r="BL197" s="19" t="s">
        <v>149</v>
      </c>
      <c r="BM197" s="217" t="s">
        <v>1251</v>
      </c>
    </row>
    <row r="198" s="2" customFormat="1">
      <c r="A198" s="40"/>
      <c r="B198" s="41"/>
      <c r="C198" s="42"/>
      <c r="D198" s="219" t="s">
        <v>151</v>
      </c>
      <c r="E198" s="42"/>
      <c r="F198" s="220" t="s">
        <v>1252</v>
      </c>
      <c r="G198" s="42"/>
      <c r="H198" s="42"/>
      <c r="I198" s="221"/>
      <c r="J198" s="42"/>
      <c r="K198" s="42"/>
      <c r="L198" s="46"/>
      <c r="M198" s="222"/>
      <c r="N198" s="223"/>
      <c r="O198" s="86"/>
      <c r="P198" s="86"/>
      <c r="Q198" s="86"/>
      <c r="R198" s="86"/>
      <c r="S198" s="86"/>
      <c r="T198" s="87"/>
      <c r="U198" s="40"/>
      <c r="V198" s="40"/>
      <c r="W198" s="40"/>
      <c r="X198" s="40"/>
      <c r="Y198" s="40"/>
      <c r="Z198" s="40"/>
      <c r="AA198" s="40"/>
      <c r="AB198" s="40"/>
      <c r="AC198" s="40"/>
      <c r="AD198" s="40"/>
      <c r="AE198" s="40"/>
      <c r="AT198" s="19" t="s">
        <v>151</v>
      </c>
      <c r="AU198" s="19" t="s">
        <v>83</v>
      </c>
    </row>
    <row r="199" s="13" customFormat="1">
      <c r="A199" s="13"/>
      <c r="B199" s="224"/>
      <c r="C199" s="225"/>
      <c r="D199" s="226" t="s">
        <v>153</v>
      </c>
      <c r="E199" s="227" t="s">
        <v>19</v>
      </c>
      <c r="F199" s="228" t="s">
        <v>1193</v>
      </c>
      <c r="G199" s="225"/>
      <c r="H199" s="227" t="s">
        <v>19</v>
      </c>
      <c r="I199" s="229"/>
      <c r="J199" s="225"/>
      <c r="K199" s="225"/>
      <c r="L199" s="230"/>
      <c r="M199" s="231"/>
      <c r="N199" s="232"/>
      <c r="O199" s="232"/>
      <c r="P199" s="232"/>
      <c r="Q199" s="232"/>
      <c r="R199" s="232"/>
      <c r="S199" s="232"/>
      <c r="T199" s="233"/>
      <c r="U199" s="13"/>
      <c r="V199" s="13"/>
      <c r="W199" s="13"/>
      <c r="X199" s="13"/>
      <c r="Y199" s="13"/>
      <c r="Z199" s="13"/>
      <c r="AA199" s="13"/>
      <c r="AB199" s="13"/>
      <c r="AC199" s="13"/>
      <c r="AD199" s="13"/>
      <c r="AE199" s="13"/>
      <c r="AT199" s="234" t="s">
        <v>153</v>
      </c>
      <c r="AU199" s="234" t="s">
        <v>83</v>
      </c>
      <c r="AV199" s="13" t="s">
        <v>81</v>
      </c>
      <c r="AW199" s="13" t="s">
        <v>35</v>
      </c>
      <c r="AX199" s="13" t="s">
        <v>73</v>
      </c>
      <c r="AY199" s="234" t="s">
        <v>142</v>
      </c>
    </row>
    <row r="200" s="14" customFormat="1">
      <c r="A200" s="14"/>
      <c r="B200" s="235"/>
      <c r="C200" s="236"/>
      <c r="D200" s="226" t="s">
        <v>153</v>
      </c>
      <c r="E200" s="237" t="s">
        <v>19</v>
      </c>
      <c r="F200" s="238" t="s">
        <v>1253</v>
      </c>
      <c r="G200" s="236"/>
      <c r="H200" s="239">
        <v>2</v>
      </c>
      <c r="I200" s="240"/>
      <c r="J200" s="236"/>
      <c r="K200" s="236"/>
      <c r="L200" s="241"/>
      <c r="M200" s="242"/>
      <c r="N200" s="243"/>
      <c r="O200" s="243"/>
      <c r="P200" s="243"/>
      <c r="Q200" s="243"/>
      <c r="R200" s="243"/>
      <c r="S200" s="243"/>
      <c r="T200" s="244"/>
      <c r="U200" s="14"/>
      <c r="V200" s="14"/>
      <c r="W200" s="14"/>
      <c r="X200" s="14"/>
      <c r="Y200" s="14"/>
      <c r="Z200" s="14"/>
      <c r="AA200" s="14"/>
      <c r="AB200" s="14"/>
      <c r="AC200" s="14"/>
      <c r="AD200" s="14"/>
      <c r="AE200" s="14"/>
      <c r="AT200" s="245" t="s">
        <v>153</v>
      </c>
      <c r="AU200" s="245" t="s">
        <v>83</v>
      </c>
      <c r="AV200" s="14" t="s">
        <v>83</v>
      </c>
      <c r="AW200" s="14" t="s">
        <v>35</v>
      </c>
      <c r="AX200" s="14" t="s">
        <v>81</v>
      </c>
      <c r="AY200" s="245" t="s">
        <v>142</v>
      </c>
    </row>
    <row r="201" s="2" customFormat="1" ht="16.5" customHeight="1">
      <c r="A201" s="40"/>
      <c r="B201" s="41"/>
      <c r="C201" s="257" t="s">
        <v>266</v>
      </c>
      <c r="D201" s="257" t="s">
        <v>250</v>
      </c>
      <c r="E201" s="258" t="s">
        <v>361</v>
      </c>
      <c r="F201" s="259" t="s">
        <v>362</v>
      </c>
      <c r="G201" s="260" t="s">
        <v>363</v>
      </c>
      <c r="H201" s="261">
        <v>1</v>
      </c>
      <c r="I201" s="262"/>
      <c r="J201" s="263">
        <f>ROUND(I201*H201,2)</f>
        <v>0</v>
      </c>
      <c r="K201" s="259" t="s">
        <v>148</v>
      </c>
      <c r="L201" s="264"/>
      <c r="M201" s="265" t="s">
        <v>19</v>
      </c>
      <c r="N201" s="266" t="s">
        <v>44</v>
      </c>
      <c r="O201" s="86"/>
      <c r="P201" s="215">
        <f>O201*H201</f>
        <v>0</v>
      </c>
      <c r="Q201" s="215">
        <v>0.001</v>
      </c>
      <c r="R201" s="215">
        <f>Q201*H201</f>
        <v>0.001</v>
      </c>
      <c r="S201" s="215">
        <v>0</v>
      </c>
      <c r="T201" s="216">
        <f>S201*H201</f>
        <v>0</v>
      </c>
      <c r="U201" s="40"/>
      <c r="V201" s="40"/>
      <c r="W201" s="40"/>
      <c r="X201" s="40"/>
      <c r="Y201" s="40"/>
      <c r="Z201" s="40"/>
      <c r="AA201" s="40"/>
      <c r="AB201" s="40"/>
      <c r="AC201" s="40"/>
      <c r="AD201" s="40"/>
      <c r="AE201" s="40"/>
      <c r="AR201" s="217" t="s">
        <v>209</v>
      </c>
      <c r="AT201" s="217" t="s">
        <v>250</v>
      </c>
      <c r="AU201" s="217" t="s">
        <v>83</v>
      </c>
      <c r="AY201" s="19" t="s">
        <v>142</v>
      </c>
      <c r="BE201" s="218">
        <f>IF(N201="základní",J201,0)</f>
        <v>0</v>
      </c>
      <c r="BF201" s="218">
        <f>IF(N201="snížená",J201,0)</f>
        <v>0</v>
      </c>
      <c r="BG201" s="218">
        <f>IF(N201="zákl. přenesená",J201,0)</f>
        <v>0</v>
      </c>
      <c r="BH201" s="218">
        <f>IF(N201="sníž. přenesená",J201,0)</f>
        <v>0</v>
      </c>
      <c r="BI201" s="218">
        <f>IF(N201="nulová",J201,0)</f>
        <v>0</v>
      </c>
      <c r="BJ201" s="19" t="s">
        <v>81</v>
      </c>
      <c r="BK201" s="218">
        <f>ROUND(I201*H201,2)</f>
        <v>0</v>
      </c>
      <c r="BL201" s="19" t="s">
        <v>149</v>
      </c>
      <c r="BM201" s="217" t="s">
        <v>1254</v>
      </c>
    </row>
    <row r="202" s="13" customFormat="1">
      <c r="A202" s="13"/>
      <c r="B202" s="224"/>
      <c r="C202" s="225"/>
      <c r="D202" s="226" t="s">
        <v>153</v>
      </c>
      <c r="E202" s="227" t="s">
        <v>19</v>
      </c>
      <c r="F202" s="228" t="s">
        <v>1193</v>
      </c>
      <c r="G202" s="225"/>
      <c r="H202" s="227" t="s">
        <v>19</v>
      </c>
      <c r="I202" s="229"/>
      <c r="J202" s="225"/>
      <c r="K202" s="225"/>
      <c r="L202" s="230"/>
      <c r="M202" s="231"/>
      <c r="N202" s="232"/>
      <c r="O202" s="232"/>
      <c r="P202" s="232"/>
      <c r="Q202" s="232"/>
      <c r="R202" s="232"/>
      <c r="S202" s="232"/>
      <c r="T202" s="233"/>
      <c r="U202" s="13"/>
      <c r="V202" s="13"/>
      <c r="W202" s="13"/>
      <c r="X202" s="13"/>
      <c r="Y202" s="13"/>
      <c r="Z202" s="13"/>
      <c r="AA202" s="13"/>
      <c r="AB202" s="13"/>
      <c r="AC202" s="13"/>
      <c r="AD202" s="13"/>
      <c r="AE202" s="13"/>
      <c r="AT202" s="234" t="s">
        <v>153</v>
      </c>
      <c r="AU202" s="234" t="s">
        <v>83</v>
      </c>
      <c r="AV202" s="13" t="s">
        <v>81</v>
      </c>
      <c r="AW202" s="13" t="s">
        <v>35</v>
      </c>
      <c r="AX202" s="13" t="s">
        <v>73</v>
      </c>
      <c r="AY202" s="234" t="s">
        <v>142</v>
      </c>
    </row>
    <row r="203" s="14" customFormat="1">
      <c r="A203" s="14"/>
      <c r="B203" s="235"/>
      <c r="C203" s="236"/>
      <c r="D203" s="226" t="s">
        <v>153</v>
      </c>
      <c r="E203" s="237" t="s">
        <v>19</v>
      </c>
      <c r="F203" s="238" t="s">
        <v>1255</v>
      </c>
      <c r="G203" s="236"/>
      <c r="H203" s="239">
        <v>0.002</v>
      </c>
      <c r="I203" s="240"/>
      <c r="J203" s="236"/>
      <c r="K203" s="236"/>
      <c r="L203" s="241"/>
      <c r="M203" s="242"/>
      <c r="N203" s="243"/>
      <c r="O203" s="243"/>
      <c r="P203" s="243"/>
      <c r="Q203" s="243"/>
      <c r="R203" s="243"/>
      <c r="S203" s="243"/>
      <c r="T203" s="244"/>
      <c r="U203" s="14"/>
      <c r="V203" s="14"/>
      <c r="W203" s="14"/>
      <c r="X203" s="14"/>
      <c r="Y203" s="14"/>
      <c r="Z203" s="14"/>
      <c r="AA203" s="14"/>
      <c r="AB203" s="14"/>
      <c r="AC203" s="14"/>
      <c r="AD203" s="14"/>
      <c r="AE203" s="14"/>
      <c r="AT203" s="245" t="s">
        <v>153</v>
      </c>
      <c r="AU203" s="245" t="s">
        <v>83</v>
      </c>
      <c r="AV203" s="14" t="s">
        <v>83</v>
      </c>
      <c r="AW203" s="14" t="s">
        <v>35</v>
      </c>
      <c r="AX203" s="14" t="s">
        <v>73</v>
      </c>
      <c r="AY203" s="245" t="s">
        <v>142</v>
      </c>
    </row>
    <row r="204" s="13" customFormat="1">
      <c r="A204" s="13"/>
      <c r="B204" s="224"/>
      <c r="C204" s="225"/>
      <c r="D204" s="226" t="s">
        <v>153</v>
      </c>
      <c r="E204" s="227" t="s">
        <v>19</v>
      </c>
      <c r="F204" s="228" t="s">
        <v>366</v>
      </c>
      <c r="G204" s="225"/>
      <c r="H204" s="227" t="s">
        <v>19</v>
      </c>
      <c r="I204" s="229"/>
      <c r="J204" s="225"/>
      <c r="K204" s="225"/>
      <c r="L204" s="230"/>
      <c r="M204" s="231"/>
      <c r="N204" s="232"/>
      <c r="O204" s="232"/>
      <c r="P204" s="232"/>
      <c r="Q204" s="232"/>
      <c r="R204" s="232"/>
      <c r="S204" s="232"/>
      <c r="T204" s="233"/>
      <c r="U204" s="13"/>
      <c r="V204" s="13"/>
      <c r="W204" s="13"/>
      <c r="X204" s="13"/>
      <c r="Y204" s="13"/>
      <c r="Z204" s="13"/>
      <c r="AA204" s="13"/>
      <c r="AB204" s="13"/>
      <c r="AC204" s="13"/>
      <c r="AD204" s="13"/>
      <c r="AE204" s="13"/>
      <c r="AT204" s="234" t="s">
        <v>153</v>
      </c>
      <c r="AU204" s="234" t="s">
        <v>83</v>
      </c>
      <c r="AV204" s="13" t="s">
        <v>81</v>
      </c>
      <c r="AW204" s="13" t="s">
        <v>35</v>
      </c>
      <c r="AX204" s="13" t="s">
        <v>73</v>
      </c>
      <c r="AY204" s="234" t="s">
        <v>142</v>
      </c>
    </row>
    <row r="205" s="14" customFormat="1">
      <c r="A205" s="14"/>
      <c r="B205" s="235"/>
      <c r="C205" s="236"/>
      <c r="D205" s="226" t="s">
        <v>153</v>
      </c>
      <c r="E205" s="237" t="s">
        <v>19</v>
      </c>
      <c r="F205" s="238" t="s">
        <v>1256</v>
      </c>
      <c r="G205" s="236"/>
      <c r="H205" s="239">
        <v>0.998</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153</v>
      </c>
      <c r="AU205" s="245" t="s">
        <v>83</v>
      </c>
      <c r="AV205" s="14" t="s">
        <v>83</v>
      </c>
      <c r="AW205" s="14" t="s">
        <v>35</v>
      </c>
      <c r="AX205" s="14" t="s">
        <v>73</v>
      </c>
      <c r="AY205" s="245" t="s">
        <v>142</v>
      </c>
    </row>
    <row r="206" s="15" customFormat="1">
      <c r="A206" s="15"/>
      <c r="B206" s="246"/>
      <c r="C206" s="247"/>
      <c r="D206" s="226" t="s">
        <v>153</v>
      </c>
      <c r="E206" s="248" t="s">
        <v>19</v>
      </c>
      <c r="F206" s="249" t="s">
        <v>160</v>
      </c>
      <c r="G206" s="247"/>
      <c r="H206" s="250">
        <v>1</v>
      </c>
      <c r="I206" s="251"/>
      <c r="J206" s="247"/>
      <c r="K206" s="247"/>
      <c r="L206" s="252"/>
      <c r="M206" s="253"/>
      <c r="N206" s="254"/>
      <c r="O206" s="254"/>
      <c r="P206" s="254"/>
      <c r="Q206" s="254"/>
      <c r="R206" s="254"/>
      <c r="S206" s="254"/>
      <c r="T206" s="255"/>
      <c r="U206" s="15"/>
      <c r="V206" s="15"/>
      <c r="W206" s="15"/>
      <c r="X206" s="15"/>
      <c r="Y206" s="15"/>
      <c r="Z206" s="15"/>
      <c r="AA206" s="15"/>
      <c r="AB206" s="15"/>
      <c r="AC206" s="15"/>
      <c r="AD206" s="15"/>
      <c r="AE206" s="15"/>
      <c r="AT206" s="256" t="s">
        <v>153</v>
      </c>
      <c r="AU206" s="256" t="s">
        <v>83</v>
      </c>
      <c r="AV206" s="15" t="s">
        <v>149</v>
      </c>
      <c r="AW206" s="15" t="s">
        <v>35</v>
      </c>
      <c r="AX206" s="15" t="s">
        <v>81</v>
      </c>
      <c r="AY206" s="256" t="s">
        <v>142</v>
      </c>
    </row>
    <row r="207" s="2" customFormat="1" ht="16.5" customHeight="1">
      <c r="A207" s="40"/>
      <c r="B207" s="41"/>
      <c r="C207" s="206" t="s">
        <v>8</v>
      </c>
      <c r="D207" s="206" t="s">
        <v>144</v>
      </c>
      <c r="E207" s="207" t="s">
        <v>1257</v>
      </c>
      <c r="F207" s="208" t="s">
        <v>1258</v>
      </c>
      <c r="G207" s="209" t="s">
        <v>147</v>
      </c>
      <c r="H207" s="210">
        <v>2</v>
      </c>
      <c r="I207" s="211"/>
      <c r="J207" s="212">
        <f>ROUND(I207*H207,2)</f>
        <v>0</v>
      </c>
      <c r="K207" s="208" t="s">
        <v>148</v>
      </c>
      <c r="L207" s="46"/>
      <c r="M207" s="213" t="s">
        <v>19</v>
      </c>
      <c r="N207" s="214" t="s">
        <v>44</v>
      </c>
      <c r="O207" s="86"/>
      <c r="P207" s="215">
        <f>O207*H207</f>
        <v>0</v>
      </c>
      <c r="Q207" s="215">
        <v>0</v>
      </c>
      <c r="R207" s="215">
        <f>Q207*H207</f>
        <v>0</v>
      </c>
      <c r="S207" s="215">
        <v>0</v>
      </c>
      <c r="T207" s="216">
        <f>S207*H207</f>
        <v>0</v>
      </c>
      <c r="U207" s="40"/>
      <c r="V207" s="40"/>
      <c r="W207" s="40"/>
      <c r="X207" s="40"/>
      <c r="Y207" s="40"/>
      <c r="Z207" s="40"/>
      <c r="AA207" s="40"/>
      <c r="AB207" s="40"/>
      <c r="AC207" s="40"/>
      <c r="AD207" s="40"/>
      <c r="AE207" s="40"/>
      <c r="AR207" s="217" t="s">
        <v>149</v>
      </c>
      <c r="AT207" s="217" t="s">
        <v>144</v>
      </c>
      <c r="AU207" s="217" t="s">
        <v>83</v>
      </c>
      <c r="AY207" s="19" t="s">
        <v>142</v>
      </c>
      <c r="BE207" s="218">
        <f>IF(N207="základní",J207,0)</f>
        <v>0</v>
      </c>
      <c r="BF207" s="218">
        <f>IF(N207="snížená",J207,0)</f>
        <v>0</v>
      </c>
      <c r="BG207" s="218">
        <f>IF(N207="zákl. přenesená",J207,0)</f>
        <v>0</v>
      </c>
      <c r="BH207" s="218">
        <f>IF(N207="sníž. přenesená",J207,0)</f>
        <v>0</v>
      </c>
      <c r="BI207" s="218">
        <f>IF(N207="nulová",J207,0)</f>
        <v>0</v>
      </c>
      <c r="BJ207" s="19" t="s">
        <v>81</v>
      </c>
      <c r="BK207" s="218">
        <f>ROUND(I207*H207,2)</f>
        <v>0</v>
      </c>
      <c r="BL207" s="19" t="s">
        <v>149</v>
      </c>
      <c r="BM207" s="217" t="s">
        <v>1259</v>
      </c>
    </row>
    <row r="208" s="2" customFormat="1">
      <c r="A208" s="40"/>
      <c r="B208" s="41"/>
      <c r="C208" s="42"/>
      <c r="D208" s="219" t="s">
        <v>151</v>
      </c>
      <c r="E208" s="42"/>
      <c r="F208" s="220" t="s">
        <v>1260</v>
      </c>
      <c r="G208" s="42"/>
      <c r="H208" s="42"/>
      <c r="I208" s="221"/>
      <c r="J208" s="42"/>
      <c r="K208" s="42"/>
      <c r="L208" s="46"/>
      <c r="M208" s="222"/>
      <c r="N208" s="223"/>
      <c r="O208" s="86"/>
      <c r="P208" s="86"/>
      <c r="Q208" s="86"/>
      <c r="R208" s="86"/>
      <c r="S208" s="86"/>
      <c r="T208" s="87"/>
      <c r="U208" s="40"/>
      <c r="V208" s="40"/>
      <c r="W208" s="40"/>
      <c r="X208" s="40"/>
      <c r="Y208" s="40"/>
      <c r="Z208" s="40"/>
      <c r="AA208" s="40"/>
      <c r="AB208" s="40"/>
      <c r="AC208" s="40"/>
      <c r="AD208" s="40"/>
      <c r="AE208" s="40"/>
      <c r="AT208" s="19" t="s">
        <v>151</v>
      </c>
      <c r="AU208" s="19" t="s">
        <v>83</v>
      </c>
    </row>
    <row r="209" s="13" customFormat="1">
      <c r="A209" s="13"/>
      <c r="B209" s="224"/>
      <c r="C209" s="225"/>
      <c r="D209" s="226" t="s">
        <v>153</v>
      </c>
      <c r="E209" s="227" t="s">
        <v>19</v>
      </c>
      <c r="F209" s="228" t="s">
        <v>1193</v>
      </c>
      <c r="G209" s="225"/>
      <c r="H209" s="227" t="s">
        <v>19</v>
      </c>
      <c r="I209" s="229"/>
      <c r="J209" s="225"/>
      <c r="K209" s="225"/>
      <c r="L209" s="230"/>
      <c r="M209" s="231"/>
      <c r="N209" s="232"/>
      <c r="O209" s="232"/>
      <c r="P209" s="232"/>
      <c r="Q209" s="232"/>
      <c r="R209" s="232"/>
      <c r="S209" s="232"/>
      <c r="T209" s="233"/>
      <c r="U209" s="13"/>
      <c r="V209" s="13"/>
      <c r="W209" s="13"/>
      <c r="X209" s="13"/>
      <c r="Y209" s="13"/>
      <c r="Z209" s="13"/>
      <c r="AA209" s="13"/>
      <c r="AB209" s="13"/>
      <c r="AC209" s="13"/>
      <c r="AD209" s="13"/>
      <c r="AE209" s="13"/>
      <c r="AT209" s="234" t="s">
        <v>153</v>
      </c>
      <c r="AU209" s="234" t="s">
        <v>83</v>
      </c>
      <c r="AV209" s="13" t="s">
        <v>81</v>
      </c>
      <c r="AW209" s="13" t="s">
        <v>35</v>
      </c>
      <c r="AX209" s="13" t="s">
        <v>73</v>
      </c>
      <c r="AY209" s="234" t="s">
        <v>142</v>
      </c>
    </row>
    <row r="210" s="13" customFormat="1">
      <c r="A210" s="13"/>
      <c r="B210" s="224"/>
      <c r="C210" s="225"/>
      <c r="D210" s="226" t="s">
        <v>153</v>
      </c>
      <c r="E210" s="227" t="s">
        <v>19</v>
      </c>
      <c r="F210" s="228" t="s">
        <v>1261</v>
      </c>
      <c r="G210" s="225"/>
      <c r="H210" s="227" t="s">
        <v>19</v>
      </c>
      <c r="I210" s="229"/>
      <c r="J210" s="225"/>
      <c r="K210" s="225"/>
      <c r="L210" s="230"/>
      <c r="M210" s="231"/>
      <c r="N210" s="232"/>
      <c r="O210" s="232"/>
      <c r="P210" s="232"/>
      <c r="Q210" s="232"/>
      <c r="R210" s="232"/>
      <c r="S210" s="232"/>
      <c r="T210" s="233"/>
      <c r="U210" s="13"/>
      <c r="V210" s="13"/>
      <c r="W210" s="13"/>
      <c r="X210" s="13"/>
      <c r="Y210" s="13"/>
      <c r="Z210" s="13"/>
      <c r="AA210" s="13"/>
      <c r="AB210" s="13"/>
      <c r="AC210" s="13"/>
      <c r="AD210" s="13"/>
      <c r="AE210" s="13"/>
      <c r="AT210" s="234" t="s">
        <v>153</v>
      </c>
      <c r="AU210" s="234" t="s">
        <v>83</v>
      </c>
      <c r="AV210" s="13" t="s">
        <v>81</v>
      </c>
      <c r="AW210" s="13" t="s">
        <v>35</v>
      </c>
      <c r="AX210" s="13" t="s">
        <v>73</v>
      </c>
      <c r="AY210" s="234" t="s">
        <v>142</v>
      </c>
    </row>
    <row r="211" s="14" customFormat="1">
      <c r="A211" s="14"/>
      <c r="B211" s="235"/>
      <c r="C211" s="236"/>
      <c r="D211" s="226" t="s">
        <v>153</v>
      </c>
      <c r="E211" s="237" t="s">
        <v>19</v>
      </c>
      <c r="F211" s="238" t="s">
        <v>1253</v>
      </c>
      <c r="G211" s="236"/>
      <c r="H211" s="239">
        <v>2</v>
      </c>
      <c r="I211" s="240"/>
      <c r="J211" s="236"/>
      <c r="K211" s="236"/>
      <c r="L211" s="241"/>
      <c r="M211" s="242"/>
      <c r="N211" s="243"/>
      <c r="O211" s="243"/>
      <c r="P211" s="243"/>
      <c r="Q211" s="243"/>
      <c r="R211" s="243"/>
      <c r="S211" s="243"/>
      <c r="T211" s="244"/>
      <c r="U211" s="14"/>
      <c r="V211" s="14"/>
      <c r="W211" s="14"/>
      <c r="X211" s="14"/>
      <c r="Y211" s="14"/>
      <c r="Z211" s="14"/>
      <c r="AA211" s="14"/>
      <c r="AB211" s="14"/>
      <c r="AC211" s="14"/>
      <c r="AD211" s="14"/>
      <c r="AE211" s="14"/>
      <c r="AT211" s="245" t="s">
        <v>153</v>
      </c>
      <c r="AU211" s="245" t="s">
        <v>83</v>
      </c>
      <c r="AV211" s="14" t="s">
        <v>83</v>
      </c>
      <c r="AW211" s="14" t="s">
        <v>35</v>
      </c>
      <c r="AX211" s="14" t="s">
        <v>81</v>
      </c>
      <c r="AY211" s="245" t="s">
        <v>142</v>
      </c>
    </row>
    <row r="212" s="2" customFormat="1" ht="16.5" customHeight="1">
      <c r="A212" s="40"/>
      <c r="B212" s="41"/>
      <c r="C212" s="257" t="s">
        <v>286</v>
      </c>
      <c r="D212" s="257" t="s">
        <v>250</v>
      </c>
      <c r="E212" s="258" t="s">
        <v>1262</v>
      </c>
      <c r="F212" s="259" t="s">
        <v>1263</v>
      </c>
      <c r="G212" s="260" t="s">
        <v>191</v>
      </c>
      <c r="H212" s="261">
        <v>0.20000000000000001</v>
      </c>
      <c r="I212" s="262"/>
      <c r="J212" s="263">
        <f>ROUND(I212*H212,2)</f>
        <v>0</v>
      </c>
      <c r="K212" s="259" t="s">
        <v>148</v>
      </c>
      <c r="L212" s="264"/>
      <c r="M212" s="265" t="s">
        <v>19</v>
      </c>
      <c r="N212" s="266" t="s">
        <v>44</v>
      </c>
      <c r="O212" s="86"/>
      <c r="P212" s="215">
        <f>O212*H212</f>
        <v>0</v>
      </c>
      <c r="Q212" s="215">
        <v>0.20000000000000001</v>
      </c>
      <c r="R212" s="215">
        <f>Q212*H212</f>
        <v>0.040000000000000008</v>
      </c>
      <c r="S212" s="215">
        <v>0</v>
      </c>
      <c r="T212" s="216">
        <f>S212*H212</f>
        <v>0</v>
      </c>
      <c r="U212" s="40"/>
      <c r="V212" s="40"/>
      <c r="W212" s="40"/>
      <c r="X212" s="40"/>
      <c r="Y212" s="40"/>
      <c r="Z212" s="40"/>
      <c r="AA212" s="40"/>
      <c r="AB212" s="40"/>
      <c r="AC212" s="40"/>
      <c r="AD212" s="40"/>
      <c r="AE212" s="40"/>
      <c r="AR212" s="217" t="s">
        <v>209</v>
      </c>
      <c r="AT212" s="217" t="s">
        <v>250</v>
      </c>
      <c r="AU212" s="217" t="s">
        <v>83</v>
      </c>
      <c r="AY212" s="19" t="s">
        <v>142</v>
      </c>
      <c r="BE212" s="218">
        <f>IF(N212="základní",J212,0)</f>
        <v>0</v>
      </c>
      <c r="BF212" s="218">
        <f>IF(N212="snížená",J212,0)</f>
        <v>0</v>
      </c>
      <c r="BG212" s="218">
        <f>IF(N212="zákl. přenesená",J212,0)</f>
        <v>0</v>
      </c>
      <c r="BH212" s="218">
        <f>IF(N212="sníž. přenesená",J212,0)</f>
        <v>0</v>
      </c>
      <c r="BI212" s="218">
        <f>IF(N212="nulová",J212,0)</f>
        <v>0</v>
      </c>
      <c r="BJ212" s="19" t="s">
        <v>81</v>
      </c>
      <c r="BK212" s="218">
        <f>ROUND(I212*H212,2)</f>
        <v>0</v>
      </c>
      <c r="BL212" s="19" t="s">
        <v>149</v>
      </c>
      <c r="BM212" s="217" t="s">
        <v>1264</v>
      </c>
    </row>
    <row r="213" s="13" customFormat="1">
      <c r="A213" s="13"/>
      <c r="B213" s="224"/>
      <c r="C213" s="225"/>
      <c r="D213" s="226" t="s">
        <v>153</v>
      </c>
      <c r="E213" s="227" t="s">
        <v>19</v>
      </c>
      <c r="F213" s="228" t="s">
        <v>1193</v>
      </c>
      <c r="G213" s="225"/>
      <c r="H213" s="227" t="s">
        <v>19</v>
      </c>
      <c r="I213" s="229"/>
      <c r="J213" s="225"/>
      <c r="K213" s="225"/>
      <c r="L213" s="230"/>
      <c r="M213" s="231"/>
      <c r="N213" s="232"/>
      <c r="O213" s="232"/>
      <c r="P213" s="232"/>
      <c r="Q213" s="232"/>
      <c r="R213" s="232"/>
      <c r="S213" s="232"/>
      <c r="T213" s="233"/>
      <c r="U213" s="13"/>
      <c r="V213" s="13"/>
      <c r="W213" s="13"/>
      <c r="X213" s="13"/>
      <c r="Y213" s="13"/>
      <c r="Z213" s="13"/>
      <c r="AA213" s="13"/>
      <c r="AB213" s="13"/>
      <c r="AC213" s="13"/>
      <c r="AD213" s="13"/>
      <c r="AE213" s="13"/>
      <c r="AT213" s="234" t="s">
        <v>153</v>
      </c>
      <c r="AU213" s="234" t="s">
        <v>83</v>
      </c>
      <c r="AV213" s="13" t="s">
        <v>81</v>
      </c>
      <c r="AW213" s="13" t="s">
        <v>35</v>
      </c>
      <c r="AX213" s="13" t="s">
        <v>73</v>
      </c>
      <c r="AY213" s="234" t="s">
        <v>142</v>
      </c>
    </row>
    <row r="214" s="13" customFormat="1">
      <c r="A214" s="13"/>
      <c r="B214" s="224"/>
      <c r="C214" s="225"/>
      <c r="D214" s="226" t="s">
        <v>153</v>
      </c>
      <c r="E214" s="227" t="s">
        <v>19</v>
      </c>
      <c r="F214" s="228" t="s">
        <v>1261</v>
      </c>
      <c r="G214" s="225"/>
      <c r="H214" s="227" t="s">
        <v>19</v>
      </c>
      <c r="I214" s="229"/>
      <c r="J214" s="225"/>
      <c r="K214" s="225"/>
      <c r="L214" s="230"/>
      <c r="M214" s="231"/>
      <c r="N214" s="232"/>
      <c r="O214" s="232"/>
      <c r="P214" s="232"/>
      <c r="Q214" s="232"/>
      <c r="R214" s="232"/>
      <c r="S214" s="232"/>
      <c r="T214" s="233"/>
      <c r="U214" s="13"/>
      <c r="V214" s="13"/>
      <c r="W214" s="13"/>
      <c r="X214" s="13"/>
      <c r="Y214" s="13"/>
      <c r="Z214" s="13"/>
      <c r="AA214" s="13"/>
      <c r="AB214" s="13"/>
      <c r="AC214" s="13"/>
      <c r="AD214" s="13"/>
      <c r="AE214" s="13"/>
      <c r="AT214" s="234" t="s">
        <v>153</v>
      </c>
      <c r="AU214" s="234" t="s">
        <v>83</v>
      </c>
      <c r="AV214" s="13" t="s">
        <v>81</v>
      </c>
      <c r="AW214" s="13" t="s">
        <v>35</v>
      </c>
      <c r="AX214" s="13" t="s">
        <v>73</v>
      </c>
      <c r="AY214" s="234" t="s">
        <v>142</v>
      </c>
    </row>
    <row r="215" s="14" customFormat="1">
      <c r="A215" s="14"/>
      <c r="B215" s="235"/>
      <c r="C215" s="236"/>
      <c r="D215" s="226" t="s">
        <v>153</v>
      </c>
      <c r="E215" s="237" t="s">
        <v>19</v>
      </c>
      <c r="F215" s="238" t="s">
        <v>1265</v>
      </c>
      <c r="G215" s="236"/>
      <c r="H215" s="239">
        <v>0.20000000000000001</v>
      </c>
      <c r="I215" s="240"/>
      <c r="J215" s="236"/>
      <c r="K215" s="236"/>
      <c r="L215" s="241"/>
      <c r="M215" s="242"/>
      <c r="N215" s="243"/>
      <c r="O215" s="243"/>
      <c r="P215" s="243"/>
      <c r="Q215" s="243"/>
      <c r="R215" s="243"/>
      <c r="S215" s="243"/>
      <c r="T215" s="244"/>
      <c r="U215" s="14"/>
      <c r="V215" s="14"/>
      <c r="W215" s="14"/>
      <c r="X215" s="14"/>
      <c r="Y215" s="14"/>
      <c r="Z215" s="14"/>
      <c r="AA215" s="14"/>
      <c r="AB215" s="14"/>
      <c r="AC215" s="14"/>
      <c r="AD215" s="14"/>
      <c r="AE215" s="14"/>
      <c r="AT215" s="245" t="s">
        <v>153</v>
      </c>
      <c r="AU215" s="245" t="s">
        <v>83</v>
      </c>
      <c r="AV215" s="14" t="s">
        <v>83</v>
      </c>
      <c r="AW215" s="14" t="s">
        <v>35</v>
      </c>
      <c r="AX215" s="14" t="s">
        <v>81</v>
      </c>
      <c r="AY215" s="245" t="s">
        <v>142</v>
      </c>
    </row>
    <row r="216" s="2" customFormat="1" ht="16.5" customHeight="1">
      <c r="A216" s="40"/>
      <c r="B216" s="41"/>
      <c r="C216" s="206" t="s">
        <v>293</v>
      </c>
      <c r="D216" s="206" t="s">
        <v>144</v>
      </c>
      <c r="E216" s="207" t="s">
        <v>1266</v>
      </c>
      <c r="F216" s="208" t="s">
        <v>1267</v>
      </c>
      <c r="G216" s="209" t="s">
        <v>191</v>
      </c>
      <c r="H216" s="210">
        <v>0.80000000000000004</v>
      </c>
      <c r="I216" s="211"/>
      <c r="J216" s="212">
        <f>ROUND(I216*H216,2)</f>
        <v>0</v>
      </c>
      <c r="K216" s="208" t="s">
        <v>148</v>
      </c>
      <c r="L216" s="46"/>
      <c r="M216" s="213" t="s">
        <v>19</v>
      </c>
      <c r="N216" s="214" t="s">
        <v>44</v>
      </c>
      <c r="O216" s="86"/>
      <c r="P216" s="215">
        <f>O216*H216</f>
        <v>0</v>
      </c>
      <c r="Q216" s="215">
        <v>0</v>
      </c>
      <c r="R216" s="215">
        <f>Q216*H216</f>
        <v>0</v>
      </c>
      <c r="S216" s="215">
        <v>0</v>
      </c>
      <c r="T216" s="216">
        <f>S216*H216</f>
        <v>0</v>
      </c>
      <c r="U216" s="40"/>
      <c r="V216" s="40"/>
      <c r="W216" s="40"/>
      <c r="X216" s="40"/>
      <c r="Y216" s="40"/>
      <c r="Z216" s="40"/>
      <c r="AA216" s="40"/>
      <c r="AB216" s="40"/>
      <c r="AC216" s="40"/>
      <c r="AD216" s="40"/>
      <c r="AE216" s="40"/>
      <c r="AR216" s="217" t="s">
        <v>149</v>
      </c>
      <c r="AT216" s="217" t="s">
        <v>144</v>
      </c>
      <c r="AU216" s="217" t="s">
        <v>83</v>
      </c>
      <c r="AY216" s="19" t="s">
        <v>142</v>
      </c>
      <c r="BE216" s="218">
        <f>IF(N216="základní",J216,0)</f>
        <v>0</v>
      </c>
      <c r="BF216" s="218">
        <f>IF(N216="snížená",J216,0)</f>
        <v>0</v>
      </c>
      <c r="BG216" s="218">
        <f>IF(N216="zákl. přenesená",J216,0)</f>
        <v>0</v>
      </c>
      <c r="BH216" s="218">
        <f>IF(N216="sníž. přenesená",J216,0)</f>
        <v>0</v>
      </c>
      <c r="BI216" s="218">
        <f>IF(N216="nulová",J216,0)</f>
        <v>0</v>
      </c>
      <c r="BJ216" s="19" t="s">
        <v>81</v>
      </c>
      <c r="BK216" s="218">
        <f>ROUND(I216*H216,2)</f>
        <v>0</v>
      </c>
      <c r="BL216" s="19" t="s">
        <v>149</v>
      </c>
      <c r="BM216" s="217" t="s">
        <v>1268</v>
      </c>
    </row>
    <row r="217" s="2" customFormat="1">
      <c r="A217" s="40"/>
      <c r="B217" s="41"/>
      <c r="C217" s="42"/>
      <c r="D217" s="219" t="s">
        <v>151</v>
      </c>
      <c r="E217" s="42"/>
      <c r="F217" s="220" t="s">
        <v>1269</v>
      </c>
      <c r="G217" s="42"/>
      <c r="H217" s="42"/>
      <c r="I217" s="221"/>
      <c r="J217" s="42"/>
      <c r="K217" s="42"/>
      <c r="L217" s="46"/>
      <c r="M217" s="222"/>
      <c r="N217" s="223"/>
      <c r="O217" s="86"/>
      <c r="P217" s="86"/>
      <c r="Q217" s="86"/>
      <c r="R217" s="86"/>
      <c r="S217" s="86"/>
      <c r="T217" s="87"/>
      <c r="U217" s="40"/>
      <c r="V217" s="40"/>
      <c r="W217" s="40"/>
      <c r="X217" s="40"/>
      <c r="Y217" s="40"/>
      <c r="Z217" s="40"/>
      <c r="AA217" s="40"/>
      <c r="AB217" s="40"/>
      <c r="AC217" s="40"/>
      <c r="AD217" s="40"/>
      <c r="AE217" s="40"/>
      <c r="AT217" s="19" t="s">
        <v>151</v>
      </c>
      <c r="AU217" s="19" t="s">
        <v>83</v>
      </c>
    </row>
    <row r="218" s="13" customFormat="1">
      <c r="A218" s="13"/>
      <c r="B218" s="224"/>
      <c r="C218" s="225"/>
      <c r="D218" s="226" t="s">
        <v>153</v>
      </c>
      <c r="E218" s="227" t="s">
        <v>19</v>
      </c>
      <c r="F218" s="228" t="s">
        <v>1193</v>
      </c>
      <c r="G218" s="225"/>
      <c r="H218" s="227" t="s">
        <v>19</v>
      </c>
      <c r="I218" s="229"/>
      <c r="J218" s="225"/>
      <c r="K218" s="225"/>
      <c r="L218" s="230"/>
      <c r="M218" s="231"/>
      <c r="N218" s="232"/>
      <c r="O218" s="232"/>
      <c r="P218" s="232"/>
      <c r="Q218" s="232"/>
      <c r="R218" s="232"/>
      <c r="S218" s="232"/>
      <c r="T218" s="233"/>
      <c r="U218" s="13"/>
      <c r="V218" s="13"/>
      <c r="W218" s="13"/>
      <c r="X218" s="13"/>
      <c r="Y218" s="13"/>
      <c r="Z218" s="13"/>
      <c r="AA218" s="13"/>
      <c r="AB218" s="13"/>
      <c r="AC218" s="13"/>
      <c r="AD218" s="13"/>
      <c r="AE218" s="13"/>
      <c r="AT218" s="234" t="s">
        <v>153</v>
      </c>
      <c r="AU218" s="234" t="s">
        <v>83</v>
      </c>
      <c r="AV218" s="13" t="s">
        <v>81</v>
      </c>
      <c r="AW218" s="13" t="s">
        <v>35</v>
      </c>
      <c r="AX218" s="13" t="s">
        <v>73</v>
      </c>
      <c r="AY218" s="234" t="s">
        <v>142</v>
      </c>
    </row>
    <row r="219" s="13" customFormat="1">
      <c r="A219" s="13"/>
      <c r="B219" s="224"/>
      <c r="C219" s="225"/>
      <c r="D219" s="226" t="s">
        <v>153</v>
      </c>
      <c r="E219" s="227" t="s">
        <v>19</v>
      </c>
      <c r="F219" s="228" t="s">
        <v>1270</v>
      </c>
      <c r="G219" s="225"/>
      <c r="H219" s="227" t="s">
        <v>19</v>
      </c>
      <c r="I219" s="229"/>
      <c r="J219" s="225"/>
      <c r="K219" s="225"/>
      <c r="L219" s="230"/>
      <c r="M219" s="231"/>
      <c r="N219" s="232"/>
      <c r="O219" s="232"/>
      <c r="P219" s="232"/>
      <c r="Q219" s="232"/>
      <c r="R219" s="232"/>
      <c r="S219" s="232"/>
      <c r="T219" s="233"/>
      <c r="U219" s="13"/>
      <c r="V219" s="13"/>
      <c r="W219" s="13"/>
      <c r="X219" s="13"/>
      <c r="Y219" s="13"/>
      <c r="Z219" s="13"/>
      <c r="AA219" s="13"/>
      <c r="AB219" s="13"/>
      <c r="AC219" s="13"/>
      <c r="AD219" s="13"/>
      <c r="AE219" s="13"/>
      <c r="AT219" s="234" t="s">
        <v>153</v>
      </c>
      <c r="AU219" s="234" t="s">
        <v>83</v>
      </c>
      <c r="AV219" s="13" t="s">
        <v>81</v>
      </c>
      <c r="AW219" s="13" t="s">
        <v>35</v>
      </c>
      <c r="AX219" s="13" t="s">
        <v>73</v>
      </c>
      <c r="AY219" s="234" t="s">
        <v>142</v>
      </c>
    </row>
    <row r="220" s="13" customFormat="1">
      <c r="A220" s="13"/>
      <c r="B220" s="224"/>
      <c r="C220" s="225"/>
      <c r="D220" s="226" t="s">
        <v>153</v>
      </c>
      <c r="E220" s="227" t="s">
        <v>19</v>
      </c>
      <c r="F220" s="228" t="s">
        <v>1271</v>
      </c>
      <c r="G220" s="225"/>
      <c r="H220" s="227" t="s">
        <v>19</v>
      </c>
      <c r="I220" s="229"/>
      <c r="J220" s="225"/>
      <c r="K220" s="225"/>
      <c r="L220" s="230"/>
      <c r="M220" s="231"/>
      <c r="N220" s="232"/>
      <c r="O220" s="232"/>
      <c r="P220" s="232"/>
      <c r="Q220" s="232"/>
      <c r="R220" s="232"/>
      <c r="S220" s="232"/>
      <c r="T220" s="233"/>
      <c r="U220" s="13"/>
      <c r="V220" s="13"/>
      <c r="W220" s="13"/>
      <c r="X220" s="13"/>
      <c r="Y220" s="13"/>
      <c r="Z220" s="13"/>
      <c r="AA220" s="13"/>
      <c r="AB220" s="13"/>
      <c r="AC220" s="13"/>
      <c r="AD220" s="13"/>
      <c r="AE220" s="13"/>
      <c r="AT220" s="234" t="s">
        <v>153</v>
      </c>
      <c r="AU220" s="234" t="s">
        <v>83</v>
      </c>
      <c r="AV220" s="13" t="s">
        <v>81</v>
      </c>
      <c r="AW220" s="13" t="s">
        <v>35</v>
      </c>
      <c r="AX220" s="13" t="s">
        <v>73</v>
      </c>
      <c r="AY220" s="234" t="s">
        <v>142</v>
      </c>
    </row>
    <row r="221" s="14" customFormat="1">
      <c r="A221" s="14"/>
      <c r="B221" s="235"/>
      <c r="C221" s="236"/>
      <c r="D221" s="226" t="s">
        <v>153</v>
      </c>
      <c r="E221" s="237" t="s">
        <v>19</v>
      </c>
      <c r="F221" s="238" t="s">
        <v>1272</v>
      </c>
      <c r="G221" s="236"/>
      <c r="H221" s="239">
        <v>0.80000000000000004</v>
      </c>
      <c r="I221" s="240"/>
      <c r="J221" s="236"/>
      <c r="K221" s="236"/>
      <c r="L221" s="241"/>
      <c r="M221" s="242"/>
      <c r="N221" s="243"/>
      <c r="O221" s="243"/>
      <c r="P221" s="243"/>
      <c r="Q221" s="243"/>
      <c r="R221" s="243"/>
      <c r="S221" s="243"/>
      <c r="T221" s="244"/>
      <c r="U221" s="14"/>
      <c r="V221" s="14"/>
      <c r="W221" s="14"/>
      <c r="X221" s="14"/>
      <c r="Y221" s="14"/>
      <c r="Z221" s="14"/>
      <c r="AA221" s="14"/>
      <c r="AB221" s="14"/>
      <c r="AC221" s="14"/>
      <c r="AD221" s="14"/>
      <c r="AE221" s="14"/>
      <c r="AT221" s="245" t="s">
        <v>153</v>
      </c>
      <c r="AU221" s="245" t="s">
        <v>83</v>
      </c>
      <c r="AV221" s="14" t="s">
        <v>83</v>
      </c>
      <c r="AW221" s="14" t="s">
        <v>35</v>
      </c>
      <c r="AX221" s="14" t="s">
        <v>73</v>
      </c>
      <c r="AY221" s="245" t="s">
        <v>142</v>
      </c>
    </row>
    <row r="222" s="15" customFormat="1">
      <c r="A222" s="15"/>
      <c r="B222" s="246"/>
      <c r="C222" s="247"/>
      <c r="D222" s="226" t="s">
        <v>153</v>
      </c>
      <c r="E222" s="248" t="s">
        <v>19</v>
      </c>
      <c r="F222" s="249" t="s">
        <v>160</v>
      </c>
      <c r="G222" s="247"/>
      <c r="H222" s="250">
        <v>0.80000000000000004</v>
      </c>
      <c r="I222" s="251"/>
      <c r="J222" s="247"/>
      <c r="K222" s="247"/>
      <c r="L222" s="252"/>
      <c r="M222" s="253"/>
      <c r="N222" s="254"/>
      <c r="O222" s="254"/>
      <c r="P222" s="254"/>
      <c r="Q222" s="254"/>
      <c r="R222" s="254"/>
      <c r="S222" s="254"/>
      <c r="T222" s="255"/>
      <c r="U222" s="15"/>
      <c r="V222" s="15"/>
      <c r="W222" s="15"/>
      <c r="X222" s="15"/>
      <c r="Y222" s="15"/>
      <c r="Z222" s="15"/>
      <c r="AA222" s="15"/>
      <c r="AB222" s="15"/>
      <c r="AC222" s="15"/>
      <c r="AD222" s="15"/>
      <c r="AE222" s="15"/>
      <c r="AT222" s="256" t="s">
        <v>153</v>
      </c>
      <c r="AU222" s="256" t="s">
        <v>83</v>
      </c>
      <c r="AV222" s="15" t="s">
        <v>149</v>
      </c>
      <c r="AW222" s="15" t="s">
        <v>35</v>
      </c>
      <c r="AX222" s="15" t="s">
        <v>81</v>
      </c>
      <c r="AY222" s="256" t="s">
        <v>142</v>
      </c>
    </row>
    <row r="223" s="2" customFormat="1" ht="16.5" customHeight="1">
      <c r="A223" s="40"/>
      <c r="B223" s="41"/>
      <c r="C223" s="257" t="s">
        <v>299</v>
      </c>
      <c r="D223" s="257" t="s">
        <v>250</v>
      </c>
      <c r="E223" s="258" t="s">
        <v>1273</v>
      </c>
      <c r="F223" s="259" t="s">
        <v>1274</v>
      </c>
      <c r="G223" s="260" t="s">
        <v>302</v>
      </c>
      <c r="H223" s="261">
        <v>0.47999999999999998</v>
      </c>
      <c r="I223" s="262"/>
      <c r="J223" s="263">
        <f>ROUND(I223*H223,2)</f>
        <v>0</v>
      </c>
      <c r="K223" s="259" t="s">
        <v>19</v>
      </c>
      <c r="L223" s="264"/>
      <c r="M223" s="265" t="s">
        <v>19</v>
      </c>
      <c r="N223" s="266" t="s">
        <v>44</v>
      </c>
      <c r="O223" s="86"/>
      <c r="P223" s="215">
        <f>O223*H223</f>
        <v>0</v>
      </c>
      <c r="Q223" s="215">
        <v>0.001</v>
      </c>
      <c r="R223" s="215">
        <f>Q223*H223</f>
        <v>0.00048000000000000001</v>
      </c>
      <c r="S223" s="215">
        <v>0</v>
      </c>
      <c r="T223" s="216">
        <f>S223*H223</f>
        <v>0</v>
      </c>
      <c r="U223" s="40"/>
      <c r="V223" s="40"/>
      <c r="W223" s="40"/>
      <c r="X223" s="40"/>
      <c r="Y223" s="40"/>
      <c r="Z223" s="40"/>
      <c r="AA223" s="40"/>
      <c r="AB223" s="40"/>
      <c r="AC223" s="40"/>
      <c r="AD223" s="40"/>
      <c r="AE223" s="40"/>
      <c r="AR223" s="217" t="s">
        <v>209</v>
      </c>
      <c r="AT223" s="217" t="s">
        <v>250</v>
      </c>
      <c r="AU223" s="217" t="s">
        <v>83</v>
      </c>
      <c r="AY223" s="19" t="s">
        <v>142</v>
      </c>
      <c r="BE223" s="218">
        <f>IF(N223="základní",J223,0)</f>
        <v>0</v>
      </c>
      <c r="BF223" s="218">
        <f>IF(N223="snížená",J223,0)</f>
        <v>0</v>
      </c>
      <c r="BG223" s="218">
        <f>IF(N223="zákl. přenesená",J223,0)</f>
        <v>0</v>
      </c>
      <c r="BH223" s="218">
        <f>IF(N223="sníž. přenesená",J223,0)</f>
        <v>0</v>
      </c>
      <c r="BI223" s="218">
        <f>IF(N223="nulová",J223,0)</f>
        <v>0</v>
      </c>
      <c r="BJ223" s="19" t="s">
        <v>81</v>
      </c>
      <c r="BK223" s="218">
        <f>ROUND(I223*H223,2)</f>
        <v>0</v>
      </c>
      <c r="BL223" s="19" t="s">
        <v>149</v>
      </c>
      <c r="BM223" s="217" t="s">
        <v>1275</v>
      </c>
    </row>
    <row r="224" s="13" customFormat="1">
      <c r="A224" s="13"/>
      <c r="B224" s="224"/>
      <c r="C224" s="225"/>
      <c r="D224" s="226" t="s">
        <v>153</v>
      </c>
      <c r="E224" s="227" t="s">
        <v>19</v>
      </c>
      <c r="F224" s="228" t="s">
        <v>1276</v>
      </c>
      <c r="G224" s="225"/>
      <c r="H224" s="227" t="s">
        <v>19</v>
      </c>
      <c r="I224" s="229"/>
      <c r="J224" s="225"/>
      <c r="K224" s="225"/>
      <c r="L224" s="230"/>
      <c r="M224" s="231"/>
      <c r="N224" s="232"/>
      <c r="O224" s="232"/>
      <c r="P224" s="232"/>
      <c r="Q224" s="232"/>
      <c r="R224" s="232"/>
      <c r="S224" s="232"/>
      <c r="T224" s="233"/>
      <c r="U224" s="13"/>
      <c r="V224" s="13"/>
      <c r="W224" s="13"/>
      <c r="X224" s="13"/>
      <c r="Y224" s="13"/>
      <c r="Z224" s="13"/>
      <c r="AA224" s="13"/>
      <c r="AB224" s="13"/>
      <c r="AC224" s="13"/>
      <c r="AD224" s="13"/>
      <c r="AE224" s="13"/>
      <c r="AT224" s="234" t="s">
        <v>153</v>
      </c>
      <c r="AU224" s="234" t="s">
        <v>83</v>
      </c>
      <c r="AV224" s="13" t="s">
        <v>81</v>
      </c>
      <c r="AW224" s="13" t="s">
        <v>35</v>
      </c>
      <c r="AX224" s="13" t="s">
        <v>73</v>
      </c>
      <c r="AY224" s="234" t="s">
        <v>142</v>
      </c>
    </row>
    <row r="225" s="14" customFormat="1">
      <c r="A225" s="14"/>
      <c r="B225" s="235"/>
      <c r="C225" s="236"/>
      <c r="D225" s="226" t="s">
        <v>153</v>
      </c>
      <c r="E225" s="237" t="s">
        <v>19</v>
      </c>
      <c r="F225" s="238" t="s">
        <v>1277</v>
      </c>
      <c r="G225" s="236"/>
      <c r="H225" s="239">
        <v>0.47999999999999998</v>
      </c>
      <c r="I225" s="240"/>
      <c r="J225" s="236"/>
      <c r="K225" s="236"/>
      <c r="L225" s="241"/>
      <c r="M225" s="242"/>
      <c r="N225" s="243"/>
      <c r="O225" s="243"/>
      <c r="P225" s="243"/>
      <c r="Q225" s="243"/>
      <c r="R225" s="243"/>
      <c r="S225" s="243"/>
      <c r="T225" s="244"/>
      <c r="U225" s="14"/>
      <c r="V225" s="14"/>
      <c r="W225" s="14"/>
      <c r="X225" s="14"/>
      <c r="Y225" s="14"/>
      <c r="Z225" s="14"/>
      <c r="AA225" s="14"/>
      <c r="AB225" s="14"/>
      <c r="AC225" s="14"/>
      <c r="AD225" s="14"/>
      <c r="AE225" s="14"/>
      <c r="AT225" s="245" t="s">
        <v>153</v>
      </c>
      <c r="AU225" s="245" t="s">
        <v>83</v>
      </c>
      <c r="AV225" s="14" t="s">
        <v>83</v>
      </c>
      <c r="AW225" s="14" t="s">
        <v>35</v>
      </c>
      <c r="AX225" s="14" t="s">
        <v>81</v>
      </c>
      <c r="AY225" s="245" t="s">
        <v>142</v>
      </c>
    </row>
    <row r="226" s="2" customFormat="1" ht="16.5" customHeight="1">
      <c r="A226" s="40"/>
      <c r="B226" s="41"/>
      <c r="C226" s="206" t="s">
        <v>305</v>
      </c>
      <c r="D226" s="206" t="s">
        <v>144</v>
      </c>
      <c r="E226" s="207" t="s">
        <v>1278</v>
      </c>
      <c r="F226" s="208" t="s">
        <v>1279</v>
      </c>
      <c r="G226" s="209" t="s">
        <v>191</v>
      </c>
      <c r="H226" s="210">
        <v>0.80000000000000004</v>
      </c>
      <c r="I226" s="211"/>
      <c r="J226" s="212">
        <f>ROUND(I226*H226,2)</f>
        <v>0</v>
      </c>
      <c r="K226" s="208" t="s">
        <v>148</v>
      </c>
      <c r="L226" s="46"/>
      <c r="M226" s="213" t="s">
        <v>19</v>
      </c>
      <c r="N226" s="214" t="s">
        <v>44</v>
      </c>
      <c r="O226" s="86"/>
      <c r="P226" s="215">
        <f>O226*H226</f>
        <v>0</v>
      </c>
      <c r="Q226" s="215">
        <v>0</v>
      </c>
      <c r="R226" s="215">
        <f>Q226*H226</f>
        <v>0</v>
      </c>
      <c r="S226" s="215">
        <v>0</v>
      </c>
      <c r="T226" s="216">
        <f>S226*H226</f>
        <v>0</v>
      </c>
      <c r="U226" s="40"/>
      <c r="V226" s="40"/>
      <c r="W226" s="40"/>
      <c r="X226" s="40"/>
      <c r="Y226" s="40"/>
      <c r="Z226" s="40"/>
      <c r="AA226" s="40"/>
      <c r="AB226" s="40"/>
      <c r="AC226" s="40"/>
      <c r="AD226" s="40"/>
      <c r="AE226" s="40"/>
      <c r="AR226" s="217" t="s">
        <v>149</v>
      </c>
      <c r="AT226" s="217" t="s">
        <v>144</v>
      </c>
      <c r="AU226" s="217" t="s">
        <v>83</v>
      </c>
      <c r="AY226" s="19" t="s">
        <v>142</v>
      </c>
      <c r="BE226" s="218">
        <f>IF(N226="základní",J226,0)</f>
        <v>0</v>
      </c>
      <c r="BF226" s="218">
        <f>IF(N226="snížená",J226,0)</f>
        <v>0</v>
      </c>
      <c r="BG226" s="218">
        <f>IF(N226="zákl. přenesená",J226,0)</f>
        <v>0</v>
      </c>
      <c r="BH226" s="218">
        <f>IF(N226="sníž. přenesená",J226,0)</f>
        <v>0</v>
      </c>
      <c r="BI226" s="218">
        <f>IF(N226="nulová",J226,0)</f>
        <v>0</v>
      </c>
      <c r="BJ226" s="19" t="s">
        <v>81</v>
      </c>
      <c r="BK226" s="218">
        <f>ROUND(I226*H226,2)</f>
        <v>0</v>
      </c>
      <c r="BL226" s="19" t="s">
        <v>149</v>
      </c>
      <c r="BM226" s="217" t="s">
        <v>1280</v>
      </c>
    </row>
    <row r="227" s="2" customFormat="1">
      <c r="A227" s="40"/>
      <c r="B227" s="41"/>
      <c r="C227" s="42"/>
      <c r="D227" s="219" t="s">
        <v>151</v>
      </c>
      <c r="E227" s="42"/>
      <c r="F227" s="220" t="s">
        <v>1281</v>
      </c>
      <c r="G227" s="42"/>
      <c r="H227" s="42"/>
      <c r="I227" s="221"/>
      <c r="J227" s="42"/>
      <c r="K227" s="42"/>
      <c r="L227" s="46"/>
      <c r="M227" s="222"/>
      <c r="N227" s="223"/>
      <c r="O227" s="86"/>
      <c r="P227" s="86"/>
      <c r="Q227" s="86"/>
      <c r="R227" s="86"/>
      <c r="S227" s="86"/>
      <c r="T227" s="87"/>
      <c r="U227" s="40"/>
      <c r="V227" s="40"/>
      <c r="W227" s="40"/>
      <c r="X227" s="40"/>
      <c r="Y227" s="40"/>
      <c r="Z227" s="40"/>
      <c r="AA227" s="40"/>
      <c r="AB227" s="40"/>
      <c r="AC227" s="40"/>
      <c r="AD227" s="40"/>
      <c r="AE227" s="40"/>
      <c r="AT227" s="19" t="s">
        <v>151</v>
      </c>
      <c r="AU227" s="19" t="s">
        <v>83</v>
      </c>
    </row>
    <row r="228" s="13" customFormat="1">
      <c r="A228" s="13"/>
      <c r="B228" s="224"/>
      <c r="C228" s="225"/>
      <c r="D228" s="226" t="s">
        <v>153</v>
      </c>
      <c r="E228" s="227" t="s">
        <v>19</v>
      </c>
      <c r="F228" s="228" t="s">
        <v>1282</v>
      </c>
      <c r="G228" s="225"/>
      <c r="H228" s="227" t="s">
        <v>19</v>
      </c>
      <c r="I228" s="229"/>
      <c r="J228" s="225"/>
      <c r="K228" s="225"/>
      <c r="L228" s="230"/>
      <c r="M228" s="231"/>
      <c r="N228" s="232"/>
      <c r="O228" s="232"/>
      <c r="P228" s="232"/>
      <c r="Q228" s="232"/>
      <c r="R228" s="232"/>
      <c r="S228" s="232"/>
      <c r="T228" s="233"/>
      <c r="U228" s="13"/>
      <c r="V228" s="13"/>
      <c r="W228" s="13"/>
      <c r="X228" s="13"/>
      <c r="Y228" s="13"/>
      <c r="Z228" s="13"/>
      <c r="AA228" s="13"/>
      <c r="AB228" s="13"/>
      <c r="AC228" s="13"/>
      <c r="AD228" s="13"/>
      <c r="AE228" s="13"/>
      <c r="AT228" s="234" t="s">
        <v>153</v>
      </c>
      <c r="AU228" s="234" t="s">
        <v>83</v>
      </c>
      <c r="AV228" s="13" t="s">
        <v>81</v>
      </c>
      <c r="AW228" s="13" t="s">
        <v>35</v>
      </c>
      <c r="AX228" s="13" t="s">
        <v>73</v>
      </c>
      <c r="AY228" s="234" t="s">
        <v>142</v>
      </c>
    </row>
    <row r="229" s="13" customFormat="1">
      <c r="A229" s="13"/>
      <c r="B229" s="224"/>
      <c r="C229" s="225"/>
      <c r="D229" s="226" t="s">
        <v>153</v>
      </c>
      <c r="E229" s="227" t="s">
        <v>19</v>
      </c>
      <c r="F229" s="228" t="s">
        <v>1271</v>
      </c>
      <c r="G229" s="225"/>
      <c r="H229" s="227" t="s">
        <v>19</v>
      </c>
      <c r="I229" s="229"/>
      <c r="J229" s="225"/>
      <c r="K229" s="225"/>
      <c r="L229" s="230"/>
      <c r="M229" s="231"/>
      <c r="N229" s="232"/>
      <c r="O229" s="232"/>
      <c r="P229" s="232"/>
      <c r="Q229" s="232"/>
      <c r="R229" s="232"/>
      <c r="S229" s="232"/>
      <c r="T229" s="233"/>
      <c r="U229" s="13"/>
      <c r="V229" s="13"/>
      <c r="W229" s="13"/>
      <c r="X229" s="13"/>
      <c r="Y229" s="13"/>
      <c r="Z229" s="13"/>
      <c r="AA229" s="13"/>
      <c r="AB229" s="13"/>
      <c r="AC229" s="13"/>
      <c r="AD229" s="13"/>
      <c r="AE229" s="13"/>
      <c r="AT229" s="234" t="s">
        <v>153</v>
      </c>
      <c r="AU229" s="234" t="s">
        <v>83</v>
      </c>
      <c r="AV229" s="13" t="s">
        <v>81</v>
      </c>
      <c r="AW229" s="13" t="s">
        <v>35</v>
      </c>
      <c r="AX229" s="13" t="s">
        <v>73</v>
      </c>
      <c r="AY229" s="234" t="s">
        <v>142</v>
      </c>
    </row>
    <row r="230" s="14" customFormat="1">
      <c r="A230" s="14"/>
      <c r="B230" s="235"/>
      <c r="C230" s="236"/>
      <c r="D230" s="226" t="s">
        <v>153</v>
      </c>
      <c r="E230" s="237" t="s">
        <v>19</v>
      </c>
      <c r="F230" s="238" t="s">
        <v>1283</v>
      </c>
      <c r="G230" s="236"/>
      <c r="H230" s="239">
        <v>0.80000000000000004</v>
      </c>
      <c r="I230" s="240"/>
      <c r="J230" s="236"/>
      <c r="K230" s="236"/>
      <c r="L230" s="241"/>
      <c r="M230" s="242"/>
      <c r="N230" s="243"/>
      <c r="O230" s="243"/>
      <c r="P230" s="243"/>
      <c r="Q230" s="243"/>
      <c r="R230" s="243"/>
      <c r="S230" s="243"/>
      <c r="T230" s="244"/>
      <c r="U230" s="14"/>
      <c r="V230" s="14"/>
      <c r="W230" s="14"/>
      <c r="X230" s="14"/>
      <c r="Y230" s="14"/>
      <c r="Z230" s="14"/>
      <c r="AA230" s="14"/>
      <c r="AB230" s="14"/>
      <c r="AC230" s="14"/>
      <c r="AD230" s="14"/>
      <c r="AE230" s="14"/>
      <c r="AT230" s="245" t="s">
        <v>153</v>
      </c>
      <c r="AU230" s="245" t="s">
        <v>83</v>
      </c>
      <c r="AV230" s="14" t="s">
        <v>83</v>
      </c>
      <c r="AW230" s="14" t="s">
        <v>35</v>
      </c>
      <c r="AX230" s="14" t="s">
        <v>73</v>
      </c>
      <c r="AY230" s="245" t="s">
        <v>142</v>
      </c>
    </row>
    <row r="231" s="15" customFormat="1">
      <c r="A231" s="15"/>
      <c r="B231" s="246"/>
      <c r="C231" s="247"/>
      <c r="D231" s="226" t="s">
        <v>153</v>
      </c>
      <c r="E231" s="248" t="s">
        <v>19</v>
      </c>
      <c r="F231" s="249" t="s">
        <v>160</v>
      </c>
      <c r="G231" s="247"/>
      <c r="H231" s="250">
        <v>0.80000000000000004</v>
      </c>
      <c r="I231" s="251"/>
      <c r="J231" s="247"/>
      <c r="K231" s="247"/>
      <c r="L231" s="252"/>
      <c r="M231" s="253"/>
      <c r="N231" s="254"/>
      <c r="O231" s="254"/>
      <c r="P231" s="254"/>
      <c r="Q231" s="254"/>
      <c r="R231" s="254"/>
      <c r="S231" s="254"/>
      <c r="T231" s="255"/>
      <c r="U231" s="15"/>
      <c r="V231" s="15"/>
      <c r="W231" s="15"/>
      <c r="X231" s="15"/>
      <c r="Y231" s="15"/>
      <c r="Z231" s="15"/>
      <c r="AA231" s="15"/>
      <c r="AB231" s="15"/>
      <c r="AC231" s="15"/>
      <c r="AD231" s="15"/>
      <c r="AE231" s="15"/>
      <c r="AT231" s="256" t="s">
        <v>153</v>
      </c>
      <c r="AU231" s="256" t="s">
        <v>83</v>
      </c>
      <c r="AV231" s="15" t="s">
        <v>149</v>
      </c>
      <c r="AW231" s="15" t="s">
        <v>35</v>
      </c>
      <c r="AX231" s="15" t="s">
        <v>81</v>
      </c>
      <c r="AY231" s="256" t="s">
        <v>142</v>
      </c>
    </row>
    <row r="232" s="2" customFormat="1" ht="16.5" customHeight="1">
      <c r="A232" s="40"/>
      <c r="B232" s="41"/>
      <c r="C232" s="206" t="s">
        <v>311</v>
      </c>
      <c r="D232" s="206" t="s">
        <v>144</v>
      </c>
      <c r="E232" s="207" t="s">
        <v>1284</v>
      </c>
      <c r="F232" s="208" t="s">
        <v>1285</v>
      </c>
      <c r="G232" s="209" t="s">
        <v>399</v>
      </c>
      <c r="H232" s="210">
        <v>8</v>
      </c>
      <c r="I232" s="211"/>
      <c r="J232" s="212">
        <f>ROUND(I232*H232,2)</f>
        <v>0</v>
      </c>
      <c r="K232" s="208" t="s">
        <v>19</v>
      </c>
      <c r="L232" s="46"/>
      <c r="M232" s="213" t="s">
        <v>19</v>
      </c>
      <c r="N232" s="214" t="s">
        <v>44</v>
      </c>
      <c r="O232" s="86"/>
      <c r="P232" s="215">
        <f>O232*H232</f>
        <v>0</v>
      </c>
      <c r="Q232" s="215">
        <v>0.0020799999999999998</v>
      </c>
      <c r="R232" s="215">
        <f>Q232*H232</f>
        <v>0.016639999999999999</v>
      </c>
      <c r="S232" s="215">
        <v>0</v>
      </c>
      <c r="T232" s="216">
        <f>S232*H232</f>
        <v>0</v>
      </c>
      <c r="U232" s="40"/>
      <c r="V232" s="40"/>
      <c r="W232" s="40"/>
      <c r="X232" s="40"/>
      <c r="Y232" s="40"/>
      <c r="Z232" s="40"/>
      <c r="AA232" s="40"/>
      <c r="AB232" s="40"/>
      <c r="AC232" s="40"/>
      <c r="AD232" s="40"/>
      <c r="AE232" s="40"/>
      <c r="AR232" s="217" t="s">
        <v>149</v>
      </c>
      <c r="AT232" s="217" t="s">
        <v>144</v>
      </c>
      <c r="AU232" s="217" t="s">
        <v>83</v>
      </c>
      <c r="AY232" s="19" t="s">
        <v>142</v>
      </c>
      <c r="BE232" s="218">
        <f>IF(N232="základní",J232,0)</f>
        <v>0</v>
      </c>
      <c r="BF232" s="218">
        <f>IF(N232="snížená",J232,0)</f>
        <v>0</v>
      </c>
      <c r="BG232" s="218">
        <f>IF(N232="zákl. přenesená",J232,0)</f>
        <v>0</v>
      </c>
      <c r="BH232" s="218">
        <f>IF(N232="sníž. přenesená",J232,0)</f>
        <v>0</v>
      </c>
      <c r="BI232" s="218">
        <f>IF(N232="nulová",J232,0)</f>
        <v>0</v>
      </c>
      <c r="BJ232" s="19" t="s">
        <v>81</v>
      </c>
      <c r="BK232" s="218">
        <f>ROUND(I232*H232,2)</f>
        <v>0</v>
      </c>
      <c r="BL232" s="19" t="s">
        <v>149</v>
      </c>
      <c r="BM232" s="217" t="s">
        <v>1286</v>
      </c>
    </row>
    <row r="233" s="13" customFormat="1">
      <c r="A233" s="13"/>
      <c r="B233" s="224"/>
      <c r="C233" s="225"/>
      <c r="D233" s="226" t="s">
        <v>153</v>
      </c>
      <c r="E233" s="227" t="s">
        <v>19</v>
      </c>
      <c r="F233" s="228" t="s">
        <v>1287</v>
      </c>
      <c r="G233" s="225"/>
      <c r="H233" s="227" t="s">
        <v>19</v>
      </c>
      <c r="I233" s="229"/>
      <c r="J233" s="225"/>
      <c r="K233" s="225"/>
      <c r="L233" s="230"/>
      <c r="M233" s="231"/>
      <c r="N233" s="232"/>
      <c r="O233" s="232"/>
      <c r="P233" s="232"/>
      <c r="Q233" s="232"/>
      <c r="R233" s="232"/>
      <c r="S233" s="232"/>
      <c r="T233" s="233"/>
      <c r="U233" s="13"/>
      <c r="V233" s="13"/>
      <c r="W233" s="13"/>
      <c r="X233" s="13"/>
      <c r="Y233" s="13"/>
      <c r="Z233" s="13"/>
      <c r="AA233" s="13"/>
      <c r="AB233" s="13"/>
      <c r="AC233" s="13"/>
      <c r="AD233" s="13"/>
      <c r="AE233" s="13"/>
      <c r="AT233" s="234" t="s">
        <v>153</v>
      </c>
      <c r="AU233" s="234" t="s">
        <v>83</v>
      </c>
      <c r="AV233" s="13" t="s">
        <v>81</v>
      </c>
      <c r="AW233" s="13" t="s">
        <v>35</v>
      </c>
      <c r="AX233" s="13" t="s">
        <v>73</v>
      </c>
      <c r="AY233" s="234" t="s">
        <v>142</v>
      </c>
    </row>
    <row r="234" s="13" customFormat="1">
      <c r="A234" s="13"/>
      <c r="B234" s="224"/>
      <c r="C234" s="225"/>
      <c r="D234" s="226" t="s">
        <v>153</v>
      </c>
      <c r="E234" s="227" t="s">
        <v>19</v>
      </c>
      <c r="F234" s="228" t="s">
        <v>1288</v>
      </c>
      <c r="G234" s="225"/>
      <c r="H234" s="227" t="s">
        <v>19</v>
      </c>
      <c r="I234" s="229"/>
      <c r="J234" s="225"/>
      <c r="K234" s="225"/>
      <c r="L234" s="230"/>
      <c r="M234" s="231"/>
      <c r="N234" s="232"/>
      <c r="O234" s="232"/>
      <c r="P234" s="232"/>
      <c r="Q234" s="232"/>
      <c r="R234" s="232"/>
      <c r="S234" s="232"/>
      <c r="T234" s="233"/>
      <c r="U234" s="13"/>
      <c r="V234" s="13"/>
      <c r="W234" s="13"/>
      <c r="X234" s="13"/>
      <c r="Y234" s="13"/>
      <c r="Z234" s="13"/>
      <c r="AA234" s="13"/>
      <c r="AB234" s="13"/>
      <c r="AC234" s="13"/>
      <c r="AD234" s="13"/>
      <c r="AE234" s="13"/>
      <c r="AT234" s="234" t="s">
        <v>153</v>
      </c>
      <c r="AU234" s="234" t="s">
        <v>83</v>
      </c>
      <c r="AV234" s="13" t="s">
        <v>81</v>
      </c>
      <c r="AW234" s="13" t="s">
        <v>35</v>
      </c>
      <c r="AX234" s="13" t="s">
        <v>73</v>
      </c>
      <c r="AY234" s="234" t="s">
        <v>142</v>
      </c>
    </row>
    <row r="235" s="13" customFormat="1">
      <c r="A235" s="13"/>
      <c r="B235" s="224"/>
      <c r="C235" s="225"/>
      <c r="D235" s="226" t="s">
        <v>153</v>
      </c>
      <c r="E235" s="227" t="s">
        <v>19</v>
      </c>
      <c r="F235" s="228" t="s">
        <v>1201</v>
      </c>
      <c r="G235" s="225"/>
      <c r="H235" s="227" t="s">
        <v>19</v>
      </c>
      <c r="I235" s="229"/>
      <c r="J235" s="225"/>
      <c r="K235" s="225"/>
      <c r="L235" s="230"/>
      <c r="M235" s="231"/>
      <c r="N235" s="232"/>
      <c r="O235" s="232"/>
      <c r="P235" s="232"/>
      <c r="Q235" s="232"/>
      <c r="R235" s="232"/>
      <c r="S235" s="232"/>
      <c r="T235" s="233"/>
      <c r="U235" s="13"/>
      <c r="V235" s="13"/>
      <c r="W235" s="13"/>
      <c r="X235" s="13"/>
      <c r="Y235" s="13"/>
      <c r="Z235" s="13"/>
      <c r="AA235" s="13"/>
      <c r="AB235" s="13"/>
      <c r="AC235" s="13"/>
      <c r="AD235" s="13"/>
      <c r="AE235" s="13"/>
      <c r="AT235" s="234" t="s">
        <v>153</v>
      </c>
      <c r="AU235" s="234" t="s">
        <v>83</v>
      </c>
      <c r="AV235" s="13" t="s">
        <v>81</v>
      </c>
      <c r="AW235" s="13" t="s">
        <v>35</v>
      </c>
      <c r="AX235" s="13" t="s">
        <v>73</v>
      </c>
      <c r="AY235" s="234" t="s">
        <v>142</v>
      </c>
    </row>
    <row r="236" s="14" customFormat="1">
      <c r="A236" s="14"/>
      <c r="B236" s="235"/>
      <c r="C236" s="236"/>
      <c r="D236" s="226" t="s">
        <v>153</v>
      </c>
      <c r="E236" s="237" t="s">
        <v>19</v>
      </c>
      <c r="F236" s="238" t="s">
        <v>81</v>
      </c>
      <c r="G236" s="236"/>
      <c r="H236" s="239">
        <v>1</v>
      </c>
      <c r="I236" s="240"/>
      <c r="J236" s="236"/>
      <c r="K236" s="236"/>
      <c r="L236" s="241"/>
      <c r="M236" s="242"/>
      <c r="N236" s="243"/>
      <c r="O236" s="243"/>
      <c r="P236" s="243"/>
      <c r="Q236" s="243"/>
      <c r="R236" s="243"/>
      <c r="S236" s="243"/>
      <c r="T236" s="244"/>
      <c r="U236" s="14"/>
      <c r="V236" s="14"/>
      <c r="W236" s="14"/>
      <c r="X236" s="14"/>
      <c r="Y236" s="14"/>
      <c r="Z236" s="14"/>
      <c r="AA236" s="14"/>
      <c r="AB236" s="14"/>
      <c r="AC236" s="14"/>
      <c r="AD236" s="14"/>
      <c r="AE236" s="14"/>
      <c r="AT236" s="245" t="s">
        <v>153</v>
      </c>
      <c r="AU236" s="245" t="s">
        <v>83</v>
      </c>
      <c r="AV236" s="14" t="s">
        <v>83</v>
      </c>
      <c r="AW236" s="14" t="s">
        <v>35</v>
      </c>
      <c r="AX236" s="14" t="s">
        <v>73</v>
      </c>
      <c r="AY236" s="245" t="s">
        <v>142</v>
      </c>
    </row>
    <row r="237" s="13" customFormat="1">
      <c r="A237" s="13"/>
      <c r="B237" s="224"/>
      <c r="C237" s="225"/>
      <c r="D237" s="226" t="s">
        <v>153</v>
      </c>
      <c r="E237" s="227" t="s">
        <v>19</v>
      </c>
      <c r="F237" s="228" t="s">
        <v>1202</v>
      </c>
      <c r="G237" s="225"/>
      <c r="H237" s="227" t="s">
        <v>19</v>
      </c>
      <c r="I237" s="229"/>
      <c r="J237" s="225"/>
      <c r="K237" s="225"/>
      <c r="L237" s="230"/>
      <c r="M237" s="231"/>
      <c r="N237" s="232"/>
      <c r="O237" s="232"/>
      <c r="P237" s="232"/>
      <c r="Q237" s="232"/>
      <c r="R237" s="232"/>
      <c r="S237" s="232"/>
      <c r="T237" s="233"/>
      <c r="U237" s="13"/>
      <c r="V237" s="13"/>
      <c r="W237" s="13"/>
      <c r="X237" s="13"/>
      <c r="Y237" s="13"/>
      <c r="Z237" s="13"/>
      <c r="AA237" s="13"/>
      <c r="AB237" s="13"/>
      <c r="AC237" s="13"/>
      <c r="AD237" s="13"/>
      <c r="AE237" s="13"/>
      <c r="AT237" s="234" t="s">
        <v>153</v>
      </c>
      <c r="AU237" s="234" t="s">
        <v>83</v>
      </c>
      <c r="AV237" s="13" t="s">
        <v>81</v>
      </c>
      <c r="AW237" s="13" t="s">
        <v>35</v>
      </c>
      <c r="AX237" s="13" t="s">
        <v>73</v>
      </c>
      <c r="AY237" s="234" t="s">
        <v>142</v>
      </c>
    </row>
    <row r="238" s="14" customFormat="1">
      <c r="A238" s="14"/>
      <c r="B238" s="235"/>
      <c r="C238" s="236"/>
      <c r="D238" s="226" t="s">
        <v>153</v>
      </c>
      <c r="E238" s="237" t="s">
        <v>19</v>
      </c>
      <c r="F238" s="238" t="s">
        <v>81</v>
      </c>
      <c r="G238" s="236"/>
      <c r="H238" s="239">
        <v>1</v>
      </c>
      <c r="I238" s="240"/>
      <c r="J238" s="236"/>
      <c r="K238" s="236"/>
      <c r="L238" s="241"/>
      <c r="M238" s="242"/>
      <c r="N238" s="243"/>
      <c r="O238" s="243"/>
      <c r="P238" s="243"/>
      <c r="Q238" s="243"/>
      <c r="R238" s="243"/>
      <c r="S238" s="243"/>
      <c r="T238" s="244"/>
      <c r="U238" s="14"/>
      <c r="V238" s="14"/>
      <c r="W238" s="14"/>
      <c r="X238" s="14"/>
      <c r="Y238" s="14"/>
      <c r="Z238" s="14"/>
      <c r="AA238" s="14"/>
      <c r="AB238" s="14"/>
      <c r="AC238" s="14"/>
      <c r="AD238" s="14"/>
      <c r="AE238" s="14"/>
      <c r="AT238" s="245" t="s">
        <v>153</v>
      </c>
      <c r="AU238" s="245" t="s">
        <v>83</v>
      </c>
      <c r="AV238" s="14" t="s">
        <v>83</v>
      </c>
      <c r="AW238" s="14" t="s">
        <v>35</v>
      </c>
      <c r="AX238" s="14" t="s">
        <v>73</v>
      </c>
      <c r="AY238" s="245" t="s">
        <v>142</v>
      </c>
    </row>
    <row r="239" s="13" customFormat="1">
      <c r="A239" s="13"/>
      <c r="B239" s="224"/>
      <c r="C239" s="225"/>
      <c r="D239" s="226" t="s">
        <v>153</v>
      </c>
      <c r="E239" s="227" t="s">
        <v>19</v>
      </c>
      <c r="F239" s="228" t="s">
        <v>1203</v>
      </c>
      <c r="G239" s="225"/>
      <c r="H239" s="227" t="s">
        <v>19</v>
      </c>
      <c r="I239" s="229"/>
      <c r="J239" s="225"/>
      <c r="K239" s="225"/>
      <c r="L239" s="230"/>
      <c r="M239" s="231"/>
      <c r="N239" s="232"/>
      <c r="O239" s="232"/>
      <c r="P239" s="232"/>
      <c r="Q239" s="232"/>
      <c r="R239" s="232"/>
      <c r="S239" s="232"/>
      <c r="T239" s="233"/>
      <c r="U239" s="13"/>
      <c r="V239" s="13"/>
      <c r="W239" s="13"/>
      <c r="X239" s="13"/>
      <c r="Y239" s="13"/>
      <c r="Z239" s="13"/>
      <c r="AA239" s="13"/>
      <c r="AB239" s="13"/>
      <c r="AC239" s="13"/>
      <c r="AD239" s="13"/>
      <c r="AE239" s="13"/>
      <c r="AT239" s="234" t="s">
        <v>153</v>
      </c>
      <c r="AU239" s="234" t="s">
        <v>83</v>
      </c>
      <c r="AV239" s="13" t="s">
        <v>81</v>
      </c>
      <c r="AW239" s="13" t="s">
        <v>35</v>
      </c>
      <c r="AX239" s="13" t="s">
        <v>73</v>
      </c>
      <c r="AY239" s="234" t="s">
        <v>142</v>
      </c>
    </row>
    <row r="240" s="14" customFormat="1">
      <c r="A240" s="14"/>
      <c r="B240" s="235"/>
      <c r="C240" s="236"/>
      <c r="D240" s="226" t="s">
        <v>153</v>
      </c>
      <c r="E240" s="237" t="s">
        <v>19</v>
      </c>
      <c r="F240" s="238" t="s">
        <v>81</v>
      </c>
      <c r="G240" s="236"/>
      <c r="H240" s="239">
        <v>1</v>
      </c>
      <c r="I240" s="240"/>
      <c r="J240" s="236"/>
      <c r="K240" s="236"/>
      <c r="L240" s="241"/>
      <c r="M240" s="242"/>
      <c r="N240" s="243"/>
      <c r="O240" s="243"/>
      <c r="P240" s="243"/>
      <c r="Q240" s="243"/>
      <c r="R240" s="243"/>
      <c r="S240" s="243"/>
      <c r="T240" s="244"/>
      <c r="U240" s="14"/>
      <c r="V240" s="14"/>
      <c r="W240" s="14"/>
      <c r="X240" s="14"/>
      <c r="Y240" s="14"/>
      <c r="Z240" s="14"/>
      <c r="AA240" s="14"/>
      <c r="AB240" s="14"/>
      <c r="AC240" s="14"/>
      <c r="AD240" s="14"/>
      <c r="AE240" s="14"/>
      <c r="AT240" s="245" t="s">
        <v>153</v>
      </c>
      <c r="AU240" s="245" t="s">
        <v>83</v>
      </c>
      <c r="AV240" s="14" t="s">
        <v>83</v>
      </c>
      <c r="AW240" s="14" t="s">
        <v>35</v>
      </c>
      <c r="AX240" s="14" t="s">
        <v>73</v>
      </c>
      <c r="AY240" s="245" t="s">
        <v>142</v>
      </c>
    </row>
    <row r="241" s="13" customFormat="1">
      <c r="A241" s="13"/>
      <c r="B241" s="224"/>
      <c r="C241" s="225"/>
      <c r="D241" s="226" t="s">
        <v>153</v>
      </c>
      <c r="E241" s="227" t="s">
        <v>19</v>
      </c>
      <c r="F241" s="228" t="s">
        <v>1204</v>
      </c>
      <c r="G241" s="225"/>
      <c r="H241" s="227" t="s">
        <v>19</v>
      </c>
      <c r="I241" s="229"/>
      <c r="J241" s="225"/>
      <c r="K241" s="225"/>
      <c r="L241" s="230"/>
      <c r="M241" s="231"/>
      <c r="N241" s="232"/>
      <c r="O241" s="232"/>
      <c r="P241" s="232"/>
      <c r="Q241" s="232"/>
      <c r="R241" s="232"/>
      <c r="S241" s="232"/>
      <c r="T241" s="233"/>
      <c r="U241" s="13"/>
      <c r="V241" s="13"/>
      <c r="W241" s="13"/>
      <c r="X241" s="13"/>
      <c r="Y241" s="13"/>
      <c r="Z241" s="13"/>
      <c r="AA241" s="13"/>
      <c r="AB241" s="13"/>
      <c r="AC241" s="13"/>
      <c r="AD241" s="13"/>
      <c r="AE241" s="13"/>
      <c r="AT241" s="234" t="s">
        <v>153</v>
      </c>
      <c r="AU241" s="234" t="s">
        <v>83</v>
      </c>
      <c r="AV241" s="13" t="s">
        <v>81</v>
      </c>
      <c r="AW241" s="13" t="s">
        <v>35</v>
      </c>
      <c r="AX241" s="13" t="s">
        <v>73</v>
      </c>
      <c r="AY241" s="234" t="s">
        <v>142</v>
      </c>
    </row>
    <row r="242" s="14" customFormat="1">
      <c r="A242" s="14"/>
      <c r="B242" s="235"/>
      <c r="C242" s="236"/>
      <c r="D242" s="226" t="s">
        <v>153</v>
      </c>
      <c r="E242" s="237" t="s">
        <v>19</v>
      </c>
      <c r="F242" s="238" t="s">
        <v>168</v>
      </c>
      <c r="G242" s="236"/>
      <c r="H242" s="239">
        <v>3</v>
      </c>
      <c r="I242" s="240"/>
      <c r="J242" s="236"/>
      <c r="K242" s="236"/>
      <c r="L242" s="241"/>
      <c r="M242" s="242"/>
      <c r="N242" s="243"/>
      <c r="O242" s="243"/>
      <c r="P242" s="243"/>
      <c r="Q242" s="243"/>
      <c r="R242" s="243"/>
      <c r="S242" s="243"/>
      <c r="T242" s="244"/>
      <c r="U242" s="14"/>
      <c r="V242" s="14"/>
      <c r="W242" s="14"/>
      <c r="X242" s="14"/>
      <c r="Y242" s="14"/>
      <c r="Z242" s="14"/>
      <c r="AA242" s="14"/>
      <c r="AB242" s="14"/>
      <c r="AC242" s="14"/>
      <c r="AD242" s="14"/>
      <c r="AE242" s="14"/>
      <c r="AT242" s="245" t="s">
        <v>153</v>
      </c>
      <c r="AU242" s="245" t="s">
        <v>83</v>
      </c>
      <c r="AV242" s="14" t="s">
        <v>83</v>
      </c>
      <c r="AW242" s="14" t="s">
        <v>35</v>
      </c>
      <c r="AX242" s="14" t="s">
        <v>73</v>
      </c>
      <c r="AY242" s="245" t="s">
        <v>142</v>
      </c>
    </row>
    <row r="243" s="13" customFormat="1">
      <c r="A243" s="13"/>
      <c r="B243" s="224"/>
      <c r="C243" s="225"/>
      <c r="D243" s="226" t="s">
        <v>153</v>
      </c>
      <c r="E243" s="227" t="s">
        <v>19</v>
      </c>
      <c r="F243" s="228" t="s">
        <v>1205</v>
      </c>
      <c r="G243" s="225"/>
      <c r="H243" s="227" t="s">
        <v>19</v>
      </c>
      <c r="I243" s="229"/>
      <c r="J243" s="225"/>
      <c r="K243" s="225"/>
      <c r="L243" s="230"/>
      <c r="M243" s="231"/>
      <c r="N243" s="232"/>
      <c r="O243" s="232"/>
      <c r="P243" s="232"/>
      <c r="Q243" s="232"/>
      <c r="R243" s="232"/>
      <c r="S243" s="232"/>
      <c r="T243" s="233"/>
      <c r="U243" s="13"/>
      <c r="V243" s="13"/>
      <c r="W243" s="13"/>
      <c r="X243" s="13"/>
      <c r="Y243" s="13"/>
      <c r="Z243" s="13"/>
      <c r="AA243" s="13"/>
      <c r="AB243" s="13"/>
      <c r="AC243" s="13"/>
      <c r="AD243" s="13"/>
      <c r="AE243" s="13"/>
      <c r="AT243" s="234" t="s">
        <v>153</v>
      </c>
      <c r="AU243" s="234" t="s">
        <v>83</v>
      </c>
      <c r="AV243" s="13" t="s">
        <v>81</v>
      </c>
      <c r="AW243" s="13" t="s">
        <v>35</v>
      </c>
      <c r="AX243" s="13" t="s">
        <v>73</v>
      </c>
      <c r="AY243" s="234" t="s">
        <v>142</v>
      </c>
    </row>
    <row r="244" s="14" customFormat="1">
      <c r="A244" s="14"/>
      <c r="B244" s="235"/>
      <c r="C244" s="236"/>
      <c r="D244" s="226" t="s">
        <v>153</v>
      </c>
      <c r="E244" s="237" t="s">
        <v>19</v>
      </c>
      <c r="F244" s="238" t="s">
        <v>83</v>
      </c>
      <c r="G244" s="236"/>
      <c r="H244" s="239">
        <v>2</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153</v>
      </c>
      <c r="AU244" s="245" t="s">
        <v>83</v>
      </c>
      <c r="AV244" s="14" t="s">
        <v>83</v>
      </c>
      <c r="AW244" s="14" t="s">
        <v>35</v>
      </c>
      <c r="AX244" s="14" t="s">
        <v>73</v>
      </c>
      <c r="AY244" s="245" t="s">
        <v>142</v>
      </c>
    </row>
    <row r="245" s="15" customFormat="1">
      <c r="A245" s="15"/>
      <c r="B245" s="246"/>
      <c r="C245" s="247"/>
      <c r="D245" s="226" t="s">
        <v>153</v>
      </c>
      <c r="E245" s="248" t="s">
        <v>19</v>
      </c>
      <c r="F245" s="249" t="s">
        <v>160</v>
      </c>
      <c r="G245" s="247"/>
      <c r="H245" s="250">
        <v>8</v>
      </c>
      <c r="I245" s="251"/>
      <c r="J245" s="247"/>
      <c r="K245" s="247"/>
      <c r="L245" s="252"/>
      <c r="M245" s="253"/>
      <c r="N245" s="254"/>
      <c r="O245" s="254"/>
      <c r="P245" s="254"/>
      <c r="Q245" s="254"/>
      <c r="R245" s="254"/>
      <c r="S245" s="254"/>
      <c r="T245" s="255"/>
      <c r="U245" s="15"/>
      <c r="V245" s="15"/>
      <c r="W245" s="15"/>
      <c r="X245" s="15"/>
      <c r="Y245" s="15"/>
      <c r="Z245" s="15"/>
      <c r="AA245" s="15"/>
      <c r="AB245" s="15"/>
      <c r="AC245" s="15"/>
      <c r="AD245" s="15"/>
      <c r="AE245" s="15"/>
      <c r="AT245" s="256" t="s">
        <v>153</v>
      </c>
      <c r="AU245" s="256" t="s">
        <v>83</v>
      </c>
      <c r="AV245" s="15" t="s">
        <v>149</v>
      </c>
      <c r="AW245" s="15" t="s">
        <v>35</v>
      </c>
      <c r="AX245" s="15" t="s">
        <v>81</v>
      </c>
      <c r="AY245" s="256" t="s">
        <v>142</v>
      </c>
    </row>
    <row r="246" s="12" customFormat="1" ht="22.8" customHeight="1">
      <c r="A246" s="12"/>
      <c r="B246" s="190"/>
      <c r="C246" s="191"/>
      <c r="D246" s="192" t="s">
        <v>72</v>
      </c>
      <c r="E246" s="204" t="s">
        <v>606</v>
      </c>
      <c r="F246" s="204" t="s">
        <v>607</v>
      </c>
      <c r="G246" s="191"/>
      <c r="H246" s="191"/>
      <c r="I246" s="194"/>
      <c r="J246" s="205">
        <f>BK246</f>
        <v>0</v>
      </c>
      <c r="K246" s="191"/>
      <c r="L246" s="196"/>
      <c r="M246" s="197"/>
      <c r="N246" s="198"/>
      <c r="O246" s="198"/>
      <c r="P246" s="199">
        <f>SUM(P247:P248)</f>
        <v>0</v>
      </c>
      <c r="Q246" s="198"/>
      <c r="R246" s="199">
        <f>SUM(R247:R248)</f>
        <v>0</v>
      </c>
      <c r="S246" s="198"/>
      <c r="T246" s="200">
        <f>SUM(T247:T248)</f>
        <v>0</v>
      </c>
      <c r="U246" s="12"/>
      <c r="V246" s="12"/>
      <c r="W246" s="12"/>
      <c r="X246" s="12"/>
      <c r="Y246" s="12"/>
      <c r="Z246" s="12"/>
      <c r="AA246" s="12"/>
      <c r="AB246" s="12"/>
      <c r="AC246" s="12"/>
      <c r="AD246" s="12"/>
      <c r="AE246" s="12"/>
      <c r="AR246" s="201" t="s">
        <v>81</v>
      </c>
      <c r="AT246" s="202" t="s">
        <v>72</v>
      </c>
      <c r="AU246" s="202" t="s">
        <v>81</v>
      </c>
      <c r="AY246" s="201" t="s">
        <v>142</v>
      </c>
      <c r="BK246" s="203">
        <f>SUM(BK247:BK248)</f>
        <v>0</v>
      </c>
    </row>
    <row r="247" s="2" customFormat="1" ht="16.5" customHeight="1">
      <c r="A247" s="40"/>
      <c r="B247" s="41"/>
      <c r="C247" s="206" t="s">
        <v>7</v>
      </c>
      <c r="D247" s="206" t="s">
        <v>144</v>
      </c>
      <c r="E247" s="207" t="s">
        <v>1289</v>
      </c>
      <c r="F247" s="208" t="s">
        <v>1290</v>
      </c>
      <c r="G247" s="209" t="s">
        <v>253</v>
      </c>
      <c r="H247" s="210">
        <v>0.34300000000000003</v>
      </c>
      <c r="I247" s="211"/>
      <c r="J247" s="212">
        <f>ROUND(I247*H247,2)</f>
        <v>0</v>
      </c>
      <c r="K247" s="208" t="s">
        <v>148</v>
      </c>
      <c r="L247" s="46"/>
      <c r="M247" s="213" t="s">
        <v>19</v>
      </c>
      <c r="N247" s="214" t="s">
        <v>44</v>
      </c>
      <c r="O247" s="86"/>
      <c r="P247" s="215">
        <f>O247*H247</f>
        <v>0</v>
      </c>
      <c r="Q247" s="215">
        <v>0</v>
      </c>
      <c r="R247" s="215">
        <f>Q247*H247</f>
        <v>0</v>
      </c>
      <c r="S247" s="215">
        <v>0</v>
      </c>
      <c r="T247" s="216">
        <f>S247*H247</f>
        <v>0</v>
      </c>
      <c r="U247" s="40"/>
      <c r="V247" s="40"/>
      <c r="W247" s="40"/>
      <c r="X247" s="40"/>
      <c r="Y247" s="40"/>
      <c r="Z247" s="40"/>
      <c r="AA247" s="40"/>
      <c r="AB247" s="40"/>
      <c r="AC247" s="40"/>
      <c r="AD247" s="40"/>
      <c r="AE247" s="40"/>
      <c r="AR247" s="217" t="s">
        <v>149</v>
      </c>
      <c r="AT247" s="217" t="s">
        <v>144</v>
      </c>
      <c r="AU247" s="217" t="s">
        <v>83</v>
      </c>
      <c r="AY247" s="19" t="s">
        <v>142</v>
      </c>
      <c r="BE247" s="218">
        <f>IF(N247="základní",J247,0)</f>
        <v>0</v>
      </c>
      <c r="BF247" s="218">
        <f>IF(N247="snížená",J247,0)</f>
        <v>0</v>
      </c>
      <c r="BG247" s="218">
        <f>IF(N247="zákl. přenesená",J247,0)</f>
        <v>0</v>
      </c>
      <c r="BH247" s="218">
        <f>IF(N247="sníž. přenesená",J247,0)</f>
        <v>0</v>
      </c>
      <c r="BI247" s="218">
        <f>IF(N247="nulová",J247,0)</f>
        <v>0</v>
      </c>
      <c r="BJ247" s="19" t="s">
        <v>81</v>
      </c>
      <c r="BK247" s="218">
        <f>ROUND(I247*H247,2)</f>
        <v>0</v>
      </c>
      <c r="BL247" s="19" t="s">
        <v>149</v>
      </c>
      <c r="BM247" s="217" t="s">
        <v>1291</v>
      </c>
    </row>
    <row r="248" s="2" customFormat="1">
      <c r="A248" s="40"/>
      <c r="B248" s="41"/>
      <c r="C248" s="42"/>
      <c r="D248" s="219" t="s">
        <v>151</v>
      </c>
      <c r="E248" s="42"/>
      <c r="F248" s="220" t="s">
        <v>1292</v>
      </c>
      <c r="G248" s="42"/>
      <c r="H248" s="42"/>
      <c r="I248" s="221"/>
      <c r="J248" s="42"/>
      <c r="K248" s="42"/>
      <c r="L248" s="46"/>
      <c r="M248" s="222"/>
      <c r="N248" s="223"/>
      <c r="O248" s="86"/>
      <c r="P248" s="86"/>
      <c r="Q248" s="86"/>
      <c r="R248" s="86"/>
      <c r="S248" s="86"/>
      <c r="T248" s="87"/>
      <c r="U248" s="40"/>
      <c r="V248" s="40"/>
      <c r="W248" s="40"/>
      <c r="X248" s="40"/>
      <c r="Y248" s="40"/>
      <c r="Z248" s="40"/>
      <c r="AA248" s="40"/>
      <c r="AB248" s="40"/>
      <c r="AC248" s="40"/>
      <c r="AD248" s="40"/>
      <c r="AE248" s="40"/>
      <c r="AT248" s="19" t="s">
        <v>151</v>
      </c>
      <c r="AU248" s="19" t="s">
        <v>83</v>
      </c>
    </row>
    <row r="249" s="12" customFormat="1" ht="25.92" customHeight="1">
      <c r="A249" s="12"/>
      <c r="B249" s="190"/>
      <c r="C249" s="191"/>
      <c r="D249" s="192" t="s">
        <v>72</v>
      </c>
      <c r="E249" s="193" t="s">
        <v>637</v>
      </c>
      <c r="F249" s="193" t="s">
        <v>638</v>
      </c>
      <c r="G249" s="191"/>
      <c r="H249" s="191"/>
      <c r="I249" s="194"/>
      <c r="J249" s="195">
        <f>BK249</f>
        <v>0</v>
      </c>
      <c r="K249" s="191"/>
      <c r="L249" s="196"/>
      <c r="M249" s="197"/>
      <c r="N249" s="198"/>
      <c r="O249" s="198"/>
      <c r="P249" s="199">
        <f>P250+P273</f>
        <v>0</v>
      </c>
      <c r="Q249" s="198"/>
      <c r="R249" s="199">
        <f>R250+R273</f>
        <v>0</v>
      </c>
      <c r="S249" s="198"/>
      <c r="T249" s="200">
        <f>T250+T273</f>
        <v>0</v>
      </c>
      <c r="U249" s="12"/>
      <c r="V249" s="12"/>
      <c r="W249" s="12"/>
      <c r="X249" s="12"/>
      <c r="Y249" s="12"/>
      <c r="Z249" s="12"/>
      <c r="AA249" s="12"/>
      <c r="AB249" s="12"/>
      <c r="AC249" s="12"/>
      <c r="AD249" s="12"/>
      <c r="AE249" s="12"/>
      <c r="AR249" s="201" t="s">
        <v>180</v>
      </c>
      <c r="AT249" s="202" t="s">
        <v>72</v>
      </c>
      <c r="AU249" s="202" t="s">
        <v>73</v>
      </c>
      <c r="AY249" s="201" t="s">
        <v>142</v>
      </c>
      <c r="BK249" s="203">
        <f>BK250+BK273</f>
        <v>0</v>
      </c>
    </row>
    <row r="250" s="12" customFormat="1" ht="22.8" customHeight="1">
      <c r="A250" s="12"/>
      <c r="B250" s="190"/>
      <c r="C250" s="191"/>
      <c r="D250" s="192" t="s">
        <v>72</v>
      </c>
      <c r="E250" s="204" t="s">
        <v>639</v>
      </c>
      <c r="F250" s="204" t="s">
        <v>640</v>
      </c>
      <c r="G250" s="191"/>
      <c r="H250" s="191"/>
      <c r="I250" s="194"/>
      <c r="J250" s="205">
        <f>BK250</f>
        <v>0</v>
      </c>
      <c r="K250" s="191"/>
      <c r="L250" s="196"/>
      <c r="M250" s="197"/>
      <c r="N250" s="198"/>
      <c r="O250" s="198"/>
      <c r="P250" s="199">
        <f>SUM(P251:P272)</f>
        <v>0</v>
      </c>
      <c r="Q250" s="198"/>
      <c r="R250" s="199">
        <f>SUM(R251:R272)</f>
        <v>0</v>
      </c>
      <c r="S250" s="198"/>
      <c r="T250" s="200">
        <f>SUM(T251:T272)</f>
        <v>0</v>
      </c>
      <c r="U250" s="12"/>
      <c r="V250" s="12"/>
      <c r="W250" s="12"/>
      <c r="X250" s="12"/>
      <c r="Y250" s="12"/>
      <c r="Z250" s="12"/>
      <c r="AA250" s="12"/>
      <c r="AB250" s="12"/>
      <c r="AC250" s="12"/>
      <c r="AD250" s="12"/>
      <c r="AE250" s="12"/>
      <c r="AR250" s="201" t="s">
        <v>180</v>
      </c>
      <c r="AT250" s="202" t="s">
        <v>72</v>
      </c>
      <c r="AU250" s="202" t="s">
        <v>81</v>
      </c>
      <c r="AY250" s="201" t="s">
        <v>142</v>
      </c>
      <c r="BK250" s="203">
        <f>SUM(BK251:BK272)</f>
        <v>0</v>
      </c>
    </row>
    <row r="251" s="2" customFormat="1" ht="16.5" customHeight="1">
      <c r="A251" s="40"/>
      <c r="B251" s="41"/>
      <c r="C251" s="206" t="s">
        <v>323</v>
      </c>
      <c r="D251" s="206" t="s">
        <v>144</v>
      </c>
      <c r="E251" s="207" t="s">
        <v>649</v>
      </c>
      <c r="F251" s="208" t="s">
        <v>650</v>
      </c>
      <c r="G251" s="209" t="s">
        <v>651</v>
      </c>
      <c r="H251" s="210">
        <v>1</v>
      </c>
      <c r="I251" s="211"/>
      <c r="J251" s="212">
        <f>ROUND(I251*H251,2)</f>
        <v>0</v>
      </c>
      <c r="K251" s="208" t="s">
        <v>148</v>
      </c>
      <c r="L251" s="46"/>
      <c r="M251" s="213" t="s">
        <v>19</v>
      </c>
      <c r="N251" s="214" t="s">
        <v>44</v>
      </c>
      <c r="O251" s="86"/>
      <c r="P251" s="215">
        <f>O251*H251</f>
        <v>0</v>
      </c>
      <c r="Q251" s="215">
        <v>0</v>
      </c>
      <c r="R251" s="215">
        <f>Q251*H251</f>
        <v>0</v>
      </c>
      <c r="S251" s="215">
        <v>0</v>
      </c>
      <c r="T251" s="216">
        <f>S251*H251</f>
        <v>0</v>
      </c>
      <c r="U251" s="40"/>
      <c r="V251" s="40"/>
      <c r="W251" s="40"/>
      <c r="X251" s="40"/>
      <c r="Y251" s="40"/>
      <c r="Z251" s="40"/>
      <c r="AA251" s="40"/>
      <c r="AB251" s="40"/>
      <c r="AC251" s="40"/>
      <c r="AD251" s="40"/>
      <c r="AE251" s="40"/>
      <c r="AR251" s="217" t="s">
        <v>645</v>
      </c>
      <c r="AT251" s="217" t="s">
        <v>144</v>
      </c>
      <c r="AU251" s="217" t="s">
        <v>83</v>
      </c>
      <c r="AY251" s="19" t="s">
        <v>142</v>
      </c>
      <c r="BE251" s="218">
        <f>IF(N251="základní",J251,0)</f>
        <v>0</v>
      </c>
      <c r="BF251" s="218">
        <f>IF(N251="snížená",J251,0)</f>
        <v>0</v>
      </c>
      <c r="BG251" s="218">
        <f>IF(N251="zákl. přenesená",J251,0)</f>
        <v>0</v>
      </c>
      <c r="BH251" s="218">
        <f>IF(N251="sníž. přenesená",J251,0)</f>
        <v>0</v>
      </c>
      <c r="BI251" s="218">
        <f>IF(N251="nulová",J251,0)</f>
        <v>0</v>
      </c>
      <c r="BJ251" s="19" t="s">
        <v>81</v>
      </c>
      <c r="BK251" s="218">
        <f>ROUND(I251*H251,2)</f>
        <v>0</v>
      </c>
      <c r="BL251" s="19" t="s">
        <v>645</v>
      </c>
      <c r="BM251" s="217" t="s">
        <v>1293</v>
      </c>
    </row>
    <row r="252" s="2" customFormat="1">
      <c r="A252" s="40"/>
      <c r="B252" s="41"/>
      <c r="C252" s="42"/>
      <c r="D252" s="219" t="s">
        <v>151</v>
      </c>
      <c r="E252" s="42"/>
      <c r="F252" s="220" t="s">
        <v>653</v>
      </c>
      <c r="G252" s="42"/>
      <c r="H252" s="42"/>
      <c r="I252" s="221"/>
      <c r="J252" s="42"/>
      <c r="K252" s="42"/>
      <c r="L252" s="46"/>
      <c r="M252" s="222"/>
      <c r="N252" s="223"/>
      <c r="O252" s="86"/>
      <c r="P252" s="86"/>
      <c r="Q252" s="86"/>
      <c r="R252" s="86"/>
      <c r="S252" s="86"/>
      <c r="T252" s="87"/>
      <c r="U252" s="40"/>
      <c r="V252" s="40"/>
      <c r="W252" s="40"/>
      <c r="X252" s="40"/>
      <c r="Y252" s="40"/>
      <c r="Z252" s="40"/>
      <c r="AA252" s="40"/>
      <c r="AB252" s="40"/>
      <c r="AC252" s="40"/>
      <c r="AD252" s="40"/>
      <c r="AE252" s="40"/>
      <c r="AT252" s="19" t="s">
        <v>151</v>
      </c>
      <c r="AU252" s="19" t="s">
        <v>83</v>
      </c>
    </row>
    <row r="253" s="13" customFormat="1">
      <c r="A253" s="13"/>
      <c r="B253" s="224"/>
      <c r="C253" s="225"/>
      <c r="D253" s="226" t="s">
        <v>153</v>
      </c>
      <c r="E253" s="227" t="s">
        <v>19</v>
      </c>
      <c r="F253" s="228" t="s">
        <v>654</v>
      </c>
      <c r="G253" s="225"/>
      <c r="H253" s="227" t="s">
        <v>19</v>
      </c>
      <c r="I253" s="229"/>
      <c r="J253" s="225"/>
      <c r="K253" s="225"/>
      <c r="L253" s="230"/>
      <c r="M253" s="231"/>
      <c r="N253" s="232"/>
      <c r="O253" s="232"/>
      <c r="P253" s="232"/>
      <c r="Q253" s="232"/>
      <c r="R253" s="232"/>
      <c r="S253" s="232"/>
      <c r="T253" s="233"/>
      <c r="U253" s="13"/>
      <c r="V253" s="13"/>
      <c r="W253" s="13"/>
      <c r="X253" s="13"/>
      <c r="Y253" s="13"/>
      <c r="Z253" s="13"/>
      <c r="AA253" s="13"/>
      <c r="AB253" s="13"/>
      <c r="AC253" s="13"/>
      <c r="AD253" s="13"/>
      <c r="AE253" s="13"/>
      <c r="AT253" s="234" t="s">
        <v>153</v>
      </c>
      <c r="AU253" s="234" t="s">
        <v>83</v>
      </c>
      <c r="AV253" s="13" t="s">
        <v>81</v>
      </c>
      <c r="AW253" s="13" t="s">
        <v>35</v>
      </c>
      <c r="AX253" s="13" t="s">
        <v>73</v>
      </c>
      <c r="AY253" s="234" t="s">
        <v>142</v>
      </c>
    </row>
    <row r="254" s="14" customFormat="1">
      <c r="A254" s="14"/>
      <c r="B254" s="235"/>
      <c r="C254" s="236"/>
      <c r="D254" s="226" t="s">
        <v>153</v>
      </c>
      <c r="E254" s="237" t="s">
        <v>19</v>
      </c>
      <c r="F254" s="238" t="s">
        <v>81</v>
      </c>
      <c r="G254" s="236"/>
      <c r="H254" s="239">
        <v>1</v>
      </c>
      <c r="I254" s="240"/>
      <c r="J254" s="236"/>
      <c r="K254" s="236"/>
      <c r="L254" s="241"/>
      <c r="M254" s="242"/>
      <c r="N254" s="243"/>
      <c r="O254" s="243"/>
      <c r="P254" s="243"/>
      <c r="Q254" s="243"/>
      <c r="R254" s="243"/>
      <c r="S254" s="243"/>
      <c r="T254" s="244"/>
      <c r="U254" s="14"/>
      <c r="V254" s="14"/>
      <c r="W254" s="14"/>
      <c r="X254" s="14"/>
      <c r="Y254" s="14"/>
      <c r="Z254" s="14"/>
      <c r="AA254" s="14"/>
      <c r="AB254" s="14"/>
      <c r="AC254" s="14"/>
      <c r="AD254" s="14"/>
      <c r="AE254" s="14"/>
      <c r="AT254" s="245" t="s">
        <v>153</v>
      </c>
      <c r="AU254" s="245" t="s">
        <v>83</v>
      </c>
      <c r="AV254" s="14" t="s">
        <v>83</v>
      </c>
      <c r="AW254" s="14" t="s">
        <v>35</v>
      </c>
      <c r="AX254" s="14" t="s">
        <v>81</v>
      </c>
      <c r="AY254" s="245" t="s">
        <v>142</v>
      </c>
    </row>
    <row r="255" s="2" customFormat="1" ht="16.5" customHeight="1">
      <c r="A255" s="40"/>
      <c r="B255" s="41"/>
      <c r="C255" s="206" t="s">
        <v>329</v>
      </c>
      <c r="D255" s="206" t="s">
        <v>144</v>
      </c>
      <c r="E255" s="207" t="s">
        <v>663</v>
      </c>
      <c r="F255" s="208" t="s">
        <v>664</v>
      </c>
      <c r="G255" s="209" t="s">
        <v>651</v>
      </c>
      <c r="H255" s="210">
        <v>1</v>
      </c>
      <c r="I255" s="211"/>
      <c r="J255" s="212">
        <f>ROUND(I255*H255,2)</f>
        <v>0</v>
      </c>
      <c r="K255" s="208" t="s">
        <v>148</v>
      </c>
      <c r="L255" s="46"/>
      <c r="M255" s="213" t="s">
        <v>19</v>
      </c>
      <c r="N255" s="214" t="s">
        <v>44</v>
      </c>
      <c r="O255" s="86"/>
      <c r="P255" s="215">
        <f>O255*H255</f>
        <v>0</v>
      </c>
      <c r="Q255" s="215">
        <v>0</v>
      </c>
      <c r="R255" s="215">
        <f>Q255*H255</f>
        <v>0</v>
      </c>
      <c r="S255" s="215">
        <v>0</v>
      </c>
      <c r="T255" s="216">
        <f>S255*H255</f>
        <v>0</v>
      </c>
      <c r="U255" s="40"/>
      <c r="V255" s="40"/>
      <c r="W255" s="40"/>
      <c r="X255" s="40"/>
      <c r="Y255" s="40"/>
      <c r="Z255" s="40"/>
      <c r="AA255" s="40"/>
      <c r="AB255" s="40"/>
      <c r="AC255" s="40"/>
      <c r="AD255" s="40"/>
      <c r="AE255" s="40"/>
      <c r="AR255" s="217" t="s">
        <v>645</v>
      </c>
      <c r="AT255" s="217" t="s">
        <v>144</v>
      </c>
      <c r="AU255" s="217" t="s">
        <v>83</v>
      </c>
      <c r="AY255" s="19" t="s">
        <v>142</v>
      </c>
      <c r="BE255" s="218">
        <f>IF(N255="základní",J255,0)</f>
        <v>0</v>
      </c>
      <c r="BF255" s="218">
        <f>IF(N255="snížená",J255,0)</f>
        <v>0</v>
      </c>
      <c r="BG255" s="218">
        <f>IF(N255="zákl. přenesená",J255,0)</f>
        <v>0</v>
      </c>
      <c r="BH255" s="218">
        <f>IF(N255="sníž. přenesená",J255,0)</f>
        <v>0</v>
      </c>
      <c r="BI255" s="218">
        <f>IF(N255="nulová",J255,0)</f>
        <v>0</v>
      </c>
      <c r="BJ255" s="19" t="s">
        <v>81</v>
      </c>
      <c r="BK255" s="218">
        <f>ROUND(I255*H255,2)</f>
        <v>0</v>
      </c>
      <c r="BL255" s="19" t="s">
        <v>645</v>
      </c>
      <c r="BM255" s="217" t="s">
        <v>1294</v>
      </c>
    </row>
    <row r="256" s="2" customFormat="1">
      <c r="A256" s="40"/>
      <c r="B256" s="41"/>
      <c r="C256" s="42"/>
      <c r="D256" s="219" t="s">
        <v>151</v>
      </c>
      <c r="E256" s="42"/>
      <c r="F256" s="220" t="s">
        <v>666</v>
      </c>
      <c r="G256" s="42"/>
      <c r="H256" s="42"/>
      <c r="I256" s="221"/>
      <c r="J256" s="42"/>
      <c r="K256" s="42"/>
      <c r="L256" s="46"/>
      <c r="M256" s="222"/>
      <c r="N256" s="223"/>
      <c r="O256" s="86"/>
      <c r="P256" s="86"/>
      <c r="Q256" s="86"/>
      <c r="R256" s="86"/>
      <c r="S256" s="86"/>
      <c r="T256" s="87"/>
      <c r="U256" s="40"/>
      <c r="V256" s="40"/>
      <c r="W256" s="40"/>
      <c r="X256" s="40"/>
      <c r="Y256" s="40"/>
      <c r="Z256" s="40"/>
      <c r="AA256" s="40"/>
      <c r="AB256" s="40"/>
      <c r="AC256" s="40"/>
      <c r="AD256" s="40"/>
      <c r="AE256" s="40"/>
      <c r="AT256" s="19" t="s">
        <v>151</v>
      </c>
      <c r="AU256" s="19" t="s">
        <v>83</v>
      </c>
    </row>
    <row r="257" s="13" customFormat="1">
      <c r="A257" s="13"/>
      <c r="B257" s="224"/>
      <c r="C257" s="225"/>
      <c r="D257" s="226" t="s">
        <v>153</v>
      </c>
      <c r="E257" s="227" t="s">
        <v>19</v>
      </c>
      <c r="F257" s="228" t="s">
        <v>667</v>
      </c>
      <c r="G257" s="225"/>
      <c r="H257" s="227" t="s">
        <v>19</v>
      </c>
      <c r="I257" s="229"/>
      <c r="J257" s="225"/>
      <c r="K257" s="225"/>
      <c r="L257" s="230"/>
      <c r="M257" s="231"/>
      <c r="N257" s="232"/>
      <c r="O257" s="232"/>
      <c r="P257" s="232"/>
      <c r="Q257" s="232"/>
      <c r="R257" s="232"/>
      <c r="S257" s="232"/>
      <c r="T257" s="233"/>
      <c r="U257" s="13"/>
      <c r="V257" s="13"/>
      <c r="W257" s="13"/>
      <c r="X257" s="13"/>
      <c r="Y257" s="13"/>
      <c r="Z257" s="13"/>
      <c r="AA257" s="13"/>
      <c r="AB257" s="13"/>
      <c r="AC257" s="13"/>
      <c r="AD257" s="13"/>
      <c r="AE257" s="13"/>
      <c r="AT257" s="234" t="s">
        <v>153</v>
      </c>
      <c r="AU257" s="234" t="s">
        <v>83</v>
      </c>
      <c r="AV257" s="13" t="s">
        <v>81</v>
      </c>
      <c r="AW257" s="13" t="s">
        <v>35</v>
      </c>
      <c r="AX257" s="13" t="s">
        <v>73</v>
      </c>
      <c r="AY257" s="234" t="s">
        <v>142</v>
      </c>
    </row>
    <row r="258" s="14" customFormat="1">
      <c r="A258" s="14"/>
      <c r="B258" s="235"/>
      <c r="C258" s="236"/>
      <c r="D258" s="226" t="s">
        <v>153</v>
      </c>
      <c r="E258" s="237" t="s">
        <v>19</v>
      </c>
      <c r="F258" s="238" t="s">
        <v>81</v>
      </c>
      <c r="G258" s="236"/>
      <c r="H258" s="239">
        <v>1</v>
      </c>
      <c r="I258" s="240"/>
      <c r="J258" s="236"/>
      <c r="K258" s="236"/>
      <c r="L258" s="241"/>
      <c r="M258" s="242"/>
      <c r="N258" s="243"/>
      <c r="O258" s="243"/>
      <c r="P258" s="243"/>
      <c r="Q258" s="243"/>
      <c r="R258" s="243"/>
      <c r="S258" s="243"/>
      <c r="T258" s="244"/>
      <c r="U258" s="14"/>
      <c r="V258" s="14"/>
      <c r="W258" s="14"/>
      <c r="X258" s="14"/>
      <c r="Y258" s="14"/>
      <c r="Z258" s="14"/>
      <c r="AA258" s="14"/>
      <c r="AB258" s="14"/>
      <c r="AC258" s="14"/>
      <c r="AD258" s="14"/>
      <c r="AE258" s="14"/>
      <c r="AT258" s="245" t="s">
        <v>153</v>
      </c>
      <c r="AU258" s="245" t="s">
        <v>83</v>
      </c>
      <c r="AV258" s="14" t="s">
        <v>83</v>
      </c>
      <c r="AW258" s="14" t="s">
        <v>35</v>
      </c>
      <c r="AX258" s="14" t="s">
        <v>81</v>
      </c>
      <c r="AY258" s="245" t="s">
        <v>142</v>
      </c>
    </row>
    <row r="259" s="2" customFormat="1" ht="16.5" customHeight="1">
      <c r="A259" s="40"/>
      <c r="B259" s="41"/>
      <c r="C259" s="206" t="s">
        <v>335</v>
      </c>
      <c r="D259" s="206" t="s">
        <v>144</v>
      </c>
      <c r="E259" s="207" t="s">
        <v>669</v>
      </c>
      <c r="F259" s="208" t="s">
        <v>670</v>
      </c>
      <c r="G259" s="209" t="s">
        <v>651</v>
      </c>
      <c r="H259" s="210">
        <v>1</v>
      </c>
      <c r="I259" s="211"/>
      <c r="J259" s="212">
        <f>ROUND(I259*H259,2)</f>
        <v>0</v>
      </c>
      <c r="K259" s="208" t="s">
        <v>148</v>
      </c>
      <c r="L259" s="46"/>
      <c r="M259" s="213" t="s">
        <v>19</v>
      </c>
      <c r="N259" s="214" t="s">
        <v>44</v>
      </c>
      <c r="O259" s="86"/>
      <c r="P259" s="215">
        <f>O259*H259</f>
        <v>0</v>
      </c>
      <c r="Q259" s="215">
        <v>0</v>
      </c>
      <c r="R259" s="215">
        <f>Q259*H259</f>
        <v>0</v>
      </c>
      <c r="S259" s="215">
        <v>0</v>
      </c>
      <c r="T259" s="216">
        <f>S259*H259</f>
        <v>0</v>
      </c>
      <c r="U259" s="40"/>
      <c r="V259" s="40"/>
      <c r="W259" s="40"/>
      <c r="X259" s="40"/>
      <c r="Y259" s="40"/>
      <c r="Z259" s="40"/>
      <c r="AA259" s="40"/>
      <c r="AB259" s="40"/>
      <c r="AC259" s="40"/>
      <c r="AD259" s="40"/>
      <c r="AE259" s="40"/>
      <c r="AR259" s="217" t="s">
        <v>645</v>
      </c>
      <c r="AT259" s="217" t="s">
        <v>144</v>
      </c>
      <c r="AU259" s="217" t="s">
        <v>83</v>
      </c>
      <c r="AY259" s="19" t="s">
        <v>142</v>
      </c>
      <c r="BE259" s="218">
        <f>IF(N259="základní",J259,0)</f>
        <v>0</v>
      </c>
      <c r="BF259" s="218">
        <f>IF(N259="snížená",J259,0)</f>
        <v>0</v>
      </c>
      <c r="BG259" s="218">
        <f>IF(N259="zákl. přenesená",J259,0)</f>
        <v>0</v>
      </c>
      <c r="BH259" s="218">
        <f>IF(N259="sníž. přenesená",J259,0)</f>
        <v>0</v>
      </c>
      <c r="BI259" s="218">
        <f>IF(N259="nulová",J259,0)</f>
        <v>0</v>
      </c>
      <c r="BJ259" s="19" t="s">
        <v>81</v>
      </c>
      <c r="BK259" s="218">
        <f>ROUND(I259*H259,2)</f>
        <v>0</v>
      </c>
      <c r="BL259" s="19" t="s">
        <v>645</v>
      </c>
      <c r="BM259" s="217" t="s">
        <v>1295</v>
      </c>
    </row>
    <row r="260" s="2" customFormat="1">
      <c r="A260" s="40"/>
      <c r="B260" s="41"/>
      <c r="C260" s="42"/>
      <c r="D260" s="219" t="s">
        <v>151</v>
      </c>
      <c r="E260" s="42"/>
      <c r="F260" s="220" t="s">
        <v>672</v>
      </c>
      <c r="G260" s="42"/>
      <c r="H260" s="42"/>
      <c r="I260" s="221"/>
      <c r="J260" s="42"/>
      <c r="K260" s="42"/>
      <c r="L260" s="46"/>
      <c r="M260" s="222"/>
      <c r="N260" s="223"/>
      <c r="O260" s="86"/>
      <c r="P260" s="86"/>
      <c r="Q260" s="86"/>
      <c r="R260" s="86"/>
      <c r="S260" s="86"/>
      <c r="T260" s="87"/>
      <c r="U260" s="40"/>
      <c r="V260" s="40"/>
      <c r="W260" s="40"/>
      <c r="X260" s="40"/>
      <c r="Y260" s="40"/>
      <c r="Z260" s="40"/>
      <c r="AA260" s="40"/>
      <c r="AB260" s="40"/>
      <c r="AC260" s="40"/>
      <c r="AD260" s="40"/>
      <c r="AE260" s="40"/>
      <c r="AT260" s="19" t="s">
        <v>151</v>
      </c>
      <c r="AU260" s="19" t="s">
        <v>83</v>
      </c>
    </row>
    <row r="261" s="13" customFormat="1">
      <c r="A261" s="13"/>
      <c r="B261" s="224"/>
      <c r="C261" s="225"/>
      <c r="D261" s="226" t="s">
        <v>153</v>
      </c>
      <c r="E261" s="227" t="s">
        <v>19</v>
      </c>
      <c r="F261" s="228" t="s">
        <v>673</v>
      </c>
      <c r="G261" s="225"/>
      <c r="H261" s="227" t="s">
        <v>19</v>
      </c>
      <c r="I261" s="229"/>
      <c r="J261" s="225"/>
      <c r="K261" s="225"/>
      <c r="L261" s="230"/>
      <c r="M261" s="231"/>
      <c r="N261" s="232"/>
      <c r="O261" s="232"/>
      <c r="P261" s="232"/>
      <c r="Q261" s="232"/>
      <c r="R261" s="232"/>
      <c r="S261" s="232"/>
      <c r="T261" s="233"/>
      <c r="U261" s="13"/>
      <c r="V261" s="13"/>
      <c r="W261" s="13"/>
      <c r="X261" s="13"/>
      <c r="Y261" s="13"/>
      <c r="Z261" s="13"/>
      <c r="AA261" s="13"/>
      <c r="AB261" s="13"/>
      <c r="AC261" s="13"/>
      <c r="AD261" s="13"/>
      <c r="AE261" s="13"/>
      <c r="AT261" s="234" t="s">
        <v>153</v>
      </c>
      <c r="AU261" s="234" t="s">
        <v>83</v>
      </c>
      <c r="AV261" s="13" t="s">
        <v>81</v>
      </c>
      <c r="AW261" s="13" t="s">
        <v>35</v>
      </c>
      <c r="AX261" s="13" t="s">
        <v>73</v>
      </c>
      <c r="AY261" s="234" t="s">
        <v>142</v>
      </c>
    </row>
    <row r="262" s="14" customFormat="1">
      <c r="A262" s="14"/>
      <c r="B262" s="235"/>
      <c r="C262" s="236"/>
      <c r="D262" s="226" t="s">
        <v>153</v>
      </c>
      <c r="E262" s="237" t="s">
        <v>19</v>
      </c>
      <c r="F262" s="238" t="s">
        <v>81</v>
      </c>
      <c r="G262" s="236"/>
      <c r="H262" s="239">
        <v>1</v>
      </c>
      <c r="I262" s="240"/>
      <c r="J262" s="236"/>
      <c r="K262" s="236"/>
      <c r="L262" s="241"/>
      <c r="M262" s="242"/>
      <c r="N262" s="243"/>
      <c r="O262" s="243"/>
      <c r="P262" s="243"/>
      <c r="Q262" s="243"/>
      <c r="R262" s="243"/>
      <c r="S262" s="243"/>
      <c r="T262" s="244"/>
      <c r="U262" s="14"/>
      <c r="V262" s="14"/>
      <c r="W262" s="14"/>
      <c r="X262" s="14"/>
      <c r="Y262" s="14"/>
      <c r="Z262" s="14"/>
      <c r="AA262" s="14"/>
      <c r="AB262" s="14"/>
      <c r="AC262" s="14"/>
      <c r="AD262" s="14"/>
      <c r="AE262" s="14"/>
      <c r="AT262" s="245" t="s">
        <v>153</v>
      </c>
      <c r="AU262" s="245" t="s">
        <v>83</v>
      </c>
      <c r="AV262" s="14" t="s">
        <v>83</v>
      </c>
      <c r="AW262" s="14" t="s">
        <v>35</v>
      </c>
      <c r="AX262" s="14" t="s">
        <v>81</v>
      </c>
      <c r="AY262" s="245" t="s">
        <v>142</v>
      </c>
    </row>
    <row r="263" s="2" customFormat="1" ht="16.5" customHeight="1">
      <c r="A263" s="40"/>
      <c r="B263" s="41"/>
      <c r="C263" s="206" t="s">
        <v>340</v>
      </c>
      <c r="D263" s="206" t="s">
        <v>144</v>
      </c>
      <c r="E263" s="207" t="s">
        <v>681</v>
      </c>
      <c r="F263" s="208" t="s">
        <v>682</v>
      </c>
      <c r="G263" s="209" t="s">
        <v>651</v>
      </c>
      <c r="H263" s="210">
        <v>1</v>
      </c>
      <c r="I263" s="211"/>
      <c r="J263" s="212">
        <f>ROUND(I263*H263,2)</f>
        <v>0</v>
      </c>
      <c r="K263" s="208" t="s">
        <v>148</v>
      </c>
      <c r="L263" s="46"/>
      <c r="M263" s="213" t="s">
        <v>19</v>
      </c>
      <c r="N263" s="214" t="s">
        <v>44</v>
      </c>
      <c r="O263" s="86"/>
      <c r="P263" s="215">
        <f>O263*H263</f>
        <v>0</v>
      </c>
      <c r="Q263" s="215">
        <v>0</v>
      </c>
      <c r="R263" s="215">
        <f>Q263*H263</f>
        <v>0</v>
      </c>
      <c r="S263" s="215">
        <v>0</v>
      </c>
      <c r="T263" s="216">
        <f>S263*H263</f>
        <v>0</v>
      </c>
      <c r="U263" s="40"/>
      <c r="V263" s="40"/>
      <c r="W263" s="40"/>
      <c r="X263" s="40"/>
      <c r="Y263" s="40"/>
      <c r="Z263" s="40"/>
      <c r="AA263" s="40"/>
      <c r="AB263" s="40"/>
      <c r="AC263" s="40"/>
      <c r="AD263" s="40"/>
      <c r="AE263" s="40"/>
      <c r="AR263" s="217" t="s">
        <v>645</v>
      </c>
      <c r="AT263" s="217" t="s">
        <v>144</v>
      </c>
      <c r="AU263" s="217" t="s">
        <v>83</v>
      </c>
      <c r="AY263" s="19" t="s">
        <v>142</v>
      </c>
      <c r="BE263" s="218">
        <f>IF(N263="základní",J263,0)</f>
        <v>0</v>
      </c>
      <c r="BF263" s="218">
        <f>IF(N263="snížená",J263,0)</f>
        <v>0</v>
      </c>
      <c r="BG263" s="218">
        <f>IF(N263="zákl. přenesená",J263,0)</f>
        <v>0</v>
      </c>
      <c r="BH263" s="218">
        <f>IF(N263="sníž. přenesená",J263,0)</f>
        <v>0</v>
      </c>
      <c r="BI263" s="218">
        <f>IF(N263="nulová",J263,0)</f>
        <v>0</v>
      </c>
      <c r="BJ263" s="19" t="s">
        <v>81</v>
      </c>
      <c r="BK263" s="218">
        <f>ROUND(I263*H263,2)</f>
        <v>0</v>
      </c>
      <c r="BL263" s="19" t="s">
        <v>645</v>
      </c>
      <c r="BM263" s="217" t="s">
        <v>1296</v>
      </c>
    </row>
    <row r="264" s="2" customFormat="1">
      <c r="A264" s="40"/>
      <c r="B264" s="41"/>
      <c r="C264" s="42"/>
      <c r="D264" s="219" t="s">
        <v>151</v>
      </c>
      <c r="E264" s="42"/>
      <c r="F264" s="220" t="s">
        <v>684</v>
      </c>
      <c r="G264" s="42"/>
      <c r="H264" s="42"/>
      <c r="I264" s="221"/>
      <c r="J264" s="42"/>
      <c r="K264" s="42"/>
      <c r="L264" s="46"/>
      <c r="M264" s="222"/>
      <c r="N264" s="223"/>
      <c r="O264" s="86"/>
      <c r="P264" s="86"/>
      <c r="Q264" s="86"/>
      <c r="R264" s="86"/>
      <c r="S264" s="86"/>
      <c r="T264" s="87"/>
      <c r="U264" s="40"/>
      <c r="V264" s="40"/>
      <c r="W264" s="40"/>
      <c r="X264" s="40"/>
      <c r="Y264" s="40"/>
      <c r="Z264" s="40"/>
      <c r="AA264" s="40"/>
      <c r="AB264" s="40"/>
      <c r="AC264" s="40"/>
      <c r="AD264" s="40"/>
      <c r="AE264" s="40"/>
      <c r="AT264" s="19" t="s">
        <v>151</v>
      </c>
      <c r="AU264" s="19" t="s">
        <v>83</v>
      </c>
    </row>
    <row r="265" s="13" customFormat="1">
      <c r="A265" s="13"/>
      <c r="B265" s="224"/>
      <c r="C265" s="225"/>
      <c r="D265" s="226" t="s">
        <v>153</v>
      </c>
      <c r="E265" s="227" t="s">
        <v>19</v>
      </c>
      <c r="F265" s="228" t="s">
        <v>685</v>
      </c>
      <c r="G265" s="225"/>
      <c r="H265" s="227" t="s">
        <v>19</v>
      </c>
      <c r="I265" s="229"/>
      <c r="J265" s="225"/>
      <c r="K265" s="225"/>
      <c r="L265" s="230"/>
      <c r="M265" s="231"/>
      <c r="N265" s="232"/>
      <c r="O265" s="232"/>
      <c r="P265" s="232"/>
      <c r="Q265" s="232"/>
      <c r="R265" s="232"/>
      <c r="S265" s="232"/>
      <c r="T265" s="233"/>
      <c r="U265" s="13"/>
      <c r="V265" s="13"/>
      <c r="W265" s="13"/>
      <c r="X265" s="13"/>
      <c r="Y265" s="13"/>
      <c r="Z265" s="13"/>
      <c r="AA265" s="13"/>
      <c r="AB265" s="13"/>
      <c r="AC265" s="13"/>
      <c r="AD265" s="13"/>
      <c r="AE265" s="13"/>
      <c r="AT265" s="234" t="s">
        <v>153</v>
      </c>
      <c r="AU265" s="234" t="s">
        <v>83</v>
      </c>
      <c r="AV265" s="13" t="s">
        <v>81</v>
      </c>
      <c r="AW265" s="13" t="s">
        <v>35</v>
      </c>
      <c r="AX265" s="13" t="s">
        <v>73</v>
      </c>
      <c r="AY265" s="234" t="s">
        <v>142</v>
      </c>
    </row>
    <row r="266" s="13" customFormat="1">
      <c r="A266" s="13"/>
      <c r="B266" s="224"/>
      <c r="C266" s="225"/>
      <c r="D266" s="226" t="s">
        <v>153</v>
      </c>
      <c r="E266" s="227" t="s">
        <v>19</v>
      </c>
      <c r="F266" s="228" t="s">
        <v>686</v>
      </c>
      <c r="G266" s="225"/>
      <c r="H266" s="227" t="s">
        <v>19</v>
      </c>
      <c r="I266" s="229"/>
      <c r="J266" s="225"/>
      <c r="K266" s="225"/>
      <c r="L266" s="230"/>
      <c r="M266" s="231"/>
      <c r="N266" s="232"/>
      <c r="O266" s="232"/>
      <c r="P266" s="232"/>
      <c r="Q266" s="232"/>
      <c r="R266" s="232"/>
      <c r="S266" s="232"/>
      <c r="T266" s="233"/>
      <c r="U266" s="13"/>
      <c r="V266" s="13"/>
      <c r="W266" s="13"/>
      <c r="X266" s="13"/>
      <c r="Y266" s="13"/>
      <c r="Z266" s="13"/>
      <c r="AA266" s="13"/>
      <c r="AB266" s="13"/>
      <c r="AC266" s="13"/>
      <c r="AD266" s="13"/>
      <c r="AE266" s="13"/>
      <c r="AT266" s="234" t="s">
        <v>153</v>
      </c>
      <c r="AU266" s="234" t="s">
        <v>83</v>
      </c>
      <c r="AV266" s="13" t="s">
        <v>81</v>
      </c>
      <c r="AW266" s="13" t="s">
        <v>35</v>
      </c>
      <c r="AX266" s="13" t="s">
        <v>73</v>
      </c>
      <c r="AY266" s="234" t="s">
        <v>142</v>
      </c>
    </row>
    <row r="267" s="14" customFormat="1">
      <c r="A267" s="14"/>
      <c r="B267" s="235"/>
      <c r="C267" s="236"/>
      <c r="D267" s="226" t="s">
        <v>153</v>
      </c>
      <c r="E267" s="237" t="s">
        <v>19</v>
      </c>
      <c r="F267" s="238" t="s">
        <v>81</v>
      </c>
      <c r="G267" s="236"/>
      <c r="H267" s="239">
        <v>1</v>
      </c>
      <c r="I267" s="240"/>
      <c r="J267" s="236"/>
      <c r="K267" s="236"/>
      <c r="L267" s="241"/>
      <c r="M267" s="242"/>
      <c r="N267" s="243"/>
      <c r="O267" s="243"/>
      <c r="P267" s="243"/>
      <c r="Q267" s="243"/>
      <c r="R267" s="243"/>
      <c r="S267" s="243"/>
      <c r="T267" s="244"/>
      <c r="U267" s="14"/>
      <c r="V267" s="14"/>
      <c r="W267" s="14"/>
      <c r="X267" s="14"/>
      <c r="Y267" s="14"/>
      <c r="Z267" s="14"/>
      <c r="AA267" s="14"/>
      <c r="AB267" s="14"/>
      <c r="AC267" s="14"/>
      <c r="AD267" s="14"/>
      <c r="AE267" s="14"/>
      <c r="AT267" s="245" t="s">
        <v>153</v>
      </c>
      <c r="AU267" s="245" t="s">
        <v>83</v>
      </c>
      <c r="AV267" s="14" t="s">
        <v>83</v>
      </c>
      <c r="AW267" s="14" t="s">
        <v>35</v>
      </c>
      <c r="AX267" s="14" t="s">
        <v>81</v>
      </c>
      <c r="AY267" s="245" t="s">
        <v>142</v>
      </c>
    </row>
    <row r="268" s="2" customFormat="1" ht="16.5" customHeight="1">
      <c r="A268" s="40"/>
      <c r="B268" s="41"/>
      <c r="C268" s="206" t="s">
        <v>347</v>
      </c>
      <c r="D268" s="206" t="s">
        <v>144</v>
      </c>
      <c r="E268" s="207" t="s">
        <v>688</v>
      </c>
      <c r="F268" s="208" t="s">
        <v>689</v>
      </c>
      <c r="G268" s="209" t="s">
        <v>651</v>
      </c>
      <c r="H268" s="210">
        <v>1</v>
      </c>
      <c r="I268" s="211"/>
      <c r="J268" s="212">
        <f>ROUND(I268*H268,2)</f>
        <v>0</v>
      </c>
      <c r="K268" s="208" t="s">
        <v>148</v>
      </c>
      <c r="L268" s="46"/>
      <c r="M268" s="213" t="s">
        <v>19</v>
      </c>
      <c r="N268" s="214" t="s">
        <v>44</v>
      </c>
      <c r="O268" s="86"/>
      <c r="P268" s="215">
        <f>O268*H268</f>
        <v>0</v>
      </c>
      <c r="Q268" s="215">
        <v>0</v>
      </c>
      <c r="R268" s="215">
        <f>Q268*H268</f>
        <v>0</v>
      </c>
      <c r="S268" s="215">
        <v>0</v>
      </c>
      <c r="T268" s="216">
        <f>S268*H268</f>
        <v>0</v>
      </c>
      <c r="U268" s="40"/>
      <c r="V268" s="40"/>
      <c r="W268" s="40"/>
      <c r="X268" s="40"/>
      <c r="Y268" s="40"/>
      <c r="Z268" s="40"/>
      <c r="AA268" s="40"/>
      <c r="AB268" s="40"/>
      <c r="AC268" s="40"/>
      <c r="AD268" s="40"/>
      <c r="AE268" s="40"/>
      <c r="AR268" s="217" t="s">
        <v>645</v>
      </c>
      <c r="AT268" s="217" t="s">
        <v>144</v>
      </c>
      <c r="AU268" s="217" t="s">
        <v>83</v>
      </c>
      <c r="AY268" s="19" t="s">
        <v>142</v>
      </c>
      <c r="BE268" s="218">
        <f>IF(N268="základní",J268,0)</f>
        <v>0</v>
      </c>
      <c r="BF268" s="218">
        <f>IF(N268="snížená",J268,0)</f>
        <v>0</v>
      </c>
      <c r="BG268" s="218">
        <f>IF(N268="zákl. přenesená",J268,0)</f>
        <v>0</v>
      </c>
      <c r="BH268" s="218">
        <f>IF(N268="sníž. přenesená",J268,0)</f>
        <v>0</v>
      </c>
      <c r="BI268" s="218">
        <f>IF(N268="nulová",J268,0)</f>
        <v>0</v>
      </c>
      <c r="BJ268" s="19" t="s">
        <v>81</v>
      </c>
      <c r="BK268" s="218">
        <f>ROUND(I268*H268,2)</f>
        <v>0</v>
      </c>
      <c r="BL268" s="19" t="s">
        <v>645</v>
      </c>
      <c r="BM268" s="217" t="s">
        <v>1297</v>
      </c>
    </row>
    <row r="269" s="2" customFormat="1">
      <c r="A269" s="40"/>
      <c r="B269" s="41"/>
      <c r="C269" s="42"/>
      <c r="D269" s="219" t="s">
        <v>151</v>
      </c>
      <c r="E269" s="42"/>
      <c r="F269" s="220" t="s">
        <v>691</v>
      </c>
      <c r="G269" s="42"/>
      <c r="H269" s="42"/>
      <c r="I269" s="221"/>
      <c r="J269" s="42"/>
      <c r="K269" s="42"/>
      <c r="L269" s="46"/>
      <c r="M269" s="222"/>
      <c r="N269" s="223"/>
      <c r="O269" s="86"/>
      <c r="P269" s="86"/>
      <c r="Q269" s="86"/>
      <c r="R269" s="86"/>
      <c r="S269" s="86"/>
      <c r="T269" s="87"/>
      <c r="U269" s="40"/>
      <c r="V269" s="40"/>
      <c r="W269" s="40"/>
      <c r="X269" s="40"/>
      <c r="Y269" s="40"/>
      <c r="Z269" s="40"/>
      <c r="AA269" s="40"/>
      <c r="AB269" s="40"/>
      <c r="AC269" s="40"/>
      <c r="AD269" s="40"/>
      <c r="AE269" s="40"/>
      <c r="AT269" s="19" t="s">
        <v>151</v>
      </c>
      <c r="AU269" s="19" t="s">
        <v>83</v>
      </c>
    </row>
    <row r="270" s="13" customFormat="1">
      <c r="A270" s="13"/>
      <c r="B270" s="224"/>
      <c r="C270" s="225"/>
      <c r="D270" s="226" t="s">
        <v>153</v>
      </c>
      <c r="E270" s="227" t="s">
        <v>19</v>
      </c>
      <c r="F270" s="228" t="s">
        <v>692</v>
      </c>
      <c r="G270" s="225"/>
      <c r="H270" s="227" t="s">
        <v>19</v>
      </c>
      <c r="I270" s="229"/>
      <c r="J270" s="225"/>
      <c r="K270" s="225"/>
      <c r="L270" s="230"/>
      <c r="M270" s="231"/>
      <c r="N270" s="232"/>
      <c r="O270" s="232"/>
      <c r="P270" s="232"/>
      <c r="Q270" s="232"/>
      <c r="R270" s="232"/>
      <c r="S270" s="232"/>
      <c r="T270" s="233"/>
      <c r="U270" s="13"/>
      <c r="V270" s="13"/>
      <c r="W270" s="13"/>
      <c r="X270" s="13"/>
      <c r="Y270" s="13"/>
      <c r="Z270" s="13"/>
      <c r="AA270" s="13"/>
      <c r="AB270" s="13"/>
      <c r="AC270" s="13"/>
      <c r="AD270" s="13"/>
      <c r="AE270" s="13"/>
      <c r="AT270" s="234" t="s">
        <v>153</v>
      </c>
      <c r="AU270" s="234" t="s">
        <v>83</v>
      </c>
      <c r="AV270" s="13" t="s">
        <v>81</v>
      </c>
      <c r="AW270" s="13" t="s">
        <v>35</v>
      </c>
      <c r="AX270" s="13" t="s">
        <v>73</v>
      </c>
      <c r="AY270" s="234" t="s">
        <v>142</v>
      </c>
    </row>
    <row r="271" s="13" customFormat="1">
      <c r="A271" s="13"/>
      <c r="B271" s="224"/>
      <c r="C271" s="225"/>
      <c r="D271" s="226" t="s">
        <v>153</v>
      </c>
      <c r="E271" s="227" t="s">
        <v>19</v>
      </c>
      <c r="F271" s="228" t="s">
        <v>689</v>
      </c>
      <c r="G271" s="225"/>
      <c r="H271" s="227" t="s">
        <v>19</v>
      </c>
      <c r="I271" s="229"/>
      <c r="J271" s="225"/>
      <c r="K271" s="225"/>
      <c r="L271" s="230"/>
      <c r="M271" s="231"/>
      <c r="N271" s="232"/>
      <c r="O271" s="232"/>
      <c r="P271" s="232"/>
      <c r="Q271" s="232"/>
      <c r="R271" s="232"/>
      <c r="S271" s="232"/>
      <c r="T271" s="233"/>
      <c r="U271" s="13"/>
      <c r="V271" s="13"/>
      <c r="W271" s="13"/>
      <c r="X271" s="13"/>
      <c r="Y271" s="13"/>
      <c r="Z271" s="13"/>
      <c r="AA271" s="13"/>
      <c r="AB271" s="13"/>
      <c r="AC271" s="13"/>
      <c r="AD271" s="13"/>
      <c r="AE271" s="13"/>
      <c r="AT271" s="234" t="s">
        <v>153</v>
      </c>
      <c r="AU271" s="234" t="s">
        <v>83</v>
      </c>
      <c r="AV271" s="13" t="s">
        <v>81</v>
      </c>
      <c r="AW271" s="13" t="s">
        <v>35</v>
      </c>
      <c r="AX271" s="13" t="s">
        <v>73</v>
      </c>
      <c r="AY271" s="234" t="s">
        <v>142</v>
      </c>
    </row>
    <row r="272" s="14" customFormat="1">
      <c r="A272" s="14"/>
      <c r="B272" s="235"/>
      <c r="C272" s="236"/>
      <c r="D272" s="226" t="s">
        <v>153</v>
      </c>
      <c r="E272" s="237" t="s">
        <v>19</v>
      </c>
      <c r="F272" s="238" t="s">
        <v>81</v>
      </c>
      <c r="G272" s="236"/>
      <c r="H272" s="239">
        <v>1</v>
      </c>
      <c r="I272" s="240"/>
      <c r="J272" s="236"/>
      <c r="K272" s="236"/>
      <c r="L272" s="241"/>
      <c r="M272" s="242"/>
      <c r="N272" s="243"/>
      <c r="O272" s="243"/>
      <c r="P272" s="243"/>
      <c r="Q272" s="243"/>
      <c r="R272" s="243"/>
      <c r="S272" s="243"/>
      <c r="T272" s="244"/>
      <c r="U272" s="14"/>
      <c r="V272" s="14"/>
      <c r="W272" s="14"/>
      <c r="X272" s="14"/>
      <c r="Y272" s="14"/>
      <c r="Z272" s="14"/>
      <c r="AA272" s="14"/>
      <c r="AB272" s="14"/>
      <c r="AC272" s="14"/>
      <c r="AD272" s="14"/>
      <c r="AE272" s="14"/>
      <c r="AT272" s="245" t="s">
        <v>153</v>
      </c>
      <c r="AU272" s="245" t="s">
        <v>83</v>
      </c>
      <c r="AV272" s="14" t="s">
        <v>83</v>
      </c>
      <c r="AW272" s="14" t="s">
        <v>35</v>
      </c>
      <c r="AX272" s="14" t="s">
        <v>81</v>
      </c>
      <c r="AY272" s="245" t="s">
        <v>142</v>
      </c>
    </row>
    <row r="273" s="12" customFormat="1" ht="22.8" customHeight="1">
      <c r="A273" s="12"/>
      <c r="B273" s="190"/>
      <c r="C273" s="191"/>
      <c r="D273" s="192" t="s">
        <v>72</v>
      </c>
      <c r="E273" s="204" t="s">
        <v>706</v>
      </c>
      <c r="F273" s="204" t="s">
        <v>707</v>
      </c>
      <c r="G273" s="191"/>
      <c r="H273" s="191"/>
      <c r="I273" s="194"/>
      <c r="J273" s="205">
        <f>BK273</f>
        <v>0</v>
      </c>
      <c r="K273" s="191"/>
      <c r="L273" s="196"/>
      <c r="M273" s="197"/>
      <c r="N273" s="198"/>
      <c r="O273" s="198"/>
      <c r="P273" s="199">
        <f>SUM(P274:P277)</f>
        <v>0</v>
      </c>
      <c r="Q273" s="198"/>
      <c r="R273" s="199">
        <f>SUM(R274:R277)</f>
        <v>0</v>
      </c>
      <c r="S273" s="198"/>
      <c r="T273" s="200">
        <f>SUM(T274:T277)</f>
        <v>0</v>
      </c>
      <c r="U273" s="12"/>
      <c r="V273" s="12"/>
      <c r="W273" s="12"/>
      <c r="X273" s="12"/>
      <c r="Y273" s="12"/>
      <c r="Z273" s="12"/>
      <c r="AA273" s="12"/>
      <c r="AB273" s="12"/>
      <c r="AC273" s="12"/>
      <c r="AD273" s="12"/>
      <c r="AE273" s="12"/>
      <c r="AR273" s="201" t="s">
        <v>180</v>
      </c>
      <c r="AT273" s="202" t="s">
        <v>72</v>
      </c>
      <c r="AU273" s="202" t="s">
        <v>81</v>
      </c>
      <c r="AY273" s="201" t="s">
        <v>142</v>
      </c>
      <c r="BK273" s="203">
        <f>SUM(BK274:BK277)</f>
        <v>0</v>
      </c>
    </row>
    <row r="274" s="2" customFormat="1" ht="16.5" customHeight="1">
      <c r="A274" s="40"/>
      <c r="B274" s="41"/>
      <c r="C274" s="206" t="s">
        <v>354</v>
      </c>
      <c r="D274" s="206" t="s">
        <v>144</v>
      </c>
      <c r="E274" s="207" t="s">
        <v>725</v>
      </c>
      <c r="F274" s="208" t="s">
        <v>726</v>
      </c>
      <c r="G274" s="209" t="s">
        <v>651</v>
      </c>
      <c r="H274" s="210">
        <v>1</v>
      </c>
      <c r="I274" s="211"/>
      <c r="J274" s="212">
        <f>ROUND(I274*H274,2)</f>
        <v>0</v>
      </c>
      <c r="K274" s="208" t="s">
        <v>148</v>
      </c>
      <c r="L274" s="46"/>
      <c r="M274" s="213" t="s">
        <v>19</v>
      </c>
      <c r="N274" s="214" t="s">
        <v>44</v>
      </c>
      <c r="O274" s="86"/>
      <c r="P274" s="215">
        <f>O274*H274</f>
        <v>0</v>
      </c>
      <c r="Q274" s="215">
        <v>0</v>
      </c>
      <c r="R274" s="215">
        <f>Q274*H274</f>
        <v>0</v>
      </c>
      <c r="S274" s="215">
        <v>0</v>
      </c>
      <c r="T274" s="216">
        <f>S274*H274</f>
        <v>0</v>
      </c>
      <c r="U274" s="40"/>
      <c r="V274" s="40"/>
      <c r="W274" s="40"/>
      <c r="X274" s="40"/>
      <c r="Y274" s="40"/>
      <c r="Z274" s="40"/>
      <c r="AA274" s="40"/>
      <c r="AB274" s="40"/>
      <c r="AC274" s="40"/>
      <c r="AD274" s="40"/>
      <c r="AE274" s="40"/>
      <c r="AR274" s="217" t="s">
        <v>645</v>
      </c>
      <c r="AT274" s="217" t="s">
        <v>144</v>
      </c>
      <c r="AU274" s="217" t="s">
        <v>83</v>
      </c>
      <c r="AY274" s="19" t="s">
        <v>142</v>
      </c>
      <c r="BE274" s="218">
        <f>IF(N274="základní",J274,0)</f>
        <v>0</v>
      </c>
      <c r="BF274" s="218">
        <f>IF(N274="snížená",J274,0)</f>
        <v>0</v>
      </c>
      <c r="BG274" s="218">
        <f>IF(N274="zákl. přenesená",J274,0)</f>
        <v>0</v>
      </c>
      <c r="BH274" s="218">
        <f>IF(N274="sníž. přenesená",J274,0)</f>
        <v>0</v>
      </c>
      <c r="BI274" s="218">
        <f>IF(N274="nulová",J274,0)</f>
        <v>0</v>
      </c>
      <c r="BJ274" s="19" t="s">
        <v>81</v>
      </c>
      <c r="BK274" s="218">
        <f>ROUND(I274*H274,2)</f>
        <v>0</v>
      </c>
      <c r="BL274" s="19" t="s">
        <v>645</v>
      </c>
      <c r="BM274" s="217" t="s">
        <v>1298</v>
      </c>
    </row>
    <row r="275" s="2" customFormat="1">
      <c r="A275" s="40"/>
      <c r="B275" s="41"/>
      <c r="C275" s="42"/>
      <c r="D275" s="219" t="s">
        <v>151</v>
      </c>
      <c r="E275" s="42"/>
      <c r="F275" s="220" t="s">
        <v>728</v>
      </c>
      <c r="G275" s="42"/>
      <c r="H275" s="42"/>
      <c r="I275" s="221"/>
      <c r="J275" s="42"/>
      <c r="K275" s="42"/>
      <c r="L275" s="46"/>
      <c r="M275" s="222"/>
      <c r="N275" s="223"/>
      <c r="O275" s="86"/>
      <c r="P275" s="86"/>
      <c r="Q275" s="86"/>
      <c r="R275" s="86"/>
      <c r="S275" s="86"/>
      <c r="T275" s="87"/>
      <c r="U275" s="40"/>
      <c r="V275" s="40"/>
      <c r="W275" s="40"/>
      <c r="X275" s="40"/>
      <c r="Y275" s="40"/>
      <c r="Z275" s="40"/>
      <c r="AA275" s="40"/>
      <c r="AB275" s="40"/>
      <c r="AC275" s="40"/>
      <c r="AD275" s="40"/>
      <c r="AE275" s="40"/>
      <c r="AT275" s="19" t="s">
        <v>151</v>
      </c>
      <c r="AU275" s="19" t="s">
        <v>83</v>
      </c>
    </row>
    <row r="276" s="13" customFormat="1">
      <c r="A276" s="13"/>
      <c r="B276" s="224"/>
      <c r="C276" s="225"/>
      <c r="D276" s="226" t="s">
        <v>153</v>
      </c>
      <c r="E276" s="227" t="s">
        <v>19</v>
      </c>
      <c r="F276" s="228" t="s">
        <v>729</v>
      </c>
      <c r="G276" s="225"/>
      <c r="H276" s="227" t="s">
        <v>19</v>
      </c>
      <c r="I276" s="229"/>
      <c r="J276" s="225"/>
      <c r="K276" s="225"/>
      <c r="L276" s="230"/>
      <c r="M276" s="231"/>
      <c r="N276" s="232"/>
      <c r="O276" s="232"/>
      <c r="P276" s="232"/>
      <c r="Q276" s="232"/>
      <c r="R276" s="232"/>
      <c r="S276" s="232"/>
      <c r="T276" s="233"/>
      <c r="U276" s="13"/>
      <c r="V276" s="13"/>
      <c r="W276" s="13"/>
      <c r="X276" s="13"/>
      <c r="Y276" s="13"/>
      <c r="Z276" s="13"/>
      <c r="AA276" s="13"/>
      <c r="AB276" s="13"/>
      <c r="AC276" s="13"/>
      <c r="AD276" s="13"/>
      <c r="AE276" s="13"/>
      <c r="AT276" s="234" t="s">
        <v>153</v>
      </c>
      <c r="AU276" s="234" t="s">
        <v>83</v>
      </c>
      <c r="AV276" s="13" t="s">
        <v>81</v>
      </c>
      <c r="AW276" s="13" t="s">
        <v>35</v>
      </c>
      <c r="AX276" s="13" t="s">
        <v>73</v>
      </c>
      <c r="AY276" s="234" t="s">
        <v>142</v>
      </c>
    </row>
    <row r="277" s="14" customFormat="1">
      <c r="A277" s="14"/>
      <c r="B277" s="235"/>
      <c r="C277" s="236"/>
      <c r="D277" s="226" t="s">
        <v>153</v>
      </c>
      <c r="E277" s="237" t="s">
        <v>19</v>
      </c>
      <c r="F277" s="238" t="s">
        <v>81</v>
      </c>
      <c r="G277" s="236"/>
      <c r="H277" s="239">
        <v>1</v>
      </c>
      <c r="I277" s="240"/>
      <c r="J277" s="236"/>
      <c r="K277" s="236"/>
      <c r="L277" s="241"/>
      <c r="M277" s="267"/>
      <c r="N277" s="268"/>
      <c r="O277" s="268"/>
      <c r="P277" s="268"/>
      <c r="Q277" s="268"/>
      <c r="R277" s="268"/>
      <c r="S277" s="268"/>
      <c r="T277" s="269"/>
      <c r="U277" s="14"/>
      <c r="V277" s="14"/>
      <c r="W277" s="14"/>
      <c r="X277" s="14"/>
      <c r="Y277" s="14"/>
      <c r="Z277" s="14"/>
      <c r="AA277" s="14"/>
      <c r="AB277" s="14"/>
      <c r="AC277" s="14"/>
      <c r="AD277" s="14"/>
      <c r="AE277" s="14"/>
      <c r="AT277" s="245" t="s">
        <v>153</v>
      </c>
      <c r="AU277" s="245" t="s">
        <v>83</v>
      </c>
      <c r="AV277" s="14" t="s">
        <v>83</v>
      </c>
      <c r="AW277" s="14" t="s">
        <v>35</v>
      </c>
      <c r="AX277" s="14" t="s">
        <v>81</v>
      </c>
      <c r="AY277" s="245" t="s">
        <v>142</v>
      </c>
    </row>
    <row r="278" s="2" customFormat="1" ht="6.96" customHeight="1">
      <c r="A278" s="40"/>
      <c r="B278" s="61"/>
      <c r="C278" s="62"/>
      <c r="D278" s="62"/>
      <c r="E278" s="62"/>
      <c r="F278" s="62"/>
      <c r="G278" s="62"/>
      <c r="H278" s="62"/>
      <c r="I278" s="62"/>
      <c r="J278" s="62"/>
      <c r="K278" s="62"/>
      <c r="L278" s="46"/>
      <c r="M278" s="40"/>
      <c r="O278" s="40"/>
      <c r="P278" s="40"/>
      <c r="Q278" s="40"/>
      <c r="R278" s="40"/>
      <c r="S278" s="40"/>
      <c r="T278" s="40"/>
      <c r="U278" s="40"/>
      <c r="V278" s="40"/>
      <c r="W278" s="40"/>
      <c r="X278" s="40"/>
      <c r="Y278" s="40"/>
      <c r="Z278" s="40"/>
      <c r="AA278" s="40"/>
      <c r="AB278" s="40"/>
      <c r="AC278" s="40"/>
      <c r="AD278" s="40"/>
      <c r="AE278" s="40"/>
    </row>
  </sheetData>
  <sheetProtection sheet="1" autoFilter="0" formatColumns="0" formatRows="0" objects="1" scenarios="1" spinCount="100000" saltValue="zSLLaZQ/JKeRasfI/FNF8XF8xNEZXEihYTJ1vTD/Hjc6a3M7dnTxYWrc0De6VIm7szZBGpWyF6rEdX4/RtZyXA==" hashValue="bMyAescPFlpdXquv3+A69RXd0o0easrY+TD++ctegq582Gfgd2R11MeaUpRX6yYSWc8fIfrYkemdLg8myt5gpw==" algorithmName="SHA-512" password="CC35"/>
  <autoFilter ref="C84:K277"/>
  <mergeCells count="9">
    <mergeCell ref="E7:H7"/>
    <mergeCell ref="E9:H9"/>
    <mergeCell ref="E18:H18"/>
    <mergeCell ref="E27:H27"/>
    <mergeCell ref="E48:H48"/>
    <mergeCell ref="E50:H50"/>
    <mergeCell ref="E75:H75"/>
    <mergeCell ref="E77:H77"/>
    <mergeCell ref="L2:V2"/>
  </mergeCells>
  <hyperlinks>
    <hyperlink ref="F89" r:id="rId1" display="https://podminky.urs.cz/item/CS_URS_2025_02/111151131"/>
    <hyperlink ref="F94" r:id="rId2" display="https://podminky.urs.cz/item/CS_URS_2025_02/183101114"/>
    <hyperlink ref="F109" r:id="rId3" display="https://podminky.urs.cz/item/CS_URS_2025_02/184102112"/>
    <hyperlink ref="F149" r:id="rId4" display="https://podminky.urs.cz/item/CS_URS_2025_02/184215133"/>
    <hyperlink ref="F178" r:id="rId5" display="https://podminky.urs.cz/item/CS_URS_2025_02/184813134"/>
    <hyperlink ref="F198" r:id="rId6" display="https://podminky.urs.cz/item/CS_URS_2025_02/184853541"/>
    <hyperlink ref="F208" r:id="rId7" display="https://podminky.urs.cz/item/CS_URS_2025_02/184911421"/>
    <hyperlink ref="F217" r:id="rId8" display="https://podminky.urs.cz/item/CS_URS_2025_02/185804311"/>
    <hyperlink ref="F227" r:id="rId9" display="https://podminky.urs.cz/item/CS_URS_2025_02/185851121"/>
    <hyperlink ref="F248" r:id="rId10" display="https://podminky.urs.cz/item/CS_URS_2025_02/998231311"/>
    <hyperlink ref="F252" r:id="rId11" display="https://podminky.urs.cz/item/CS_URS_2025_02/011324000"/>
    <hyperlink ref="F256" r:id="rId12" display="https://podminky.urs.cz/item/CS_URS_2025_02/012203000"/>
    <hyperlink ref="F260" r:id="rId13" display="https://podminky.urs.cz/item/CS_URS_2025_02/012303000"/>
    <hyperlink ref="F264" r:id="rId14" display="https://podminky.urs.cz/item/CS_URS_2025_02/012403000"/>
    <hyperlink ref="F269" r:id="rId15" display="https://podminky.urs.cz/item/CS_URS_2025_02/013254000"/>
    <hyperlink ref="F275" r:id="rId16" display="https://podminky.urs.cz/item/CS_URS_2025_02/049303000"/>
  </hyperlinks>
  <pageMargins left="0.39375" right="0.39375" top="0.39375" bottom="0.39375" header="0" footer="0"/>
  <pageSetup paperSize="9" orientation="landscape" blackAndWhite="1" fitToHeight="100"/>
  <headerFooter>
    <oddFooter>&amp;CStrana &amp;P z &amp;N</oddFooter>
  </headerFooter>
  <drawing r:id="rId17"/>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95</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1299</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1188</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ROUND((SUM(BE82:BE127)),  2)</f>
        <v>0</v>
      </c>
      <c r="G33" s="40"/>
      <c r="H33" s="40"/>
      <c r="I33" s="150">
        <v>0.20999999999999999</v>
      </c>
      <c r="J33" s="149">
        <f>ROUND(((SUM(BE82:BE127))*I33),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ROUND((SUM(BF82:BF127)),  2)</f>
        <v>0</v>
      </c>
      <c r="G34" s="40"/>
      <c r="H34" s="40"/>
      <c r="I34" s="150">
        <v>0.14999999999999999</v>
      </c>
      <c r="J34" s="149">
        <f>ROUND(((SUM(BF82:BF127))*I34),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ROUND((SUM(BG82:BG127)),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ROUND((SUM(BH82:BH127)),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ROUND((SUM(BI82:BI127)),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04_2 - 1. rok následné péče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25.65" customHeight="1">
      <c r="A55" s="40"/>
      <c r="B55" s="41"/>
      <c r="C55" s="34" t="s">
        <v>30</v>
      </c>
      <c r="D55" s="42"/>
      <c r="E55" s="42"/>
      <c r="F55" s="29" t="str">
        <f>IF(E18="","",E18)</f>
        <v>Vyplň údaj</v>
      </c>
      <c r="G55" s="42"/>
      <c r="H55" s="42"/>
      <c r="I55" s="34" t="s">
        <v>36</v>
      </c>
      <c r="J55" s="38" t="str">
        <f>E24</f>
        <v>Ing. Michaela Hanousková</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J82</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J83</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J84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118</v>
      </c>
      <c r="E62" s="176"/>
      <c r="F62" s="176"/>
      <c r="G62" s="176"/>
      <c r="H62" s="176"/>
      <c r="I62" s="176"/>
      <c r="J62" s="177">
        <f>J125</f>
        <v>0</v>
      </c>
      <c r="K62" s="174"/>
      <c r="L62" s="17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36"/>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36"/>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36"/>
      <c r="S68" s="40"/>
      <c r="T68" s="40"/>
      <c r="U68" s="40"/>
      <c r="V68" s="40"/>
      <c r="W68" s="40"/>
      <c r="X68" s="40"/>
      <c r="Y68" s="40"/>
      <c r="Z68" s="40"/>
      <c r="AA68" s="40"/>
      <c r="AB68" s="40"/>
      <c r="AC68" s="40"/>
      <c r="AD68" s="40"/>
      <c r="AE68" s="40"/>
    </row>
    <row r="69" s="2" customFormat="1" ht="24.96" customHeight="1">
      <c r="A69" s="40"/>
      <c r="B69" s="41"/>
      <c r="C69" s="25" t="s">
        <v>127</v>
      </c>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16.5" customHeight="1">
      <c r="A72" s="40"/>
      <c r="B72" s="41"/>
      <c r="C72" s="42"/>
      <c r="D72" s="42"/>
      <c r="E72" s="162" t="str">
        <f>E7</f>
        <v>Realizace SZ v k.ú. Karpentná</v>
      </c>
      <c r="F72" s="34"/>
      <c r="G72" s="34"/>
      <c r="H72" s="34"/>
      <c r="I72" s="42"/>
      <c r="J72" s="42"/>
      <c r="K72" s="42"/>
      <c r="L72" s="136"/>
      <c r="S72" s="40"/>
      <c r="T72" s="40"/>
      <c r="U72" s="40"/>
      <c r="V72" s="40"/>
      <c r="W72" s="40"/>
      <c r="X72" s="40"/>
      <c r="Y72" s="40"/>
      <c r="Z72" s="40"/>
      <c r="AA72" s="40"/>
      <c r="AB72" s="40"/>
      <c r="AC72" s="40"/>
      <c r="AD72" s="40"/>
      <c r="AE72" s="40"/>
    </row>
    <row r="73" s="2" customFormat="1" ht="12" customHeight="1">
      <c r="A73" s="40"/>
      <c r="B73" s="41"/>
      <c r="C73" s="34" t="s">
        <v>103</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6.5" customHeight="1">
      <c r="A74" s="40"/>
      <c r="B74" s="41"/>
      <c r="C74" s="42"/>
      <c r="D74" s="42"/>
      <c r="E74" s="71" t="str">
        <f>E9</f>
        <v>SO 04_2 - 1. rok následné péče</v>
      </c>
      <c r="F74" s="42"/>
      <c r="G74" s="42"/>
      <c r="H74" s="42"/>
      <c r="I74" s="42"/>
      <c r="J74" s="42"/>
      <c r="K74" s="42"/>
      <c r="L74" s="13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2" customHeight="1">
      <c r="A76" s="40"/>
      <c r="B76" s="41"/>
      <c r="C76" s="34" t="s">
        <v>21</v>
      </c>
      <c r="D76" s="42"/>
      <c r="E76" s="42"/>
      <c r="F76" s="29" t="str">
        <f>F12</f>
        <v>k.ú. Karpentná</v>
      </c>
      <c r="G76" s="42"/>
      <c r="H76" s="42"/>
      <c r="I76" s="34" t="s">
        <v>23</v>
      </c>
      <c r="J76" s="74" t="str">
        <f>IF(J12="","",J12)</f>
        <v>8. 9. 2025</v>
      </c>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40.05" customHeight="1">
      <c r="A78" s="40"/>
      <c r="B78" s="41"/>
      <c r="C78" s="34" t="s">
        <v>25</v>
      </c>
      <c r="D78" s="42"/>
      <c r="E78" s="42"/>
      <c r="F78" s="29" t="str">
        <f>E15</f>
        <v>ČR - SPÚ, KPÚ pro Moravskoslezský kraj</v>
      </c>
      <c r="G78" s="42"/>
      <c r="H78" s="42"/>
      <c r="I78" s="34" t="s">
        <v>32</v>
      </c>
      <c r="J78" s="38" t="str">
        <f>E21</f>
        <v>Hanousek s.ro., Barákova 2745/41, 796 01 Prostějov</v>
      </c>
      <c r="K78" s="42"/>
      <c r="L78" s="136"/>
      <c r="S78" s="40"/>
      <c r="T78" s="40"/>
      <c r="U78" s="40"/>
      <c r="V78" s="40"/>
      <c r="W78" s="40"/>
      <c r="X78" s="40"/>
      <c r="Y78" s="40"/>
      <c r="Z78" s="40"/>
      <c r="AA78" s="40"/>
      <c r="AB78" s="40"/>
      <c r="AC78" s="40"/>
      <c r="AD78" s="40"/>
      <c r="AE78" s="40"/>
    </row>
    <row r="79" s="2" customFormat="1" ht="25.65" customHeight="1">
      <c r="A79" s="40"/>
      <c r="B79" s="41"/>
      <c r="C79" s="34" t="s">
        <v>30</v>
      </c>
      <c r="D79" s="42"/>
      <c r="E79" s="42"/>
      <c r="F79" s="29" t="str">
        <f>IF(E18="","",E18)</f>
        <v>Vyplň údaj</v>
      </c>
      <c r="G79" s="42"/>
      <c r="H79" s="42"/>
      <c r="I79" s="34" t="s">
        <v>36</v>
      </c>
      <c r="J79" s="38" t="str">
        <f>E24</f>
        <v>Ing. Michaela Hanousková</v>
      </c>
      <c r="K79" s="42"/>
      <c r="L79" s="136"/>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11" customFormat="1" ht="29.28" customHeight="1">
      <c r="A81" s="179"/>
      <c r="B81" s="180"/>
      <c r="C81" s="181" t="s">
        <v>128</v>
      </c>
      <c r="D81" s="182" t="s">
        <v>58</v>
      </c>
      <c r="E81" s="182" t="s">
        <v>54</v>
      </c>
      <c r="F81" s="182" t="s">
        <v>55</v>
      </c>
      <c r="G81" s="182" t="s">
        <v>129</v>
      </c>
      <c r="H81" s="182" t="s">
        <v>130</v>
      </c>
      <c r="I81" s="182" t="s">
        <v>131</v>
      </c>
      <c r="J81" s="182" t="s">
        <v>108</v>
      </c>
      <c r="K81" s="183" t="s">
        <v>132</v>
      </c>
      <c r="L81" s="184"/>
      <c r="M81" s="94" t="s">
        <v>19</v>
      </c>
      <c r="N81" s="95" t="s">
        <v>43</v>
      </c>
      <c r="O81" s="95" t="s">
        <v>133</v>
      </c>
      <c r="P81" s="95" t="s">
        <v>134</v>
      </c>
      <c r="Q81" s="95" t="s">
        <v>135</v>
      </c>
      <c r="R81" s="95" t="s">
        <v>136</v>
      </c>
      <c r="S81" s="95" t="s">
        <v>137</v>
      </c>
      <c r="T81" s="96" t="s">
        <v>138</v>
      </c>
      <c r="U81" s="179"/>
      <c r="V81" s="179"/>
      <c r="W81" s="179"/>
      <c r="X81" s="179"/>
      <c r="Y81" s="179"/>
      <c r="Z81" s="179"/>
      <c r="AA81" s="179"/>
      <c r="AB81" s="179"/>
      <c r="AC81" s="179"/>
      <c r="AD81" s="179"/>
      <c r="AE81" s="179"/>
    </row>
    <row r="82" s="2" customFormat="1" ht="22.8" customHeight="1">
      <c r="A82" s="40"/>
      <c r="B82" s="41"/>
      <c r="C82" s="101" t="s">
        <v>139</v>
      </c>
      <c r="D82" s="42"/>
      <c r="E82" s="42"/>
      <c r="F82" s="42"/>
      <c r="G82" s="42"/>
      <c r="H82" s="42"/>
      <c r="I82" s="42"/>
      <c r="J82" s="185">
        <f>BK82</f>
        <v>0</v>
      </c>
      <c r="K82" s="42"/>
      <c r="L82" s="46"/>
      <c r="M82" s="97"/>
      <c r="N82" s="186"/>
      <c r="O82" s="98"/>
      <c r="P82" s="187">
        <f>P83</f>
        <v>0</v>
      </c>
      <c r="Q82" s="98"/>
      <c r="R82" s="187">
        <f>R83</f>
        <v>0.0010640000000000001</v>
      </c>
      <c r="S82" s="98"/>
      <c r="T82" s="188">
        <f>T83</f>
        <v>0</v>
      </c>
      <c r="U82" s="40"/>
      <c r="V82" s="40"/>
      <c r="W82" s="40"/>
      <c r="X82" s="40"/>
      <c r="Y82" s="40"/>
      <c r="Z82" s="40"/>
      <c r="AA82" s="40"/>
      <c r="AB82" s="40"/>
      <c r="AC82" s="40"/>
      <c r="AD82" s="40"/>
      <c r="AE82" s="40"/>
      <c r="AT82" s="19" t="s">
        <v>72</v>
      </c>
      <c r="AU82" s="19" t="s">
        <v>109</v>
      </c>
      <c r="BK82" s="189">
        <f>BK83</f>
        <v>0</v>
      </c>
    </row>
    <row r="83" s="12" customFormat="1" ht="25.92" customHeight="1">
      <c r="A83" s="12"/>
      <c r="B83" s="190"/>
      <c r="C83" s="191"/>
      <c r="D83" s="192" t="s">
        <v>72</v>
      </c>
      <c r="E83" s="193" t="s">
        <v>140</v>
      </c>
      <c r="F83" s="193" t="s">
        <v>141</v>
      </c>
      <c r="G83" s="191"/>
      <c r="H83" s="191"/>
      <c r="I83" s="194"/>
      <c r="J83" s="195">
        <f>BK83</f>
        <v>0</v>
      </c>
      <c r="K83" s="191"/>
      <c r="L83" s="196"/>
      <c r="M83" s="197"/>
      <c r="N83" s="198"/>
      <c r="O83" s="198"/>
      <c r="P83" s="199">
        <f>P84+P125</f>
        <v>0</v>
      </c>
      <c r="Q83" s="198"/>
      <c r="R83" s="199">
        <f>R84+R125</f>
        <v>0.0010640000000000001</v>
      </c>
      <c r="S83" s="198"/>
      <c r="T83" s="200">
        <f>T84+T125</f>
        <v>0</v>
      </c>
      <c r="U83" s="12"/>
      <c r="V83" s="12"/>
      <c r="W83" s="12"/>
      <c r="X83" s="12"/>
      <c r="Y83" s="12"/>
      <c r="Z83" s="12"/>
      <c r="AA83" s="12"/>
      <c r="AB83" s="12"/>
      <c r="AC83" s="12"/>
      <c r="AD83" s="12"/>
      <c r="AE83" s="12"/>
      <c r="AR83" s="201" t="s">
        <v>81</v>
      </c>
      <c r="AT83" s="202" t="s">
        <v>72</v>
      </c>
      <c r="AU83" s="202" t="s">
        <v>73</v>
      </c>
      <c r="AY83" s="201" t="s">
        <v>142</v>
      </c>
      <c r="BK83" s="203">
        <f>BK84+BK125</f>
        <v>0</v>
      </c>
    </row>
    <row r="84" s="12" customFormat="1" ht="22.8" customHeight="1">
      <c r="A84" s="12"/>
      <c r="B84" s="190"/>
      <c r="C84" s="191"/>
      <c r="D84" s="192" t="s">
        <v>72</v>
      </c>
      <c r="E84" s="204" t="s">
        <v>81</v>
      </c>
      <c r="F84" s="204" t="s">
        <v>143</v>
      </c>
      <c r="G84" s="191"/>
      <c r="H84" s="191"/>
      <c r="I84" s="194"/>
      <c r="J84" s="205">
        <f>BK84</f>
        <v>0</v>
      </c>
      <c r="K84" s="191"/>
      <c r="L84" s="196"/>
      <c r="M84" s="197"/>
      <c r="N84" s="198"/>
      <c r="O84" s="198"/>
      <c r="P84" s="199">
        <f>SUM(P85:P124)</f>
        <v>0</v>
      </c>
      <c r="Q84" s="198"/>
      <c r="R84" s="199">
        <f>SUM(R85:R124)</f>
        <v>0.0010640000000000001</v>
      </c>
      <c r="S84" s="198"/>
      <c r="T84" s="200">
        <f>SUM(T85:T124)</f>
        <v>0</v>
      </c>
      <c r="U84" s="12"/>
      <c r="V84" s="12"/>
      <c r="W84" s="12"/>
      <c r="X84" s="12"/>
      <c r="Y84" s="12"/>
      <c r="Z84" s="12"/>
      <c r="AA84" s="12"/>
      <c r="AB84" s="12"/>
      <c r="AC84" s="12"/>
      <c r="AD84" s="12"/>
      <c r="AE84" s="12"/>
      <c r="AR84" s="201" t="s">
        <v>81</v>
      </c>
      <c r="AT84" s="202" t="s">
        <v>72</v>
      </c>
      <c r="AU84" s="202" t="s">
        <v>81</v>
      </c>
      <c r="AY84" s="201" t="s">
        <v>142</v>
      </c>
      <c r="BK84" s="203">
        <f>SUM(BK85:BK124)</f>
        <v>0</v>
      </c>
    </row>
    <row r="85" s="2" customFormat="1" ht="16.5" customHeight="1">
      <c r="A85" s="40"/>
      <c r="B85" s="41"/>
      <c r="C85" s="206" t="s">
        <v>81</v>
      </c>
      <c r="D85" s="206" t="s">
        <v>144</v>
      </c>
      <c r="E85" s="207" t="s">
        <v>1189</v>
      </c>
      <c r="F85" s="208" t="s">
        <v>1190</v>
      </c>
      <c r="G85" s="209" t="s">
        <v>147</v>
      </c>
      <c r="H85" s="210">
        <v>891</v>
      </c>
      <c r="I85" s="211"/>
      <c r="J85" s="212">
        <f>ROUND(I85*H85,2)</f>
        <v>0</v>
      </c>
      <c r="K85" s="208" t="s">
        <v>148</v>
      </c>
      <c r="L85" s="46"/>
      <c r="M85" s="213" t="s">
        <v>19</v>
      </c>
      <c r="N85" s="214" t="s">
        <v>44</v>
      </c>
      <c r="O85" s="86"/>
      <c r="P85" s="215">
        <f>O85*H85</f>
        <v>0</v>
      </c>
      <c r="Q85" s="215">
        <v>0</v>
      </c>
      <c r="R85" s="215">
        <f>Q85*H85</f>
        <v>0</v>
      </c>
      <c r="S85" s="215">
        <v>0</v>
      </c>
      <c r="T85" s="216">
        <f>S85*H85</f>
        <v>0</v>
      </c>
      <c r="U85" s="40"/>
      <c r="V85" s="40"/>
      <c r="W85" s="40"/>
      <c r="X85" s="40"/>
      <c r="Y85" s="40"/>
      <c r="Z85" s="40"/>
      <c r="AA85" s="40"/>
      <c r="AB85" s="40"/>
      <c r="AC85" s="40"/>
      <c r="AD85" s="40"/>
      <c r="AE85" s="40"/>
      <c r="AR85" s="217" t="s">
        <v>149</v>
      </c>
      <c r="AT85" s="217" t="s">
        <v>144</v>
      </c>
      <c r="AU85" s="217" t="s">
        <v>83</v>
      </c>
      <c r="AY85" s="19" t="s">
        <v>142</v>
      </c>
      <c r="BE85" s="218">
        <f>IF(N85="základní",J85,0)</f>
        <v>0</v>
      </c>
      <c r="BF85" s="218">
        <f>IF(N85="snížená",J85,0)</f>
        <v>0</v>
      </c>
      <c r="BG85" s="218">
        <f>IF(N85="zákl. přenesená",J85,0)</f>
        <v>0</v>
      </c>
      <c r="BH85" s="218">
        <f>IF(N85="sníž. přenesená",J85,0)</f>
        <v>0</v>
      </c>
      <c r="BI85" s="218">
        <f>IF(N85="nulová",J85,0)</f>
        <v>0</v>
      </c>
      <c r="BJ85" s="19" t="s">
        <v>81</v>
      </c>
      <c r="BK85" s="218">
        <f>ROUND(I85*H85,2)</f>
        <v>0</v>
      </c>
      <c r="BL85" s="19" t="s">
        <v>149</v>
      </c>
      <c r="BM85" s="217" t="s">
        <v>1300</v>
      </c>
    </row>
    <row r="86" s="2" customFormat="1">
      <c r="A86" s="40"/>
      <c r="B86" s="41"/>
      <c r="C86" s="42"/>
      <c r="D86" s="219" t="s">
        <v>151</v>
      </c>
      <c r="E86" s="42"/>
      <c r="F86" s="220" t="s">
        <v>1192</v>
      </c>
      <c r="G86" s="42"/>
      <c r="H86" s="42"/>
      <c r="I86" s="221"/>
      <c r="J86" s="42"/>
      <c r="K86" s="42"/>
      <c r="L86" s="46"/>
      <c r="M86" s="222"/>
      <c r="N86" s="223"/>
      <c r="O86" s="86"/>
      <c r="P86" s="86"/>
      <c r="Q86" s="86"/>
      <c r="R86" s="86"/>
      <c r="S86" s="86"/>
      <c r="T86" s="87"/>
      <c r="U86" s="40"/>
      <c r="V86" s="40"/>
      <c r="W86" s="40"/>
      <c r="X86" s="40"/>
      <c r="Y86" s="40"/>
      <c r="Z86" s="40"/>
      <c r="AA86" s="40"/>
      <c r="AB86" s="40"/>
      <c r="AC86" s="40"/>
      <c r="AD86" s="40"/>
      <c r="AE86" s="40"/>
      <c r="AT86" s="19" t="s">
        <v>151</v>
      </c>
      <c r="AU86" s="19" t="s">
        <v>83</v>
      </c>
    </row>
    <row r="87" s="13" customFormat="1">
      <c r="A87" s="13"/>
      <c r="B87" s="224"/>
      <c r="C87" s="225"/>
      <c r="D87" s="226" t="s">
        <v>153</v>
      </c>
      <c r="E87" s="227" t="s">
        <v>19</v>
      </c>
      <c r="F87" s="228" t="s">
        <v>1193</v>
      </c>
      <c r="G87" s="225"/>
      <c r="H87" s="227" t="s">
        <v>19</v>
      </c>
      <c r="I87" s="229"/>
      <c r="J87" s="225"/>
      <c r="K87" s="225"/>
      <c r="L87" s="230"/>
      <c r="M87" s="231"/>
      <c r="N87" s="232"/>
      <c r="O87" s="232"/>
      <c r="P87" s="232"/>
      <c r="Q87" s="232"/>
      <c r="R87" s="232"/>
      <c r="S87" s="232"/>
      <c r="T87" s="233"/>
      <c r="U87" s="13"/>
      <c r="V87" s="13"/>
      <c r="W87" s="13"/>
      <c r="X87" s="13"/>
      <c r="Y87" s="13"/>
      <c r="Z87" s="13"/>
      <c r="AA87" s="13"/>
      <c r="AB87" s="13"/>
      <c r="AC87" s="13"/>
      <c r="AD87" s="13"/>
      <c r="AE87" s="13"/>
      <c r="AT87" s="234" t="s">
        <v>153</v>
      </c>
      <c r="AU87" s="234" t="s">
        <v>83</v>
      </c>
      <c r="AV87" s="13" t="s">
        <v>81</v>
      </c>
      <c r="AW87" s="13" t="s">
        <v>35</v>
      </c>
      <c r="AX87" s="13" t="s">
        <v>73</v>
      </c>
      <c r="AY87" s="234" t="s">
        <v>142</v>
      </c>
    </row>
    <row r="88" s="13" customFormat="1">
      <c r="A88" s="13"/>
      <c r="B88" s="224"/>
      <c r="C88" s="225"/>
      <c r="D88" s="226" t="s">
        <v>153</v>
      </c>
      <c r="E88" s="227" t="s">
        <v>19</v>
      </c>
      <c r="F88" s="228" t="s">
        <v>1194</v>
      </c>
      <c r="G88" s="225"/>
      <c r="H88" s="227" t="s">
        <v>19</v>
      </c>
      <c r="I88" s="229"/>
      <c r="J88" s="225"/>
      <c r="K88" s="225"/>
      <c r="L88" s="230"/>
      <c r="M88" s="231"/>
      <c r="N88" s="232"/>
      <c r="O88" s="232"/>
      <c r="P88" s="232"/>
      <c r="Q88" s="232"/>
      <c r="R88" s="232"/>
      <c r="S88" s="232"/>
      <c r="T88" s="233"/>
      <c r="U88" s="13"/>
      <c r="V88" s="13"/>
      <c r="W88" s="13"/>
      <c r="X88" s="13"/>
      <c r="Y88" s="13"/>
      <c r="Z88" s="13"/>
      <c r="AA88" s="13"/>
      <c r="AB88" s="13"/>
      <c r="AC88" s="13"/>
      <c r="AD88" s="13"/>
      <c r="AE88" s="13"/>
      <c r="AT88" s="234" t="s">
        <v>153</v>
      </c>
      <c r="AU88" s="234" t="s">
        <v>83</v>
      </c>
      <c r="AV88" s="13" t="s">
        <v>81</v>
      </c>
      <c r="AW88" s="13" t="s">
        <v>35</v>
      </c>
      <c r="AX88" s="13" t="s">
        <v>73</v>
      </c>
      <c r="AY88" s="234" t="s">
        <v>142</v>
      </c>
    </row>
    <row r="89" s="14" customFormat="1">
      <c r="A89" s="14"/>
      <c r="B89" s="235"/>
      <c r="C89" s="236"/>
      <c r="D89" s="226" t="s">
        <v>153</v>
      </c>
      <c r="E89" s="237" t="s">
        <v>19</v>
      </c>
      <c r="F89" s="238" t="s">
        <v>1195</v>
      </c>
      <c r="G89" s="236"/>
      <c r="H89" s="239">
        <v>891</v>
      </c>
      <c r="I89" s="240"/>
      <c r="J89" s="236"/>
      <c r="K89" s="236"/>
      <c r="L89" s="241"/>
      <c r="M89" s="242"/>
      <c r="N89" s="243"/>
      <c r="O89" s="243"/>
      <c r="P89" s="243"/>
      <c r="Q89" s="243"/>
      <c r="R89" s="243"/>
      <c r="S89" s="243"/>
      <c r="T89" s="244"/>
      <c r="U89" s="14"/>
      <c r="V89" s="14"/>
      <c r="W89" s="14"/>
      <c r="X89" s="14"/>
      <c r="Y89" s="14"/>
      <c r="Z89" s="14"/>
      <c r="AA89" s="14"/>
      <c r="AB89" s="14"/>
      <c r="AC89" s="14"/>
      <c r="AD89" s="14"/>
      <c r="AE89" s="14"/>
      <c r="AT89" s="245" t="s">
        <v>153</v>
      </c>
      <c r="AU89" s="245" t="s">
        <v>83</v>
      </c>
      <c r="AV89" s="14" t="s">
        <v>83</v>
      </c>
      <c r="AW89" s="14" t="s">
        <v>35</v>
      </c>
      <c r="AX89" s="14" t="s">
        <v>81</v>
      </c>
      <c r="AY89" s="245" t="s">
        <v>142</v>
      </c>
    </row>
    <row r="90" s="2" customFormat="1" ht="24.15" customHeight="1">
      <c r="A90" s="40"/>
      <c r="B90" s="41"/>
      <c r="C90" s="206" t="s">
        <v>83</v>
      </c>
      <c r="D90" s="206" t="s">
        <v>144</v>
      </c>
      <c r="E90" s="207" t="s">
        <v>1235</v>
      </c>
      <c r="F90" s="208" t="s">
        <v>1236</v>
      </c>
      <c r="G90" s="209" t="s">
        <v>1237</v>
      </c>
      <c r="H90" s="210">
        <v>0.16</v>
      </c>
      <c r="I90" s="211"/>
      <c r="J90" s="212">
        <f>ROUND(I90*H90,2)</f>
        <v>0</v>
      </c>
      <c r="K90" s="208" t="s">
        <v>148</v>
      </c>
      <c r="L90" s="46"/>
      <c r="M90" s="213" t="s">
        <v>19</v>
      </c>
      <c r="N90" s="214" t="s">
        <v>44</v>
      </c>
      <c r="O90" s="86"/>
      <c r="P90" s="215">
        <f>O90*H90</f>
        <v>0</v>
      </c>
      <c r="Q90" s="215">
        <v>0</v>
      </c>
      <c r="R90" s="215">
        <f>Q90*H90</f>
        <v>0</v>
      </c>
      <c r="S90" s="215">
        <v>0</v>
      </c>
      <c r="T90" s="216">
        <f>S90*H90</f>
        <v>0</v>
      </c>
      <c r="U90" s="40"/>
      <c r="V90" s="40"/>
      <c r="W90" s="40"/>
      <c r="X90" s="40"/>
      <c r="Y90" s="40"/>
      <c r="Z90" s="40"/>
      <c r="AA90" s="40"/>
      <c r="AB90" s="40"/>
      <c r="AC90" s="40"/>
      <c r="AD90" s="40"/>
      <c r="AE90" s="40"/>
      <c r="AR90" s="217" t="s">
        <v>149</v>
      </c>
      <c r="AT90" s="217" t="s">
        <v>144</v>
      </c>
      <c r="AU90" s="217" t="s">
        <v>83</v>
      </c>
      <c r="AY90" s="19" t="s">
        <v>142</v>
      </c>
      <c r="BE90" s="218">
        <f>IF(N90="základní",J90,0)</f>
        <v>0</v>
      </c>
      <c r="BF90" s="218">
        <f>IF(N90="snížená",J90,0)</f>
        <v>0</v>
      </c>
      <c r="BG90" s="218">
        <f>IF(N90="zákl. přenesená",J90,0)</f>
        <v>0</v>
      </c>
      <c r="BH90" s="218">
        <f>IF(N90="sníž. přenesená",J90,0)</f>
        <v>0</v>
      </c>
      <c r="BI90" s="218">
        <f>IF(N90="nulová",J90,0)</f>
        <v>0</v>
      </c>
      <c r="BJ90" s="19" t="s">
        <v>81</v>
      </c>
      <c r="BK90" s="218">
        <f>ROUND(I90*H90,2)</f>
        <v>0</v>
      </c>
      <c r="BL90" s="19" t="s">
        <v>149</v>
      </c>
      <c r="BM90" s="217" t="s">
        <v>1301</v>
      </c>
    </row>
    <row r="91" s="2" customFormat="1">
      <c r="A91" s="40"/>
      <c r="B91" s="41"/>
      <c r="C91" s="42"/>
      <c r="D91" s="219" t="s">
        <v>151</v>
      </c>
      <c r="E91" s="42"/>
      <c r="F91" s="220" t="s">
        <v>1239</v>
      </c>
      <c r="G91" s="42"/>
      <c r="H91" s="42"/>
      <c r="I91" s="221"/>
      <c r="J91" s="42"/>
      <c r="K91" s="42"/>
      <c r="L91" s="46"/>
      <c r="M91" s="222"/>
      <c r="N91" s="223"/>
      <c r="O91" s="86"/>
      <c r="P91" s="86"/>
      <c r="Q91" s="86"/>
      <c r="R91" s="86"/>
      <c r="S91" s="86"/>
      <c r="T91" s="87"/>
      <c r="U91" s="40"/>
      <c r="V91" s="40"/>
      <c r="W91" s="40"/>
      <c r="X91" s="40"/>
      <c r="Y91" s="40"/>
      <c r="Z91" s="40"/>
      <c r="AA91" s="40"/>
      <c r="AB91" s="40"/>
      <c r="AC91" s="40"/>
      <c r="AD91" s="40"/>
      <c r="AE91" s="40"/>
      <c r="AT91" s="19" t="s">
        <v>151</v>
      </c>
      <c r="AU91" s="19" t="s">
        <v>83</v>
      </c>
    </row>
    <row r="92" s="13" customFormat="1">
      <c r="A92" s="13"/>
      <c r="B92" s="224"/>
      <c r="C92" s="225"/>
      <c r="D92" s="226" t="s">
        <v>153</v>
      </c>
      <c r="E92" s="227" t="s">
        <v>19</v>
      </c>
      <c r="F92" s="228" t="s">
        <v>1193</v>
      </c>
      <c r="G92" s="225"/>
      <c r="H92" s="227" t="s">
        <v>19</v>
      </c>
      <c r="I92" s="229"/>
      <c r="J92" s="225"/>
      <c r="K92" s="225"/>
      <c r="L92" s="230"/>
      <c r="M92" s="231"/>
      <c r="N92" s="232"/>
      <c r="O92" s="232"/>
      <c r="P92" s="232"/>
      <c r="Q92" s="232"/>
      <c r="R92" s="232"/>
      <c r="S92" s="232"/>
      <c r="T92" s="233"/>
      <c r="U92" s="13"/>
      <c r="V92" s="13"/>
      <c r="W92" s="13"/>
      <c r="X92" s="13"/>
      <c r="Y92" s="13"/>
      <c r="Z92" s="13"/>
      <c r="AA92" s="13"/>
      <c r="AB92" s="13"/>
      <c r="AC92" s="13"/>
      <c r="AD92" s="13"/>
      <c r="AE92" s="13"/>
      <c r="AT92" s="234" t="s">
        <v>153</v>
      </c>
      <c r="AU92" s="234" t="s">
        <v>83</v>
      </c>
      <c r="AV92" s="13" t="s">
        <v>81</v>
      </c>
      <c r="AW92" s="13" t="s">
        <v>35</v>
      </c>
      <c r="AX92" s="13" t="s">
        <v>73</v>
      </c>
      <c r="AY92" s="234" t="s">
        <v>142</v>
      </c>
    </row>
    <row r="93" s="14" customFormat="1">
      <c r="A93" s="14"/>
      <c r="B93" s="235"/>
      <c r="C93" s="236"/>
      <c r="D93" s="226" t="s">
        <v>153</v>
      </c>
      <c r="E93" s="237" t="s">
        <v>19</v>
      </c>
      <c r="F93" s="238" t="s">
        <v>1302</v>
      </c>
      <c r="G93" s="236"/>
      <c r="H93" s="239">
        <v>0.16</v>
      </c>
      <c r="I93" s="240"/>
      <c r="J93" s="236"/>
      <c r="K93" s="236"/>
      <c r="L93" s="241"/>
      <c r="M93" s="242"/>
      <c r="N93" s="243"/>
      <c r="O93" s="243"/>
      <c r="P93" s="243"/>
      <c r="Q93" s="243"/>
      <c r="R93" s="243"/>
      <c r="S93" s="243"/>
      <c r="T93" s="244"/>
      <c r="U93" s="14"/>
      <c r="V93" s="14"/>
      <c r="W93" s="14"/>
      <c r="X93" s="14"/>
      <c r="Y93" s="14"/>
      <c r="Z93" s="14"/>
      <c r="AA93" s="14"/>
      <c r="AB93" s="14"/>
      <c r="AC93" s="14"/>
      <c r="AD93" s="14"/>
      <c r="AE93" s="14"/>
      <c r="AT93" s="245" t="s">
        <v>153</v>
      </c>
      <c r="AU93" s="245" t="s">
        <v>83</v>
      </c>
      <c r="AV93" s="14" t="s">
        <v>83</v>
      </c>
      <c r="AW93" s="14" t="s">
        <v>35</v>
      </c>
      <c r="AX93" s="14" t="s">
        <v>81</v>
      </c>
      <c r="AY93" s="245" t="s">
        <v>142</v>
      </c>
    </row>
    <row r="94" s="2" customFormat="1" ht="16.5" customHeight="1">
      <c r="A94" s="40"/>
      <c r="B94" s="41"/>
      <c r="C94" s="257" t="s">
        <v>168</v>
      </c>
      <c r="D94" s="257" t="s">
        <v>250</v>
      </c>
      <c r="E94" s="258" t="s">
        <v>1244</v>
      </c>
      <c r="F94" s="259" t="s">
        <v>1245</v>
      </c>
      <c r="G94" s="260" t="s">
        <v>302</v>
      </c>
      <c r="H94" s="261">
        <v>0.064000000000000001</v>
      </c>
      <c r="I94" s="262"/>
      <c r="J94" s="263">
        <f>ROUND(I94*H94,2)</f>
        <v>0</v>
      </c>
      <c r="K94" s="259" t="s">
        <v>19</v>
      </c>
      <c r="L94" s="264"/>
      <c r="M94" s="265" t="s">
        <v>19</v>
      </c>
      <c r="N94" s="266" t="s">
        <v>44</v>
      </c>
      <c r="O94" s="86"/>
      <c r="P94" s="215">
        <f>O94*H94</f>
        <v>0</v>
      </c>
      <c r="Q94" s="215">
        <v>0.001</v>
      </c>
      <c r="R94" s="215">
        <f>Q94*H94</f>
        <v>6.3999999999999997E-05</v>
      </c>
      <c r="S94" s="215">
        <v>0</v>
      </c>
      <c r="T94" s="216">
        <f>S94*H94</f>
        <v>0</v>
      </c>
      <c r="U94" s="40"/>
      <c r="V94" s="40"/>
      <c r="W94" s="40"/>
      <c r="X94" s="40"/>
      <c r="Y94" s="40"/>
      <c r="Z94" s="40"/>
      <c r="AA94" s="40"/>
      <c r="AB94" s="40"/>
      <c r="AC94" s="40"/>
      <c r="AD94" s="40"/>
      <c r="AE94" s="40"/>
      <c r="AR94" s="217" t="s">
        <v>209</v>
      </c>
      <c r="AT94" s="217" t="s">
        <v>250</v>
      </c>
      <c r="AU94" s="217" t="s">
        <v>83</v>
      </c>
      <c r="AY94" s="19" t="s">
        <v>142</v>
      </c>
      <c r="BE94" s="218">
        <f>IF(N94="základní",J94,0)</f>
        <v>0</v>
      </c>
      <c r="BF94" s="218">
        <f>IF(N94="snížená",J94,0)</f>
        <v>0</v>
      </c>
      <c r="BG94" s="218">
        <f>IF(N94="zákl. přenesená",J94,0)</f>
        <v>0</v>
      </c>
      <c r="BH94" s="218">
        <f>IF(N94="sníž. přenesená",J94,0)</f>
        <v>0</v>
      </c>
      <c r="BI94" s="218">
        <f>IF(N94="nulová",J94,0)</f>
        <v>0</v>
      </c>
      <c r="BJ94" s="19" t="s">
        <v>81</v>
      </c>
      <c r="BK94" s="218">
        <f>ROUND(I94*H94,2)</f>
        <v>0</v>
      </c>
      <c r="BL94" s="19" t="s">
        <v>149</v>
      </c>
      <c r="BM94" s="217" t="s">
        <v>1303</v>
      </c>
    </row>
    <row r="95" s="13" customFormat="1">
      <c r="A95" s="13"/>
      <c r="B95" s="224"/>
      <c r="C95" s="225"/>
      <c r="D95" s="226" t="s">
        <v>153</v>
      </c>
      <c r="E95" s="227" t="s">
        <v>19</v>
      </c>
      <c r="F95" s="228" t="s">
        <v>1193</v>
      </c>
      <c r="G95" s="225"/>
      <c r="H95" s="227" t="s">
        <v>19</v>
      </c>
      <c r="I95" s="229"/>
      <c r="J95" s="225"/>
      <c r="K95" s="225"/>
      <c r="L95" s="230"/>
      <c r="M95" s="231"/>
      <c r="N95" s="232"/>
      <c r="O95" s="232"/>
      <c r="P95" s="232"/>
      <c r="Q95" s="232"/>
      <c r="R95" s="232"/>
      <c r="S95" s="232"/>
      <c r="T95" s="233"/>
      <c r="U95" s="13"/>
      <c r="V95" s="13"/>
      <c r="W95" s="13"/>
      <c r="X95" s="13"/>
      <c r="Y95" s="13"/>
      <c r="Z95" s="13"/>
      <c r="AA95" s="13"/>
      <c r="AB95" s="13"/>
      <c r="AC95" s="13"/>
      <c r="AD95" s="13"/>
      <c r="AE95" s="13"/>
      <c r="AT95" s="234" t="s">
        <v>153</v>
      </c>
      <c r="AU95" s="234" t="s">
        <v>83</v>
      </c>
      <c r="AV95" s="13" t="s">
        <v>81</v>
      </c>
      <c r="AW95" s="13" t="s">
        <v>35</v>
      </c>
      <c r="AX95" s="13" t="s">
        <v>73</v>
      </c>
      <c r="AY95" s="234" t="s">
        <v>142</v>
      </c>
    </row>
    <row r="96" s="13" customFormat="1">
      <c r="A96" s="13"/>
      <c r="B96" s="224"/>
      <c r="C96" s="225"/>
      <c r="D96" s="226" t="s">
        <v>153</v>
      </c>
      <c r="E96" s="227" t="s">
        <v>19</v>
      </c>
      <c r="F96" s="228" t="s">
        <v>1247</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83</v>
      </c>
      <c r="AV96" s="13" t="s">
        <v>81</v>
      </c>
      <c r="AW96" s="13" t="s">
        <v>35</v>
      </c>
      <c r="AX96" s="13" t="s">
        <v>73</v>
      </c>
      <c r="AY96" s="234" t="s">
        <v>142</v>
      </c>
    </row>
    <row r="97" s="14" customFormat="1">
      <c r="A97" s="14"/>
      <c r="B97" s="235"/>
      <c r="C97" s="236"/>
      <c r="D97" s="226" t="s">
        <v>153</v>
      </c>
      <c r="E97" s="237" t="s">
        <v>19</v>
      </c>
      <c r="F97" s="238" t="s">
        <v>1248</v>
      </c>
      <c r="G97" s="236"/>
      <c r="H97" s="239">
        <v>0.064000000000000001</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83</v>
      </c>
      <c r="AV97" s="14" t="s">
        <v>83</v>
      </c>
      <c r="AW97" s="14" t="s">
        <v>35</v>
      </c>
      <c r="AX97" s="14" t="s">
        <v>73</v>
      </c>
      <c r="AY97" s="245" t="s">
        <v>142</v>
      </c>
    </row>
    <row r="98" s="15" customFormat="1">
      <c r="A98" s="15"/>
      <c r="B98" s="246"/>
      <c r="C98" s="247"/>
      <c r="D98" s="226" t="s">
        <v>153</v>
      </c>
      <c r="E98" s="248" t="s">
        <v>19</v>
      </c>
      <c r="F98" s="249" t="s">
        <v>160</v>
      </c>
      <c r="G98" s="247"/>
      <c r="H98" s="250">
        <v>0.064000000000000001</v>
      </c>
      <c r="I98" s="251"/>
      <c r="J98" s="247"/>
      <c r="K98" s="247"/>
      <c r="L98" s="252"/>
      <c r="M98" s="253"/>
      <c r="N98" s="254"/>
      <c r="O98" s="254"/>
      <c r="P98" s="254"/>
      <c r="Q98" s="254"/>
      <c r="R98" s="254"/>
      <c r="S98" s="254"/>
      <c r="T98" s="255"/>
      <c r="U98" s="15"/>
      <c r="V98" s="15"/>
      <c r="W98" s="15"/>
      <c r="X98" s="15"/>
      <c r="Y98" s="15"/>
      <c r="Z98" s="15"/>
      <c r="AA98" s="15"/>
      <c r="AB98" s="15"/>
      <c r="AC98" s="15"/>
      <c r="AD98" s="15"/>
      <c r="AE98" s="15"/>
      <c r="AT98" s="256" t="s">
        <v>153</v>
      </c>
      <c r="AU98" s="256" t="s">
        <v>83</v>
      </c>
      <c r="AV98" s="15" t="s">
        <v>149</v>
      </c>
      <c r="AW98" s="15" t="s">
        <v>35</v>
      </c>
      <c r="AX98" s="15" t="s">
        <v>81</v>
      </c>
      <c r="AY98" s="256" t="s">
        <v>142</v>
      </c>
    </row>
    <row r="99" s="2" customFormat="1" ht="21.75" customHeight="1">
      <c r="A99" s="40"/>
      <c r="B99" s="41"/>
      <c r="C99" s="206" t="s">
        <v>149</v>
      </c>
      <c r="D99" s="206" t="s">
        <v>144</v>
      </c>
      <c r="E99" s="207" t="s">
        <v>1249</v>
      </c>
      <c r="F99" s="208" t="s">
        <v>1250</v>
      </c>
      <c r="G99" s="209" t="s">
        <v>147</v>
      </c>
      <c r="H99" s="210">
        <v>2</v>
      </c>
      <c r="I99" s="211"/>
      <c r="J99" s="212">
        <f>ROUND(I99*H99,2)</f>
        <v>0</v>
      </c>
      <c r="K99" s="208" t="s">
        <v>148</v>
      </c>
      <c r="L99" s="46"/>
      <c r="M99" s="213" t="s">
        <v>19</v>
      </c>
      <c r="N99" s="214" t="s">
        <v>44</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83</v>
      </c>
      <c r="AY99" s="19" t="s">
        <v>142</v>
      </c>
      <c r="BE99" s="218">
        <f>IF(N99="základní",J99,0)</f>
        <v>0</v>
      </c>
      <c r="BF99" s="218">
        <f>IF(N99="snížená",J99,0)</f>
        <v>0</v>
      </c>
      <c r="BG99" s="218">
        <f>IF(N99="zákl. přenesená",J99,0)</f>
        <v>0</v>
      </c>
      <c r="BH99" s="218">
        <f>IF(N99="sníž. přenesená",J99,0)</f>
        <v>0</v>
      </c>
      <c r="BI99" s="218">
        <f>IF(N99="nulová",J99,0)</f>
        <v>0</v>
      </c>
      <c r="BJ99" s="19" t="s">
        <v>81</v>
      </c>
      <c r="BK99" s="218">
        <f>ROUND(I99*H99,2)</f>
        <v>0</v>
      </c>
      <c r="BL99" s="19" t="s">
        <v>149</v>
      </c>
      <c r="BM99" s="217" t="s">
        <v>1304</v>
      </c>
    </row>
    <row r="100" s="2" customFormat="1">
      <c r="A100" s="40"/>
      <c r="B100" s="41"/>
      <c r="C100" s="42"/>
      <c r="D100" s="219" t="s">
        <v>151</v>
      </c>
      <c r="E100" s="42"/>
      <c r="F100" s="220" t="s">
        <v>1252</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151</v>
      </c>
      <c r="AU100" s="19" t="s">
        <v>83</v>
      </c>
    </row>
    <row r="101" s="13" customFormat="1">
      <c r="A101" s="13"/>
      <c r="B101" s="224"/>
      <c r="C101" s="225"/>
      <c r="D101" s="226" t="s">
        <v>153</v>
      </c>
      <c r="E101" s="227" t="s">
        <v>19</v>
      </c>
      <c r="F101" s="228" t="s">
        <v>1193</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83</v>
      </c>
      <c r="AV101" s="13" t="s">
        <v>81</v>
      </c>
      <c r="AW101" s="13" t="s">
        <v>35</v>
      </c>
      <c r="AX101" s="13" t="s">
        <v>73</v>
      </c>
      <c r="AY101" s="234" t="s">
        <v>142</v>
      </c>
    </row>
    <row r="102" s="14" customFormat="1">
      <c r="A102" s="14"/>
      <c r="B102" s="235"/>
      <c r="C102" s="236"/>
      <c r="D102" s="226" t="s">
        <v>153</v>
      </c>
      <c r="E102" s="237" t="s">
        <v>19</v>
      </c>
      <c r="F102" s="238" t="s">
        <v>1253</v>
      </c>
      <c r="G102" s="236"/>
      <c r="H102" s="239">
        <v>2</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83</v>
      </c>
      <c r="AV102" s="14" t="s">
        <v>83</v>
      </c>
      <c r="AW102" s="14" t="s">
        <v>35</v>
      </c>
      <c r="AX102" s="14" t="s">
        <v>81</v>
      </c>
      <c r="AY102" s="245" t="s">
        <v>142</v>
      </c>
    </row>
    <row r="103" s="2" customFormat="1" ht="16.5" customHeight="1">
      <c r="A103" s="40"/>
      <c r="B103" s="41"/>
      <c r="C103" s="257" t="s">
        <v>180</v>
      </c>
      <c r="D103" s="257" t="s">
        <v>250</v>
      </c>
      <c r="E103" s="258" t="s">
        <v>361</v>
      </c>
      <c r="F103" s="259" t="s">
        <v>362</v>
      </c>
      <c r="G103" s="260" t="s">
        <v>363</v>
      </c>
      <c r="H103" s="261">
        <v>1</v>
      </c>
      <c r="I103" s="262"/>
      <c r="J103" s="263">
        <f>ROUND(I103*H103,2)</f>
        <v>0</v>
      </c>
      <c r="K103" s="259" t="s">
        <v>148</v>
      </c>
      <c r="L103" s="264"/>
      <c r="M103" s="265" t="s">
        <v>19</v>
      </c>
      <c r="N103" s="266" t="s">
        <v>44</v>
      </c>
      <c r="O103" s="86"/>
      <c r="P103" s="215">
        <f>O103*H103</f>
        <v>0</v>
      </c>
      <c r="Q103" s="215">
        <v>0.001</v>
      </c>
      <c r="R103" s="215">
        <f>Q103*H103</f>
        <v>0.001</v>
      </c>
      <c r="S103" s="215">
        <v>0</v>
      </c>
      <c r="T103" s="216">
        <f>S103*H103</f>
        <v>0</v>
      </c>
      <c r="U103" s="40"/>
      <c r="V103" s="40"/>
      <c r="W103" s="40"/>
      <c r="X103" s="40"/>
      <c r="Y103" s="40"/>
      <c r="Z103" s="40"/>
      <c r="AA103" s="40"/>
      <c r="AB103" s="40"/>
      <c r="AC103" s="40"/>
      <c r="AD103" s="40"/>
      <c r="AE103" s="40"/>
      <c r="AR103" s="217" t="s">
        <v>209</v>
      </c>
      <c r="AT103" s="217" t="s">
        <v>250</v>
      </c>
      <c r="AU103" s="217" t="s">
        <v>83</v>
      </c>
      <c r="AY103" s="19" t="s">
        <v>142</v>
      </c>
      <c r="BE103" s="218">
        <f>IF(N103="základní",J103,0)</f>
        <v>0</v>
      </c>
      <c r="BF103" s="218">
        <f>IF(N103="snížená",J103,0)</f>
        <v>0</v>
      </c>
      <c r="BG103" s="218">
        <f>IF(N103="zákl. přenesená",J103,0)</f>
        <v>0</v>
      </c>
      <c r="BH103" s="218">
        <f>IF(N103="sníž. přenesená",J103,0)</f>
        <v>0</v>
      </c>
      <c r="BI103" s="218">
        <f>IF(N103="nulová",J103,0)</f>
        <v>0</v>
      </c>
      <c r="BJ103" s="19" t="s">
        <v>81</v>
      </c>
      <c r="BK103" s="218">
        <f>ROUND(I103*H103,2)</f>
        <v>0</v>
      </c>
      <c r="BL103" s="19" t="s">
        <v>149</v>
      </c>
      <c r="BM103" s="217" t="s">
        <v>1305</v>
      </c>
    </row>
    <row r="104" s="13" customFormat="1">
      <c r="A104" s="13"/>
      <c r="B104" s="224"/>
      <c r="C104" s="225"/>
      <c r="D104" s="226" t="s">
        <v>153</v>
      </c>
      <c r="E104" s="227" t="s">
        <v>19</v>
      </c>
      <c r="F104" s="228" t="s">
        <v>1193</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153</v>
      </c>
      <c r="AU104" s="234" t="s">
        <v>83</v>
      </c>
      <c r="AV104" s="13" t="s">
        <v>81</v>
      </c>
      <c r="AW104" s="13" t="s">
        <v>35</v>
      </c>
      <c r="AX104" s="13" t="s">
        <v>73</v>
      </c>
      <c r="AY104" s="234" t="s">
        <v>142</v>
      </c>
    </row>
    <row r="105" s="14" customFormat="1">
      <c r="A105" s="14"/>
      <c r="B105" s="235"/>
      <c r="C105" s="236"/>
      <c r="D105" s="226" t="s">
        <v>153</v>
      </c>
      <c r="E105" s="237" t="s">
        <v>19</v>
      </c>
      <c r="F105" s="238" t="s">
        <v>1255</v>
      </c>
      <c r="G105" s="236"/>
      <c r="H105" s="239">
        <v>0.002</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83</v>
      </c>
      <c r="AV105" s="14" t="s">
        <v>83</v>
      </c>
      <c r="AW105" s="14" t="s">
        <v>35</v>
      </c>
      <c r="AX105" s="14" t="s">
        <v>73</v>
      </c>
      <c r="AY105" s="245" t="s">
        <v>142</v>
      </c>
    </row>
    <row r="106" s="13" customFormat="1">
      <c r="A106" s="13"/>
      <c r="B106" s="224"/>
      <c r="C106" s="225"/>
      <c r="D106" s="226" t="s">
        <v>153</v>
      </c>
      <c r="E106" s="227" t="s">
        <v>19</v>
      </c>
      <c r="F106" s="228" t="s">
        <v>366</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153</v>
      </c>
      <c r="AU106" s="234" t="s">
        <v>83</v>
      </c>
      <c r="AV106" s="13" t="s">
        <v>81</v>
      </c>
      <c r="AW106" s="13" t="s">
        <v>35</v>
      </c>
      <c r="AX106" s="13" t="s">
        <v>73</v>
      </c>
      <c r="AY106" s="234" t="s">
        <v>142</v>
      </c>
    </row>
    <row r="107" s="14" customFormat="1">
      <c r="A107" s="14"/>
      <c r="B107" s="235"/>
      <c r="C107" s="236"/>
      <c r="D107" s="226" t="s">
        <v>153</v>
      </c>
      <c r="E107" s="237" t="s">
        <v>19</v>
      </c>
      <c r="F107" s="238" t="s">
        <v>1256</v>
      </c>
      <c r="G107" s="236"/>
      <c r="H107" s="239">
        <v>0.998</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153</v>
      </c>
      <c r="AU107" s="245" t="s">
        <v>83</v>
      </c>
      <c r="AV107" s="14" t="s">
        <v>83</v>
      </c>
      <c r="AW107" s="14" t="s">
        <v>35</v>
      </c>
      <c r="AX107" s="14" t="s">
        <v>73</v>
      </c>
      <c r="AY107" s="245" t="s">
        <v>142</v>
      </c>
    </row>
    <row r="108" s="15" customFormat="1">
      <c r="A108" s="15"/>
      <c r="B108" s="246"/>
      <c r="C108" s="247"/>
      <c r="D108" s="226" t="s">
        <v>153</v>
      </c>
      <c r="E108" s="248" t="s">
        <v>19</v>
      </c>
      <c r="F108" s="249" t="s">
        <v>160</v>
      </c>
      <c r="G108" s="247"/>
      <c r="H108" s="250">
        <v>1</v>
      </c>
      <c r="I108" s="251"/>
      <c r="J108" s="247"/>
      <c r="K108" s="247"/>
      <c r="L108" s="252"/>
      <c r="M108" s="253"/>
      <c r="N108" s="254"/>
      <c r="O108" s="254"/>
      <c r="P108" s="254"/>
      <c r="Q108" s="254"/>
      <c r="R108" s="254"/>
      <c r="S108" s="254"/>
      <c r="T108" s="255"/>
      <c r="U108" s="15"/>
      <c r="V108" s="15"/>
      <c r="W108" s="15"/>
      <c r="X108" s="15"/>
      <c r="Y108" s="15"/>
      <c r="Z108" s="15"/>
      <c r="AA108" s="15"/>
      <c r="AB108" s="15"/>
      <c r="AC108" s="15"/>
      <c r="AD108" s="15"/>
      <c r="AE108" s="15"/>
      <c r="AT108" s="256" t="s">
        <v>153</v>
      </c>
      <c r="AU108" s="256" t="s">
        <v>83</v>
      </c>
      <c r="AV108" s="15" t="s">
        <v>149</v>
      </c>
      <c r="AW108" s="15" t="s">
        <v>35</v>
      </c>
      <c r="AX108" s="15" t="s">
        <v>81</v>
      </c>
      <c r="AY108" s="256" t="s">
        <v>142</v>
      </c>
    </row>
    <row r="109" s="2" customFormat="1" ht="16.5" customHeight="1">
      <c r="A109" s="40"/>
      <c r="B109" s="41"/>
      <c r="C109" s="206" t="s">
        <v>188</v>
      </c>
      <c r="D109" s="206" t="s">
        <v>144</v>
      </c>
      <c r="E109" s="207" t="s">
        <v>1266</v>
      </c>
      <c r="F109" s="208" t="s">
        <v>1267</v>
      </c>
      <c r="G109" s="209" t="s">
        <v>191</v>
      </c>
      <c r="H109" s="210">
        <v>0.47999999999999998</v>
      </c>
      <c r="I109" s="211"/>
      <c r="J109" s="212">
        <f>ROUND(I109*H109,2)</f>
        <v>0</v>
      </c>
      <c r="K109" s="208" t="s">
        <v>148</v>
      </c>
      <c r="L109" s="46"/>
      <c r="M109" s="213" t="s">
        <v>19</v>
      </c>
      <c r="N109" s="214" t="s">
        <v>44</v>
      </c>
      <c r="O109" s="86"/>
      <c r="P109" s="215">
        <f>O109*H109</f>
        <v>0</v>
      </c>
      <c r="Q109" s="215">
        <v>0</v>
      </c>
      <c r="R109" s="215">
        <f>Q109*H109</f>
        <v>0</v>
      </c>
      <c r="S109" s="215">
        <v>0</v>
      </c>
      <c r="T109" s="216">
        <f>S109*H109</f>
        <v>0</v>
      </c>
      <c r="U109" s="40"/>
      <c r="V109" s="40"/>
      <c r="W109" s="40"/>
      <c r="X109" s="40"/>
      <c r="Y109" s="40"/>
      <c r="Z109" s="40"/>
      <c r="AA109" s="40"/>
      <c r="AB109" s="40"/>
      <c r="AC109" s="40"/>
      <c r="AD109" s="40"/>
      <c r="AE109" s="40"/>
      <c r="AR109" s="217" t="s">
        <v>149</v>
      </c>
      <c r="AT109" s="217" t="s">
        <v>144</v>
      </c>
      <c r="AU109" s="217" t="s">
        <v>83</v>
      </c>
      <c r="AY109" s="19" t="s">
        <v>142</v>
      </c>
      <c r="BE109" s="218">
        <f>IF(N109="základní",J109,0)</f>
        <v>0</v>
      </c>
      <c r="BF109" s="218">
        <f>IF(N109="snížená",J109,0)</f>
        <v>0</v>
      </c>
      <c r="BG109" s="218">
        <f>IF(N109="zákl. přenesená",J109,0)</f>
        <v>0</v>
      </c>
      <c r="BH109" s="218">
        <f>IF(N109="sníž. přenesená",J109,0)</f>
        <v>0</v>
      </c>
      <c r="BI109" s="218">
        <f>IF(N109="nulová",J109,0)</f>
        <v>0</v>
      </c>
      <c r="BJ109" s="19" t="s">
        <v>81</v>
      </c>
      <c r="BK109" s="218">
        <f>ROUND(I109*H109,2)</f>
        <v>0</v>
      </c>
      <c r="BL109" s="19" t="s">
        <v>149</v>
      </c>
      <c r="BM109" s="217" t="s">
        <v>1306</v>
      </c>
    </row>
    <row r="110" s="2" customFormat="1">
      <c r="A110" s="40"/>
      <c r="B110" s="41"/>
      <c r="C110" s="42"/>
      <c r="D110" s="219" t="s">
        <v>151</v>
      </c>
      <c r="E110" s="42"/>
      <c r="F110" s="220" t="s">
        <v>1269</v>
      </c>
      <c r="G110" s="42"/>
      <c r="H110" s="42"/>
      <c r="I110" s="221"/>
      <c r="J110" s="42"/>
      <c r="K110" s="42"/>
      <c r="L110" s="46"/>
      <c r="M110" s="222"/>
      <c r="N110" s="223"/>
      <c r="O110" s="86"/>
      <c r="P110" s="86"/>
      <c r="Q110" s="86"/>
      <c r="R110" s="86"/>
      <c r="S110" s="86"/>
      <c r="T110" s="87"/>
      <c r="U110" s="40"/>
      <c r="V110" s="40"/>
      <c r="W110" s="40"/>
      <c r="X110" s="40"/>
      <c r="Y110" s="40"/>
      <c r="Z110" s="40"/>
      <c r="AA110" s="40"/>
      <c r="AB110" s="40"/>
      <c r="AC110" s="40"/>
      <c r="AD110" s="40"/>
      <c r="AE110" s="40"/>
      <c r="AT110" s="19" t="s">
        <v>151</v>
      </c>
      <c r="AU110" s="19" t="s">
        <v>83</v>
      </c>
    </row>
    <row r="111" s="13" customFormat="1">
      <c r="A111" s="13"/>
      <c r="B111" s="224"/>
      <c r="C111" s="225"/>
      <c r="D111" s="226" t="s">
        <v>153</v>
      </c>
      <c r="E111" s="227" t="s">
        <v>19</v>
      </c>
      <c r="F111" s="228" t="s">
        <v>1193</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83</v>
      </c>
      <c r="AV111" s="13" t="s">
        <v>81</v>
      </c>
      <c r="AW111" s="13" t="s">
        <v>35</v>
      </c>
      <c r="AX111" s="13" t="s">
        <v>73</v>
      </c>
      <c r="AY111" s="234" t="s">
        <v>142</v>
      </c>
    </row>
    <row r="112" s="13" customFormat="1">
      <c r="A112" s="13"/>
      <c r="B112" s="224"/>
      <c r="C112" s="225"/>
      <c r="D112" s="226" t="s">
        <v>153</v>
      </c>
      <c r="E112" s="227" t="s">
        <v>19</v>
      </c>
      <c r="F112" s="228" t="s">
        <v>1270</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153</v>
      </c>
      <c r="AU112" s="234" t="s">
        <v>83</v>
      </c>
      <c r="AV112" s="13" t="s">
        <v>81</v>
      </c>
      <c r="AW112" s="13" t="s">
        <v>35</v>
      </c>
      <c r="AX112" s="13" t="s">
        <v>73</v>
      </c>
      <c r="AY112" s="234" t="s">
        <v>142</v>
      </c>
    </row>
    <row r="113" s="13" customFormat="1">
      <c r="A113" s="13"/>
      <c r="B113" s="224"/>
      <c r="C113" s="225"/>
      <c r="D113" s="226" t="s">
        <v>153</v>
      </c>
      <c r="E113" s="227" t="s">
        <v>19</v>
      </c>
      <c r="F113" s="228" t="s">
        <v>1307</v>
      </c>
      <c r="G113" s="225"/>
      <c r="H113" s="227" t="s">
        <v>19</v>
      </c>
      <c r="I113" s="229"/>
      <c r="J113" s="225"/>
      <c r="K113" s="225"/>
      <c r="L113" s="230"/>
      <c r="M113" s="231"/>
      <c r="N113" s="232"/>
      <c r="O113" s="232"/>
      <c r="P113" s="232"/>
      <c r="Q113" s="232"/>
      <c r="R113" s="232"/>
      <c r="S113" s="232"/>
      <c r="T113" s="233"/>
      <c r="U113" s="13"/>
      <c r="V113" s="13"/>
      <c r="W113" s="13"/>
      <c r="X113" s="13"/>
      <c r="Y113" s="13"/>
      <c r="Z113" s="13"/>
      <c r="AA113" s="13"/>
      <c r="AB113" s="13"/>
      <c r="AC113" s="13"/>
      <c r="AD113" s="13"/>
      <c r="AE113" s="13"/>
      <c r="AT113" s="234" t="s">
        <v>153</v>
      </c>
      <c r="AU113" s="234" t="s">
        <v>83</v>
      </c>
      <c r="AV113" s="13" t="s">
        <v>81</v>
      </c>
      <c r="AW113" s="13" t="s">
        <v>35</v>
      </c>
      <c r="AX113" s="13" t="s">
        <v>73</v>
      </c>
      <c r="AY113" s="234" t="s">
        <v>142</v>
      </c>
    </row>
    <row r="114" s="14" customFormat="1">
      <c r="A114" s="14"/>
      <c r="B114" s="235"/>
      <c r="C114" s="236"/>
      <c r="D114" s="226" t="s">
        <v>153</v>
      </c>
      <c r="E114" s="237" t="s">
        <v>19</v>
      </c>
      <c r="F114" s="238" t="s">
        <v>1308</v>
      </c>
      <c r="G114" s="236"/>
      <c r="H114" s="239">
        <v>0.47999999999999998</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83</v>
      </c>
      <c r="AV114" s="14" t="s">
        <v>83</v>
      </c>
      <c r="AW114" s="14" t="s">
        <v>35</v>
      </c>
      <c r="AX114" s="14" t="s">
        <v>73</v>
      </c>
      <c r="AY114" s="245" t="s">
        <v>142</v>
      </c>
    </row>
    <row r="115" s="15" customFormat="1">
      <c r="A115" s="15"/>
      <c r="B115" s="246"/>
      <c r="C115" s="247"/>
      <c r="D115" s="226" t="s">
        <v>153</v>
      </c>
      <c r="E115" s="248" t="s">
        <v>19</v>
      </c>
      <c r="F115" s="249" t="s">
        <v>160</v>
      </c>
      <c r="G115" s="247"/>
      <c r="H115" s="250">
        <v>0.47999999999999998</v>
      </c>
      <c r="I115" s="251"/>
      <c r="J115" s="247"/>
      <c r="K115" s="247"/>
      <c r="L115" s="252"/>
      <c r="M115" s="253"/>
      <c r="N115" s="254"/>
      <c r="O115" s="254"/>
      <c r="P115" s="254"/>
      <c r="Q115" s="254"/>
      <c r="R115" s="254"/>
      <c r="S115" s="254"/>
      <c r="T115" s="255"/>
      <c r="U115" s="15"/>
      <c r="V115" s="15"/>
      <c r="W115" s="15"/>
      <c r="X115" s="15"/>
      <c r="Y115" s="15"/>
      <c r="Z115" s="15"/>
      <c r="AA115" s="15"/>
      <c r="AB115" s="15"/>
      <c r="AC115" s="15"/>
      <c r="AD115" s="15"/>
      <c r="AE115" s="15"/>
      <c r="AT115" s="256" t="s">
        <v>153</v>
      </c>
      <c r="AU115" s="256" t="s">
        <v>83</v>
      </c>
      <c r="AV115" s="15" t="s">
        <v>149</v>
      </c>
      <c r="AW115" s="15" t="s">
        <v>35</v>
      </c>
      <c r="AX115" s="15" t="s">
        <v>81</v>
      </c>
      <c r="AY115" s="256" t="s">
        <v>142</v>
      </c>
    </row>
    <row r="116" s="2" customFormat="1" ht="16.5" customHeight="1">
      <c r="A116" s="40"/>
      <c r="B116" s="41"/>
      <c r="C116" s="206" t="s">
        <v>197</v>
      </c>
      <c r="D116" s="206" t="s">
        <v>144</v>
      </c>
      <c r="E116" s="207" t="s">
        <v>1278</v>
      </c>
      <c r="F116" s="208" t="s">
        <v>1279</v>
      </c>
      <c r="G116" s="209" t="s">
        <v>191</v>
      </c>
      <c r="H116" s="210">
        <v>0.47999999999999998</v>
      </c>
      <c r="I116" s="211"/>
      <c r="J116" s="212">
        <f>ROUND(I116*H116,2)</f>
        <v>0</v>
      </c>
      <c r="K116" s="208" t="s">
        <v>148</v>
      </c>
      <c r="L116" s="46"/>
      <c r="M116" s="213" t="s">
        <v>19</v>
      </c>
      <c r="N116" s="214" t="s">
        <v>44</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83</v>
      </c>
      <c r="AY116" s="19" t="s">
        <v>142</v>
      </c>
      <c r="BE116" s="218">
        <f>IF(N116="základní",J116,0)</f>
        <v>0</v>
      </c>
      <c r="BF116" s="218">
        <f>IF(N116="snížená",J116,0)</f>
        <v>0</v>
      </c>
      <c r="BG116" s="218">
        <f>IF(N116="zákl. přenesená",J116,0)</f>
        <v>0</v>
      </c>
      <c r="BH116" s="218">
        <f>IF(N116="sníž. přenesená",J116,0)</f>
        <v>0</v>
      </c>
      <c r="BI116" s="218">
        <f>IF(N116="nulová",J116,0)</f>
        <v>0</v>
      </c>
      <c r="BJ116" s="19" t="s">
        <v>81</v>
      </c>
      <c r="BK116" s="218">
        <f>ROUND(I116*H116,2)</f>
        <v>0</v>
      </c>
      <c r="BL116" s="19" t="s">
        <v>149</v>
      </c>
      <c r="BM116" s="217" t="s">
        <v>1309</v>
      </c>
    </row>
    <row r="117" s="2" customFormat="1">
      <c r="A117" s="40"/>
      <c r="B117" s="41"/>
      <c r="C117" s="42"/>
      <c r="D117" s="219" t="s">
        <v>151</v>
      </c>
      <c r="E117" s="42"/>
      <c r="F117" s="220" t="s">
        <v>1281</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151</v>
      </c>
      <c r="AU117" s="19" t="s">
        <v>83</v>
      </c>
    </row>
    <row r="118" s="13" customFormat="1">
      <c r="A118" s="13"/>
      <c r="B118" s="224"/>
      <c r="C118" s="225"/>
      <c r="D118" s="226" t="s">
        <v>153</v>
      </c>
      <c r="E118" s="227" t="s">
        <v>19</v>
      </c>
      <c r="F118" s="228" t="s">
        <v>1282</v>
      </c>
      <c r="G118" s="225"/>
      <c r="H118" s="227" t="s">
        <v>19</v>
      </c>
      <c r="I118" s="229"/>
      <c r="J118" s="225"/>
      <c r="K118" s="225"/>
      <c r="L118" s="230"/>
      <c r="M118" s="231"/>
      <c r="N118" s="232"/>
      <c r="O118" s="232"/>
      <c r="P118" s="232"/>
      <c r="Q118" s="232"/>
      <c r="R118" s="232"/>
      <c r="S118" s="232"/>
      <c r="T118" s="233"/>
      <c r="U118" s="13"/>
      <c r="V118" s="13"/>
      <c r="W118" s="13"/>
      <c r="X118" s="13"/>
      <c r="Y118" s="13"/>
      <c r="Z118" s="13"/>
      <c r="AA118" s="13"/>
      <c r="AB118" s="13"/>
      <c r="AC118" s="13"/>
      <c r="AD118" s="13"/>
      <c r="AE118" s="13"/>
      <c r="AT118" s="234" t="s">
        <v>153</v>
      </c>
      <c r="AU118" s="234" t="s">
        <v>83</v>
      </c>
      <c r="AV118" s="13" t="s">
        <v>81</v>
      </c>
      <c r="AW118" s="13" t="s">
        <v>35</v>
      </c>
      <c r="AX118" s="13" t="s">
        <v>73</v>
      </c>
      <c r="AY118" s="234" t="s">
        <v>142</v>
      </c>
    </row>
    <row r="119" s="13" customFormat="1">
      <c r="A119" s="13"/>
      <c r="B119" s="224"/>
      <c r="C119" s="225"/>
      <c r="D119" s="226" t="s">
        <v>153</v>
      </c>
      <c r="E119" s="227" t="s">
        <v>19</v>
      </c>
      <c r="F119" s="228" t="s">
        <v>1307</v>
      </c>
      <c r="G119" s="225"/>
      <c r="H119" s="227" t="s">
        <v>19</v>
      </c>
      <c r="I119" s="229"/>
      <c r="J119" s="225"/>
      <c r="K119" s="225"/>
      <c r="L119" s="230"/>
      <c r="M119" s="231"/>
      <c r="N119" s="232"/>
      <c r="O119" s="232"/>
      <c r="P119" s="232"/>
      <c r="Q119" s="232"/>
      <c r="R119" s="232"/>
      <c r="S119" s="232"/>
      <c r="T119" s="233"/>
      <c r="U119" s="13"/>
      <c r="V119" s="13"/>
      <c r="W119" s="13"/>
      <c r="X119" s="13"/>
      <c r="Y119" s="13"/>
      <c r="Z119" s="13"/>
      <c r="AA119" s="13"/>
      <c r="AB119" s="13"/>
      <c r="AC119" s="13"/>
      <c r="AD119" s="13"/>
      <c r="AE119" s="13"/>
      <c r="AT119" s="234" t="s">
        <v>153</v>
      </c>
      <c r="AU119" s="234" t="s">
        <v>83</v>
      </c>
      <c r="AV119" s="13" t="s">
        <v>81</v>
      </c>
      <c r="AW119" s="13" t="s">
        <v>35</v>
      </c>
      <c r="AX119" s="13" t="s">
        <v>73</v>
      </c>
      <c r="AY119" s="234" t="s">
        <v>142</v>
      </c>
    </row>
    <row r="120" s="14" customFormat="1">
      <c r="A120" s="14"/>
      <c r="B120" s="235"/>
      <c r="C120" s="236"/>
      <c r="D120" s="226" t="s">
        <v>153</v>
      </c>
      <c r="E120" s="237" t="s">
        <v>19</v>
      </c>
      <c r="F120" s="238" t="s">
        <v>1308</v>
      </c>
      <c r="G120" s="236"/>
      <c r="H120" s="239">
        <v>0.47999999999999998</v>
      </c>
      <c r="I120" s="240"/>
      <c r="J120" s="236"/>
      <c r="K120" s="236"/>
      <c r="L120" s="241"/>
      <c r="M120" s="242"/>
      <c r="N120" s="243"/>
      <c r="O120" s="243"/>
      <c r="P120" s="243"/>
      <c r="Q120" s="243"/>
      <c r="R120" s="243"/>
      <c r="S120" s="243"/>
      <c r="T120" s="244"/>
      <c r="U120" s="14"/>
      <c r="V120" s="14"/>
      <c r="W120" s="14"/>
      <c r="X120" s="14"/>
      <c r="Y120" s="14"/>
      <c r="Z120" s="14"/>
      <c r="AA120" s="14"/>
      <c r="AB120" s="14"/>
      <c r="AC120" s="14"/>
      <c r="AD120" s="14"/>
      <c r="AE120" s="14"/>
      <c r="AT120" s="245" t="s">
        <v>153</v>
      </c>
      <c r="AU120" s="245" t="s">
        <v>83</v>
      </c>
      <c r="AV120" s="14" t="s">
        <v>83</v>
      </c>
      <c r="AW120" s="14" t="s">
        <v>35</v>
      </c>
      <c r="AX120" s="14" t="s">
        <v>73</v>
      </c>
      <c r="AY120" s="245" t="s">
        <v>142</v>
      </c>
    </row>
    <row r="121" s="15" customFormat="1">
      <c r="A121" s="15"/>
      <c r="B121" s="246"/>
      <c r="C121" s="247"/>
      <c r="D121" s="226" t="s">
        <v>153</v>
      </c>
      <c r="E121" s="248" t="s">
        <v>19</v>
      </c>
      <c r="F121" s="249" t="s">
        <v>160</v>
      </c>
      <c r="G121" s="247"/>
      <c r="H121" s="250">
        <v>0.47999999999999998</v>
      </c>
      <c r="I121" s="251"/>
      <c r="J121" s="247"/>
      <c r="K121" s="247"/>
      <c r="L121" s="252"/>
      <c r="M121" s="253"/>
      <c r="N121" s="254"/>
      <c r="O121" s="254"/>
      <c r="P121" s="254"/>
      <c r="Q121" s="254"/>
      <c r="R121" s="254"/>
      <c r="S121" s="254"/>
      <c r="T121" s="255"/>
      <c r="U121" s="15"/>
      <c r="V121" s="15"/>
      <c r="W121" s="15"/>
      <c r="X121" s="15"/>
      <c r="Y121" s="15"/>
      <c r="Z121" s="15"/>
      <c r="AA121" s="15"/>
      <c r="AB121" s="15"/>
      <c r="AC121" s="15"/>
      <c r="AD121" s="15"/>
      <c r="AE121" s="15"/>
      <c r="AT121" s="256" t="s">
        <v>153</v>
      </c>
      <c r="AU121" s="256" t="s">
        <v>83</v>
      </c>
      <c r="AV121" s="15" t="s">
        <v>149</v>
      </c>
      <c r="AW121" s="15" t="s">
        <v>35</v>
      </c>
      <c r="AX121" s="15" t="s">
        <v>81</v>
      </c>
      <c r="AY121" s="256" t="s">
        <v>142</v>
      </c>
    </row>
    <row r="122" s="2" customFormat="1" ht="16.5" customHeight="1">
      <c r="A122" s="40"/>
      <c r="B122" s="41"/>
      <c r="C122" s="206" t="s">
        <v>209</v>
      </c>
      <c r="D122" s="206" t="s">
        <v>144</v>
      </c>
      <c r="E122" s="207" t="s">
        <v>1310</v>
      </c>
      <c r="F122" s="208" t="s">
        <v>1311</v>
      </c>
      <c r="G122" s="209" t="s">
        <v>644</v>
      </c>
      <c r="H122" s="210">
        <v>8</v>
      </c>
      <c r="I122" s="211"/>
      <c r="J122" s="212">
        <f>ROUND(I122*H122,2)</f>
        <v>0</v>
      </c>
      <c r="K122" s="208" t="s">
        <v>19</v>
      </c>
      <c r="L122" s="46"/>
      <c r="M122" s="213" t="s">
        <v>19</v>
      </c>
      <c r="N122" s="214" t="s">
        <v>44</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83</v>
      </c>
      <c r="AY122" s="19" t="s">
        <v>142</v>
      </c>
      <c r="BE122" s="218">
        <f>IF(N122="základní",J122,0)</f>
        <v>0</v>
      </c>
      <c r="BF122" s="218">
        <f>IF(N122="snížená",J122,0)</f>
        <v>0</v>
      </c>
      <c r="BG122" s="218">
        <f>IF(N122="zákl. přenesená",J122,0)</f>
        <v>0</v>
      </c>
      <c r="BH122" s="218">
        <f>IF(N122="sníž. přenesená",J122,0)</f>
        <v>0</v>
      </c>
      <c r="BI122" s="218">
        <f>IF(N122="nulová",J122,0)</f>
        <v>0</v>
      </c>
      <c r="BJ122" s="19" t="s">
        <v>81</v>
      </c>
      <c r="BK122" s="218">
        <f>ROUND(I122*H122,2)</f>
        <v>0</v>
      </c>
      <c r="BL122" s="19" t="s">
        <v>149</v>
      </c>
      <c r="BM122" s="217" t="s">
        <v>1312</v>
      </c>
    </row>
    <row r="123" s="13" customFormat="1">
      <c r="A123" s="13"/>
      <c r="B123" s="224"/>
      <c r="C123" s="225"/>
      <c r="D123" s="226" t="s">
        <v>153</v>
      </c>
      <c r="E123" s="227" t="s">
        <v>19</v>
      </c>
      <c r="F123" s="228" t="s">
        <v>1193</v>
      </c>
      <c r="G123" s="225"/>
      <c r="H123" s="227" t="s">
        <v>19</v>
      </c>
      <c r="I123" s="229"/>
      <c r="J123" s="225"/>
      <c r="K123" s="225"/>
      <c r="L123" s="230"/>
      <c r="M123" s="231"/>
      <c r="N123" s="232"/>
      <c r="O123" s="232"/>
      <c r="P123" s="232"/>
      <c r="Q123" s="232"/>
      <c r="R123" s="232"/>
      <c r="S123" s="232"/>
      <c r="T123" s="233"/>
      <c r="U123" s="13"/>
      <c r="V123" s="13"/>
      <c r="W123" s="13"/>
      <c r="X123" s="13"/>
      <c r="Y123" s="13"/>
      <c r="Z123" s="13"/>
      <c r="AA123" s="13"/>
      <c r="AB123" s="13"/>
      <c r="AC123" s="13"/>
      <c r="AD123" s="13"/>
      <c r="AE123" s="13"/>
      <c r="AT123" s="234" t="s">
        <v>153</v>
      </c>
      <c r="AU123" s="234" t="s">
        <v>83</v>
      </c>
      <c r="AV123" s="13" t="s">
        <v>81</v>
      </c>
      <c r="AW123" s="13" t="s">
        <v>35</v>
      </c>
      <c r="AX123" s="13" t="s">
        <v>73</v>
      </c>
      <c r="AY123" s="234" t="s">
        <v>142</v>
      </c>
    </row>
    <row r="124" s="14" customFormat="1">
      <c r="A124" s="14"/>
      <c r="B124" s="235"/>
      <c r="C124" s="236"/>
      <c r="D124" s="226" t="s">
        <v>153</v>
      </c>
      <c r="E124" s="237" t="s">
        <v>19</v>
      </c>
      <c r="F124" s="238" t="s">
        <v>209</v>
      </c>
      <c r="G124" s="236"/>
      <c r="H124" s="239">
        <v>8</v>
      </c>
      <c r="I124" s="240"/>
      <c r="J124" s="236"/>
      <c r="K124" s="236"/>
      <c r="L124" s="241"/>
      <c r="M124" s="242"/>
      <c r="N124" s="243"/>
      <c r="O124" s="243"/>
      <c r="P124" s="243"/>
      <c r="Q124" s="243"/>
      <c r="R124" s="243"/>
      <c r="S124" s="243"/>
      <c r="T124" s="244"/>
      <c r="U124" s="14"/>
      <c r="V124" s="14"/>
      <c r="W124" s="14"/>
      <c r="X124" s="14"/>
      <c r="Y124" s="14"/>
      <c r="Z124" s="14"/>
      <c r="AA124" s="14"/>
      <c r="AB124" s="14"/>
      <c r="AC124" s="14"/>
      <c r="AD124" s="14"/>
      <c r="AE124" s="14"/>
      <c r="AT124" s="245" t="s">
        <v>153</v>
      </c>
      <c r="AU124" s="245" t="s">
        <v>83</v>
      </c>
      <c r="AV124" s="14" t="s">
        <v>83</v>
      </c>
      <c r="AW124" s="14" t="s">
        <v>35</v>
      </c>
      <c r="AX124" s="14" t="s">
        <v>81</v>
      </c>
      <c r="AY124" s="245" t="s">
        <v>142</v>
      </c>
    </row>
    <row r="125" s="12" customFormat="1" ht="22.8" customHeight="1">
      <c r="A125" s="12"/>
      <c r="B125" s="190"/>
      <c r="C125" s="191"/>
      <c r="D125" s="192" t="s">
        <v>72</v>
      </c>
      <c r="E125" s="204" t="s">
        <v>606</v>
      </c>
      <c r="F125" s="204" t="s">
        <v>607</v>
      </c>
      <c r="G125" s="191"/>
      <c r="H125" s="191"/>
      <c r="I125" s="194"/>
      <c r="J125" s="205">
        <f>BK125</f>
        <v>0</v>
      </c>
      <c r="K125" s="191"/>
      <c r="L125" s="196"/>
      <c r="M125" s="197"/>
      <c r="N125" s="198"/>
      <c r="O125" s="198"/>
      <c r="P125" s="199">
        <f>SUM(P126:P127)</f>
        <v>0</v>
      </c>
      <c r="Q125" s="198"/>
      <c r="R125" s="199">
        <f>SUM(R126:R127)</f>
        <v>0</v>
      </c>
      <c r="S125" s="198"/>
      <c r="T125" s="200">
        <f>SUM(T126:T127)</f>
        <v>0</v>
      </c>
      <c r="U125" s="12"/>
      <c r="V125" s="12"/>
      <c r="W125" s="12"/>
      <c r="X125" s="12"/>
      <c r="Y125" s="12"/>
      <c r="Z125" s="12"/>
      <c r="AA125" s="12"/>
      <c r="AB125" s="12"/>
      <c r="AC125" s="12"/>
      <c r="AD125" s="12"/>
      <c r="AE125" s="12"/>
      <c r="AR125" s="201" t="s">
        <v>81</v>
      </c>
      <c r="AT125" s="202" t="s">
        <v>72</v>
      </c>
      <c r="AU125" s="202" t="s">
        <v>81</v>
      </c>
      <c r="AY125" s="201" t="s">
        <v>142</v>
      </c>
      <c r="BK125" s="203">
        <f>SUM(BK126:BK127)</f>
        <v>0</v>
      </c>
    </row>
    <row r="126" s="2" customFormat="1" ht="16.5" customHeight="1">
      <c r="A126" s="40"/>
      <c r="B126" s="41"/>
      <c r="C126" s="206" t="s">
        <v>221</v>
      </c>
      <c r="D126" s="206" t="s">
        <v>144</v>
      </c>
      <c r="E126" s="207" t="s">
        <v>1289</v>
      </c>
      <c r="F126" s="208" t="s">
        <v>1290</v>
      </c>
      <c r="G126" s="209" t="s">
        <v>253</v>
      </c>
      <c r="H126" s="210">
        <v>0.45000000000000001</v>
      </c>
      <c r="I126" s="211"/>
      <c r="J126" s="212">
        <f>ROUND(I126*H126,2)</f>
        <v>0</v>
      </c>
      <c r="K126" s="208" t="s">
        <v>148</v>
      </c>
      <c r="L126" s="46"/>
      <c r="M126" s="213" t="s">
        <v>19</v>
      </c>
      <c r="N126" s="214" t="s">
        <v>44</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149</v>
      </c>
      <c r="AT126" s="217" t="s">
        <v>144</v>
      </c>
      <c r="AU126" s="217" t="s">
        <v>83</v>
      </c>
      <c r="AY126" s="19" t="s">
        <v>142</v>
      </c>
      <c r="BE126" s="218">
        <f>IF(N126="základní",J126,0)</f>
        <v>0</v>
      </c>
      <c r="BF126" s="218">
        <f>IF(N126="snížená",J126,0)</f>
        <v>0</v>
      </c>
      <c r="BG126" s="218">
        <f>IF(N126="zákl. přenesená",J126,0)</f>
        <v>0</v>
      </c>
      <c r="BH126" s="218">
        <f>IF(N126="sníž. přenesená",J126,0)</f>
        <v>0</v>
      </c>
      <c r="BI126" s="218">
        <f>IF(N126="nulová",J126,0)</f>
        <v>0</v>
      </c>
      <c r="BJ126" s="19" t="s">
        <v>81</v>
      </c>
      <c r="BK126" s="218">
        <f>ROUND(I126*H126,2)</f>
        <v>0</v>
      </c>
      <c r="BL126" s="19" t="s">
        <v>149</v>
      </c>
      <c r="BM126" s="217" t="s">
        <v>1313</v>
      </c>
    </row>
    <row r="127" s="2" customFormat="1">
      <c r="A127" s="40"/>
      <c r="B127" s="41"/>
      <c r="C127" s="42"/>
      <c r="D127" s="219" t="s">
        <v>151</v>
      </c>
      <c r="E127" s="42"/>
      <c r="F127" s="220" t="s">
        <v>1292</v>
      </c>
      <c r="G127" s="42"/>
      <c r="H127" s="42"/>
      <c r="I127" s="221"/>
      <c r="J127" s="42"/>
      <c r="K127" s="42"/>
      <c r="L127" s="46"/>
      <c r="M127" s="270"/>
      <c r="N127" s="271"/>
      <c r="O127" s="272"/>
      <c r="P127" s="272"/>
      <c r="Q127" s="272"/>
      <c r="R127" s="272"/>
      <c r="S127" s="272"/>
      <c r="T127" s="273"/>
      <c r="U127" s="40"/>
      <c r="V127" s="40"/>
      <c r="W127" s="40"/>
      <c r="X127" s="40"/>
      <c r="Y127" s="40"/>
      <c r="Z127" s="40"/>
      <c r="AA127" s="40"/>
      <c r="AB127" s="40"/>
      <c r="AC127" s="40"/>
      <c r="AD127" s="40"/>
      <c r="AE127" s="40"/>
      <c r="AT127" s="19" t="s">
        <v>151</v>
      </c>
      <c r="AU127" s="19" t="s">
        <v>83</v>
      </c>
    </row>
    <row r="128" s="2" customFormat="1" ht="6.96" customHeight="1">
      <c r="A128" s="40"/>
      <c r="B128" s="61"/>
      <c r="C128" s="62"/>
      <c r="D128" s="62"/>
      <c r="E128" s="62"/>
      <c r="F128" s="62"/>
      <c r="G128" s="62"/>
      <c r="H128" s="62"/>
      <c r="I128" s="62"/>
      <c r="J128" s="62"/>
      <c r="K128" s="62"/>
      <c r="L128" s="46"/>
      <c r="M128" s="40"/>
      <c r="O128" s="40"/>
      <c r="P128" s="40"/>
      <c r="Q128" s="40"/>
      <c r="R128" s="40"/>
      <c r="S128" s="40"/>
      <c r="T128" s="40"/>
      <c r="U128" s="40"/>
      <c r="V128" s="40"/>
      <c r="W128" s="40"/>
      <c r="X128" s="40"/>
      <c r="Y128" s="40"/>
      <c r="Z128" s="40"/>
      <c r="AA128" s="40"/>
      <c r="AB128" s="40"/>
      <c r="AC128" s="40"/>
      <c r="AD128" s="40"/>
      <c r="AE128" s="40"/>
    </row>
  </sheetData>
  <sheetProtection sheet="1" autoFilter="0" formatColumns="0" formatRows="0" objects="1" scenarios="1" spinCount="100000" saltValue="SlGCdS+k4p6vZWHz3Lw0kiLyNw8BkkJHArgn3lswTxDL3XUaILb7oj3MsTaOjrfYSAWq4mkU/hphd5YYFteRfw==" hashValue="Ja/jantekl2NsgsTNgCfhHMvq9ZLKFG+lvLOv2VIDPU/8TJuJk4UjNsu03YJxT/z5gU1eukJs63ns4m5KUL/dw==" algorithmName="SHA-512" password="CC35"/>
  <autoFilter ref="C81:K127"/>
  <mergeCells count="9">
    <mergeCell ref="E7:H7"/>
    <mergeCell ref="E9:H9"/>
    <mergeCell ref="E18:H18"/>
    <mergeCell ref="E27:H27"/>
    <mergeCell ref="E48:H48"/>
    <mergeCell ref="E50:H50"/>
    <mergeCell ref="E72:H72"/>
    <mergeCell ref="E74:H74"/>
    <mergeCell ref="L2:V2"/>
  </mergeCells>
  <hyperlinks>
    <hyperlink ref="F86" r:id="rId1" display="https://podminky.urs.cz/item/CS_URS_2025_02/111151131"/>
    <hyperlink ref="F91" r:id="rId2" display="https://podminky.urs.cz/item/CS_URS_2025_02/184813134"/>
    <hyperlink ref="F100" r:id="rId3" display="https://podminky.urs.cz/item/CS_URS_2025_02/184853541"/>
    <hyperlink ref="F110" r:id="rId4" display="https://podminky.urs.cz/item/CS_URS_2025_02/185804311"/>
    <hyperlink ref="F117" r:id="rId5" display="https://podminky.urs.cz/item/CS_URS_2025_02/185851121"/>
    <hyperlink ref="F127" r:id="rId6" display="https://podminky.urs.cz/item/CS_URS_2025_02/998231311"/>
  </hyperlinks>
  <pageMargins left="0.39375" right="0.39375" top="0.39375" bottom="0.39375" header="0" footer="0"/>
  <pageSetup paperSize="9" orientation="landscape" blackAndWhite="1" fitToHeight="100"/>
  <headerFooter>
    <oddFooter>&amp;CStrana &amp;P z &amp;N</oddFooter>
  </headerFooter>
  <drawing r:id="rId7"/>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98</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1314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1188</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ROUND((SUM(BE82:BE127)),  2)</f>
        <v>0</v>
      </c>
      <c r="G33" s="40"/>
      <c r="H33" s="40"/>
      <c r="I33" s="150">
        <v>0.20999999999999999</v>
      </c>
      <c r="J33" s="149">
        <f>ROUND(((SUM(BE82:BE127))*I33),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ROUND((SUM(BF82:BF127)),  2)</f>
        <v>0</v>
      </c>
      <c r="G34" s="40"/>
      <c r="H34" s="40"/>
      <c r="I34" s="150">
        <v>0.14999999999999999</v>
      </c>
      <c r="J34" s="149">
        <f>ROUND(((SUM(BF82:BF127))*I34),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ROUND((SUM(BG82:BG127)),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ROUND((SUM(BH82:BH127)),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ROUND((SUM(BI82:BI127)),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04_3 - 2. rok následné péče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25.65" customHeight="1">
      <c r="A55" s="40"/>
      <c r="B55" s="41"/>
      <c r="C55" s="34" t="s">
        <v>30</v>
      </c>
      <c r="D55" s="42"/>
      <c r="E55" s="42"/>
      <c r="F55" s="29" t="str">
        <f>IF(E18="","",E18)</f>
        <v>Vyplň údaj</v>
      </c>
      <c r="G55" s="42"/>
      <c r="H55" s="42"/>
      <c r="I55" s="34" t="s">
        <v>36</v>
      </c>
      <c r="J55" s="38" t="str">
        <f>E24</f>
        <v>Ing. Michaela Hanousková</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J82</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J83</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J84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118</v>
      </c>
      <c r="E62" s="176"/>
      <c r="F62" s="176"/>
      <c r="G62" s="176"/>
      <c r="H62" s="176"/>
      <c r="I62" s="176"/>
      <c r="J62" s="177">
        <f>J125</f>
        <v>0</v>
      </c>
      <c r="K62" s="174"/>
      <c r="L62" s="17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36"/>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36"/>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36"/>
      <c r="S68" s="40"/>
      <c r="T68" s="40"/>
      <c r="U68" s="40"/>
      <c r="V68" s="40"/>
      <c r="W68" s="40"/>
      <c r="X68" s="40"/>
      <c r="Y68" s="40"/>
      <c r="Z68" s="40"/>
      <c r="AA68" s="40"/>
      <c r="AB68" s="40"/>
      <c r="AC68" s="40"/>
      <c r="AD68" s="40"/>
      <c r="AE68" s="40"/>
    </row>
    <row r="69" s="2" customFormat="1" ht="24.96" customHeight="1">
      <c r="A69" s="40"/>
      <c r="B69" s="41"/>
      <c r="C69" s="25" t="s">
        <v>127</v>
      </c>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16.5" customHeight="1">
      <c r="A72" s="40"/>
      <c r="B72" s="41"/>
      <c r="C72" s="42"/>
      <c r="D72" s="42"/>
      <c r="E72" s="162" t="str">
        <f>E7</f>
        <v>Realizace SZ v k.ú. Karpentná</v>
      </c>
      <c r="F72" s="34"/>
      <c r="G72" s="34"/>
      <c r="H72" s="34"/>
      <c r="I72" s="42"/>
      <c r="J72" s="42"/>
      <c r="K72" s="42"/>
      <c r="L72" s="136"/>
      <c r="S72" s="40"/>
      <c r="T72" s="40"/>
      <c r="U72" s="40"/>
      <c r="V72" s="40"/>
      <c r="W72" s="40"/>
      <c r="X72" s="40"/>
      <c r="Y72" s="40"/>
      <c r="Z72" s="40"/>
      <c r="AA72" s="40"/>
      <c r="AB72" s="40"/>
      <c r="AC72" s="40"/>
      <c r="AD72" s="40"/>
      <c r="AE72" s="40"/>
    </row>
    <row r="73" s="2" customFormat="1" ht="12" customHeight="1">
      <c r="A73" s="40"/>
      <c r="B73" s="41"/>
      <c r="C73" s="34" t="s">
        <v>103</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6.5" customHeight="1">
      <c r="A74" s="40"/>
      <c r="B74" s="41"/>
      <c r="C74" s="42"/>
      <c r="D74" s="42"/>
      <c r="E74" s="71" t="str">
        <f>E9</f>
        <v>SO 04_3 - 2. rok následné péče</v>
      </c>
      <c r="F74" s="42"/>
      <c r="G74" s="42"/>
      <c r="H74" s="42"/>
      <c r="I74" s="42"/>
      <c r="J74" s="42"/>
      <c r="K74" s="42"/>
      <c r="L74" s="13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2" customHeight="1">
      <c r="A76" s="40"/>
      <c r="B76" s="41"/>
      <c r="C76" s="34" t="s">
        <v>21</v>
      </c>
      <c r="D76" s="42"/>
      <c r="E76" s="42"/>
      <c r="F76" s="29" t="str">
        <f>F12</f>
        <v>k.ú. Karpentná</v>
      </c>
      <c r="G76" s="42"/>
      <c r="H76" s="42"/>
      <c r="I76" s="34" t="s">
        <v>23</v>
      </c>
      <c r="J76" s="74" t="str">
        <f>IF(J12="","",J12)</f>
        <v>8. 9. 2025</v>
      </c>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40.05" customHeight="1">
      <c r="A78" s="40"/>
      <c r="B78" s="41"/>
      <c r="C78" s="34" t="s">
        <v>25</v>
      </c>
      <c r="D78" s="42"/>
      <c r="E78" s="42"/>
      <c r="F78" s="29" t="str">
        <f>E15</f>
        <v>ČR - SPÚ, KPÚ pro Moravskoslezský kraj</v>
      </c>
      <c r="G78" s="42"/>
      <c r="H78" s="42"/>
      <c r="I78" s="34" t="s">
        <v>32</v>
      </c>
      <c r="J78" s="38" t="str">
        <f>E21</f>
        <v>Hanousek s.ro., Barákova 2745/41, 796 01 Prostějov</v>
      </c>
      <c r="K78" s="42"/>
      <c r="L78" s="136"/>
      <c r="S78" s="40"/>
      <c r="T78" s="40"/>
      <c r="U78" s="40"/>
      <c r="V78" s="40"/>
      <c r="W78" s="40"/>
      <c r="X78" s="40"/>
      <c r="Y78" s="40"/>
      <c r="Z78" s="40"/>
      <c r="AA78" s="40"/>
      <c r="AB78" s="40"/>
      <c r="AC78" s="40"/>
      <c r="AD78" s="40"/>
      <c r="AE78" s="40"/>
    </row>
    <row r="79" s="2" customFormat="1" ht="25.65" customHeight="1">
      <c r="A79" s="40"/>
      <c r="B79" s="41"/>
      <c r="C79" s="34" t="s">
        <v>30</v>
      </c>
      <c r="D79" s="42"/>
      <c r="E79" s="42"/>
      <c r="F79" s="29" t="str">
        <f>IF(E18="","",E18)</f>
        <v>Vyplň údaj</v>
      </c>
      <c r="G79" s="42"/>
      <c r="H79" s="42"/>
      <c r="I79" s="34" t="s">
        <v>36</v>
      </c>
      <c r="J79" s="38" t="str">
        <f>E24</f>
        <v>Ing. Michaela Hanousková</v>
      </c>
      <c r="K79" s="42"/>
      <c r="L79" s="136"/>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11" customFormat="1" ht="29.28" customHeight="1">
      <c r="A81" s="179"/>
      <c r="B81" s="180"/>
      <c r="C81" s="181" t="s">
        <v>128</v>
      </c>
      <c r="D81" s="182" t="s">
        <v>58</v>
      </c>
      <c r="E81" s="182" t="s">
        <v>54</v>
      </c>
      <c r="F81" s="182" t="s">
        <v>55</v>
      </c>
      <c r="G81" s="182" t="s">
        <v>129</v>
      </c>
      <c r="H81" s="182" t="s">
        <v>130</v>
      </c>
      <c r="I81" s="182" t="s">
        <v>131</v>
      </c>
      <c r="J81" s="182" t="s">
        <v>108</v>
      </c>
      <c r="K81" s="183" t="s">
        <v>132</v>
      </c>
      <c r="L81" s="184"/>
      <c r="M81" s="94" t="s">
        <v>19</v>
      </c>
      <c r="N81" s="95" t="s">
        <v>43</v>
      </c>
      <c r="O81" s="95" t="s">
        <v>133</v>
      </c>
      <c r="P81" s="95" t="s">
        <v>134</v>
      </c>
      <c r="Q81" s="95" t="s">
        <v>135</v>
      </c>
      <c r="R81" s="95" t="s">
        <v>136</v>
      </c>
      <c r="S81" s="95" t="s">
        <v>137</v>
      </c>
      <c r="T81" s="96" t="s">
        <v>138</v>
      </c>
      <c r="U81" s="179"/>
      <c r="V81" s="179"/>
      <c r="W81" s="179"/>
      <c r="X81" s="179"/>
      <c r="Y81" s="179"/>
      <c r="Z81" s="179"/>
      <c r="AA81" s="179"/>
      <c r="AB81" s="179"/>
      <c r="AC81" s="179"/>
      <c r="AD81" s="179"/>
      <c r="AE81" s="179"/>
    </row>
    <row r="82" s="2" customFormat="1" ht="22.8" customHeight="1">
      <c r="A82" s="40"/>
      <c r="B82" s="41"/>
      <c r="C82" s="101" t="s">
        <v>139</v>
      </c>
      <c r="D82" s="42"/>
      <c r="E82" s="42"/>
      <c r="F82" s="42"/>
      <c r="G82" s="42"/>
      <c r="H82" s="42"/>
      <c r="I82" s="42"/>
      <c r="J82" s="185">
        <f>BK82</f>
        <v>0</v>
      </c>
      <c r="K82" s="42"/>
      <c r="L82" s="46"/>
      <c r="M82" s="97"/>
      <c r="N82" s="186"/>
      <c r="O82" s="98"/>
      <c r="P82" s="187">
        <f>P83</f>
        <v>0</v>
      </c>
      <c r="Q82" s="98"/>
      <c r="R82" s="187">
        <f>R83</f>
        <v>0.0010640000000000001</v>
      </c>
      <c r="S82" s="98"/>
      <c r="T82" s="188">
        <f>T83</f>
        <v>0</v>
      </c>
      <c r="U82" s="40"/>
      <c r="V82" s="40"/>
      <c r="W82" s="40"/>
      <c r="X82" s="40"/>
      <c r="Y82" s="40"/>
      <c r="Z82" s="40"/>
      <c r="AA82" s="40"/>
      <c r="AB82" s="40"/>
      <c r="AC82" s="40"/>
      <c r="AD82" s="40"/>
      <c r="AE82" s="40"/>
      <c r="AT82" s="19" t="s">
        <v>72</v>
      </c>
      <c r="AU82" s="19" t="s">
        <v>109</v>
      </c>
      <c r="BK82" s="189">
        <f>BK83</f>
        <v>0</v>
      </c>
    </row>
    <row r="83" s="12" customFormat="1" ht="25.92" customHeight="1">
      <c r="A83" s="12"/>
      <c r="B83" s="190"/>
      <c r="C83" s="191"/>
      <c r="D83" s="192" t="s">
        <v>72</v>
      </c>
      <c r="E83" s="193" t="s">
        <v>140</v>
      </c>
      <c r="F83" s="193" t="s">
        <v>141</v>
      </c>
      <c r="G83" s="191"/>
      <c r="H83" s="191"/>
      <c r="I83" s="194"/>
      <c r="J83" s="195">
        <f>BK83</f>
        <v>0</v>
      </c>
      <c r="K83" s="191"/>
      <c r="L83" s="196"/>
      <c r="M83" s="197"/>
      <c r="N83" s="198"/>
      <c r="O83" s="198"/>
      <c r="P83" s="199">
        <f>P84+P125</f>
        <v>0</v>
      </c>
      <c r="Q83" s="198"/>
      <c r="R83" s="199">
        <f>R84+R125</f>
        <v>0.0010640000000000001</v>
      </c>
      <c r="S83" s="198"/>
      <c r="T83" s="200">
        <f>T84+T125</f>
        <v>0</v>
      </c>
      <c r="U83" s="12"/>
      <c r="V83" s="12"/>
      <c r="W83" s="12"/>
      <c r="X83" s="12"/>
      <c r="Y83" s="12"/>
      <c r="Z83" s="12"/>
      <c r="AA83" s="12"/>
      <c r="AB83" s="12"/>
      <c r="AC83" s="12"/>
      <c r="AD83" s="12"/>
      <c r="AE83" s="12"/>
      <c r="AR83" s="201" t="s">
        <v>81</v>
      </c>
      <c r="AT83" s="202" t="s">
        <v>72</v>
      </c>
      <c r="AU83" s="202" t="s">
        <v>73</v>
      </c>
      <c r="AY83" s="201" t="s">
        <v>142</v>
      </c>
      <c r="BK83" s="203">
        <f>BK84+BK125</f>
        <v>0</v>
      </c>
    </row>
    <row r="84" s="12" customFormat="1" ht="22.8" customHeight="1">
      <c r="A84" s="12"/>
      <c r="B84" s="190"/>
      <c r="C84" s="191"/>
      <c r="D84" s="192" t="s">
        <v>72</v>
      </c>
      <c r="E84" s="204" t="s">
        <v>81</v>
      </c>
      <c r="F84" s="204" t="s">
        <v>143</v>
      </c>
      <c r="G84" s="191"/>
      <c r="H84" s="191"/>
      <c r="I84" s="194"/>
      <c r="J84" s="205">
        <f>BK84</f>
        <v>0</v>
      </c>
      <c r="K84" s="191"/>
      <c r="L84" s="196"/>
      <c r="M84" s="197"/>
      <c r="N84" s="198"/>
      <c r="O84" s="198"/>
      <c r="P84" s="199">
        <f>SUM(P85:P124)</f>
        <v>0</v>
      </c>
      <c r="Q84" s="198"/>
      <c r="R84" s="199">
        <f>SUM(R85:R124)</f>
        <v>0.0010640000000000001</v>
      </c>
      <c r="S84" s="198"/>
      <c r="T84" s="200">
        <f>SUM(T85:T124)</f>
        <v>0</v>
      </c>
      <c r="U84" s="12"/>
      <c r="V84" s="12"/>
      <c r="W84" s="12"/>
      <c r="X84" s="12"/>
      <c r="Y84" s="12"/>
      <c r="Z84" s="12"/>
      <c r="AA84" s="12"/>
      <c r="AB84" s="12"/>
      <c r="AC84" s="12"/>
      <c r="AD84" s="12"/>
      <c r="AE84" s="12"/>
      <c r="AR84" s="201" t="s">
        <v>81</v>
      </c>
      <c r="AT84" s="202" t="s">
        <v>72</v>
      </c>
      <c r="AU84" s="202" t="s">
        <v>81</v>
      </c>
      <c r="AY84" s="201" t="s">
        <v>142</v>
      </c>
      <c r="BK84" s="203">
        <f>SUM(BK85:BK124)</f>
        <v>0</v>
      </c>
    </row>
    <row r="85" s="2" customFormat="1" ht="16.5" customHeight="1">
      <c r="A85" s="40"/>
      <c r="B85" s="41"/>
      <c r="C85" s="206" t="s">
        <v>81</v>
      </c>
      <c r="D85" s="206" t="s">
        <v>144</v>
      </c>
      <c r="E85" s="207" t="s">
        <v>1189</v>
      </c>
      <c r="F85" s="208" t="s">
        <v>1190</v>
      </c>
      <c r="G85" s="209" t="s">
        <v>147</v>
      </c>
      <c r="H85" s="210">
        <v>891</v>
      </c>
      <c r="I85" s="211"/>
      <c r="J85" s="212">
        <f>ROUND(I85*H85,2)</f>
        <v>0</v>
      </c>
      <c r="K85" s="208" t="s">
        <v>148</v>
      </c>
      <c r="L85" s="46"/>
      <c r="M85" s="213" t="s">
        <v>19</v>
      </c>
      <c r="N85" s="214" t="s">
        <v>44</v>
      </c>
      <c r="O85" s="86"/>
      <c r="P85" s="215">
        <f>O85*H85</f>
        <v>0</v>
      </c>
      <c r="Q85" s="215">
        <v>0</v>
      </c>
      <c r="R85" s="215">
        <f>Q85*H85</f>
        <v>0</v>
      </c>
      <c r="S85" s="215">
        <v>0</v>
      </c>
      <c r="T85" s="216">
        <f>S85*H85</f>
        <v>0</v>
      </c>
      <c r="U85" s="40"/>
      <c r="V85" s="40"/>
      <c r="W85" s="40"/>
      <c r="X85" s="40"/>
      <c r="Y85" s="40"/>
      <c r="Z85" s="40"/>
      <c r="AA85" s="40"/>
      <c r="AB85" s="40"/>
      <c r="AC85" s="40"/>
      <c r="AD85" s="40"/>
      <c r="AE85" s="40"/>
      <c r="AR85" s="217" t="s">
        <v>149</v>
      </c>
      <c r="AT85" s="217" t="s">
        <v>144</v>
      </c>
      <c r="AU85" s="217" t="s">
        <v>83</v>
      </c>
      <c r="AY85" s="19" t="s">
        <v>142</v>
      </c>
      <c r="BE85" s="218">
        <f>IF(N85="základní",J85,0)</f>
        <v>0</v>
      </c>
      <c r="BF85" s="218">
        <f>IF(N85="snížená",J85,0)</f>
        <v>0</v>
      </c>
      <c r="BG85" s="218">
        <f>IF(N85="zákl. přenesená",J85,0)</f>
        <v>0</v>
      </c>
      <c r="BH85" s="218">
        <f>IF(N85="sníž. přenesená",J85,0)</f>
        <v>0</v>
      </c>
      <c r="BI85" s="218">
        <f>IF(N85="nulová",J85,0)</f>
        <v>0</v>
      </c>
      <c r="BJ85" s="19" t="s">
        <v>81</v>
      </c>
      <c r="BK85" s="218">
        <f>ROUND(I85*H85,2)</f>
        <v>0</v>
      </c>
      <c r="BL85" s="19" t="s">
        <v>149</v>
      </c>
      <c r="BM85" s="217" t="s">
        <v>1315</v>
      </c>
    </row>
    <row r="86" s="2" customFormat="1">
      <c r="A86" s="40"/>
      <c r="B86" s="41"/>
      <c r="C86" s="42"/>
      <c r="D86" s="219" t="s">
        <v>151</v>
      </c>
      <c r="E86" s="42"/>
      <c r="F86" s="220" t="s">
        <v>1192</v>
      </c>
      <c r="G86" s="42"/>
      <c r="H86" s="42"/>
      <c r="I86" s="221"/>
      <c r="J86" s="42"/>
      <c r="K86" s="42"/>
      <c r="L86" s="46"/>
      <c r="M86" s="222"/>
      <c r="N86" s="223"/>
      <c r="O86" s="86"/>
      <c r="P86" s="86"/>
      <c r="Q86" s="86"/>
      <c r="R86" s="86"/>
      <c r="S86" s="86"/>
      <c r="T86" s="87"/>
      <c r="U86" s="40"/>
      <c r="V86" s="40"/>
      <c r="W86" s="40"/>
      <c r="X86" s="40"/>
      <c r="Y86" s="40"/>
      <c r="Z86" s="40"/>
      <c r="AA86" s="40"/>
      <c r="AB86" s="40"/>
      <c r="AC86" s="40"/>
      <c r="AD86" s="40"/>
      <c r="AE86" s="40"/>
      <c r="AT86" s="19" t="s">
        <v>151</v>
      </c>
      <c r="AU86" s="19" t="s">
        <v>83</v>
      </c>
    </row>
    <row r="87" s="13" customFormat="1">
      <c r="A87" s="13"/>
      <c r="B87" s="224"/>
      <c r="C87" s="225"/>
      <c r="D87" s="226" t="s">
        <v>153</v>
      </c>
      <c r="E87" s="227" t="s">
        <v>19</v>
      </c>
      <c r="F87" s="228" t="s">
        <v>1193</v>
      </c>
      <c r="G87" s="225"/>
      <c r="H87" s="227" t="s">
        <v>19</v>
      </c>
      <c r="I87" s="229"/>
      <c r="J87" s="225"/>
      <c r="K87" s="225"/>
      <c r="L87" s="230"/>
      <c r="M87" s="231"/>
      <c r="N87" s="232"/>
      <c r="O87" s="232"/>
      <c r="P87" s="232"/>
      <c r="Q87" s="232"/>
      <c r="R87" s="232"/>
      <c r="S87" s="232"/>
      <c r="T87" s="233"/>
      <c r="U87" s="13"/>
      <c r="V87" s="13"/>
      <c r="W87" s="13"/>
      <c r="X87" s="13"/>
      <c r="Y87" s="13"/>
      <c r="Z87" s="13"/>
      <c r="AA87" s="13"/>
      <c r="AB87" s="13"/>
      <c r="AC87" s="13"/>
      <c r="AD87" s="13"/>
      <c r="AE87" s="13"/>
      <c r="AT87" s="234" t="s">
        <v>153</v>
      </c>
      <c r="AU87" s="234" t="s">
        <v>83</v>
      </c>
      <c r="AV87" s="13" t="s">
        <v>81</v>
      </c>
      <c r="AW87" s="13" t="s">
        <v>35</v>
      </c>
      <c r="AX87" s="13" t="s">
        <v>73</v>
      </c>
      <c r="AY87" s="234" t="s">
        <v>142</v>
      </c>
    </row>
    <row r="88" s="13" customFormat="1">
      <c r="A88" s="13"/>
      <c r="B88" s="224"/>
      <c r="C88" s="225"/>
      <c r="D88" s="226" t="s">
        <v>153</v>
      </c>
      <c r="E88" s="227" t="s">
        <v>19</v>
      </c>
      <c r="F88" s="228" t="s">
        <v>1194</v>
      </c>
      <c r="G88" s="225"/>
      <c r="H88" s="227" t="s">
        <v>19</v>
      </c>
      <c r="I88" s="229"/>
      <c r="J88" s="225"/>
      <c r="K88" s="225"/>
      <c r="L88" s="230"/>
      <c r="M88" s="231"/>
      <c r="N88" s="232"/>
      <c r="O88" s="232"/>
      <c r="P88" s="232"/>
      <c r="Q88" s="232"/>
      <c r="R88" s="232"/>
      <c r="S88" s="232"/>
      <c r="T88" s="233"/>
      <c r="U88" s="13"/>
      <c r="V88" s="13"/>
      <c r="W88" s="13"/>
      <c r="X88" s="13"/>
      <c r="Y88" s="13"/>
      <c r="Z88" s="13"/>
      <c r="AA88" s="13"/>
      <c r="AB88" s="13"/>
      <c r="AC88" s="13"/>
      <c r="AD88" s="13"/>
      <c r="AE88" s="13"/>
      <c r="AT88" s="234" t="s">
        <v>153</v>
      </c>
      <c r="AU88" s="234" t="s">
        <v>83</v>
      </c>
      <c r="AV88" s="13" t="s">
        <v>81</v>
      </c>
      <c r="AW88" s="13" t="s">
        <v>35</v>
      </c>
      <c r="AX88" s="13" t="s">
        <v>73</v>
      </c>
      <c r="AY88" s="234" t="s">
        <v>142</v>
      </c>
    </row>
    <row r="89" s="14" customFormat="1">
      <c r="A89" s="14"/>
      <c r="B89" s="235"/>
      <c r="C89" s="236"/>
      <c r="D89" s="226" t="s">
        <v>153</v>
      </c>
      <c r="E89" s="237" t="s">
        <v>19</v>
      </c>
      <c r="F89" s="238" t="s">
        <v>1195</v>
      </c>
      <c r="G89" s="236"/>
      <c r="H89" s="239">
        <v>891</v>
      </c>
      <c r="I89" s="240"/>
      <c r="J89" s="236"/>
      <c r="K89" s="236"/>
      <c r="L89" s="241"/>
      <c r="M89" s="242"/>
      <c r="N89" s="243"/>
      <c r="O89" s="243"/>
      <c r="P89" s="243"/>
      <c r="Q89" s="243"/>
      <c r="R89" s="243"/>
      <c r="S89" s="243"/>
      <c r="T89" s="244"/>
      <c r="U89" s="14"/>
      <c r="V89" s="14"/>
      <c r="W89" s="14"/>
      <c r="X89" s="14"/>
      <c r="Y89" s="14"/>
      <c r="Z89" s="14"/>
      <c r="AA89" s="14"/>
      <c r="AB89" s="14"/>
      <c r="AC89" s="14"/>
      <c r="AD89" s="14"/>
      <c r="AE89" s="14"/>
      <c r="AT89" s="245" t="s">
        <v>153</v>
      </c>
      <c r="AU89" s="245" t="s">
        <v>83</v>
      </c>
      <c r="AV89" s="14" t="s">
        <v>83</v>
      </c>
      <c r="AW89" s="14" t="s">
        <v>35</v>
      </c>
      <c r="AX89" s="14" t="s">
        <v>81</v>
      </c>
      <c r="AY89" s="245" t="s">
        <v>142</v>
      </c>
    </row>
    <row r="90" s="2" customFormat="1" ht="24.15" customHeight="1">
      <c r="A90" s="40"/>
      <c r="B90" s="41"/>
      <c r="C90" s="206" t="s">
        <v>83</v>
      </c>
      <c r="D90" s="206" t="s">
        <v>144</v>
      </c>
      <c r="E90" s="207" t="s">
        <v>1235</v>
      </c>
      <c r="F90" s="208" t="s">
        <v>1236</v>
      </c>
      <c r="G90" s="209" t="s">
        <v>1237</v>
      </c>
      <c r="H90" s="210">
        <v>0.16</v>
      </c>
      <c r="I90" s="211"/>
      <c r="J90" s="212">
        <f>ROUND(I90*H90,2)</f>
        <v>0</v>
      </c>
      <c r="K90" s="208" t="s">
        <v>148</v>
      </c>
      <c r="L90" s="46"/>
      <c r="M90" s="213" t="s">
        <v>19</v>
      </c>
      <c r="N90" s="214" t="s">
        <v>44</v>
      </c>
      <c r="O90" s="86"/>
      <c r="P90" s="215">
        <f>O90*H90</f>
        <v>0</v>
      </c>
      <c r="Q90" s="215">
        <v>0</v>
      </c>
      <c r="R90" s="215">
        <f>Q90*H90</f>
        <v>0</v>
      </c>
      <c r="S90" s="215">
        <v>0</v>
      </c>
      <c r="T90" s="216">
        <f>S90*H90</f>
        <v>0</v>
      </c>
      <c r="U90" s="40"/>
      <c r="V90" s="40"/>
      <c r="W90" s="40"/>
      <c r="X90" s="40"/>
      <c r="Y90" s="40"/>
      <c r="Z90" s="40"/>
      <c r="AA90" s="40"/>
      <c r="AB90" s="40"/>
      <c r="AC90" s="40"/>
      <c r="AD90" s="40"/>
      <c r="AE90" s="40"/>
      <c r="AR90" s="217" t="s">
        <v>149</v>
      </c>
      <c r="AT90" s="217" t="s">
        <v>144</v>
      </c>
      <c r="AU90" s="217" t="s">
        <v>83</v>
      </c>
      <c r="AY90" s="19" t="s">
        <v>142</v>
      </c>
      <c r="BE90" s="218">
        <f>IF(N90="základní",J90,0)</f>
        <v>0</v>
      </c>
      <c r="BF90" s="218">
        <f>IF(N90="snížená",J90,0)</f>
        <v>0</v>
      </c>
      <c r="BG90" s="218">
        <f>IF(N90="zákl. přenesená",J90,0)</f>
        <v>0</v>
      </c>
      <c r="BH90" s="218">
        <f>IF(N90="sníž. přenesená",J90,0)</f>
        <v>0</v>
      </c>
      <c r="BI90" s="218">
        <f>IF(N90="nulová",J90,0)</f>
        <v>0</v>
      </c>
      <c r="BJ90" s="19" t="s">
        <v>81</v>
      </c>
      <c r="BK90" s="218">
        <f>ROUND(I90*H90,2)</f>
        <v>0</v>
      </c>
      <c r="BL90" s="19" t="s">
        <v>149</v>
      </c>
      <c r="BM90" s="217" t="s">
        <v>1316</v>
      </c>
    </row>
    <row r="91" s="2" customFormat="1">
      <c r="A91" s="40"/>
      <c r="B91" s="41"/>
      <c r="C91" s="42"/>
      <c r="D91" s="219" t="s">
        <v>151</v>
      </c>
      <c r="E91" s="42"/>
      <c r="F91" s="220" t="s">
        <v>1239</v>
      </c>
      <c r="G91" s="42"/>
      <c r="H91" s="42"/>
      <c r="I91" s="221"/>
      <c r="J91" s="42"/>
      <c r="K91" s="42"/>
      <c r="L91" s="46"/>
      <c r="M91" s="222"/>
      <c r="N91" s="223"/>
      <c r="O91" s="86"/>
      <c r="P91" s="86"/>
      <c r="Q91" s="86"/>
      <c r="R91" s="86"/>
      <c r="S91" s="86"/>
      <c r="T91" s="87"/>
      <c r="U91" s="40"/>
      <c r="V91" s="40"/>
      <c r="W91" s="40"/>
      <c r="X91" s="40"/>
      <c r="Y91" s="40"/>
      <c r="Z91" s="40"/>
      <c r="AA91" s="40"/>
      <c r="AB91" s="40"/>
      <c r="AC91" s="40"/>
      <c r="AD91" s="40"/>
      <c r="AE91" s="40"/>
      <c r="AT91" s="19" t="s">
        <v>151</v>
      </c>
      <c r="AU91" s="19" t="s">
        <v>83</v>
      </c>
    </row>
    <row r="92" s="13" customFormat="1">
      <c r="A92" s="13"/>
      <c r="B92" s="224"/>
      <c r="C92" s="225"/>
      <c r="D92" s="226" t="s">
        <v>153</v>
      </c>
      <c r="E92" s="227" t="s">
        <v>19</v>
      </c>
      <c r="F92" s="228" t="s">
        <v>1193</v>
      </c>
      <c r="G92" s="225"/>
      <c r="H92" s="227" t="s">
        <v>19</v>
      </c>
      <c r="I92" s="229"/>
      <c r="J92" s="225"/>
      <c r="K92" s="225"/>
      <c r="L92" s="230"/>
      <c r="M92" s="231"/>
      <c r="N92" s="232"/>
      <c r="O92" s="232"/>
      <c r="P92" s="232"/>
      <c r="Q92" s="232"/>
      <c r="R92" s="232"/>
      <c r="S92" s="232"/>
      <c r="T92" s="233"/>
      <c r="U92" s="13"/>
      <c r="V92" s="13"/>
      <c r="W92" s="13"/>
      <c r="X92" s="13"/>
      <c r="Y92" s="13"/>
      <c r="Z92" s="13"/>
      <c r="AA92" s="13"/>
      <c r="AB92" s="13"/>
      <c r="AC92" s="13"/>
      <c r="AD92" s="13"/>
      <c r="AE92" s="13"/>
      <c r="AT92" s="234" t="s">
        <v>153</v>
      </c>
      <c r="AU92" s="234" t="s">
        <v>83</v>
      </c>
      <c r="AV92" s="13" t="s">
        <v>81</v>
      </c>
      <c r="AW92" s="13" t="s">
        <v>35</v>
      </c>
      <c r="AX92" s="13" t="s">
        <v>73</v>
      </c>
      <c r="AY92" s="234" t="s">
        <v>142</v>
      </c>
    </row>
    <row r="93" s="14" customFormat="1">
      <c r="A93" s="14"/>
      <c r="B93" s="235"/>
      <c r="C93" s="236"/>
      <c r="D93" s="226" t="s">
        <v>153</v>
      </c>
      <c r="E93" s="237" t="s">
        <v>19</v>
      </c>
      <c r="F93" s="238" t="s">
        <v>1302</v>
      </c>
      <c r="G93" s="236"/>
      <c r="H93" s="239">
        <v>0.16</v>
      </c>
      <c r="I93" s="240"/>
      <c r="J93" s="236"/>
      <c r="K93" s="236"/>
      <c r="L93" s="241"/>
      <c r="M93" s="242"/>
      <c r="N93" s="243"/>
      <c r="O93" s="243"/>
      <c r="P93" s="243"/>
      <c r="Q93" s="243"/>
      <c r="R93" s="243"/>
      <c r="S93" s="243"/>
      <c r="T93" s="244"/>
      <c r="U93" s="14"/>
      <c r="V93" s="14"/>
      <c r="W93" s="14"/>
      <c r="X93" s="14"/>
      <c r="Y93" s="14"/>
      <c r="Z93" s="14"/>
      <c r="AA93" s="14"/>
      <c r="AB93" s="14"/>
      <c r="AC93" s="14"/>
      <c r="AD93" s="14"/>
      <c r="AE93" s="14"/>
      <c r="AT93" s="245" t="s">
        <v>153</v>
      </c>
      <c r="AU93" s="245" t="s">
        <v>83</v>
      </c>
      <c r="AV93" s="14" t="s">
        <v>83</v>
      </c>
      <c r="AW93" s="14" t="s">
        <v>35</v>
      </c>
      <c r="AX93" s="14" t="s">
        <v>81</v>
      </c>
      <c r="AY93" s="245" t="s">
        <v>142</v>
      </c>
    </row>
    <row r="94" s="2" customFormat="1" ht="16.5" customHeight="1">
      <c r="A94" s="40"/>
      <c r="B94" s="41"/>
      <c r="C94" s="257" t="s">
        <v>168</v>
      </c>
      <c r="D94" s="257" t="s">
        <v>250</v>
      </c>
      <c r="E94" s="258" t="s">
        <v>1244</v>
      </c>
      <c r="F94" s="259" t="s">
        <v>1245</v>
      </c>
      <c r="G94" s="260" t="s">
        <v>302</v>
      </c>
      <c r="H94" s="261">
        <v>0.064000000000000001</v>
      </c>
      <c r="I94" s="262"/>
      <c r="J94" s="263">
        <f>ROUND(I94*H94,2)</f>
        <v>0</v>
      </c>
      <c r="K94" s="259" t="s">
        <v>19</v>
      </c>
      <c r="L94" s="264"/>
      <c r="M94" s="265" t="s">
        <v>19</v>
      </c>
      <c r="N94" s="266" t="s">
        <v>44</v>
      </c>
      <c r="O94" s="86"/>
      <c r="P94" s="215">
        <f>O94*H94</f>
        <v>0</v>
      </c>
      <c r="Q94" s="215">
        <v>0.001</v>
      </c>
      <c r="R94" s="215">
        <f>Q94*H94</f>
        <v>6.3999999999999997E-05</v>
      </c>
      <c r="S94" s="215">
        <v>0</v>
      </c>
      <c r="T94" s="216">
        <f>S94*H94</f>
        <v>0</v>
      </c>
      <c r="U94" s="40"/>
      <c r="V94" s="40"/>
      <c r="W94" s="40"/>
      <c r="X94" s="40"/>
      <c r="Y94" s="40"/>
      <c r="Z94" s="40"/>
      <c r="AA94" s="40"/>
      <c r="AB94" s="40"/>
      <c r="AC94" s="40"/>
      <c r="AD94" s="40"/>
      <c r="AE94" s="40"/>
      <c r="AR94" s="217" t="s">
        <v>209</v>
      </c>
      <c r="AT94" s="217" t="s">
        <v>250</v>
      </c>
      <c r="AU94" s="217" t="s">
        <v>83</v>
      </c>
      <c r="AY94" s="19" t="s">
        <v>142</v>
      </c>
      <c r="BE94" s="218">
        <f>IF(N94="základní",J94,0)</f>
        <v>0</v>
      </c>
      <c r="BF94" s="218">
        <f>IF(N94="snížená",J94,0)</f>
        <v>0</v>
      </c>
      <c r="BG94" s="218">
        <f>IF(N94="zákl. přenesená",J94,0)</f>
        <v>0</v>
      </c>
      <c r="BH94" s="218">
        <f>IF(N94="sníž. přenesená",J94,0)</f>
        <v>0</v>
      </c>
      <c r="BI94" s="218">
        <f>IF(N94="nulová",J94,0)</f>
        <v>0</v>
      </c>
      <c r="BJ94" s="19" t="s">
        <v>81</v>
      </c>
      <c r="BK94" s="218">
        <f>ROUND(I94*H94,2)</f>
        <v>0</v>
      </c>
      <c r="BL94" s="19" t="s">
        <v>149</v>
      </c>
      <c r="BM94" s="217" t="s">
        <v>1317</v>
      </c>
    </row>
    <row r="95" s="13" customFormat="1">
      <c r="A95" s="13"/>
      <c r="B95" s="224"/>
      <c r="C95" s="225"/>
      <c r="D95" s="226" t="s">
        <v>153</v>
      </c>
      <c r="E95" s="227" t="s">
        <v>19</v>
      </c>
      <c r="F95" s="228" t="s">
        <v>1193</v>
      </c>
      <c r="G95" s="225"/>
      <c r="H95" s="227" t="s">
        <v>19</v>
      </c>
      <c r="I95" s="229"/>
      <c r="J95" s="225"/>
      <c r="K95" s="225"/>
      <c r="L95" s="230"/>
      <c r="M95" s="231"/>
      <c r="N95" s="232"/>
      <c r="O95" s="232"/>
      <c r="P95" s="232"/>
      <c r="Q95" s="232"/>
      <c r="R95" s="232"/>
      <c r="S95" s="232"/>
      <c r="T95" s="233"/>
      <c r="U95" s="13"/>
      <c r="V95" s="13"/>
      <c r="W95" s="13"/>
      <c r="X95" s="13"/>
      <c r="Y95" s="13"/>
      <c r="Z95" s="13"/>
      <c r="AA95" s="13"/>
      <c r="AB95" s="13"/>
      <c r="AC95" s="13"/>
      <c r="AD95" s="13"/>
      <c r="AE95" s="13"/>
      <c r="AT95" s="234" t="s">
        <v>153</v>
      </c>
      <c r="AU95" s="234" t="s">
        <v>83</v>
      </c>
      <c r="AV95" s="13" t="s">
        <v>81</v>
      </c>
      <c r="AW95" s="13" t="s">
        <v>35</v>
      </c>
      <c r="AX95" s="13" t="s">
        <v>73</v>
      </c>
      <c r="AY95" s="234" t="s">
        <v>142</v>
      </c>
    </row>
    <row r="96" s="13" customFormat="1">
      <c r="A96" s="13"/>
      <c r="B96" s="224"/>
      <c r="C96" s="225"/>
      <c r="D96" s="226" t="s">
        <v>153</v>
      </c>
      <c r="E96" s="227" t="s">
        <v>19</v>
      </c>
      <c r="F96" s="228" t="s">
        <v>1247</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83</v>
      </c>
      <c r="AV96" s="13" t="s">
        <v>81</v>
      </c>
      <c r="AW96" s="13" t="s">
        <v>35</v>
      </c>
      <c r="AX96" s="13" t="s">
        <v>73</v>
      </c>
      <c r="AY96" s="234" t="s">
        <v>142</v>
      </c>
    </row>
    <row r="97" s="14" customFormat="1">
      <c r="A97" s="14"/>
      <c r="B97" s="235"/>
      <c r="C97" s="236"/>
      <c r="D97" s="226" t="s">
        <v>153</v>
      </c>
      <c r="E97" s="237" t="s">
        <v>19</v>
      </c>
      <c r="F97" s="238" t="s">
        <v>1248</v>
      </c>
      <c r="G97" s="236"/>
      <c r="H97" s="239">
        <v>0.064000000000000001</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83</v>
      </c>
      <c r="AV97" s="14" t="s">
        <v>83</v>
      </c>
      <c r="AW97" s="14" t="s">
        <v>35</v>
      </c>
      <c r="AX97" s="14" t="s">
        <v>73</v>
      </c>
      <c r="AY97" s="245" t="s">
        <v>142</v>
      </c>
    </row>
    <row r="98" s="15" customFormat="1">
      <c r="A98" s="15"/>
      <c r="B98" s="246"/>
      <c r="C98" s="247"/>
      <c r="D98" s="226" t="s">
        <v>153</v>
      </c>
      <c r="E98" s="248" t="s">
        <v>19</v>
      </c>
      <c r="F98" s="249" t="s">
        <v>160</v>
      </c>
      <c r="G98" s="247"/>
      <c r="H98" s="250">
        <v>0.064000000000000001</v>
      </c>
      <c r="I98" s="251"/>
      <c r="J98" s="247"/>
      <c r="K98" s="247"/>
      <c r="L98" s="252"/>
      <c r="M98" s="253"/>
      <c r="N98" s="254"/>
      <c r="O98" s="254"/>
      <c r="P98" s="254"/>
      <c r="Q98" s="254"/>
      <c r="R98" s="254"/>
      <c r="S98" s="254"/>
      <c r="T98" s="255"/>
      <c r="U98" s="15"/>
      <c r="V98" s="15"/>
      <c r="W98" s="15"/>
      <c r="X98" s="15"/>
      <c r="Y98" s="15"/>
      <c r="Z98" s="15"/>
      <c r="AA98" s="15"/>
      <c r="AB98" s="15"/>
      <c r="AC98" s="15"/>
      <c r="AD98" s="15"/>
      <c r="AE98" s="15"/>
      <c r="AT98" s="256" t="s">
        <v>153</v>
      </c>
      <c r="AU98" s="256" t="s">
        <v>83</v>
      </c>
      <c r="AV98" s="15" t="s">
        <v>149</v>
      </c>
      <c r="AW98" s="15" t="s">
        <v>35</v>
      </c>
      <c r="AX98" s="15" t="s">
        <v>81</v>
      </c>
      <c r="AY98" s="256" t="s">
        <v>142</v>
      </c>
    </row>
    <row r="99" s="2" customFormat="1" ht="21.75" customHeight="1">
      <c r="A99" s="40"/>
      <c r="B99" s="41"/>
      <c r="C99" s="206" t="s">
        <v>149</v>
      </c>
      <c r="D99" s="206" t="s">
        <v>144</v>
      </c>
      <c r="E99" s="207" t="s">
        <v>1249</v>
      </c>
      <c r="F99" s="208" t="s">
        <v>1250</v>
      </c>
      <c r="G99" s="209" t="s">
        <v>147</v>
      </c>
      <c r="H99" s="210">
        <v>2</v>
      </c>
      <c r="I99" s="211"/>
      <c r="J99" s="212">
        <f>ROUND(I99*H99,2)</f>
        <v>0</v>
      </c>
      <c r="K99" s="208" t="s">
        <v>148</v>
      </c>
      <c r="L99" s="46"/>
      <c r="M99" s="213" t="s">
        <v>19</v>
      </c>
      <c r="N99" s="214" t="s">
        <v>44</v>
      </c>
      <c r="O99" s="86"/>
      <c r="P99" s="215">
        <f>O99*H99</f>
        <v>0</v>
      </c>
      <c r="Q99" s="215">
        <v>0</v>
      </c>
      <c r="R99" s="215">
        <f>Q99*H99</f>
        <v>0</v>
      </c>
      <c r="S99" s="215">
        <v>0</v>
      </c>
      <c r="T99" s="216">
        <f>S99*H99</f>
        <v>0</v>
      </c>
      <c r="U99" s="40"/>
      <c r="V99" s="40"/>
      <c r="W99" s="40"/>
      <c r="X99" s="40"/>
      <c r="Y99" s="40"/>
      <c r="Z99" s="40"/>
      <c r="AA99" s="40"/>
      <c r="AB99" s="40"/>
      <c r="AC99" s="40"/>
      <c r="AD99" s="40"/>
      <c r="AE99" s="40"/>
      <c r="AR99" s="217" t="s">
        <v>149</v>
      </c>
      <c r="AT99" s="217" t="s">
        <v>144</v>
      </c>
      <c r="AU99" s="217" t="s">
        <v>83</v>
      </c>
      <c r="AY99" s="19" t="s">
        <v>142</v>
      </c>
      <c r="BE99" s="218">
        <f>IF(N99="základní",J99,0)</f>
        <v>0</v>
      </c>
      <c r="BF99" s="218">
        <f>IF(N99="snížená",J99,0)</f>
        <v>0</v>
      </c>
      <c r="BG99" s="218">
        <f>IF(N99="zákl. přenesená",J99,0)</f>
        <v>0</v>
      </c>
      <c r="BH99" s="218">
        <f>IF(N99="sníž. přenesená",J99,0)</f>
        <v>0</v>
      </c>
      <c r="BI99" s="218">
        <f>IF(N99="nulová",J99,0)</f>
        <v>0</v>
      </c>
      <c r="BJ99" s="19" t="s">
        <v>81</v>
      </c>
      <c r="BK99" s="218">
        <f>ROUND(I99*H99,2)</f>
        <v>0</v>
      </c>
      <c r="BL99" s="19" t="s">
        <v>149</v>
      </c>
      <c r="BM99" s="217" t="s">
        <v>1318</v>
      </c>
    </row>
    <row r="100" s="2" customFormat="1">
      <c r="A100" s="40"/>
      <c r="B100" s="41"/>
      <c r="C100" s="42"/>
      <c r="D100" s="219" t="s">
        <v>151</v>
      </c>
      <c r="E100" s="42"/>
      <c r="F100" s="220" t="s">
        <v>1252</v>
      </c>
      <c r="G100" s="42"/>
      <c r="H100" s="42"/>
      <c r="I100" s="221"/>
      <c r="J100" s="42"/>
      <c r="K100" s="42"/>
      <c r="L100" s="46"/>
      <c r="M100" s="222"/>
      <c r="N100" s="223"/>
      <c r="O100" s="86"/>
      <c r="P100" s="86"/>
      <c r="Q100" s="86"/>
      <c r="R100" s="86"/>
      <c r="S100" s="86"/>
      <c r="T100" s="87"/>
      <c r="U100" s="40"/>
      <c r="V100" s="40"/>
      <c r="W100" s="40"/>
      <c r="X100" s="40"/>
      <c r="Y100" s="40"/>
      <c r="Z100" s="40"/>
      <c r="AA100" s="40"/>
      <c r="AB100" s="40"/>
      <c r="AC100" s="40"/>
      <c r="AD100" s="40"/>
      <c r="AE100" s="40"/>
      <c r="AT100" s="19" t="s">
        <v>151</v>
      </c>
      <c r="AU100" s="19" t="s">
        <v>83</v>
      </c>
    </row>
    <row r="101" s="13" customFormat="1">
      <c r="A101" s="13"/>
      <c r="B101" s="224"/>
      <c r="C101" s="225"/>
      <c r="D101" s="226" t="s">
        <v>153</v>
      </c>
      <c r="E101" s="227" t="s">
        <v>19</v>
      </c>
      <c r="F101" s="228" t="s">
        <v>1193</v>
      </c>
      <c r="G101" s="225"/>
      <c r="H101" s="227" t="s">
        <v>19</v>
      </c>
      <c r="I101" s="229"/>
      <c r="J101" s="225"/>
      <c r="K101" s="225"/>
      <c r="L101" s="230"/>
      <c r="M101" s="231"/>
      <c r="N101" s="232"/>
      <c r="O101" s="232"/>
      <c r="P101" s="232"/>
      <c r="Q101" s="232"/>
      <c r="R101" s="232"/>
      <c r="S101" s="232"/>
      <c r="T101" s="233"/>
      <c r="U101" s="13"/>
      <c r="V101" s="13"/>
      <c r="W101" s="13"/>
      <c r="X101" s="13"/>
      <c r="Y101" s="13"/>
      <c r="Z101" s="13"/>
      <c r="AA101" s="13"/>
      <c r="AB101" s="13"/>
      <c r="AC101" s="13"/>
      <c r="AD101" s="13"/>
      <c r="AE101" s="13"/>
      <c r="AT101" s="234" t="s">
        <v>153</v>
      </c>
      <c r="AU101" s="234" t="s">
        <v>83</v>
      </c>
      <c r="AV101" s="13" t="s">
        <v>81</v>
      </c>
      <c r="AW101" s="13" t="s">
        <v>35</v>
      </c>
      <c r="AX101" s="13" t="s">
        <v>73</v>
      </c>
      <c r="AY101" s="234" t="s">
        <v>142</v>
      </c>
    </row>
    <row r="102" s="14" customFormat="1">
      <c r="A102" s="14"/>
      <c r="B102" s="235"/>
      <c r="C102" s="236"/>
      <c r="D102" s="226" t="s">
        <v>153</v>
      </c>
      <c r="E102" s="237" t="s">
        <v>19</v>
      </c>
      <c r="F102" s="238" t="s">
        <v>1253</v>
      </c>
      <c r="G102" s="236"/>
      <c r="H102" s="239">
        <v>2</v>
      </c>
      <c r="I102" s="240"/>
      <c r="J102" s="236"/>
      <c r="K102" s="236"/>
      <c r="L102" s="241"/>
      <c r="M102" s="242"/>
      <c r="N102" s="243"/>
      <c r="O102" s="243"/>
      <c r="P102" s="243"/>
      <c r="Q102" s="243"/>
      <c r="R102" s="243"/>
      <c r="S102" s="243"/>
      <c r="T102" s="244"/>
      <c r="U102" s="14"/>
      <c r="V102" s="14"/>
      <c r="W102" s="14"/>
      <c r="X102" s="14"/>
      <c r="Y102" s="14"/>
      <c r="Z102" s="14"/>
      <c r="AA102" s="14"/>
      <c r="AB102" s="14"/>
      <c r="AC102" s="14"/>
      <c r="AD102" s="14"/>
      <c r="AE102" s="14"/>
      <c r="AT102" s="245" t="s">
        <v>153</v>
      </c>
      <c r="AU102" s="245" t="s">
        <v>83</v>
      </c>
      <c r="AV102" s="14" t="s">
        <v>83</v>
      </c>
      <c r="AW102" s="14" t="s">
        <v>35</v>
      </c>
      <c r="AX102" s="14" t="s">
        <v>81</v>
      </c>
      <c r="AY102" s="245" t="s">
        <v>142</v>
      </c>
    </row>
    <row r="103" s="2" customFormat="1" ht="16.5" customHeight="1">
      <c r="A103" s="40"/>
      <c r="B103" s="41"/>
      <c r="C103" s="257" t="s">
        <v>180</v>
      </c>
      <c r="D103" s="257" t="s">
        <v>250</v>
      </c>
      <c r="E103" s="258" t="s">
        <v>361</v>
      </c>
      <c r="F103" s="259" t="s">
        <v>362</v>
      </c>
      <c r="G103" s="260" t="s">
        <v>363</v>
      </c>
      <c r="H103" s="261">
        <v>1</v>
      </c>
      <c r="I103" s="262"/>
      <c r="J103" s="263">
        <f>ROUND(I103*H103,2)</f>
        <v>0</v>
      </c>
      <c r="K103" s="259" t="s">
        <v>148</v>
      </c>
      <c r="L103" s="264"/>
      <c r="M103" s="265" t="s">
        <v>19</v>
      </c>
      <c r="N103" s="266" t="s">
        <v>44</v>
      </c>
      <c r="O103" s="86"/>
      <c r="P103" s="215">
        <f>O103*H103</f>
        <v>0</v>
      </c>
      <c r="Q103" s="215">
        <v>0.001</v>
      </c>
      <c r="R103" s="215">
        <f>Q103*H103</f>
        <v>0.001</v>
      </c>
      <c r="S103" s="215">
        <v>0</v>
      </c>
      <c r="T103" s="216">
        <f>S103*H103</f>
        <v>0</v>
      </c>
      <c r="U103" s="40"/>
      <c r="V103" s="40"/>
      <c r="W103" s="40"/>
      <c r="X103" s="40"/>
      <c r="Y103" s="40"/>
      <c r="Z103" s="40"/>
      <c r="AA103" s="40"/>
      <c r="AB103" s="40"/>
      <c r="AC103" s="40"/>
      <c r="AD103" s="40"/>
      <c r="AE103" s="40"/>
      <c r="AR103" s="217" t="s">
        <v>209</v>
      </c>
      <c r="AT103" s="217" t="s">
        <v>250</v>
      </c>
      <c r="AU103" s="217" t="s">
        <v>83</v>
      </c>
      <c r="AY103" s="19" t="s">
        <v>142</v>
      </c>
      <c r="BE103" s="218">
        <f>IF(N103="základní",J103,0)</f>
        <v>0</v>
      </c>
      <c r="BF103" s="218">
        <f>IF(N103="snížená",J103,0)</f>
        <v>0</v>
      </c>
      <c r="BG103" s="218">
        <f>IF(N103="zákl. přenesená",J103,0)</f>
        <v>0</v>
      </c>
      <c r="BH103" s="218">
        <f>IF(N103="sníž. přenesená",J103,0)</f>
        <v>0</v>
      </c>
      <c r="BI103" s="218">
        <f>IF(N103="nulová",J103,0)</f>
        <v>0</v>
      </c>
      <c r="BJ103" s="19" t="s">
        <v>81</v>
      </c>
      <c r="BK103" s="218">
        <f>ROUND(I103*H103,2)</f>
        <v>0</v>
      </c>
      <c r="BL103" s="19" t="s">
        <v>149</v>
      </c>
      <c r="BM103" s="217" t="s">
        <v>1319</v>
      </c>
    </row>
    <row r="104" s="13" customFormat="1">
      <c r="A104" s="13"/>
      <c r="B104" s="224"/>
      <c r="C104" s="225"/>
      <c r="D104" s="226" t="s">
        <v>153</v>
      </c>
      <c r="E104" s="227" t="s">
        <v>19</v>
      </c>
      <c r="F104" s="228" t="s">
        <v>1193</v>
      </c>
      <c r="G104" s="225"/>
      <c r="H104" s="227" t="s">
        <v>19</v>
      </c>
      <c r="I104" s="229"/>
      <c r="J104" s="225"/>
      <c r="K104" s="225"/>
      <c r="L104" s="230"/>
      <c r="M104" s="231"/>
      <c r="N104" s="232"/>
      <c r="O104" s="232"/>
      <c r="P104" s="232"/>
      <c r="Q104" s="232"/>
      <c r="R104" s="232"/>
      <c r="S104" s="232"/>
      <c r="T104" s="233"/>
      <c r="U104" s="13"/>
      <c r="V104" s="13"/>
      <c r="W104" s="13"/>
      <c r="X104" s="13"/>
      <c r="Y104" s="13"/>
      <c r="Z104" s="13"/>
      <c r="AA104" s="13"/>
      <c r="AB104" s="13"/>
      <c r="AC104" s="13"/>
      <c r="AD104" s="13"/>
      <c r="AE104" s="13"/>
      <c r="AT104" s="234" t="s">
        <v>153</v>
      </c>
      <c r="AU104" s="234" t="s">
        <v>83</v>
      </c>
      <c r="AV104" s="13" t="s">
        <v>81</v>
      </c>
      <c r="AW104" s="13" t="s">
        <v>35</v>
      </c>
      <c r="AX104" s="13" t="s">
        <v>73</v>
      </c>
      <c r="AY104" s="234" t="s">
        <v>142</v>
      </c>
    </row>
    <row r="105" s="14" customFormat="1">
      <c r="A105" s="14"/>
      <c r="B105" s="235"/>
      <c r="C105" s="236"/>
      <c r="D105" s="226" t="s">
        <v>153</v>
      </c>
      <c r="E105" s="237" t="s">
        <v>19</v>
      </c>
      <c r="F105" s="238" t="s">
        <v>1255</v>
      </c>
      <c r="G105" s="236"/>
      <c r="H105" s="239">
        <v>0.002</v>
      </c>
      <c r="I105" s="240"/>
      <c r="J105" s="236"/>
      <c r="K105" s="236"/>
      <c r="L105" s="241"/>
      <c r="M105" s="242"/>
      <c r="N105" s="243"/>
      <c r="O105" s="243"/>
      <c r="P105" s="243"/>
      <c r="Q105" s="243"/>
      <c r="R105" s="243"/>
      <c r="S105" s="243"/>
      <c r="T105" s="244"/>
      <c r="U105" s="14"/>
      <c r="V105" s="14"/>
      <c r="W105" s="14"/>
      <c r="X105" s="14"/>
      <c r="Y105" s="14"/>
      <c r="Z105" s="14"/>
      <c r="AA105" s="14"/>
      <c r="AB105" s="14"/>
      <c r="AC105" s="14"/>
      <c r="AD105" s="14"/>
      <c r="AE105" s="14"/>
      <c r="AT105" s="245" t="s">
        <v>153</v>
      </c>
      <c r="AU105" s="245" t="s">
        <v>83</v>
      </c>
      <c r="AV105" s="14" t="s">
        <v>83</v>
      </c>
      <c r="AW105" s="14" t="s">
        <v>35</v>
      </c>
      <c r="AX105" s="14" t="s">
        <v>73</v>
      </c>
      <c r="AY105" s="245" t="s">
        <v>142</v>
      </c>
    </row>
    <row r="106" s="13" customFormat="1">
      <c r="A106" s="13"/>
      <c r="B106" s="224"/>
      <c r="C106" s="225"/>
      <c r="D106" s="226" t="s">
        <v>153</v>
      </c>
      <c r="E106" s="227" t="s">
        <v>19</v>
      </c>
      <c r="F106" s="228" t="s">
        <v>366</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153</v>
      </c>
      <c r="AU106" s="234" t="s">
        <v>83</v>
      </c>
      <c r="AV106" s="13" t="s">
        <v>81</v>
      </c>
      <c r="AW106" s="13" t="s">
        <v>35</v>
      </c>
      <c r="AX106" s="13" t="s">
        <v>73</v>
      </c>
      <c r="AY106" s="234" t="s">
        <v>142</v>
      </c>
    </row>
    <row r="107" s="14" customFormat="1">
      <c r="A107" s="14"/>
      <c r="B107" s="235"/>
      <c r="C107" s="236"/>
      <c r="D107" s="226" t="s">
        <v>153</v>
      </c>
      <c r="E107" s="237" t="s">
        <v>19</v>
      </c>
      <c r="F107" s="238" t="s">
        <v>1256</v>
      </c>
      <c r="G107" s="236"/>
      <c r="H107" s="239">
        <v>0.998</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153</v>
      </c>
      <c r="AU107" s="245" t="s">
        <v>83</v>
      </c>
      <c r="AV107" s="14" t="s">
        <v>83</v>
      </c>
      <c r="AW107" s="14" t="s">
        <v>35</v>
      </c>
      <c r="AX107" s="14" t="s">
        <v>73</v>
      </c>
      <c r="AY107" s="245" t="s">
        <v>142</v>
      </c>
    </row>
    <row r="108" s="15" customFormat="1">
      <c r="A108" s="15"/>
      <c r="B108" s="246"/>
      <c r="C108" s="247"/>
      <c r="D108" s="226" t="s">
        <v>153</v>
      </c>
      <c r="E108" s="248" t="s">
        <v>19</v>
      </c>
      <c r="F108" s="249" t="s">
        <v>160</v>
      </c>
      <c r="G108" s="247"/>
      <c r="H108" s="250">
        <v>1</v>
      </c>
      <c r="I108" s="251"/>
      <c r="J108" s="247"/>
      <c r="K108" s="247"/>
      <c r="L108" s="252"/>
      <c r="M108" s="253"/>
      <c r="N108" s="254"/>
      <c r="O108" s="254"/>
      <c r="P108" s="254"/>
      <c r="Q108" s="254"/>
      <c r="R108" s="254"/>
      <c r="S108" s="254"/>
      <c r="T108" s="255"/>
      <c r="U108" s="15"/>
      <c r="V108" s="15"/>
      <c r="W108" s="15"/>
      <c r="X108" s="15"/>
      <c r="Y108" s="15"/>
      <c r="Z108" s="15"/>
      <c r="AA108" s="15"/>
      <c r="AB108" s="15"/>
      <c r="AC108" s="15"/>
      <c r="AD108" s="15"/>
      <c r="AE108" s="15"/>
      <c r="AT108" s="256" t="s">
        <v>153</v>
      </c>
      <c r="AU108" s="256" t="s">
        <v>83</v>
      </c>
      <c r="AV108" s="15" t="s">
        <v>149</v>
      </c>
      <c r="AW108" s="15" t="s">
        <v>35</v>
      </c>
      <c r="AX108" s="15" t="s">
        <v>81</v>
      </c>
      <c r="AY108" s="256" t="s">
        <v>142</v>
      </c>
    </row>
    <row r="109" s="2" customFormat="1" ht="16.5" customHeight="1">
      <c r="A109" s="40"/>
      <c r="B109" s="41"/>
      <c r="C109" s="206" t="s">
        <v>188</v>
      </c>
      <c r="D109" s="206" t="s">
        <v>144</v>
      </c>
      <c r="E109" s="207" t="s">
        <v>1266</v>
      </c>
      <c r="F109" s="208" t="s">
        <v>1267</v>
      </c>
      <c r="G109" s="209" t="s">
        <v>191</v>
      </c>
      <c r="H109" s="210">
        <v>0.47999999999999998</v>
      </c>
      <c r="I109" s="211"/>
      <c r="J109" s="212">
        <f>ROUND(I109*H109,2)</f>
        <v>0</v>
      </c>
      <c r="K109" s="208" t="s">
        <v>148</v>
      </c>
      <c r="L109" s="46"/>
      <c r="M109" s="213" t="s">
        <v>19</v>
      </c>
      <c r="N109" s="214" t="s">
        <v>44</v>
      </c>
      <c r="O109" s="86"/>
      <c r="P109" s="215">
        <f>O109*H109</f>
        <v>0</v>
      </c>
      <c r="Q109" s="215">
        <v>0</v>
      </c>
      <c r="R109" s="215">
        <f>Q109*H109</f>
        <v>0</v>
      </c>
      <c r="S109" s="215">
        <v>0</v>
      </c>
      <c r="T109" s="216">
        <f>S109*H109</f>
        <v>0</v>
      </c>
      <c r="U109" s="40"/>
      <c r="V109" s="40"/>
      <c r="W109" s="40"/>
      <c r="X109" s="40"/>
      <c r="Y109" s="40"/>
      <c r="Z109" s="40"/>
      <c r="AA109" s="40"/>
      <c r="AB109" s="40"/>
      <c r="AC109" s="40"/>
      <c r="AD109" s="40"/>
      <c r="AE109" s="40"/>
      <c r="AR109" s="217" t="s">
        <v>149</v>
      </c>
      <c r="AT109" s="217" t="s">
        <v>144</v>
      </c>
      <c r="AU109" s="217" t="s">
        <v>83</v>
      </c>
      <c r="AY109" s="19" t="s">
        <v>142</v>
      </c>
      <c r="BE109" s="218">
        <f>IF(N109="základní",J109,0)</f>
        <v>0</v>
      </c>
      <c r="BF109" s="218">
        <f>IF(N109="snížená",J109,0)</f>
        <v>0</v>
      </c>
      <c r="BG109" s="218">
        <f>IF(N109="zákl. přenesená",J109,0)</f>
        <v>0</v>
      </c>
      <c r="BH109" s="218">
        <f>IF(N109="sníž. přenesená",J109,0)</f>
        <v>0</v>
      </c>
      <c r="BI109" s="218">
        <f>IF(N109="nulová",J109,0)</f>
        <v>0</v>
      </c>
      <c r="BJ109" s="19" t="s">
        <v>81</v>
      </c>
      <c r="BK109" s="218">
        <f>ROUND(I109*H109,2)</f>
        <v>0</v>
      </c>
      <c r="BL109" s="19" t="s">
        <v>149</v>
      </c>
      <c r="BM109" s="217" t="s">
        <v>1320</v>
      </c>
    </row>
    <row r="110" s="2" customFormat="1">
      <c r="A110" s="40"/>
      <c r="B110" s="41"/>
      <c r="C110" s="42"/>
      <c r="D110" s="219" t="s">
        <v>151</v>
      </c>
      <c r="E110" s="42"/>
      <c r="F110" s="220" t="s">
        <v>1269</v>
      </c>
      <c r="G110" s="42"/>
      <c r="H110" s="42"/>
      <c r="I110" s="221"/>
      <c r="J110" s="42"/>
      <c r="K110" s="42"/>
      <c r="L110" s="46"/>
      <c r="M110" s="222"/>
      <c r="N110" s="223"/>
      <c r="O110" s="86"/>
      <c r="P110" s="86"/>
      <c r="Q110" s="86"/>
      <c r="R110" s="86"/>
      <c r="S110" s="86"/>
      <c r="T110" s="87"/>
      <c r="U110" s="40"/>
      <c r="V110" s="40"/>
      <c r="W110" s="40"/>
      <c r="X110" s="40"/>
      <c r="Y110" s="40"/>
      <c r="Z110" s="40"/>
      <c r="AA110" s="40"/>
      <c r="AB110" s="40"/>
      <c r="AC110" s="40"/>
      <c r="AD110" s="40"/>
      <c r="AE110" s="40"/>
      <c r="AT110" s="19" t="s">
        <v>151</v>
      </c>
      <c r="AU110" s="19" t="s">
        <v>83</v>
      </c>
    </row>
    <row r="111" s="13" customFormat="1">
      <c r="A111" s="13"/>
      <c r="B111" s="224"/>
      <c r="C111" s="225"/>
      <c r="D111" s="226" t="s">
        <v>153</v>
      </c>
      <c r="E111" s="227" t="s">
        <v>19</v>
      </c>
      <c r="F111" s="228" t="s">
        <v>1193</v>
      </c>
      <c r="G111" s="225"/>
      <c r="H111" s="227" t="s">
        <v>19</v>
      </c>
      <c r="I111" s="229"/>
      <c r="J111" s="225"/>
      <c r="K111" s="225"/>
      <c r="L111" s="230"/>
      <c r="M111" s="231"/>
      <c r="N111" s="232"/>
      <c r="O111" s="232"/>
      <c r="P111" s="232"/>
      <c r="Q111" s="232"/>
      <c r="R111" s="232"/>
      <c r="S111" s="232"/>
      <c r="T111" s="233"/>
      <c r="U111" s="13"/>
      <c r="V111" s="13"/>
      <c r="W111" s="13"/>
      <c r="X111" s="13"/>
      <c r="Y111" s="13"/>
      <c r="Z111" s="13"/>
      <c r="AA111" s="13"/>
      <c r="AB111" s="13"/>
      <c r="AC111" s="13"/>
      <c r="AD111" s="13"/>
      <c r="AE111" s="13"/>
      <c r="AT111" s="234" t="s">
        <v>153</v>
      </c>
      <c r="AU111" s="234" t="s">
        <v>83</v>
      </c>
      <c r="AV111" s="13" t="s">
        <v>81</v>
      </c>
      <c r="AW111" s="13" t="s">
        <v>35</v>
      </c>
      <c r="AX111" s="13" t="s">
        <v>73</v>
      </c>
      <c r="AY111" s="234" t="s">
        <v>142</v>
      </c>
    </row>
    <row r="112" s="13" customFormat="1">
      <c r="A112" s="13"/>
      <c r="B112" s="224"/>
      <c r="C112" s="225"/>
      <c r="D112" s="226" t="s">
        <v>153</v>
      </c>
      <c r="E112" s="227" t="s">
        <v>19</v>
      </c>
      <c r="F112" s="228" t="s">
        <v>1270</v>
      </c>
      <c r="G112" s="225"/>
      <c r="H112" s="227" t="s">
        <v>19</v>
      </c>
      <c r="I112" s="229"/>
      <c r="J112" s="225"/>
      <c r="K112" s="225"/>
      <c r="L112" s="230"/>
      <c r="M112" s="231"/>
      <c r="N112" s="232"/>
      <c r="O112" s="232"/>
      <c r="P112" s="232"/>
      <c r="Q112" s="232"/>
      <c r="R112" s="232"/>
      <c r="S112" s="232"/>
      <c r="T112" s="233"/>
      <c r="U112" s="13"/>
      <c r="V112" s="13"/>
      <c r="W112" s="13"/>
      <c r="X112" s="13"/>
      <c r="Y112" s="13"/>
      <c r="Z112" s="13"/>
      <c r="AA112" s="13"/>
      <c r="AB112" s="13"/>
      <c r="AC112" s="13"/>
      <c r="AD112" s="13"/>
      <c r="AE112" s="13"/>
      <c r="AT112" s="234" t="s">
        <v>153</v>
      </c>
      <c r="AU112" s="234" t="s">
        <v>83</v>
      </c>
      <c r="AV112" s="13" t="s">
        <v>81</v>
      </c>
      <c r="AW112" s="13" t="s">
        <v>35</v>
      </c>
      <c r="AX112" s="13" t="s">
        <v>73</v>
      </c>
      <c r="AY112" s="234" t="s">
        <v>142</v>
      </c>
    </row>
    <row r="113" s="13" customFormat="1">
      <c r="A113" s="13"/>
      <c r="B113" s="224"/>
      <c r="C113" s="225"/>
      <c r="D113" s="226" t="s">
        <v>153</v>
      </c>
      <c r="E113" s="227" t="s">
        <v>19</v>
      </c>
      <c r="F113" s="228" t="s">
        <v>1307</v>
      </c>
      <c r="G113" s="225"/>
      <c r="H113" s="227" t="s">
        <v>19</v>
      </c>
      <c r="I113" s="229"/>
      <c r="J113" s="225"/>
      <c r="K113" s="225"/>
      <c r="L113" s="230"/>
      <c r="M113" s="231"/>
      <c r="N113" s="232"/>
      <c r="O113" s="232"/>
      <c r="P113" s="232"/>
      <c r="Q113" s="232"/>
      <c r="R113" s="232"/>
      <c r="S113" s="232"/>
      <c r="T113" s="233"/>
      <c r="U113" s="13"/>
      <c r="V113" s="13"/>
      <c r="W113" s="13"/>
      <c r="X113" s="13"/>
      <c r="Y113" s="13"/>
      <c r="Z113" s="13"/>
      <c r="AA113" s="13"/>
      <c r="AB113" s="13"/>
      <c r="AC113" s="13"/>
      <c r="AD113" s="13"/>
      <c r="AE113" s="13"/>
      <c r="AT113" s="234" t="s">
        <v>153</v>
      </c>
      <c r="AU113" s="234" t="s">
        <v>83</v>
      </c>
      <c r="AV113" s="13" t="s">
        <v>81</v>
      </c>
      <c r="AW113" s="13" t="s">
        <v>35</v>
      </c>
      <c r="AX113" s="13" t="s">
        <v>73</v>
      </c>
      <c r="AY113" s="234" t="s">
        <v>142</v>
      </c>
    </row>
    <row r="114" s="14" customFormat="1">
      <c r="A114" s="14"/>
      <c r="B114" s="235"/>
      <c r="C114" s="236"/>
      <c r="D114" s="226" t="s">
        <v>153</v>
      </c>
      <c r="E114" s="237" t="s">
        <v>19</v>
      </c>
      <c r="F114" s="238" t="s">
        <v>1308</v>
      </c>
      <c r="G114" s="236"/>
      <c r="H114" s="239">
        <v>0.47999999999999998</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83</v>
      </c>
      <c r="AV114" s="14" t="s">
        <v>83</v>
      </c>
      <c r="AW114" s="14" t="s">
        <v>35</v>
      </c>
      <c r="AX114" s="14" t="s">
        <v>73</v>
      </c>
      <c r="AY114" s="245" t="s">
        <v>142</v>
      </c>
    </row>
    <row r="115" s="15" customFormat="1">
      <c r="A115" s="15"/>
      <c r="B115" s="246"/>
      <c r="C115" s="247"/>
      <c r="D115" s="226" t="s">
        <v>153</v>
      </c>
      <c r="E115" s="248" t="s">
        <v>19</v>
      </c>
      <c r="F115" s="249" t="s">
        <v>160</v>
      </c>
      <c r="G115" s="247"/>
      <c r="H115" s="250">
        <v>0.47999999999999998</v>
      </c>
      <c r="I115" s="251"/>
      <c r="J115" s="247"/>
      <c r="K115" s="247"/>
      <c r="L115" s="252"/>
      <c r="M115" s="253"/>
      <c r="N115" s="254"/>
      <c r="O115" s="254"/>
      <c r="P115" s="254"/>
      <c r="Q115" s="254"/>
      <c r="R115" s="254"/>
      <c r="S115" s="254"/>
      <c r="T115" s="255"/>
      <c r="U115" s="15"/>
      <c r="V115" s="15"/>
      <c r="W115" s="15"/>
      <c r="X115" s="15"/>
      <c r="Y115" s="15"/>
      <c r="Z115" s="15"/>
      <c r="AA115" s="15"/>
      <c r="AB115" s="15"/>
      <c r="AC115" s="15"/>
      <c r="AD115" s="15"/>
      <c r="AE115" s="15"/>
      <c r="AT115" s="256" t="s">
        <v>153</v>
      </c>
      <c r="AU115" s="256" t="s">
        <v>83</v>
      </c>
      <c r="AV115" s="15" t="s">
        <v>149</v>
      </c>
      <c r="AW115" s="15" t="s">
        <v>35</v>
      </c>
      <c r="AX115" s="15" t="s">
        <v>81</v>
      </c>
      <c r="AY115" s="256" t="s">
        <v>142</v>
      </c>
    </row>
    <row r="116" s="2" customFormat="1" ht="16.5" customHeight="1">
      <c r="A116" s="40"/>
      <c r="B116" s="41"/>
      <c r="C116" s="206" t="s">
        <v>197</v>
      </c>
      <c r="D116" s="206" t="s">
        <v>144</v>
      </c>
      <c r="E116" s="207" t="s">
        <v>1278</v>
      </c>
      <c r="F116" s="208" t="s">
        <v>1279</v>
      </c>
      <c r="G116" s="209" t="s">
        <v>191</v>
      </c>
      <c r="H116" s="210">
        <v>0.47999999999999998</v>
      </c>
      <c r="I116" s="211"/>
      <c r="J116" s="212">
        <f>ROUND(I116*H116,2)</f>
        <v>0</v>
      </c>
      <c r="K116" s="208" t="s">
        <v>148</v>
      </c>
      <c r="L116" s="46"/>
      <c r="M116" s="213" t="s">
        <v>19</v>
      </c>
      <c r="N116" s="214" t="s">
        <v>44</v>
      </c>
      <c r="O116" s="86"/>
      <c r="P116" s="215">
        <f>O116*H116</f>
        <v>0</v>
      </c>
      <c r="Q116" s="215">
        <v>0</v>
      </c>
      <c r="R116" s="215">
        <f>Q116*H116</f>
        <v>0</v>
      </c>
      <c r="S116" s="215">
        <v>0</v>
      </c>
      <c r="T116" s="216">
        <f>S116*H116</f>
        <v>0</v>
      </c>
      <c r="U116" s="40"/>
      <c r="V116" s="40"/>
      <c r="W116" s="40"/>
      <c r="X116" s="40"/>
      <c r="Y116" s="40"/>
      <c r="Z116" s="40"/>
      <c r="AA116" s="40"/>
      <c r="AB116" s="40"/>
      <c r="AC116" s="40"/>
      <c r="AD116" s="40"/>
      <c r="AE116" s="40"/>
      <c r="AR116" s="217" t="s">
        <v>149</v>
      </c>
      <c r="AT116" s="217" t="s">
        <v>144</v>
      </c>
      <c r="AU116" s="217" t="s">
        <v>83</v>
      </c>
      <c r="AY116" s="19" t="s">
        <v>142</v>
      </c>
      <c r="BE116" s="218">
        <f>IF(N116="základní",J116,0)</f>
        <v>0</v>
      </c>
      <c r="BF116" s="218">
        <f>IF(N116="snížená",J116,0)</f>
        <v>0</v>
      </c>
      <c r="BG116" s="218">
        <f>IF(N116="zákl. přenesená",J116,0)</f>
        <v>0</v>
      </c>
      <c r="BH116" s="218">
        <f>IF(N116="sníž. přenesená",J116,0)</f>
        <v>0</v>
      </c>
      <c r="BI116" s="218">
        <f>IF(N116="nulová",J116,0)</f>
        <v>0</v>
      </c>
      <c r="BJ116" s="19" t="s">
        <v>81</v>
      </c>
      <c r="BK116" s="218">
        <f>ROUND(I116*H116,2)</f>
        <v>0</v>
      </c>
      <c r="BL116" s="19" t="s">
        <v>149</v>
      </c>
      <c r="BM116" s="217" t="s">
        <v>1321</v>
      </c>
    </row>
    <row r="117" s="2" customFormat="1">
      <c r="A117" s="40"/>
      <c r="B117" s="41"/>
      <c r="C117" s="42"/>
      <c r="D117" s="219" t="s">
        <v>151</v>
      </c>
      <c r="E117" s="42"/>
      <c r="F117" s="220" t="s">
        <v>1281</v>
      </c>
      <c r="G117" s="42"/>
      <c r="H117" s="42"/>
      <c r="I117" s="221"/>
      <c r="J117" s="42"/>
      <c r="K117" s="42"/>
      <c r="L117" s="46"/>
      <c r="M117" s="222"/>
      <c r="N117" s="223"/>
      <c r="O117" s="86"/>
      <c r="P117" s="86"/>
      <c r="Q117" s="86"/>
      <c r="R117" s="86"/>
      <c r="S117" s="86"/>
      <c r="T117" s="87"/>
      <c r="U117" s="40"/>
      <c r="V117" s="40"/>
      <c r="W117" s="40"/>
      <c r="X117" s="40"/>
      <c r="Y117" s="40"/>
      <c r="Z117" s="40"/>
      <c r="AA117" s="40"/>
      <c r="AB117" s="40"/>
      <c r="AC117" s="40"/>
      <c r="AD117" s="40"/>
      <c r="AE117" s="40"/>
      <c r="AT117" s="19" t="s">
        <v>151</v>
      </c>
      <c r="AU117" s="19" t="s">
        <v>83</v>
      </c>
    </row>
    <row r="118" s="13" customFormat="1">
      <c r="A118" s="13"/>
      <c r="B118" s="224"/>
      <c r="C118" s="225"/>
      <c r="D118" s="226" t="s">
        <v>153</v>
      </c>
      <c r="E118" s="227" t="s">
        <v>19</v>
      </c>
      <c r="F118" s="228" t="s">
        <v>1282</v>
      </c>
      <c r="G118" s="225"/>
      <c r="H118" s="227" t="s">
        <v>19</v>
      </c>
      <c r="I118" s="229"/>
      <c r="J118" s="225"/>
      <c r="K118" s="225"/>
      <c r="L118" s="230"/>
      <c r="M118" s="231"/>
      <c r="N118" s="232"/>
      <c r="O118" s="232"/>
      <c r="P118" s="232"/>
      <c r="Q118" s="232"/>
      <c r="R118" s="232"/>
      <c r="S118" s="232"/>
      <c r="T118" s="233"/>
      <c r="U118" s="13"/>
      <c r="V118" s="13"/>
      <c r="W118" s="13"/>
      <c r="X118" s="13"/>
      <c r="Y118" s="13"/>
      <c r="Z118" s="13"/>
      <c r="AA118" s="13"/>
      <c r="AB118" s="13"/>
      <c r="AC118" s="13"/>
      <c r="AD118" s="13"/>
      <c r="AE118" s="13"/>
      <c r="AT118" s="234" t="s">
        <v>153</v>
      </c>
      <c r="AU118" s="234" t="s">
        <v>83</v>
      </c>
      <c r="AV118" s="13" t="s">
        <v>81</v>
      </c>
      <c r="AW118" s="13" t="s">
        <v>35</v>
      </c>
      <c r="AX118" s="13" t="s">
        <v>73</v>
      </c>
      <c r="AY118" s="234" t="s">
        <v>142</v>
      </c>
    </row>
    <row r="119" s="13" customFormat="1">
      <c r="A119" s="13"/>
      <c r="B119" s="224"/>
      <c r="C119" s="225"/>
      <c r="D119" s="226" t="s">
        <v>153</v>
      </c>
      <c r="E119" s="227" t="s">
        <v>19</v>
      </c>
      <c r="F119" s="228" t="s">
        <v>1307</v>
      </c>
      <c r="G119" s="225"/>
      <c r="H119" s="227" t="s">
        <v>19</v>
      </c>
      <c r="I119" s="229"/>
      <c r="J119" s="225"/>
      <c r="K119" s="225"/>
      <c r="L119" s="230"/>
      <c r="M119" s="231"/>
      <c r="N119" s="232"/>
      <c r="O119" s="232"/>
      <c r="P119" s="232"/>
      <c r="Q119" s="232"/>
      <c r="R119" s="232"/>
      <c r="S119" s="232"/>
      <c r="T119" s="233"/>
      <c r="U119" s="13"/>
      <c r="V119" s="13"/>
      <c r="W119" s="13"/>
      <c r="X119" s="13"/>
      <c r="Y119" s="13"/>
      <c r="Z119" s="13"/>
      <c r="AA119" s="13"/>
      <c r="AB119" s="13"/>
      <c r="AC119" s="13"/>
      <c r="AD119" s="13"/>
      <c r="AE119" s="13"/>
      <c r="AT119" s="234" t="s">
        <v>153</v>
      </c>
      <c r="AU119" s="234" t="s">
        <v>83</v>
      </c>
      <c r="AV119" s="13" t="s">
        <v>81</v>
      </c>
      <c r="AW119" s="13" t="s">
        <v>35</v>
      </c>
      <c r="AX119" s="13" t="s">
        <v>73</v>
      </c>
      <c r="AY119" s="234" t="s">
        <v>142</v>
      </c>
    </row>
    <row r="120" s="14" customFormat="1">
      <c r="A120" s="14"/>
      <c r="B120" s="235"/>
      <c r="C120" s="236"/>
      <c r="D120" s="226" t="s">
        <v>153</v>
      </c>
      <c r="E120" s="237" t="s">
        <v>19</v>
      </c>
      <c r="F120" s="238" t="s">
        <v>1308</v>
      </c>
      <c r="G120" s="236"/>
      <c r="H120" s="239">
        <v>0.47999999999999998</v>
      </c>
      <c r="I120" s="240"/>
      <c r="J120" s="236"/>
      <c r="K120" s="236"/>
      <c r="L120" s="241"/>
      <c r="M120" s="242"/>
      <c r="N120" s="243"/>
      <c r="O120" s="243"/>
      <c r="P120" s="243"/>
      <c r="Q120" s="243"/>
      <c r="R120" s="243"/>
      <c r="S120" s="243"/>
      <c r="T120" s="244"/>
      <c r="U120" s="14"/>
      <c r="V120" s="14"/>
      <c r="W120" s="14"/>
      <c r="X120" s="14"/>
      <c r="Y120" s="14"/>
      <c r="Z120" s="14"/>
      <c r="AA120" s="14"/>
      <c r="AB120" s="14"/>
      <c r="AC120" s="14"/>
      <c r="AD120" s="14"/>
      <c r="AE120" s="14"/>
      <c r="AT120" s="245" t="s">
        <v>153</v>
      </c>
      <c r="AU120" s="245" t="s">
        <v>83</v>
      </c>
      <c r="AV120" s="14" t="s">
        <v>83</v>
      </c>
      <c r="AW120" s="14" t="s">
        <v>35</v>
      </c>
      <c r="AX120" s="14" t="s">
        <v>73</v>
      </c>
      <c r="AY120" s="245" t="s">
        <v>142</v>
      </c>
    </row>
    <row r="121" s="15" customFormat="1">
      <c r="A121" s="15"/>
      <c r="B121" s="246"/>
      <c r="C121" s="247"/>
      <c r="D121" s="226" t="s">
        <v>153</v>
      </c>
      <c r="E121" s="248" t="s">
        <v>19</v>
      </c>
      <c r="F121" s="249" t="s">
        <v>160</v>
      </c>
      <c r="G121" s="247"/>
      <c r="H121" s="250">
        <v>0.47999999999999998</v>
      </c>
      <c r="I121" s="251"/>
      <c r="J121" s="247"/>
      <c r="K121" s="247"/>
      <c r="L121" s="252"/>
      <c r="M121" s="253"/>
      <c r="N121" s="254"/>
      <c r="O121" s="254"/>
      <c r="P121" s="254"/>
      <c r="Q121" s="254"/>
      <c r="R121" s="254"/>
      <c r="S121" s="254"/>
      <c r="T121" s="255"/>
      <c r="U121" s="15"/>
      <c r="V121" s="15"/>
      <c r="W121" s="15"/>
      <c r="X121" s="15"/>
      <c r="Y121" s="15"/>
      <c r="Z121" s="15"/>
      <c r="AA121" s="15"/>
      <c r="AB121" s="15"/>
      <c r="AC121" s="15"/>
      <c r="AD121" s="15"/>
      <c r="AE121" s="15"/>
      <c r="AT121" s="256" t="s">
        <v>153</v>
      </c>
      <c r="AU121" s="256" t="s">
        <v>83</v>
      </c>
      <c r="AV121" s="15" t="s">
        <v>149</v>
      </c>
      <c r="AW121" s="15" t="s">
        <v>35</v>
      </c>
      <c r="AX121" s="15" t="s">
        <v>81</v>
      </c>
      <c r="AY121" s="256" t="s">
        <v>142</v>
      </c>
    </row>
    <row r="122" s="2" customFormat="1" ht="16.5" customHeight="1">
      <c r="A122" s="40"/>
      <c r="B122" s="41"/>
      <c r="C122" s="206" t="s">
        <v>209</v>
      </c>
      <c r="D122" s="206" t="s">
        <v>144</v>
      </c>
      <c r="E122" s="207" t="s">
        <v>1310</v>
      </c>
      <c r="F122" s="208" t="s">
        <v>1311</v>
      </c>
      <c r="G122" s="209" t="s">
        <v>644</v>
      </c>
      <c r="H122" s="210">
        <v>8</v>
      </c>
      <c r="I122" s="211"/>
      <c r="J122" s="212">
        <f>ROUND(I122*H122,2)</f>
        <v>0</v>
      </c>
      <c r="K122" s="208" t="s">
        <v>19</v>
      </c>
      <c r="L122" s="46"/>
      <c r="M122" s="213" t="s">
        <v>19</v>
      </c>
      <c r="N122" s="214" t="s">
        <v>44</v>
      </c>
      <c r="O122" s="86"/>
      <c r="P122" s="215">
        <f>O122*H122</f>
        <v>0</v>
      </c>
      <c r="Q122" s="215">
        <v>0</v>
      </c>
      <c r="R122" s="215">
        <f>Q122*H122</f>
        <v>0</v>
      </c>
      <c r="S122" s="215">
        <v>0</v>
      </c>
      <c r="T122" s="216">
        <f>S122*H122</f>
        <v>0</v>
      </c>
      <c r="U122" s="40"/>
      <c r="V122" s="40"/>
      <c r="W122" s="40"/>
      <c r="X122" s="40"/>
      <c r="Y122" s="40"/>
      <c r="Z122" s="40"/>
      <c r="AA122" s="40"/>
      <c r="AB122" s="40"/>
      <c r="AC122" s="40"/>
      <c r="AD122" s="40"/>
      <c r="AE122" s="40"/>
      <c r="AR122" s="217" t="s">
        <v>149</v>
      </c>
      <c r="AT122" s="217" t="s">
        <v>144</v>
      </c>
      <c r="AU122" s="217" t="s">
        <v>83</v>
      </c>
      <c r="AY122" s="19" t="s">
        <v>142</v>
      </c>
      <c r="BE122" s="218">
        <f>IF(N122="základní",J122,0)</f>
        <v>0</v>
      </c>
      <c r="BF122" s="218">
        <f>IF(N122="snížená",J122,0)</f>
        <v>0</v>
      </c>
      <c r="BG122" s="218">
        <f>IF(N122="zákl. přenesená",J122,0)</f>
        <v>0</v>
      </c>
      <c r="BH122" s="218">
        <f>IF(N122="sníž. přenesená",J122,0)</f>
        <v>0</v>
      </c>
      <c r="BI122" s="218">
        <f>IF(N122="nulová",J122,0)</f>
        <v>0</v>
      </c>
      <c r="BJ122" s="19" t="s">
        <v>81</v>
      </c>
      <c r="BK122" s="218">
        <f>ROUND(I122*H122,2)</f>
        <v>0</v>
      </c>
      <c r="BL122" s="19" t="s">
        <v>149</v>
      </c>
      <c r="BM122" s="217" t="s">
        <v>1322</v>
      </c>
    </row>
    <row r="123" s="13" customFormat="1">
      <c r="A123" s="13"/>
      <c r="B123" s="224"/>
      <c r="C123" s="225"/>
      <c r="D123" s="226" t="s">
        <v>153</v>
      </c>
      <c r="E123" s="227" t="s">
        <v>19</v>
      </c>
      <c r="F123" s="228" t="s">
        <v>1193</v>
      </c>
      <c r="G123" s="225"/>
      <c r="H123" s="227" t="s">
        <v>19</v>
      </c>
      <c r="I123" s="229"/>
      <c r="J123" s="225"/>
      <c r="K123" s="225"/>
      <c r="L123" s="230"/>
      <c r="M123" s="231"/>
      <c r="N123" s="232"/>
      <c r="O123" s="232"/>
      <c r="P123" s="232"/>
      <c r="Q123" s="232"/>
      <c r="R123" s="232"/>
      <c r="S123" s="232"/>
      <c r="T123" s="233"/>
      <c r="U123" s="13"/>
      <c r="V123" s="13"/>
      <c r="W123" s="13"/>
      <c r="X123" s="13"/>
      <c r="Y123" s="13"/>
      <c r="Z123" s="13"/>
      <c r="AA123" s="13"/>
      <c r="AB123" s="13"/>
      <c r="AC123" s="13"/>
      <c r="AD123" s="13"/>
      <c r="AE123" s="13"/>
      <c r="AT123" s="234" t="s">
        <v>153</v>
      </c>
      <c r="AU123" s="234" t="s">
        <v>83</v>
      </c>
      <c r="AV123" s="13" t="s">
        <v>81</v>
      </c>
      <c r="AW123" s="13" t="s">
        <v>35</v>
      </c>
      <c r="AX123" s="13" t="s">
        <v>73</v>
      </c>
      <c r="AY123" s="234" t="s">
        <v>142</v>
      </c>
    </row>
    <row r="124" s="14" customFormat="1">
      <c r="A124" s="14"/>
      <c r="B124" s="235"/>
      <c r="C124" s="236"/>
      <c r="D124" s="226" t="s">
        <v>153</v>
      </c>
      <c r="E124" s="237" t="s">
        <v>19</v>
      </c>
      <c r="F124" s="238" t="s">
        <v>209</v>
      </c>
      <c r="G124" s="236"/>
      <c r="H124" s="239">
        <v>8</v>
      </c>
      <c r="I124" s="240"/>
      <c r="J124" s="236"/>
      <c r="K124" s="236"/>
      <c r="L124" s="241"/>
      <c r="M124" s="242"/>
      <c r="N124" s="243"/>
      <c r="O124" s="243"/>
      <c r="P124" s="243"/>
      <c r="Q124" s="243"/>
      <c r="R124" s="243"/>
      <c r="S124" s="243"/>
      <c r="T124" s="244"/>
      <c r="U124" s="14"/>
      <c r="V124" s="14"/>
      <c r="W124" s="14"/>
      <c r="X124" s="14"/>
      <c r="Y124" s="14"/>
      <c r="Z124" s="14"/>
      <c r="AA124" s="14"/>
      <c r="AB124" s="14"/>
      <c r="AC124" s="14"/>
      <c r="AD124" s="14"/>
      <c r="AE124" s="14"/>
      <c r="AT124" s="245" t="s">
        <v>153</v>
      </c>
      <c r="AU124" s="245" t="s">
        <v>83</v>
      </c>
      <c r="AV124" s="14" t="s">
        <v>83</v>
      </c>
      <c r="AW124" s="14" t="s">
        <v>35</v>
      </c>
      <c r="AX124" s="14" t="s">
        <v>81</v>
      </c>
      <c r="AY124" s="245" t="s">
        <v>142</v>
      </c>
    </row>
    <row r="125" s="12" customFormat="1" ht="22.8" customHeight="1">
      <c r="A125" s="12"/>
      <c r="B125" s="190"/>
      <c r="C125" s="191"/>
      <c r="D125" s="192" t="s">
        <v>72</v>
      </c>
      <c r="E125" s="204" t="s">
        <v>606</v>
      </c>
      <c r="F125" s="204" t="s">
        <v>607</v>
      </c>
      <c r="G125" s="191"/>
      <c r="H125" s="191"/>
      <c r="I125" s="194"/>
      <c r="J125" s="205">
        <f>BK125</f>
        <v>0</v>
      </c>
      <c r="K125" s="191"/>
      <c r="L125" s="196"/>
      <c r="M125" s="197"/>
      <c r="N125" s="198"/>
      <c r="O125" s="198"/>
      <c r="P125" s="199">
        <f>SUM(P126:P127)</f>
        <v>0</v>
      </c>
      <c r="Q125" s="198"/>
      <c r="R125" s="199">
        <f>SUM(R126:R127)</f>
        <v>0</v>
      </c>
      <c r="S125" s="198"/>
      <c r="T125" s="200">
        <f>SUM(T126:T127)</f>
        <v>0</v>
      </c>
      <c r="U125" s="12"/>
      <c r="V125" s="12"/>
      <c r="W125" s="12"/>
      <c r="X125" s="12"/>
      <c r="Y125" s="12"/>
      <c r="Z125" s="12"/>
      <c r="AA125" s="12"/>
      <c r="AB125" s="12"/>
      <c r="AC125" s="12"/>
      <c r="AD125" s="12"/>
      <c r="AE125" s="12"/>
      <c r="AR125" s="201" t="s">
        <v>81</v>
      </c>
      <c r="AT125" s="202" t="s">
        <v>72</v>
      </c>
      <c r="AU125" s="202" t="s">
        <v>81</v>
      </c>
      <c r="AY125" s="201" t="s">
        <v>142</v>
      </c>
      <c r="BK125" s="203">
        <f>SUM(BK126:BK127)</f>
        <v>0</v>
      </c>
    </row>
    <row r="126" s="2" customFormat="1" ht="16.5" customHeight="1">
      <c r="A126" s="40"/>
      <c r="B126" s="41"/>
      <c r="C126" s="206" t="s">
        <v>221</v>
      </c>
      <c r="D126" s="206" t="s">
        <v>144</v>
      </c>
      <c r="E126" s="207" t="s">
        <v>1289</v>
      </c>
      <c r="F126" s="208" t="s">
        <v>1290</v>
      </c>
      <c r="G126" s="209" t="s">
        <v>253</v>
      </c>
      <c r="H126" s="210">
        <v>0.45000000000000001</v>
      </c>
      <c r="I126" s="211"/>
      <c r="J126" s="212">
        <f>ROUND(I126*H126,2)</f>
        <v>0</v>
      </c>
      <c r="K126" s="208" t="s">
        <v>148</v>
      </c>
      <c r="L126" s="46"/>
      <c r="M126" s="213" t="s">
        <v>19</v>
      </c>
      <c r="N126" s="214" t="s">
        <v>44</v>
      </c>
      <c r="O126" s="86"/>
      <c r="P126" s="215">
        <f>O126*H126</f>
        <v>0</v>
      </c>
      <c r="Q126" s="215">
        <v>0</v>
      </c>
      <c r="R126" s="215">
        <f>Q126*H126</f>
        <v>0</v>
      </c>
      <c r="S126" s="215">
        <v>0</v>
      </c>
      <c r="T126" s="216">
        <f>S126*H126</f>
        <v>0</v>
      </c>
      <c r="U126" s="40"/>
      <c r="V126" s="40"/>
      <c r="W126" s="40"/>
      <c r="X126" s="40"/>
      <c r="Y126" s="40"/>
      <c r="Z126" s="40"/>
      <c r="AA126" s="40"/>
      <c r="AB126" s="40"/>
      <c r="AC126" s="40"/>
      <c r="AD126" s="40"/>
      <c r="AE126" s="40"/>
      <c r="AR126" s="217" t="s">
        <v>149</v>
      </c>
      <c r="AT126" s="217" t="s">
        <v>144</v>
      </c>
      <c r="AU126" s="217" t="s">
        <v>83</v>
      </c>
      <c r="AY126" s="19" t="s">
        <v>142</v>
      </c>
      <c r="BE126" s="218">
        <f>IF(N126="základní",J126,0)</f>
        <v>0</v>
      </c>
      <c r="BF126" s="218">
        <f>IF(N126="snížená",J126,0)</f>
        <v>0</v>
      </c>
      <c r="BG126" s="218">
        <f>IF(N126="zákl. přenesená",J126,0)</f>
        <v>0</v>
      </c>
      <c r="BH126" s="218">
        <f>IF(N126="sníž. přenesená",J126,0)</f>
        <v>0</v>
      </c>
      <c r="BI126" s="218">
        <f>IF(N126="nulová",J126,0)</f>
        <v>0</v>
      </c>
      <c r="BJ126" s="19" t="s">
        <v>81</v>
      </c>
      <c r="BK126" s="218">
        <f>ROUND(I126*H126,2)</f>
        <v>0</v>
      </c>
      <c r="BL126" s="19" t="s">
        <v>149</v>
      </c>
      <c r="BM126" s="217" t="s">
        <v>1323</v>
      </c>
    </row>
    <row r="127" s="2" customFormat="1">
      <c r="A127" s="40"/>
      <c r="B127" s="41"/>
      <c r="C127" s="42"/>
      <c r="D127" s="219" t="s">
        <v>151</v>
      </c>
      <c r="E127" s="42"/>
      <c r="F127" s="220" t="s">
        <v>1292</v>
      </c>
      <c r="G127" s="42"/>
      <c r="H127" s="42"/>
      <c r="I127" s="221"/>
      <c r="J127" s="42"/>
      <c r="K127" s="42"/>
      <c r="L127" s="46"/>
      <c r="M127" s="270"/>
      <c r="N127" s="271"/>
      <c r="O127" s="272"/>
      <c r="P127" s="272"/>
      <c r="Q127" s="272"/>
      <c r="R127" s="272"/>
      <c r="S127" s="272"/>
      <c r="T127" s="273"/>
      <c r="U127" s="40"/>
      <c r="V127" s="40"/>
      <c r="W127" s="40"/>
      <c r="X127" s="40"/>
      <c r="Y127" s="40"/>
      <c r="Z127" s="40"/>
      <c r="AA127" s="40"/>
      <c r="AB127" s="40"/>
      <c r="AC127" s="40"/>
      <c r="AD127" s="40"/>
      <c r="AE127" s="40"/>
      <c r="AT127" s="19" t="s">
        <v>151</v>
      </c>
      <c r="AU127" s="19" t="s">
        <v>83</v>
      </c>
    </row>
    <row r="128" s="2" customFormat="1" ht="6.96" customHeight="1">
      <c r="A128" s="40"/>
      <c r="B128" s="61"/>
      <c r="C128" s="62"/>
      <c r="D128" s="62"/>
      <c r="E128" s="62"/>
      <c r="F128" s="62"/>
      <c r="G128" s="62"/>
      <c r="H128" s="62"/>
      <c r="I128" s="62"/>
      <c r="J128" s="62"/>
      <c r="K128" s="62"/>
      <c r="L128" s="46"/>
      <c r="M128" s="40"/>
      <c r="O128" s="40"/>
      <c r="P128" s="40"/>
      <c r="Q128" s="40"/>
      <c r="R128" s="40"/>
      <c r="S128" s="40"/>
      <c r="T128" s="40"/>
      <c r="U128" s="40"/>
      <c r="V128" s="40"/>
      <c r="W128" s="40"/>
      <c r="X128" s="40"/>
      <c r="Y128" s="40"/>
      <c r="Z128" s="40"/>
      <c r="AA128" s="40"/>
      <c r="AB128" s="40"/>
      <c r="AC128" s="40"/>
      <c r="AD128" s="40"/>
      <c r="AE128" s="40"/>
    </row>
  </sheetData>
  <sheetProtection sheet="1" autoFilter="0" formatColumns="0" formatRows="0" objects="1" scenarios="1" spinCount="100000" saltValue="UE6smaI6ux/QqWFdXM3fReFCCvnYalu8rtoPHkuPKHvXJ7frK3yqWWOg6R60QEFEkzRUpOl3LpPVXUa8jPqfYA==" hashValue="b0K2mqmAvpqTqAVovHgxcodWrrS8AfACNLOTZt8OfjD4o++3LYFO6GeW7JVwrEgbZjPbtjCr49jd5+k+81z9jg==" algorithmName="SHA-512" password="CC35"/>
  <autoFilter ref="C81:K127"/>
  <mergeCells count="9">
    <mergeCell ref="E7:H7"/>
    <mergeCell ref="E9:H9"/>
    <mergeCell ref="E18:H18"/>
    <mergeCell ref="E27:H27"/>
    <mergeCell ref="E48:H48"/>
    <mergeCell ref="E50:H50"/>
    <mergeCell ref="E72:H72"/>
    <mergeCell ref="E74:H74"/>
    <mergeCell ref="L2:V2"/>
  </mergeCells>
  <hyperlinks>
    <hyperlink ref="F86" r:id="rId1" display="https://podminky.urs.cz/item/CS_URS_2025_02/111151131"/>
    <hyperlink ref="F91" r:id="rId2" display="https://podminky.urs.cz/item/CS_URS_2025_02/184813134"/>
    <hyperlink ref="F100" r:id="rId3" display="https://podminky.urs.cz/item/CS_URS_2025_02/184853541"/>
    <hyperlink ref="F110" r:id="rId4" display="https://podminky.urs.cz/item/CS_URS_2025_02/185804311"/>
    <hyperlink ref="F117" r:id="rId5" display="https://podminky.urs.cz/item/CS_URS_2025_02/185851121"/>
    <hyperlink ref="F127" r:id="rId6" display="https://podminky.urs.cz/item/CS_URS_2025_02/998231311"/>
  </hyperlinks>
  <pageMargins left="0.39375" right="0.39375" top="0.39375" bottom="0.39375" header="0" footer="0"/>
  <pageSetup paperSize="9" orientation="landscape" blackAndWhite="1" fitToHeight="100"/>
  <headerFooter>
    <oddFooter>&amp;CStrana &amp;P z &amp;N</oddFooter>
  </headerFooter>
  <drawing r:id="rId7"/>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101</v>
      </c>
    </row>
    <row r="3" s="1" customFormat="1" ht="6.96" customHeight="1">
      <c r="B3" s="130"/>
      <c r="C3" s="131"/>
      <c r="D3" s="131"/>
      <c r="E3" s="131"/>
      <c r="F3" s="131"/>
      <c r="G3" s="131"/>
      <c r="H3" s="131"/>
      <c r="I3" s="131"/>
      <c r="J3" s="131"/>
      <c r="K3" s="131"/>
      <c r="L3" s="22"/>
      <c r="AT3" s="19" t="s">
        <v>83</v>
      </c>
    </row>
    <row r="4" s="1" customFormat="1" ht="24.96" customHeight="1">
      <c r="B4" s="22"/>
      <c r="D4" s="132" t="s">
        <v>102</v>
      </c>
      <c r="L4" s="22"/>
      <c r="M4" s="133" t="s">
        <v>10</v>
      </c>
      <c r="AT4" s="19" t="s">
        <v>4</v>
      </c>
    </row>
    <row r="5" s="1" customFormat="1" ht="6.96" customHeight="1">
      <c r="B5" s="22"/>
      <c r="L5" s="22"/>
    </row>
    <row r="6" s="1" customFormat="1" ht="12" customHeight="1">
      <c r="B6" s="22"/>
      <c r="D6" s="134" t="s">
        <v>16</v>
      </c>
      <c r="L6" s="22"/>
    </row>
    <row r="7" s="1" customFormat="1" ht="16.5" customHeight="1">
      <c r="B7" s="22"/>
      <c r="E7" s="135" t="str">
        <f>'Rekapitulace stavby'!K6</f>
        <v>Realizace SZ v k.ú. Karpentná</v>
      </c>
      <c r="F7" s="134"/>
      <c r="G7" s="134"/>
      <c r="H7" s="134"/>
      <c r="L7" s="22"/>
    </row>
    <row r="8" s="2" customFormat="1" ht="12" customHeight="1">
      <c r="A8" s="40"/>
      <c r="B8" s="46"/>
      <c r="C8" s="40"/>
      <c r="D8" s="134" t="s">
        <v>103</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1324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19</v>
      </c>
      <c r="K11" s="40"/>
      <c r="L11" s="136"/>
      <c r="S11" s="40"/>
      <c r="T11" s="40"/>
      <c r="U11" s="40"/>
      <c r="V11" s="40"/>
      <c r="W11" s="40"/>
      <c r="X11" s="40"/>
      <c r="Y11" s="40"/>
      <c r="Z11" s="40"/>
      <c r="AA11" s="40"/>
      <c r="AB11" s="40"/>
      <c r="AC11" s="40"/>
      <c r="AD11" s="40"/>
      <c r="AE11" s="40"/>
    </row>
    <row r="12" s="2" customFormat="1" ht="12" customHeight="1">
      <c r="A12" s="40"/>
      <c r="B12" s="46"/>
      <c r="C12" s="40"/>
      <c r="D12" s="134" t="s">
        <v>21</v>
      </c>
      <c r="E12" s="40"/>
      <c r="F12" s="138" t="s">
        <v>22</v>
      </c>
      <c r="G12" s="40"/>
      <c r="H12" s="40"/>
      <c r="I12" s="134" t="s">
        <v>23</v>
      </c>
      <c r="J12" s="139" t="str">
        <f>'Rekapitulace stavby'!AN8</f>
        <v>8. 9. 2025</v>
      </c>
      <c r="K12" s="40"/>
      <c r="L12" s="136"/>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6"/>
      <c r="S13" s="40"/>
      <c r="T13" s="40"/>
      <c r="U13" s="40"/>
      <c r="V13" s="40"/>
      <c r="W13" s="40"/>
      <c r="X13" s="40"/>
      <c r="Y13" s="40"/>
      <c r="Z13" s="40"/>
      <c r="AA13" s="40"/>
      <c r="AB13" s="40"/>
      <c r="AC13" s="40"/>
      <c r="AD13" s="40"/>
      <c r="AE13" s="40"/>
    </row>
    <row r="14" s="2" customFormat="1" ht="12" customHeight="1">
      <c r="A14" s="40"/>
      <c r="B14" s="46"/>
      <c r="C14" s="40"/>
      <c r="D14" s="134" t="s">
        <v>25</v>
      </c>
      <c r="E14" s="40"/>
      <c r="F14" s="40"/>
      <c r="G14" s="40"/>
      <c r="H14" s="40"/>
      <c r="I14" s="134" t="s">
        <v>26</v>
      </c>
      <c r="J14" s="138" t="s">
        <v>27</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28</v>
      </c>
      <c r="F15" s="40"/>
      <c r="G15" s="40"/>
      <c r="H15" s="40"/>
      <c r="I15" s="134" t="s">
        <v>29</v>
      </c>
      <c r="J15" s="138" t="s">
        <v>19</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30</v>
      </c>
      <c r="E17" s="40"/>
      <c r="F17" s="40"/>
      <c r="G17" s="40"/>
      <c r="H17" s="40"/>
      <c r="I17" s="134" t="s">
        <v>26</v>
      </c>
      <c r="J17" s="35"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8"/>
      <c r="G18" s="138"/>
      <c r="H18" s="138"/>
      <c r="I18" s="134" t="s">
        <v>29</v>
      </c>
      <c r="J18" s="35"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32</v>
      </c>
      <c r="E20" s="40"/>
      <c r="F20" s="40"/>
      <c r="G20" s="40"/>
      <c r="H20" s="40"/>
      <c r="I20" s="134" t="s">
        <v>26</v>
      </c>
      <c r="J20" s="138" t="s">
        <v>33</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34</v>
      </c>
      <c r="F21" s="40"/>
      <c r="G21" s="40"/>
      <c r="H21" s="40"/>
      <c r="I21" s="134" t="s">
        <v>29</v>
      </c>
      <c r="J21" s="138" t="s">
        <v>19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36</v>
      </c>
      <c r="E23" s="40"/>
      <c r="F23" s="40"/>
      <c r="G23" s="40"/>
      <c r="H23" s="40"/>
      <c r="I23" s="134" t="s">
        <v>26</v>
      </c>
      <c r="J23" s="138" t="s">
        <v>19</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
        <v>1188</v>
      </c>
      <c r="F24" s="40"/>
      <c r="G24" s="40"/>
      <c r="H24" s="40"/>
      <c r="I24" s="134" t="s">
        <v>29</v>
      </c>
      <c r="J24" s="138" t="s">
        <v>19</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37</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6"/>
      <c r="S29" s="40"/>
      <c r="T29" s="40"/>
      <c r="U29" s="40"/>
      <c r="V29" s="40"/>
      <c r="W29" s="40"/>
      <c r="X29" s="40"/>
      <c r="Y29" s="40"/>
      <c r="Z29" s="40"/>
      <c r="AA29" s="40"/>
      <c r="AB29" s="40"/>
      <c r="AC29" s="40"/>
      <c r="AD29" s="40"/>
      <c r="AE29" s="40"/>
    </row>
    <row r="30" s="2" customFormat="1" ht="25.44" customHeight="1">
      <c r="A30" s="40"/>
      <c r="B30" s="46"/>
      <c r="C30" s="40"/>
      <c r="D30" s="145" t="s">
        <v>39</v>
      </c>
      <c r="E30" s="40"/>
      <c r="F30" s="40"/>
      <c r="G30" s="40"/>
      <c r="H30" s="40"/>
      <c r="I30" s="40"/>
      <c r="J30" s="146">
        <f>ROUND(J82, 2)</f>
        <v>0</v>
      </c>
      <c r="K30" s="40"/>
      <c r="L30" s="136"/>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6"/>
      <c r="S31" s="40"/>
      <c r="T31" s="40"/>
      <c r="U31" s="40"/>
      <c r="V31" s="40"/>
      <c r="W31" s="40"/>
      <c r="X31" s="40"/>
      <c r="Y31" s="40"/>
      <c r="Z31" s="40"/>
      <c r="AA31" s="40"/>
      <c r="AB31" s="40"/>
      <c r="AC31" s="40"/>
      <c r="AD31" s="40"/>
      <c r="AE31" s="40"/>
    </row>
    <row r="32" s="2" customFormat="1" ht="14.4" customHeight="1">
      <c r="A32" s="40"/>
      <c r="B32" s="46"/>
      <c r="C32" s="40"/>
      <c r="D32" s="40"/>
      <c r="E32" s="40"/>
      <c r="F32" s="147" t="s">
        <v>41</v>
      </c>
      <c r="G32" s="40"/>
      <c r="H32" s="40"/>
      <c r="I32" s="147" t="s">
        <v>40</v>
      </c>
      <c r="J32" s="147" t="s">
        <v>42</v>
      </c>
      <c r="K32" s="40"/>
      <c r="L32" s="136"/>
      <c r="S32" s="40"/>
      <c r="T32" s="40"/>
      <c r="U32" s="40"/>
      <c r="V32" s="40"/>
      <c r="W32" s="40"/>
      <c r="X32" s="40"/>
      <c r="Y32" s="40"/>
      <c r="Z32" s="40"/>
      <c r="AA32" s="40"/>
      <c r="AB32" s="40"/>
      <c r="AC32" s="40"/>
      <c r="AD32" s="40"/>
      <c r="AE32" s="40"/>
    </row>
    <row r="33" s="2" customFormat="1" ht="14.4" customHeight="1">
      <c r="A33" s="40"/>
      <c r="B33" s="46"/>
      <c r="C33" s="40"/>
      <c r="D33" s="148" t="s">
        <v>43</v>
      </c>
      <c r="E33" s="134" t="s">
        <v>44</v>
      </c>
      <c r="F33" s="149">
        <f>ROUND((SUM(BE82:BE136)),  2)</f>
        <v>0</v>
      </c>
      <c r="G33" s="40"/>
      <c r="H33" s="40"/>
      <c r="I33" s="150">
        <v>0.20999999999999999</v>
      </c>
      <c r="J33" s="149">
        <f>ROUND(((SUM(BE82:BE136))*I33),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45</v>
      </c>
      <c r="F34" s="149">
        <f>ROUND((SUM(BF82:BF136)),  2)</f>
        <v>0</v>
      </c>
      <c r="G34" s="40"/>
      <c r="H34" s="40"/>
      <c r="I34" s="150">
        <v>0.14999999999999999</v>
      </c>
      <c r="J34" s="149">
        <f>ROUND(((SUM(BF82:BF136))*I34),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46</v>
      </c>
      <c r="F35" s="149">
        <f>ROUND((SUM(BG82:BG136)),  2)</f>
        <v>0</v>
      </c>
      <c r="G35" s="40"/>
      <c r="H35" s="40"/>
      <c r="I35" s="150">
        <v>0.20999999999999999</v>
      </c>
      <c r="J35" s="149">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47</v>
      </c>
      <c r="F36" s="149">
        <f>ROUND((SUM(BH82:BH136)),  2)</f>
        <v>0</v>
      </c>
      <c r="G36" s="40"/>
      <c r="H36" s="40"/>
      <c r="I36" s="150">
        <v>0.14999999999999999</v>
      </c>
      <c r="J36" s="149">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48</v>
      </c>
      <c r="F37" s="149">
        <f>ROUND((SUM(BI82:BI136)),  2)</f>
        <v>0</v>
      </c>
      <c r="G37" s="40"/>
      <c r="H37" s="40"/>
      <c r="I37" s="150">
        <v>0</v>
      </c>
      <c r="J37" s="149">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1"/>
      <c r="D39" s="152" t="s">
        <v>49</v>
      </c>
      <c r="E39" s="153"/>
      <c r="F39" s="153"/>
      <c r="G39" s="154" t="s">
        <v>50</v>
      </c>
      <c r="H39" s="155" t="s">
        <v>51</v>
      </c>
      <c r="I39" s="153"/>
      <c r="J39" s="156">
        <f>SUM(J30:J37)</f>
        <v>0</v>
      </c>
      <c r="K39" s="157"/>
      <c r="L39" s="136"/>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6"/>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6"/>
      <c r="S44" s="40"/>
      <c r="T44" s="40"/>
      <c r="U44" s="40"/>
      <c r="V44" s="40"/>
      <c r="W44" s="40"/>
      <c r="X44" s="40"/>
      <c r="Y44" s="40"/>
      <c r="Z44" s="40"/>
      <c r="AA44" s="40"/>
      <c r="AB44" s="40"/>
      <c r="AC44" s="40"/>
      <c r="AD44" s="40"/>
      <c r="AE44" s="40"/>
    </row>
    <row r="45" s="2" customFormat="1" ht="24.96" customHeight="1">
      <c r="A45" s="40"/>
      <c r="B45" s="41"/>
      <c r="C45" s="25" t="s">
        <v>106</v>
      </c>
      <c r="D45" s="42"/>
      <c r="E45" s="42"/>
      <c r="F45" s="42"/>
      <c r="G45" s="42"/>
      <c r="H45" s="42"/>
      <c r="I45" s="42"/>
      <c r="J45" s="42"/>
      <c r="K45" s="42"/>
      <c r="L45" s="136"/>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36"/>
      <c r="S47" s="40"/>
      <c r="T47" s="40"/>
      <c r="U47" s="40"/>
      <c r="V47" s="40"/>
      <c r="W47" s="40"/>
      <c r="X47" s="40"/>
      <c r="Y47" s="40"/>
      <c r="Z47" s="40"/>
      <c r="AA47" s="40"/>
      <c r="AB47" s="40"/>
      <c r="AC47" s="40"/>
      <c r="AD47" s="40"/>
      <c r="AE47" s="40"/>
    </row>
    <row r="48" s="2" customFormat="1" ht="16.5" customHeight="1">
      <c r="A48" s="40"/>
      <c r="B48" s="41"/>
      <c r="C48" s="42"/>
      <c r="D48" s="42"/>
      <c r="E48" s="162" t="str">
        <f>E7</f>
        <v>Realizace SZ v k.ú. Karpentná</v>
      </c>
      <c r="F48" s="34"/>
      <c r="G48" s="34"/>
      <c r="H48" s="34"/>
      <c r="I48" s="42"/>
      <c r="J48" s="42"/>
      <c r="K48" s="42"/>
      <c r="L48" s="136"/>
      <c r="S48" s="40"/>
      <c r="T48" s="40"/>
      <c r="U48" s="40"/>
      <c r="V48" s="40"/>
      <c r="W48" s="40"/>
      <c r="X48" s="40"/>
      <c r="Y48" s="40"/>
      <c r="Z48" s="40"/>
      <c r="AA48" s="40"/>
      <c r="AB48" s="40"/>
      <c r="AC48" s="40"/>
      <c r="AD48" s="40"/>
      <c r="AE48" s="40"/>
    </row>
    <row r="49" s="2" customFormat="1" ht="12" customHeight="1">
      <c r="A49" s="40"/>
      <c r="B49" s="41"/>
      <c r="C49" s="34" t="s">
        <v>103</v>
      </c>
      <c r="D49" s="42"/>
      <c r="E49" s="42"/>
      <c r="F49" s="42"/>
      <c r="G49" s="42"/>
      <c r="H49" s="42"/>
      <c r="I49" s="42"/>
      <c r="J49" s="42"/>
      <c r="K49" s="42"/>
      <c r="L49" s="136"/>
      <c r="S49" s="40"/>
      <c r="T49" s="40"/>
      <c r="U49" s="40"/>
      <c r="V49" s="40"/>
      <c r="W49" s="40"/>
      <c r="X49" s="40"/>
      <c r="Y49" s="40"/>
      <c r="Z49" s="40"/>
      <c r="AA49" s="40"/>
      <c r="AB49" s="40"/>
      <c r="AC49" s="40"/>
      <c r="AD49" s="40"/>
      <c r="AE49" s="40"/>
    </row>
    <row r="50" s="2" customFormat="1" ht="16.5" customHeight="1">
      <c r="A50" s="40"/>
      <c r="B50" s="41"/>
      <c r="C50" s="42"/>
      <c r="D50" s="42"/>
      <c r="E50" s="71" t="str">
        <f>E9</f>
        <v>SO 04_4 - 3. rok následné péče</v>
      </c>
      <c r="F50" s="42"/>
      <c r="G50" s="42"/>
      <c r="H50" s="42"/>
      <c r="I50" s="42"/>
      <c r="J50" s="42"/>
      <c r="K50" s="42"/>
      <c r="L50" s="136"/>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k.ú. Karpentná</v>
      </c>
      <c r="G52" s="42"/>
      <c r="H52" s="42"/>
      <c r="I52" s="34" t="s">
        <v>23</v>
      </c>
      <c r="J52" s="74" t="str">
        <f>IF(J12="","",J12)</f>
        <v>8. 9. 2025</v>
      </c>
      <c r="K52" s="42"/>
      <c r="L52" s="136"/>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s="2" customFormat="1" ht="40.05" customHeight="1">
      <c r="A54" s="40"/>
      <c r="B54" s="41"/>
      <c r="C54" s="34" t="s">
        <v>25</v>
      </c>
      <c r="D54" s="42"/>
      <c r="E54" s="42"/>
      <c r="F54" s="29" t="str">
        <f>E15</f>
        <v>ČR - SPÚ, KPÚ pro Moravskoslezský kraj</v>
      </c>
      <c r="G54" s="42"/>
      <c r="H54" s="42"/>
      <c r="I54" s="34" t="s">
        <v>32</v>
      </c>
      <c r="J54" s="38" t="str">
        <f>E21</f>
        <v>Hanousek s.ro., Barákova 2745/41, 796 01 Prostějov</v>
      </c>
      <c r="K54" s="42"/>
      <c r="L54" s="136"/>
      <c r="S54" s="40"/>
      <c r="T54" s="40"/>
      <c r="U54" s="40"/>
      <c r="V54" s="40"/>
      <c r="W54" s="40"/>
      <c r="X54" s="40"/>
      <c r="Y54" s="40"/>
      <c r="Z54" s="40"/>
      <c r="AA54" s="40"/>
      <c r="AB54" s="40"/>
      <c r="AC54" s="40"/>
      <c r="AD54" s="40"/>
      <c r="AE54" s="40"/>
    </row>
    <row r="55" s="2" customFormat="1" ht="25.65" customHeight="1">
      <c r="A55" s="40"/>
      <c r="B55" s="41"/>
      <c r="C55" s="34" t="s">
        <v>30</v>
      </c>
      <c r="D55" s="42"/>
      <c r="E55" s="42"/>
      <c r="F55" s="29" t="str">
        <f>IF(E18="","",E18)</f>
        <v>Vyplň údaj</v>
      </c>
      <c r="G55" s="42"/>
      <c r="H55" s="42"/>
      <c r="I55" s="34" t="s">
        <v>36</v>
      </c>
      <c r="J55" s="38" t="str">
        <f>E24</f>
        <v>Ing. Michaela Hanousková</v>
      </c>
      <c r="K55" s="42"/>
      <c r="L55" s="136"/>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s="2" customFormat="1" ht="29.28" customHeight="1">
      <c r="A57" s="40"/>
      <c r="B57" s="41"/>
      <c r="C57" s="163" t="s">
        <v>107</v>
      </c>
      <c r="D57" s="164"/>
      <c r="E57" s="164"/>
      <c r="F57" s="164"/>
      <c r="G57" s="164"/>
      <c r="H57" s="164"/>
      <c r="I57" s="164"/>
      <c r="J57" s="165" t="s">
        <v>108</v>
      </c>
      <c r="K57" s="164"/>
      <c r="L57" s="136"/>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s="2" customFormat="1" ht="22.8" customHeight="1">
      <c r="A59" s="40"/>
      <c r="B59" s="41"/>
      <c r="C59" s="166" t="s">
        <v>71</v>
      </c>
      <c r="D59" s="42"/>
      <c r="E59" s="42"/>
      <c r="F59" s="42"/>
      <c r="G59" s="42"/>
      <c r="H59" s="42"/>
      <c r="I59" s="42"/>
      <c r="J59" s="104">
        <f>J82</f>
        <v>0</v>
      </c>
      <c r="K59" s="42"/>
      <c r="L59" s="136"/>
      <c r="S59" s="40"/>
      <c r="T59" s="40"/>
      <c r="U59" s="40"/>
      <c r="V59" s="40"/>
      <c r="W59" s="40"/>
      <c r="X59" s="40"/>
      <c r="Y59" s="40"/>
      <c r="Z59" s="40"/>
      <c r="AA59" s="40"/>
      <c r="AB59" s="40"/>
      <c r="AC59" s="40"/>
      <c r="AD59" s="40"/>
      <c r="AE59" s="40"/>
      <c r="AU59" s="19" t="s">
        <v>109</v>
      </c>
    </row>
    <row r="60" s="9" customFormat="1" ht="24.96" customHeight="1">
      <c r="A60" s="9"/>
      <c r="B60" s="167"/>
      <c r="C60" s="168"/>
      <c r="D60" s="169" t="s">
        <v>110</v>
      </c>
      <c r="E60" s="170"/>
      <c r="F60" s="170"/>
      <c r="G60" s="170"/>
      <c r="H60" s="170"/>
      <c r="I60" s="170"/>
      <c r="J60" s="171">
        <f>J83</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J84</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118</v>
      </c>
      <c r="E62" s="176"/>
      <c r="F62" s="176"/>
      <c r="G62" s="176"/>
      <c r="H62" s="176"/>
      <c r="I62" s="176"/>
      <c r="J62" s="177">
        <f>J134</f>
        <v>0</v>
      </c>
      <c r="K62" s="174"/>
      <c r="L62" s="17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36"/>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36"/>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36"/>
      <c r="S68" s="40"/>
      <c r="T68" s="40"/>
      <c r="U68" s="40"/>
      <c r="V68" s="40"/>
      <c r="W68" s="40"/>
      <c r="X68" s="40"/>
      <c r="Y68" s="40"/>
      <c r="Z68" s="40"/>
      <c r="AA68" s="40"/>
      <c r="AB68" s="40"/>
      <c r="AC68" s="40"/>
      <c r="AD68" s="40"/>
      <c r="AE68" s="40"/>
    </row>
    <row r="69" s="2" customFormat="1" ht="24.96" customHeight="1">
      <c r="A69" s="40"/>
      <c r="B69" s="41"/>
      <c r="C69" s="25" t="s">
        <v>127</v>
      </c>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36"/>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16.5" customHeight="1">
      <c r="A72" s="40"/>
      <c r="B72" s="41"/>
      <c r="C72" s="42"/>
      <c r="D72" s="42"/>
      <c r="E72" s="162" t="str">
        <f>E7</f>
        <v>Realizace SZ v k.ú. Karpentná</v>
      </c>
      <c r="F72" s="34"/>
      <c r="G72" s="34"/>
      <c r="H72" s="34"/>
      <c r="I72" s="42"/>
      <c r="J72" s="42"/>
      <c r="K72" s="42"/>
      <c r="L72" s="136"/>
      <c r="S72" s="40"/>
      <c r="T72" s="40"/>
      <c r="U72" s="40"/>
      <c r="V72" s="40"/>
      <c r="W72" s="40"/>
      <c r="X72" s="40"/>
      <c r="Y72" s="40"/>
      <c r="Z72" s="40"/>
      <c r="AA72" s="40"/>
      <c r="AB72" s="40"/>
      <c r="AC72" s="40"/>
      <c r="AD72" s="40"/>
      <c r="AE72" s="40"/>
    </row>
    <row r="73" s="2" customFormat="1" ht="12" customHeight="1">
      <c r="A73" s="40"/>
      <c r="B73" s="41"/>
      <c r="C73" s="34" t="s">
        <v>103</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6.5" customHeight="1">
      <c r="A74" s="40"/>
      <c r="B74" s="41"/>
      <c r="C74" s="42"/>
      <c r="D74" s="42"/>
      <c r="E74" s="71" t="str">
        <f>E9</f>
        <v>SO 04_4 - 3. rok následné péče</v>
      </c>
      <c r="F74" s="42"/>
      <c r="G74" s="42"/>
      <c r="H74" s="42"/>
      <c r="I74" s="42"/>
      <c r="J74" s="42"/>
      <c r="K74" s="42"/>
      <c r="L74" s="13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2" customHeight="1">
      <c r="A76" s="40"/>
      <c r="B76" s="41"/>
      <c r="C76" s="34" t="s">
        <v>21</v>
      </c>
      <c r="D76" s="42"/>
      <c r="E76" s="42"/>
      <c r="F76" s="29" t="str">
        <f>F12</f>
        <v>k.ú. Karpentná</v>
      </c>
      <c r="G76" s="42"/>
      <c r="H76" s="42"/>
      <c r="I76" s="34" t="s">
        <v>23</v>
      </c>
      <c r="J76" s="74" t="str">
        <f>IF(J12="","",J12)</f>
        <v>8. 9. 2025</v>
      </c>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40.05" customHeight="1">
      <c r="A78" s="40"/>
      <c r="B78" s="41"/>
      <c r="C78" s="34" t="s">
        <v>25</v>
      </c>
      <c r="D78" s="42"/>
      <c r="E78" s="42"/>
      <c r="F78" s="29" t="str">
        <f>E15</f>
        <v>ČR - SPÚ, KPÚ pro Moravskoslezský kraj</v>
      </c>
      <c r="G78" s="42"/>
      <c r="H78" s="42"/>
      <c r="I78" s="34" t="s">
        <v>32</v>
      </c>
      <c r="J78" s="38" t="str">
        <f>E21</f>
        <v>Hanousek s.ro., Barákova 2745/41, 796 01 Prostějov</v>
      </c>
      <c r="K78" s="42"/>
      <c r="L78" s="136"/>
      <c r="S78" s="40"/>
      <c r="T78" s="40"/>
      <c r="U78" s="40"/>
      <c r="V78" s="40"/>
      <c r="W78" s="40"/>
      <c r="X78" s="40"/>
      <c r="Y78" s="40"/>
      <c r="Z78" s="40"/>
      <c r="AA78" s="40"/>
      <c r="AB78" s="40"/>
      <c r="AC78" s="40"/>
      <c r="AD78" s="40"/>
      <c r="AE78" s="40"/>
    </row>
    <row r="79" s="2" customFormat="1" ht="25.65" customHeight="1">
      <c r="A79" s="40"/>
      <c r="B79" s="41"/>
      <c r="C79" s="34" t="s">
        <v>30</v>
      </c>
      <c r="D79" s="42"/>
      <c r="E79" s="42"/>
      <c r="F79" s="29" t="str">
        <f>IF(E18="","",E18)</f>
        <v>Vyplň údaj</v>
      </c>
      <c r="G79" s="42"/>
      <c r="H79" s="42"/>
      <c r="I79" s="34" t="s">
        <v>36</v>
      </c>
      <c r="J79" s="38" t="str">
        <f>E24</f>
        <v>Ing. Michaela Hanousková</v>
      </c>
      <c r="K79" s="42"/>
      <c r="L79" s="136"/>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36"/>
      <c r="S80" s="40"/>
      <c r="T80" s="40"/>
      <c r="U80" s="40"/>
      <c r="V80" s="40"/>
      <c r="W80" s="40"/>
      <c r="X80" s="40"/>
      <c r="Y80" s="40"/>
      <c r="Z80" s="40"/>
      <c r="AA80" s="40"/>
      <c r="AB80" s="40"/>
      <c r="AC80" s="40"/>
      <c r="AD80" s="40"/>
      <c r="AE80" s="40"/>
    </row>
    <row r="81" s="11" customFormat="1" ht="29.28" customHeight="1">
      <c r="A81" s="179"/>
      <c r="B81" s="180"/>
      <c r="C81" s="181" t="s">
        <v>128</v>
      </c>
      <c r="D81" s="182" t="s">
        <v>58</v>
      </c>
      <c r="E81" s="182" t="s">
        <v>54</v>
      </c>
      <c r="F81" s="182" t="s">
        <v>55</v>
      </c>
      <c r="G81" s="182" t="s">
        <v>129</v>
      </c>
      <c r="H81" s="182" t="s">
        <v>130</v>
      </c>
      <c r="I81" s="182" t="s">
        <v>131</v>
      </c>
      <c r="J81" s="182" t="s">
        <v>108</v>
      </c>
      <c r="K81" s="183" t="s">
        <v>132</v>
      </c>
      <c r="L81" s="184"/>
      <c r="M81" s="94" t="s">
        <v>19</v>
      </c>
      <c r="N81" s="95" t="s">
        <v>43</v>
      </c>
      <c r="O81" s="95" t="s">
        <v>133</v>
      </c>
      <c r="P81" s="95" t="s">
        <v>134</v>
      </c>
      <c r="Q81" s="95" t="s">
        <v>135</v>
      </c>
      <c r="R81" s="95" t="s">
        <v>136</v>
      </c>
      <c r="S81" s="95" t="s">
        <v>137</v>
      </c>
      <c r="T81" s="96" t="s">
        <v>138</v>
      </c>
      <c r="U81" s="179"/>
      <c r="V81" s="179"/>
      <c r="W81" s="179"/>
      <c r="X81" s="179"/>
      <c r="Y81" s="179"/>
      <c r="Z81" s="179"/>
      <c r="AA81" s="179"/>
      <c r="AB81" s="179"/>
      <c r="AC81" s="179"/>
      <c r="AD81" s="179"/>
      <c r="AE81" s="179"/>
    </row>
    <row r="82" s="2" customFormat="1" ht="22.8" customHeight="1">
      <c r="A82" s="40"/>
      <c r="B82" s="41"/>
      <c r="C82" s="101" t="s">
        <v>139</v>
      </c>
      <c r="D82" s="42"/>
      <c r="E82" s="42"/>
      <c r="F82" s="42"/>
      <c r="G82" s="42"/>
      <c r="H82" s="42"/>
      <c r="I82" s="42"/>
      <c r="J82" s="185">
        <f>BK82</f>
        <v>0</v>
      </c>
      <c r="K82" s="42"/>
      <c r="L82" s="46"/>
      <c r="M82" s="97"/>
      <c r="N82" s="186"/>
      <c r="O82" s="98"/>
      <c r="P82" s="187">
        <f>P83</f>
        <v>0</v>
      </c>
      <c r="Q82" s="98"/>
      <c r="R82" s="187">
        <f>R83</f>
        <v>0.0010640000000000001</v>
      </c>
      <c r="S82" s="98"/>
      <c r="T82" s="188">
        <f>T83</f>
        <v>0</v>
      </c>
      <c r="U82" s="40"/>
      <c r="V82" s="40"/>
      <c r="W82" s="40"/>
      <c r="X82" s="40"/>
      <c r="Y82" s="40"/>
      <c r="Z82" s="40"/>
      <c r="AA82" s="40"/>
      <c r="AB82" s="40"/>
      <c r="AC82" s="40"/>
      <c r="AD82" s="40"/>
      <c r="AE82" s="40"/>
      <c r="AT82" s="19" t="s">
        <v>72</v>
      </c>
      <c r="AU82" s="19" t="s">
        <v>109</v>
      </c>
      <c r="BK82" s="189">
        <f>BK83</f>
        <v>0</v>
      </c>
    </row>
    <row r="83" s="12" customFormat="1" ht="25.92" customHeight="1">
      <c r="A83" s="12"/>
      <c r="B83" s="190"/>
      <c r="C83" s="191"/>
      <c r="D83" s="192" t="s">
        <v>72</v>
      </c>
      <c r="E83" s="193" t="s">
        <v>140</v>
      </c>
      <c r="F83" s="193" t="s">
        <v>141</v>
      </c>
      <c r="G83" s="191"/>
      <c r="H83" s="191"/>
      <c r="I83" s="194"/>
      <c r="J83" s="195">
        <f>BK83</f>
        <v>0</v>
      </c>
      <c r="K83" s="191"/>
      <c r="L83" s="196"/>
      <c r="M83" s="197"/>
      <c r="N83" s="198"/>
      <c r="O83" s="198"/>
      <c r="P83" s="199">
        <f>P84+P134</f>
        <v>0</v>
      </c>
      <c r="Q83" s="198"/>
      <c r="R83" s="199">
        <f>R84+R134</f>
        <v>0.0010640000000000001</v>
      </c>
      <c r="S83" s="198"/>
      <c r="T83" s="200">
        <f>T84+T134</f>
        <v>0</v>
      </c>
      <c r="U83" s="12"/>
      <c r="V83" s="12"/>
      <c r="W83" s="12"/>
      <c r="X83" s="12"/>
      <c r="Y83" s="12"/>
      <c r="Z83" s="12"/>
      <c r="AA83" s="12"/>
      <c r="AB83" s="12"/>
      <c r="AC83" s="12"/>
      <c r="AD83" s="12"/>
      <c r="AE83" s="12"/>
      <c r="AR83" s="201" t="s">
        <v>81</v>
      </c>
      <c r="AT83" s="202" t="s">
        <v>72</v>
      </c>
      <c r="AU83" s="202" t="s">
        <v>73</v>
      </c>
      <c r="AY83" s="201" t="s">
        <v>142</v>
      </c>
      <c r="BK83" s="203">
        <f>BK84+BK134</f>
        <v>0</v>
      </c>
    </row>
    <row r="84" s="12" customFormat="1" ht="22.8" customHeight="1">
      <c r="A84" s="12"/>
      <c r="B84" s="190"/>
      <c r="C84" s="191"/>
      <c r="D84" s="192" t="s">
        <v>72</v>
      </c>
      <c r="E84" s="204" t="s">
        <v>81</v>
      </c>
      <c r="F84" s="204" t="s">
        <v>143</v>
      </c>
      <c r="G84" s="191"/>
      <c r="H84" s="191"/>
      <c r="I84" s="194"/>
      <c r="J84" s="205">
        <f>BK84</f>
        <v>0</v>
      </c>
      <c r="K84" s="191"/>
      <c r="L84" s="196"/>
      <c r="M84" s="197"/>
      <c r="N84" s="198"/>
      <c r="O84" s="198"/>
      <c r="P84" s="199">
        <f>SUM(P85:P133)</f>
        <v>0</v>
      </c>
      <c r="Q84" s="198"/>
      <c r="R84" s="199">
        <f>SUM(R85:R133)</f>
        <v>0.0010640000000000001</v>
      </c>
      <c r="S84" s="198"/>
      <c r="T84" s="200">
        <f>SUM(T85:T133)</f>
        <v>0</v>
      </c>
      <c r="U84" s="12"/>
      <c r="V84" s="12"/>
      <c r="W84" s="12"/>
      <c r="X84" s="12"/>
      <c r="Y84" s="12"/>
      <c r="Z84" s="12"/>
      <c r="AA84" s="12"/>
      <c r="AB84" s="12"/>
      <c r="AC84" s="12"/>
      <c r="AD84" s="12"/>
      <c r="AE84" s="12"/>
      <c r="AR84" s="201" t="s">
        <v>81</v>
      </c>
      <c r="AT84" s="202" t="s">
        <v>72</v>
      </c>
      <c r="AU84" s="202" t="s">
        <v>81</v>
      </c>
      <c r="AY84" s="201" t="s">
        <v>142</v>
      </c>
      <c r="BK84" s="203">
        <f>SUM(BK85:BK133)</f>
        <v>0</v>
      </c>
    </row>
    <row r="85" s="2" customFormat="1" ht="16.5" customHeight="1">
      <c r="A85" s="40"/>
      <c r="B85" s="41"/>
      <c r="C85" s="206" t="s">
        <v>81</v>
      </c>
      <c r="D85" s="206" t="s">
        <v>144</v>
      </c>
      <c r="E85" s="207" t="s">
        <v>1189</v>
      </c>
      <c r="F85" s="208" t="s">
        <v>1190</v>
      </c>
      <c r="G85" s="209" t="s">
        <v>147</v>
      </c>
      <c r="H85" s="210">
        <v>891</v>
      </c>
      <c r="I85" s="211"/>
      <c r="J85" s="212">
        <f>ROUND(I85*H85,2)</f>
        <v>0</v>
      </c>
      <c r="K85" s="208" t="s">
        <v>148</v>
      </c>
      <c r="L85" s="46"/>
      <c r="M85" s="213" t="s">
        <v>19</v>
      </c>
      <c r="N85" s="214" t="s">
        <v>44</v>
      </c>
      <c r="O85" s="86"/>
      <c r="P85" s="215">
        <f>O85*H85</f>
        <v>0</v>
      </c>
      <c r="Q85" s="215">
        <v>0</v>
      </c>
      <c r="R85" s="215">
        <f>Q85*H85</f>
        <v>0</v>
      </c>
      <c r="S85" s="215">
        <v>0</v>
      </c>
      <c r="T85" s="216">
        <f>S85*H85</f>
        <v>0</v>
      </c>
      <c r="U85" s="40"/>
      <c r="V85" s="40"/>
      <c r="W85" s="40"/>
      <c r="X85" s="40"/>
      <c r="Y85" s="40"/>
      <c r="Z85" s="40"/>
      <c r="AA85" s="40"/>
      <c r="AB85" s="40"/>
      <c r="AC85" s="40"/>
      <c r="AD85" s="40"/>
      <c r="AE85" s="40"/>
      <c r="AR85" s="217" t="s">
        <v>149</v>
      </c>
      <c r="AT85" s="217" t="s">
        <v>144</v>
      </c>
      <c r="AU85" s="217" t="s">
        <v>83</v>
      </c>
      <c r="AY85" s="19" t="s">
        <v>142</v>
      </c>
      <c r="BE85" s="218">
        <f>IF(N85="základní",J85,0)</f>
        <v>0</v>
      </c>
      <c r="BF85" s="218">
        <f>IF(N85="snížená",J85,0)</f>
        <v>0</v>
      </c>
      <c r="BG85" s="218">
        <f>IF(N85="zákl. přenesená",J85,0)</f>
        <v>0</v>
      </c>
      <c r="BH85" s="218">
        <f>IF(N85="sníž. přenesená",J85,0)</f>
        <v>0</v>
      </c>
      <c r="BI85" s="218">
        <f>IF(N85="nulová",J85,0)</f>
        <v>0</v>
      </c>
      <c r="BJ85" s="19" t="s">
        <v>81</v>
      </c>
      <c r="BK85" s="218">
        <f>ROUND(I85*H85,2)</f>
        <v>0</v>
      </c>
      <c r="BL85" s="19" t="s">
        <v>149</v>
      </c>
      <c r="BM85" s="217" t="s">
        <v>1325</v>
      </c>
    </row>
    <row r="86" s="2" customFormat="1">
      <c r="A86" s="40"/>
      <c r="B86" s="41"/>
      <c r="C86" s="42"/>
      <c r="D86" s="219" t="s">
        <v>151</v>
      </c>
      <c r="E86" s="42"/>
      <c r="F86" s="220" t="s">
        <v>1192</v>
      </c>
      <c r="G86" s="42"/>
      <c r="H86" s="42"/>
      <c r="I86" s="221"/>
      <c r="J86" s="42"/>
      <c r="K86" s="42"/>
      <c r="L86" s="46"/>
      <c r="M86" s="222"/>
      <c r="N86" s="223"/>
      <c r="O86" s="86"/>
      <c r="P86" s="86"/>
      <c r="Q86" s="86"/>
      <c r="R86" s="86"/>
      <c r="S86" s="86"/>
      <c r="T86" s="87"/>
      <c r="U86" s="40"/>
      <c r="V86" s="40"/>
      <c r="W86" s="40"/>
      <c r="X86" s="40"/>
      <c r="Y86" s="40"/>
      <c r="Z86" s="40"/>
      <c r="AA86" s="40"/>
      <c r="AB86" s="40"/>
      <c r="AC86" s="40"/>
      <c r="AD86" s="40"/>
      <c r="AE86" s="40"/>
      <c r="AT86" s="19" t="s">
        <v>151</v>
      </c>
      <c r="AU86" s="19" t="s">
        <v>83</v>
      </c>
    </row>
    <row r="87" s="13" customFormat="1">
      <c r="A87" s="13"/>
      <c r="B87" s="224"/>
      <c r="C87" s="225"/>
      <c r="D87" s="226" t="s">
        <v>153</v>
      </c>
      <c r="E87" s="227" t="s">
        <v>19</v>
      </c>
      <c r="F87" s="228" t="s">
        <v>1193</v>
      </c>
      <c r="G87" s="225"/>
      <c r="H87" s="227" t="s">
        <v>19</v>
      </c>
      <c r="I87" s="229"/>
      <c r="J87" s="225"/>
      <c r="K87" s="225"/>
      <c r="L87" s="230"/>
      <c r="M87" s="231"/>
      <c r="N87" s="232"/>
      <c r="O87" s="232"/>
      <c r="P87" s="232"/>
      <c r="Q87" s="232"/>
      <c r="R87" s="232"/>
      <c r="S87" s="232"/>
      <c r="T87" s="233"/>
      <c r="U87" s="13"/>
      <c r="V87" s="13"/>
      <c r="W87" s="13"/>
      <c r="X87" s="13"/>
      <c r="Y87" s="13"/>
      <c r="Z87" s="13"/>
      <c r="AA87" s="13"/>
      <c r="AB87" s="13"/>
      <c r="AC87" s="13"/>
      <c r="AD87" s="13"/>
      <c r="AE87" s="13"/>
      <c r="AT87" s="234" t="s">
        <v>153</v>
      </c>
      <c r="AU87" s="234" t="s">
        <v>83</v>
      </c>
      <c r="AV87" s="13" t="s">
        <v>81</v>
      </c>
      <c r="AW87" s="13" t="s">
        <v>35</v>
      </c>
      <c r="AX87" s="13" t="s">
        <v>73</v>
      </c>
      <c r="AY87" s="234" t="s">
        <v>142</v>
      </c>
    </row>
    <row r="88" s="13" customFormat="1">
      <c r="A88" s="13"/>
      <c r="B88" s="224"/>
      <c r="C88" s="225"/>
      <c r="D88" s="226" t="s">
        <v>153</v>
      </c>
      <c r="E88" s="227" t="s">
        <v>19</v>
      </c>
      <c r="F88" s="228" t="s">
        <v>1194</v>
      </c>
      <c r="G88" s="225"/>
      <c r="H88" s="227" t="s">
        <v>19</v>
      </c>
      <c r="I88" s="229"/>
      <c r="J88" s="225"/>
      <c r="K88" s="225"/>
      <c r="L88" s="230"/>
      <c r="M88" s="231"/>
      <c r="N88" s="232"/>
      <c r="O88" s="232"/>
      <c r="P88" s="232"/>
      <c r="Q88" s="232"/>
      <c r="R88" s="232"/>
      <c r="S88" s="232"/>
      <c r="T88" s="233"/>
      <c r="U88" s="13"/>
      <c r="V88" s="13"/>
      <c r="W88" s="13"/>
      <c r="X88" s="13"/>
      <c r="Y88" s="13"/>
      <c r="Z88" s="13"/>
      <c r="AA88" s="13"/>
      <c r="AB88" s="13"/>
      <c r="AC88" s="13"/>
      <c r="AD88" s="13"/>
      <c r="AE88" s="13"/>
      <c r="AT88" s="234" t="s">
        <v>153</v>
      </c>
      <c r="AU88" s="234" t="s">
        <v>83</v>
      </c>
      <c r="AV88" s="13" t="s">
        <v>81</v>
      </c>
      <c r="AW88" s="13" t="s">
        <v>35</v>
      </c>
      <c r="AX88" s="13" t="s">
        <v>73</v>
      </c>
      <c r="AY88" s="234" t="s">
        <v>142</v>
      </c>
    </row>
    <row r="89" s="14" customFormat="1">
      <c r="A89" s="14"/>
      <c r="B89" s="235"/>
      <c r="C89" s="236"/>
      <c r="D89" s="226" t="s">
        <v>153</v>
      </c>
      <c r="E89" s="237" t="s">
        <v>19</v>
      </c>
      <c r="F89" s="238" t="s">
        <v>1195</v>
      </c>
      <c r="G89" s="236"/>
      <c r="H89" s="239">
        <v>891</v>
      </c>
      <c r="I89" s="240"/>
      <c r="J89" s="236"/>
      <c r="K89" s="236"/>
      <c r="L89" s="241"/>
      <c r="M89" s="242"/>
      <c r="N89" s="243"/>
      <c r="O89" s="243"/>
      <c r="P89" s="243"/>
      <c r="Q89" s="243"/>
      <c r="R89" s="243"/>
      <c r="S89" s="243"/>
      <c r="T89" s="244"/>
      <c r="U89" s="14"/>
      <c r="V89" s="14"/>
      <c r="W89" s="14"/>
      <c r="X89" s="14"/>
      <c r="Y89" s="14"/>
      <c r="Z89" s="14"/>
      <c r="AA89" s="14"/>
      <c r="AB89" s="14"/>
      <c r="AC89" s="14"/>
      <c r="AD89" s="14"/>
      <c r="AE89" s="14"/>
      <c r="AT89" s="245" t="s">
        <v>153</v>
      </c>
      <c r="AU89" s="245" t="s">
        <v>83</v>
      </c>
      <c r="AV89" s="14" t="s">
        <v>83</v>
      </c>
      <c r="AW89" s="14" t="s">
        <v>35</v>
      </c>
      <c r="AX89" s="14" t="s">
        <v>81</v>
      </c>
      <c r="AY89" s="245" t="s">
        <v>142</v>
      </c>
    </row>
    <row r="90" s="2" customFormat="1" ht="16.5" customHeight="1">
      <c r="A90" s="40"/>
      <c r="B90" s="41"/>
      <c r="C90" s="206" t="s">
        <v>83</v>
      </c>
      <c r="D90" s="206" t="s">
        <v>144</v>
      </c>
      <c r="E90" s="207" t="s">
        <v>1326</v>
      </c>
      <c r="F90" s="208" t="s">
        <v>1327</v>
      </c>
      <c r="G90" s="209" t="s">
        <v>399</v>
      </c>
      <c r="H90" s="210">
        <v>8</v>
      </c>
      <c r="I90" s="211"/>
      <c r="J90" s="212">
        <f>ROUND(I90*H90,2)</f>
        <v>0</v>
      </c>
      <c r="K90" s="208" t="s">
        <v>148</v>
      </c>
      <c r="L90" s="46"/>
      <c r="M90" s="213" t="s">
        <v>19</v>
      </c>
      <c r="N90" s="214" t="s">
        <v>44</v>
      </c>
      <c r="O90" s="86"/>
      <c r="P90" s="215">
        <f>O90*H90</f>
        <v>0</v>
      </c>
      <c r="Q90" s="215">
        <v>0</v>
      </c>
      <c r="R90" s="215">
        <f>Q90*H90</f>
        <v>0</v>
      </c>
      <c r="S90" s="215">
        <v>0</v>
      </c>
      <c r="T90" s="216">
        <f>S90*H90</f>
        <v>0</v>
      </c>
      <c r="U90" s="40"/>
      <c r="V90" s="40"/>
      <c r="W90" s="40"/>
      <c r="X90" s="40"/>
      <c r="Y90" s="40"/>
      <c r="Z90" s="40"/>
      <c r="AA90" s="40"/>
      <c r="AB90" s="40"/>
      <c r="AC90" s="40"/>
      <c r="AD90" s="40"/>
      <c r="AE90" s="40"/>
      <c r="AR90" s="217" t="s">
        <v>149</v>
      </c>
      <c r="AT90" s="217" t="s">
        <v>144</v>
      </c>
      <c r="AU90" s="217" t="s">
        <v>83</v>
      </c>
      <c r="AY90" s="19" t="s">
        <v>142</v>
      </c>
      <c r="BE90" s="218">
        <f>IF(N90="základní",J90,0)</f>
        <v>0</v>
      </c>
      <c r="BF90" s="218">
        <f>IF(N90="snížená",J90,0)</f>
        <v>0</v>
      </c>
      <c r="BG90" s="218">
        <f>IF(N90="zákl. přenesená",J90,0)</f>
        <v>0</v>
      </c>
      <c r="BH90" s="218">
        <f>IF(N90="sníž. přenesená",J90,0)</f>
        <v>0</v>
      </c>
      <c r="BI90" s="218">
        <f>IF(N90="nulová",J90,0)</f>
        <v>0</v>
      </c>
      <c r="BJ90" s="19" t="s">
        <v>81</v>
      </c>
      <c r="BK90" s="218">
        <f>ROUND(I90*H90,2)</f>
        <v>0</v>
      </c>
      <c r="BL90" s="19" t="s">
        <v>149</v>
      </c>
      <c r="BM90" s="217" t="s">
        <v>1328</v>
      </c>
    </row>
    <row r="91" s="2" customFormat="1">
      <c r="A91" s="40"/>
      <c r="B91" s="41"/>
      <c r="C91" s="42"/>
      <c r="D91" s="219" t="s">
        <v>151</v>
      </c>
      <c r="E91" s="42"/>
      <c r="F91" s="220" t="s">
        <v>1329</v>
      </c>
      <c r="G91" s="42"/>
      <c r="H91" s="42"/>
      <c r="I91" s="221"/>
      <c r="J91" s="42"/>
      <c r="K91" s="42"/>
      <c r="L91" s="46"/>
      <c r="M91" s="222"/>
      <c r="N91" s="223"/>
      <c r="O91" s="86"/>
      <c r="P91" s="86"/>
      <c r="Q91" s="86"/>
      <c r="R91" s="86"/>
      <c r="S91" s="86"/>
      <c r="T91" s="87"/>
      <c r="U91" s="40"/>
      <c r="V91" s="40"/>
      <c r="W91" s="40"/>
      <c r="X91" s="40"/>
      <c r="Y91" s="40"/>
      <c r="Z91" s="40"/>
      <c r="AA91" s="40"/>
      <c r="AB91" s="40"/>
      <c r="AC91" s="40"/>
      <c r="AD91" s="40"/>
      <c r="AE91" s="40"/>
      <c r="AT91" s="19" t="s">
        <v>151</v>
      </c>
      <c r="AU91" s="19" t="s">
        <v>83</v>
      </c>
    </row>
    <row r="92" s="13" customFormat="1">
      <c r="A92" s="13"/>
      <c r="B92" s="224"/>
      <c r="C92" s="225"/>
      <c r="D92" s="226" t="s">
        <v>153</v>
      </c>
      <c r="E92" s="227" t="s">
        <v>19</v>
      </c>
      <c r="F92" s="228" t="s">
        <v>1193</v>
      </c>
      <c r="G92" s="225"/>
      <c r="H92" s="227" t="s">
        <v>19</v>
      </c>
      <c r="I92" s="229"/>
      <c r="J92" s="225"/>
      <c r="K92" s="225"/>
      <c r="L92" s="230"/>
      <c r="M92" s="231"/>
      <c r="N92" s="232"/>
      <c r="O92" s="232"/>
      <c r="P92" s="232"/>
      <c r="Q92" s="232"/>
      <c r="R92" s="232"/>
      <c r="S92" s="232"/>
      <c r="T92" s="233"/>
      <c r="U92" s="13"/>
      <c r="V92" s="13"/>
      <c r="W92" s="13"/>
      <c r="X92" s="13"/>
      <c r="Y92" s="13"/>
      <c r="Z92" s="13"/>
      <c r="AA92" s="13"/>
      <c r="AB92" s="13"/>
      <c r="AC92" s="13"/>
      <c r="AD92" s="13"/>
      <c r="AE92" s="13"/>
      <c r="AT92" s="234" t="s">
        <v>153</v>
      </c>
      <c r="AU92" s="234" t="s">
        <v>83</v>
      </c>
      <c r="AV92" s="13" t="s">
        <v>81</v>
      </c>
      <c r="AW92" s="13" t="s">
        <v>35</v>
      </c>
      <c r="AX92" s="13" t="s">
        <v>73</v>
      </c>
      <c r="AY92" s="234" t="s">
        <v>142</v>
      </c>
    </row>
    <row r="93" s="14" customFormat="1">
      <c r="A93" s="14"/>
      <c r="B93" s="235"/>
      <c r="C93" s="236"/>
      <c r="D93" s="226" t="s">
        <v>153</v>
      </c>
      <c r="E93" s="237" t="s">
        <v>19</v>
      </c>
      <c r="F93" s="238" t="s">
        <v>209</v>
      </c>
      <c r="G93" s="236"/>
      <c r="H93" s="239">
        <v>8</v>
      </c>
      <c r="I93" s="240"/>
      <c r="J93" s="236"/>
      <c r="K93" s="236"/>
      <c r="L93" s="241"/>
      <c r="M93" s="242"/>
      <c r="N93" s="243"/>
      <c r="O93" s="243"/>
      <c r="P93" s="243"/>
      <c r="Q93" s="243"/>
      <c r="R93" s="243"/>
      <c r="S93" s="243"/>
      <c r="T93" s="244"/>
      <c r="U93" s="14"/>
      <c r="V93" s="14"/>
      <c r="W93" s="14"/>
      <c r="X93" s="14"/>
      <c r="Y93" s="14"/>
      <c r="Z93" s="14"/>
      <c r="AA93" s="14"/>
      <c r="AB93" s="14"/>
      <c r="AC93" s="14"/>
      <c r="AD93" s="14"/>
      <c r="AE93" s="14"/>
      <c r="AT93" s="245" t="s">
        <v>153</v>
      </c>
      <c r="AU93" s="245" t="s">
        <v>83</v>
      </c>
      <c r="AV93" s="14" t="s">
        <v>83</v>
      </c>
      <c r="AW93" s="14" t="s">
        <v>35</v>
      </c>
      <c r="AX93" s="14" t="s">
        <v>81</v>
      </c>
      <c r="AY93" s="245" t="s">
        <v>142</v>
      </c>
    </row>
    <row r="94" s="2" customFormat="1" ht="24.15" customHeight="1">
      <c r="A94" s="40"/>
      <c r="B94" s="41"/>
      <c r="C94" s="206" t="s">
        <v>168</v>
      </c>
      <c r="D94" s="206" t="s">
        <v>144</v>
      </c>
      <c r="E94" s="207" t="s">
        <v>1235</v>
      </c>
      <c r="F94" s="208" t="s">
        <v>1236</v>
      </c>
      <c r="G94" s="209" t="s">
        <v>1237</v>
      </c>
      <c r="H94" s="210">
        <v>0.16</v>
      </c>
      <c r="I94" s="211"/>
      <c r="J94" s="212">
        <f>ROUND(I94*H94,2)</f>
        <v>0</v>
      </c>
      <c r="K94" s="208" t="s">
        <v>148</v>
      </c>
      <c r="L94" s="46"/>
      <c r="M94" s="213" t="s">
        <v>19</v>
      </c>
      <c r="N94" s="214" t="s">
        <v>44</v>
      </c>
      <c r="O94" s="86"/>
      <c r="P94" s="215">
        <f>O94*H94</f>
        <v>0</v>
      </c>
      <c r="Q94" s="215">
        <v>0</v>
      </c>
      <c r="R94" s="215">
        <f>Q94*H94</f>
        <v>0</v>
      </c>
      <c r="S94" s="215">
        <v>0</v>
      </c>
      <c r="T94" s="216">
        <f>S94*H94</f>
        <v>0</v>
      </c>
      <c r="U94" s="40"/>
      <c r="V94" s="40"/>
      <c r="W94" s="40"/>
      <c r="X94" s="40"/>
      <c r="Y94" s="40"/>
      <c r="Z94" s="40"/>
      <c r="AA94" s="40"/>
      <c r="AB94" s="40"/>
      <c r="AC94" s="40"/>
      <c r="AD94" s="40"/>
      <c r="AE94" s="40"/>
      <c r="AR94" s="217" t="s">
        <v>149</v>
      </c>
      <c r="AT94" s="217" t="s">
        <v>144</v>
      </c>
      <c r="AU94" s="217" t="s">
        <v>83</v>
      </c>
      <c r="AY94" s="19" t="s">
        <v>142</v>
      </c>
      <c r="BE94" s="218">
        <f>IF(N94="základní",J94,0)</f>
        <v>0</v>
      </c>
      <c r="BF94" s="218">
        <f>IF(N94="snížená",J94,0)</f>
        <v>0</v>
      </c>
      <c r="BG94" s="218">
        <f>IF(N94="zákl. přenesená",J94,0)</f>
        <v>0</v>
      </c>
      <c r="BH94" s="218">
        <f>IF(N94="sníž. přenesená",J94,0)</f>
        <v>0</v>
      </c>
      <c r="BI94" s="218">
        <f>IF(N94="nulová",J94,0)</f>
        <v>0</v>
      </c>
      <c r="BJ94" s="19" t="s">
        <v>81</v>
      </c>
      <c r="BK94" s="218">
        <f>ROUND(I94*H94,2)</f>
        <v>0</v>
      </c>
      <c r="BL94" s="19" t="s">
        <v>149</v>
      </c>
      <c r="BM94" s="217" t="s">
        <v>1330</v>
      </c>
    </row>
    <row r="95" s="2" customFormat="1">
      <c r="A95" s="40"/>
      <c r="B95" s="41"/>
      <c r="C95" s="42"/>
      <c r="D95" s="219" t="s">
        <v>151</v>
      </c>
      <c r="E95" s="42"/>
      <c r="F95" s="220" t="s">
        <v>1239</v>
      </c>
      <c r="G95" s="42"/>
      <c r="H95" s="42"/>
      <c r="I95" s="221"/>
      <c r="J95" s="42"/>
      <c r="K95" s="42"/>
      <c r="L95" s="46"/>
      <c r="M95" s="222"/>
      <c r="N95" s="223"/>
      <c r="O95" s="86"/>
      <c r="P95" s="86"/>
      <c r="Q95" s="86"/>
      <c r="R95" s="86"/>
      <c r="S95" s="86"/>
      <c r="T95" s="87"/>
      <c r="U95" s="40"/>
      <c r="V95" s="40"/>
      <c r="W95" s="40"/>
      <c r="X95" s="40"/>
      <c r="Y95" s="40"/>
      <c r="Z95" s="40"/>
      <c r="AA95" s="40"/>
      <c r="AB95" s="40"/>
      <c r="AC95" s="40"/>
      <c r="AD95" s="40"/>
      <c r="AE95" s="40"/>
      <c r="AT95" s="19" t="s">
        <v>151</v>
      </c>
      <c r="AU95" s="19" t="s">
        <v>83</v>
      </c>
    </row>
    <row r="96" s="13" customFormat="1">
      <c r="A96" s="13"/>
      <c r="B96" s="224"/>
      <c r="C96" s="225"/>
      <c r="D96" s="226" t="s">
        <v>153</v>
      </c>
      <c r="E96" s="227" t="s">
        <v>19</v>
      </c>
      <c r="F96" s="228" t="s">
        <v>1193</v>
      </c>
      <c r="G96" s="225"/>
      <c r="H96" s="227" t="s">
        <v>19</v>
      </c>
      <c r="I96" s="229"/>
      <c r="J96" s="225"/>
      <c r="K96" s="225"/>
      <c r="L96" s="230"/>
      <c r="M96" s="231"/>
      <c r="N96" s="232"/>
      <c r="O96" s="232"/>
      <c r="P96" s="232"/>
      <c r="Q96" s="232"/>
      <c r="R96" s="232"/>
      <c r="S96" s="232"/>
      <c r="T96" s="233"/>
      <c r="U96" s="13"/>
      <c r="V96" s="13"/>
      <c r="W96" s="13"/>
      <c r="X96" s="13"/>
      <c r="Y96" s="13"/>
      <c r="Z96" s="13"/>
      <c r="AA96" s="13"/>
      <c r="AB96" s="13"/>
      <c r="AC96" s="13"/>
      <c r="AD96" s="13"/>
      <c r="AE96" s="13"/>
      <c r="AT96" s="234" t="s">
        <v>153</v>
      </c>
      <c r="AU96" s="234" t="s">
        <v>83</v>
      </c>
      <c r="AV96" s="13" t="s">
        <v>81</v>
      </c>
      <c r="AW96" s="13" t="s">
        <v>35</v>
      </c>
      <c r="AX96" s="13" t="s">
        <v>73</v>
      </c>
      <c r="AY96" s="234" t="s">
        <v>142</v>
      </c>
    </row>
    <row r="97" s="14" customFormat="1">
      <c r="A97" s="14"/>
      <c r="B97" s="235"/>
      <c r="C97" s="236"/>
      <c r="D97" s="226" t="s">
        <v>153</v>
      </c>
      <c r="E97" s="237" t="s">
        <v>19</v>
      </c>
      <c r="F97" s="238" t="s">
        <v>1302</v>
      </c>
      <c r="G97" s="236"/>
      <c r="H97" s="239">
        <v>0.16</v>
      </c>
      <c r="I97" s="240"/>
      <c r="J97" s="236"/>
      <c r="K97" s="236"/>
      <c r="L97" s="241"/>
      <c r="M97" s="242"/>
      <c r="N97" s="243"/>
      <c r="O97" s="243"/>
      <c r="P97" s="243"/>
      <c r="Q97" s="243"/>
      <c r="R97" s="243"/>
      <c r="S97" s="243"/>
      <c r="T97" s="244"/>
      <c r="U97" s="14"/>
      <c r="V97" s="14"/>
      <c r="W97" s="14"/>
      <c r="X97" s="14"/>
      <c r="Y97" s="14"/>
      <c r="Z97" s="14"/>
      <c r="AA97" s="14"/>
      <c r="AB97" s="14"/>
      <c r="AC97" s="14"/>
      <c r="AD97" s="14"/>
      <c r="AE97" s="14"/>
      <c r="AT97" s="245" t="s">
        <v>153</v>
      </c>
      <c r="AU97" s="245" t="s">
        <v>83</v>
      </c>
      <c r="AV97" s="14" t="s">
        <v>83</v>
      </c>
      <c r="AW97" s="14" t="s">
        <v>35</v>
      </c>
      <c r="AX97" s="14" t="s">
        <v>81</v>
      </c>
      <c r="AY97" s="245" t="s">
        <v>142</v>
      </c>
    </row>
    <row r="98" s="2" customFormat="1" ht="16.5" customHeight="1">
      <c r="A98" s="40"/>
      <c r="B98" s="41"/>
      <c r="C98" s="257" t="s">
        <v>149</v>
      </c>
      <c r="D98" s="257" t="s">
        <v>250</v>
      </c>
      <c r="E98" s="258" t="s">
        <v>1244</v>
      </c>
      <c r="F98" s="259" t="s">
        <v>1245</v>
      </c>
      <c r="G98" s="260" t="s">
        <v>302</v>
      </c>
      <c r="H98" s="261">
        <v>0.064000000000000001</v>
      </c>
      <c r="I98" s="262"/>
      <c r="J98" s="263">
        <f>ROUND(I98*H98,2)</f>
        <v>0</v>
      </c>
      <c r="K98" s="259" t="s">
        <v>19</v>
      </c>
      <c r="L98" s="264"/>
      <c r="M98" s="265" t="s">
        <v>19</v>
      </c>
      <c r="N98" s="266" t="s">
        <v>44</v>
      </c>
      <c r="O98" s="86"/>
      <c r="P98" s="215">
        <f>O98*H98</f>
        <v>0</v>
      </c>
      <c r="Q98" s="215">
        <v>0.001</v>
      </c>
      <c r="R98" s="215">
        <f>Q98*H98</f>
        <v>6.3999999999999997E-05</v>
      </c>
      <c r="S98" s="215">
        <v>0</v>
      </c>
      <c r="T98" s="216">
        <f>S98*H98</f>
        <v>0</v>
      </c>
      <c r="U98" s="40"/>
      <c r="V98" s="40"/>
      <c r="W98" s="40"/>
      <c r="X98" s="40"/>
      <c r="Y98" s="40"/>
      <c r="Z98" s="40"/>
      <c r="AA98" s="40"/>
      <c r="AB98" s="40"/>
      <c r="AC98" s="40"/>
      <c r="AD98" s="40"/>
      <c r="AE98" s="40"/>
      <c r="AR98" s="217" t="s">
        <v>209</v>
      </c>
      <c r="AT98" s="217" t="s">
        <v>250</v>
      </c>
      <c r="AU98" s="217" t="s">
        <v>83</v>
      </c>
      <c r="AY98" s="19" t="s">
        <v>142</v>
      </c>
      <c r="BE98" s="218">
        <f>IF(N98="základní",J98,0)</f>
        <v>0</v>
      </c>
      <c r="BF98" s="218">
        <f>IF(N98="snížená",J98,0)</f>
        <v>0</v>
      </c>
      <c r="BG98" s="218">
        <f>IF(N98="zákl. přenesená",J98,0)</f>
        <v>0</v>
      </c>
      <c r="BH98" s="218">
        <f>IF(N98="sníž. přenesená",J98,0)</f>
        <v>0</v>
      </c>
      <c r="BI98" s="218">
        <f>IF(N98="nulová",J98,0)</f>
        <v>0</v>
      </c>
      <c r="BJ98" s="19" t="s">
        <v>81</v>
      </c>
      <c r="BK98" s="218">
        <f>ROUND(I98*H98,2)</f>
        <v>0</v>
      </c>
      <c r="BL98" s="19" t="s">
        <v>149</v>
      </c>
      <c r="BM98" s="217" t="s">
        <v>1331</v>
      </c>
    </row>
    <row r="99" s="13" customFormat="1">
      <c r="A99" s="13"/>
      <c r="B99" s="224"/>
      <c r="C99" s="225"/>
      <c r="D99" s="226" t="s">
        <v>153</v>
      </c>
      <c r="E99" s="227" t="s">
        <v>19</v>
      </c>
      <c r="F99" s="228" t="s">
        <v>1193</v>
      </c>
      <c r="G99" s="225"/>
      <c r="H99" s="227" t="s">
        <v>19</v>
      </c>
      <c r="I99" s="229"/>
      <c r="J99" s="225"/>
      <c r="K99" s="225"/>
      <c r="L99" s="230"/>
      <c r="M99" s="231"/>
      <c r="N99" s="232"/>
      <c r="O99" s="232"/>
      <c r="P99" s="232"/>
      <c r="Q99" s="232"/>
      <c r="R99" s="232"/>
      <c r="S99" s="232"/>
      <c r="T99" s="233"/>
      <c r="U99" s="13"/>
      <c r="V99" s="13"/>
      <c r="W99" s="13"/>
      <c r="X99" s="13"/>
      <c r="Y99" s="13"/>
      <c r="Z99" s="13"/>
      <c r="AA99" s="13"/>
      <c r="AB99" s="13"/>
      <c r="AC99" s="13"/>
      <c r="AD99" s="13"/>
      <c r="AE99" s="13"/>
      <c r="AT99" s="234" t="s">
        <v>153</v>
      </c>
      <c r="AU99" s="234" t="s">
        <v>83</v>
      </c>
      <c r="AV99" s="13" t="s">
        <v>81</v>
      </c>
      <c r="AW99" s="13" t="s">
        <v>35</v>
      </c>
      <c r="AX99" s="13" t="s">
        <v>73</v>
      </c>
      <c r="AY99" s="234" t="s">
        <v>142</v>
      </c>
    </row>
    <row r="100" s="13" customFormat="1">
      <c r="A100" s="13"/>
      <c r="B100" s="224"/>
      <c r="C100" s="225"/>
      <c r="D100" s="226" t="s">
        <v>153</v>
      </c>
      <c r="E100" s="227" t="s">
        <v>19</v>
      </c>
      <c r="F100" s="228" t="s">
        <v>1247</v>
      </c>
      <c r="G100" s="225"/>
      <c r="H100" s="227" t="s">
        <v>19</v>
      </c>
      <c r="I100" s="229"/>
      <c r="J100" s="225"/>
      <c r="K100" s="225"/>
      <c r="L100" s="230"/>
      <c r="M100" s="231"/>
      <c r="N100" s="232"/>
      <c r="O100" s="232"/>
      <c r="P100" s="232"/>
      <c r="Q100" s="232"/>
      <c r="R100" s="232"/>
      <c r="S100" s="232"/>
      <c r="T100" s="233"/>
      <c r="U100" s="13"/>
      <c r="V100" s="13"/>
      <c r="W100" s="13"/>
      <c r="X100" s="13"/>
      <c r="Y100" s="13"/>
      <c r="Z100" s="13"/>
      <c r="AA100" s="13"/>
      <c r="AB100" s="13"/>
      <c r="AC100" s="13"/>
      <c r="AD100" s="13"/>
      <c r="AE100" s="13"/>
      <c r="AT100" s="234" t="s">
        <v>153</v>
      </c>
      <c r="AU100" s="234" t="s">
        <v>83</v>
      </c>
      <c r="AV100" s="13" t="s">
        <v>81</v>
      </c>
      <c r="AW100" s="13" t="s">
        <v>35</v>
      </c>
      <c r="AX100" s="13" t="s">
        <v>73</v>
      </c>
      <c r="AY100" s="234" t="s">
        <v>142</v>
      </c>
    </row>
    <row r="101" s="14" customFormat="1">
      <c r="A101" s="14"/>
      <c r="B101" s="235"/>
      <c r="C101" s="236"/>
      <c r="D101" s="226" t="s">
        <v>153</v>
      </c>
      <c r="E101" s="237" t="s">
        <v>19</v>
      </c>
      <c r="F101" s="238" t="s">
        <v>1248</v>
      </c>
      <c r="G101" s="236"/>
      <c r="H101" s="239">
        <v>0.064000000000000001</v>
      </c>
      <c r="I101" s="240"/>
      <c r="J101" s="236"/>
      <c r="K101" s="236"/>
      <c r="L101" s="241"/>
      <c r="M101" s="242"/>
      <c r="N101" s="243"/>
      <c r="O101" s="243"/>
      <c r="P101" s="243"/>
      <c r="Q101" s="243"/>
      <c r="R101" s="243"/>
      <c r="S101" s="243"/>
      <c r="T101" s="244"/>
      <c r="U101" s="14"/>
      <c r="V101" s="14"/>
      <c r="W101" s="14"/>
      <c r="X101" s="14"/>
      <c r="Y101" s="14"/>
      <c r="Z101" s="14"/>
      <c r="AA101" s="14"/>
      <c r="AB101" s="14"/>
      <c r="AC101" s="14"/>
      <c r="AD101" s="14"/>
      <c r="AE101" s="14"/>
      <c r="AT101" s="245" t="s">
        <v>153</v>
      </c>
      <c r="AU101" s="245" t="s">
        <v>83</v>
      </c>
      <c r="AV101" s="14" t="s">
        <v>83</v>
      </c>
      <c r="AW101" s="14" t="s">
        <v>35</v>
      </c>
      <c r="AX101" s="14" t="s">
        <v>73</v>
      </c>
      <c r="AY101" s="245" t="s">
        <v>142</v>
      </c>
    </row>
    <row r="102" s="15" customFormat="1">
      <c r="A102" s="15"/>
      <c r="B102" s="246"/>
      <c r="C102" s="247"/>
      <c r="D102" s="226" t="s">
        <v>153</v>
      </c>
      <c r="E102" s="248" t="s">
        <v>19</v>
      </c>
      <c r="F102" s="249" t="s">
        <v>160</v>
      </c>
      <c r="G102" s="247"/>
      <c r="H102" s="250">
        <v>0.064000000000000001</v>
      </c>
      <c r="I102" s="251"/>
      <c r="J102" s="247"/>
      <c r="K102" s="247"/>
      <c r="L102" s="252"/>
      <c r="M102" s="253"/>
      <c r="N102" s="254"/>
      <c r="O102" s="254"/>
      <c r="P102" s="254"/>
      <c r="Q102" s="254"/>
      <c r="R102" s="254"/>
      <c r="S102" s="254"/>
      <c r="T102" s="255"/>
      <c r="U102" s="15"/>
      <c r="V102" s="15"/>
      <c r="W102" s="15"/>
      <c r="X102" s="15"/>
      <c r="Y102" s="15"/>
      <c r="Z102" s="15"/>
      <c r="AA102" s="15"/>
      <c r="AB102" s="15"/>
      <c r="AC102" s="15"/>
      <c r="AD102" s="15"/>
      <c r="AE102" s="15"/>
      <c r="AT102" s="256" t="s">
        <v>153</v>
      </c>
      <c r="AU102" s="256" t="s">
        <v>83</v>
      </c>
      <c r="AV102" s="15" t="s">
        <v>149</v>
      </c>
      <c r="AW102" s="15" t="s">
        <v>35</v>
      </c>
      <c r="AX102" s="15" t="s">
        <v>81</v>
      </c>
      <c r="AY102" s="256" t="s">
        <v>142</v>
      </c>
    </row>
    <row r="103" s="2" customFormat="1" ht="21.75" customHeight="1">
      <c r="A103" s="40"/>
      <c r="B103" s="41"/>
      <c r="C103" s="206" t="s">
        <v>180</v>
      </c>
      <c r="D103" s="206" t="s">
        <v>144</v>
      </c>
      <c r="E103" s="207" t="s">
        <v>1332</v>
      </c>
      <c r="F103" s="208" t="s">
        <v>1333</v>
      </c>
      <c r="G103" s="209" t="s">
        <v>399</v>
      </c>
      <c r="H103" s="210">
        <v>8</v>
      </c>
      <c r="I103" s="211"/>
      <c r="J103" s="212">
        <f>ROUND(I103*H103,2)</f>
        <v>0</v>
      </c>
      <c r="K103" s="208" t="s">
        <v>148</v>
      </c>
      <c r="L103" s="46"/>
      <c r="M103" s="213" t="s">
        <v>19</v>
      </c>
      <c r="N103" s="214" t="s">
        <v>44</v>
      </c>
      <c r="O103" s="86"/>
      <c r="P103" s="215">
        <f>O103*H103</f>
        <v>0</v>
      </c>
      <c r="Q103" s="215">
        <v>0</v>
      </c>
      <c r="R103" s="215">
        <f>Q103*H103</f>
        <v>0</v>
      </c>
      <c r="S103" s="215">
        <v>0</v>
      </c>
      <c r="T103" s="216">
        <f>S103*H103</f>
        <v>0</v>
      </c>
      <c r="U103" s="40"/>
      <c r="V103" s="40"/>
      <c r="W103" s="40"/>
      <c r="X103" s="40"/>
      <c r="Y103" s="40"/>
      <c r="Z103" s="40"/>
      <c r="AA103" s="40"/>
      <c r="AB103" s="40"/>
      <c r="AC103" s="40"/>
      <c r="AD103" s="40"/>
      <c r="AE103" s="40"/>
      <c r="AR103" s="217" t="s">
        <v>149</v>
      </c>
      <c r="AT103" s="217" t="s">
        <v>144</v>
      </c>
      <c r="AU103" s="217" t="s">
        <v>83</v>
      </c>
      <c r="AY103" s="19" t="s">
        <v>142</v>
      </c>
      <c r="BE103" s="218">
        <f>IF(N103="základní",J103,0)</f>
        <v>0</v>
      </c>
      <c r="BF103" s="218">
        <f>IF(N103="snížená",J103,0)</f>
        <v>0</v>
      </c>
      <c r="BG103" s="218">
        <f>IF(N103="zákl. přenesená",J103,0)</f>
        <v>0</v>
      </c>
      <c r="BH103" s="218">
        <f>IF(N103="sníž. přenesená",J103,0)</f>
        <v>0</v>
      </c>
      <c r="BI103" s="218">
        <f>IF(N103="nulová",J103,0)</f>
        <v>0</v>
      </c>
      <c r="BJ103" s="19" t="s">
        <v>81</v>
      </c>
      <c r="BK103" s="218">
        <f>ROUND(I103*H103,2)</f>
        <v>0</v>
      </c>
      <c r="BL103" s="19" t="s">
        <v>149</v>
      </c>
      <c r="BM103" s="217" t="s">
        <v>1334</v>
      </c>
    </row>
    <row r="104" s="2" customFormat="1">
      <c r="A104" s="40"/>
      <c r="B104" s="41"/>
      <c r="C104" s="42"/>
      <c r="D104" s="219" t="s">
        <v>151</v>
      </c>
      <c r="E104" s="42"/>
      <c r="F104" s="220" t="s">
        <v>1335</v>
      </c>
      <c r="G104" s="42"/>
      <c r="H104" s="42"/>
      <c r="I104" s="221"/>
      <c r="J104" s="42"/>
      <c r="K104" s="42"/>
      <c r="L104" s="46"/>
      <c r="M104" s="222"/>
      <c r="N104" s="223"/>
      <c r="O104" s="86"/>
      <c r="P104" s="86"/>
      <c r="Q104" s="86"/>
      <c r="R104" s="86"/>
      <c r="S104" s="86"/>
      <c r="T104" s="87"/>
      <c r="U104" s="40"/>
      <c r="V104" s="40"/>
      <c r="W104" s="40"/>
      <c r="X104" s="40"/>
      <c r="Y104" s="40"/>
      <c r="Z104" s="40"/>
      <c r="AA104" s="40"/>
      <c r="AB104" s="40"/>
      <c r="AC104" s="40"/>
      <c r="AD104" s="40"/>
      <c r="AE104" s="40"/>
      <c r="AT104" s="19" t="s">
        <v>151</v>
      </c>
      <c r="AU104" s="19" t="s">
        <v>83</v>
      </c>
    </row>
    <row r="105" s="13" customFormat="1">
      <c r="A105" s="13"/>
      <c r="B105" s="224"/>
      <c r="C105" s="225"/>
      <c r="D105" s="226" t="s">
        <v>153</v>
      </c>
      <c r="E105" s="227" t="s">
        <v>19</v>
      </c>
      <c r="F105" s="228" t="s">
        <v>1193</v>
      </c>
      <c r="G105" s="225"/>
      <c r="H105" s="227" t="s">
        <v>19</v>
      </c>
      <c r="I105" s="229"/>
      <c r="J105" s="225"/>
      <c r="K105" s="225"/>
      <c r="L105" s="230"/>
      <c r="M105" s="231"/>
      <c r="N105" s="232"/>
      <c r="O105" s="232"/>
      <c r="P105" s="232"/>
      <c r="Q105" s="232"/>
      <c r="R105" s="232"/>
      <c r="S105" s="232"/>
      <c r="T105" s="233"/>
      <c r="U105" s="13"/>
      <c r="V105" s="13"/>
      <c r="W105" s="13"/>
      <c r="X105" s="13"/>
      <c r="Y105" s="13"/>
      <c r="Z105" s="13"/>
      <c r="AA105" s="13"/>
      <c r="AB105" s="13"/>
      <c r="AC105" s="13"/>
      <c r="AD105" s="13"/>
      <c r="AE105" s="13"/>
      <c r="AT105" s="234" t="s">
        <v>153</v>
      </c>
      <c r="AU105" s="234" t="s">
        <v>83</v>
      </c>
      <c r="AV105" s="13" t="s">
        <v>81</v>
      </c>
      <c r="AW105" s="13" t="s">
        <v>35</v>
      </c>
      <c r="AX105" s="13" t="s">
        <v>73</v>
      </c>
      <c r="AY105" s="234" t="s">
        <v>142</v>
      </c>
    </row>
    <row r="106" s="13" customFormat="1">
      <c r="A106" s="13"/>
      <c r="B106" s="224"/>
      <c r="C106" s="225"/>
      <c r="D106" s="226" t="s">
        <v>153</v>
      </c>
      <c r="E106" s="227" t="s">
        <v>19</v>
      </c>
      <c r="F106" s="228" t="s">
        <v>1336</v>
      </c>
      <c r="G106" s="225"/>
      <c r="H106" s="227" t="s">
        <v>19</v>
      </c>
      <c r="I106" s="229"/>
      <c r="J106" s="225"/>
      <c r="K106" s="225"/>
      <c r="L106" s="230"/>
      <c r="M106" s="231"/>
      <c r="N106" s="232"/>
      <c r="O106" s="232"/>
      <c r="P106" s="232"/>
      <c r="Q106" s="232"/>
      <c r="R106" s="232"/>
      <c r="S106" s="232"/>
      <c r="T106" s="233"/>
      <c r="U106" s="13"/>
      <c r="V106" s="13"/>
      <c r="W106" s="13"/>
      <c r="X106" s="13"/>
      <c r="Y106" s="13"/>
      <c r="Z106" s="13"/>
      <c r="AA106" s="13"/>
      <c r="AB106" s="13"/>
      <c r="AC106" s="13"/>
      <c r="AD106" s="13"/>
      <c r="AE106" s="13"/>
      <c r="AT106" s="234" t="s">
        <v>153</v>
      </c>
      <c r="AU106" s="234" t="s">
        <v>83</v>
      </c>
      <c r="AV106" s="13" t="s">
        <v>81</v>
      </c>
      <c r="AW106" s="13" t="s">
        <v>35</v>
      </c>
      <c r="AX106" s="13" t="s">
        <v>73</v>
      </c>
      <c r="AY106" s="234" t="s">
        <v>142</v>
      </c>
    </row>
    <row r="107" s="14" customFormat="1">
      <c r="A107" s="14"/>
      <c r="B107" s="235"/>
      <c r="C107" s="236"/>
      <c r="D107" s="226" t="s">
        <v>153</v>
      </c>
      <c r="E107" s="237" t="s">
        <v>19</v>
      </c>
      <c r="F107" s="238" t="s">
        <v>209</v>
      </c>
      <c r="G107" s="236"/>
      <c r="H107" s="239">
        <v>8</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153</v>
      </c>
      <c r="AU107" s="245" t="s">
        <v>83</v>
      </c>
      <c r="AV107" s="14" t="s">
        <v>83</v>
      </c>
      <c r="AW107" s="14" t="s">
        <v>35</v>
      </c>
      <c r="AX107" s="14" t="s">
        <v>81</v>
      </c>
      <c r="AY107" s="245" t="s">
        <v>142</v>
      </c>
    </row>
    <row r="108" s="2" customFormat="1" ht="21.75" customHeight="1">
      <c r="A108" s="40"/>
      <c r="B108" s="41"/>
      <c r="C108" s="206" t="s">
        <v>188</v>
      </c>
      <c r="D108" s="206" t="s">
        <v>144</v>
      </c>
      <c r="E108" s="207" t="s">
        <v>1249</v>
      </c>
      <c r="F108" s="208" t="s">
        <v>1250</v>
      </c>
      <c r="G108" s="209" t="s">
        <v>147</v>
      </c>
      <c r="H108" s="210">
        <v>2</v>
      </c>
      <c r="I108" s="211"/>
      <c r="J108" s="212">
        <f>ROUND(I108*H108,2)</f>
        <v>0</v>
      </c>
      <c r="K108" s="208" t="s">
        <v>148</v>
      </c>
      <c r="L108" s="46"/>
      <c r="M108" s="213" t="s">
        <v>19</v>
      </c>
      <c r="N108" s="214" t="s">
        <v>44</v>
      </c>
      <c r="O108" s="86"/>
      <c r="P108" s="215">
        <f>O108*H108</f>
        <v>0</v>
      </c>
      <c r="Q108" s="215">
        <v>0</v>
      </c>
      <c r="R108" s="215">
        <f>Q108*H108</f>
        <v>0</v>
      </c>
      <c r="S108" s="215">
        <v>0</v>
      </c>
      <c r="T108" s="216">
        <f>S108*H108</f>
        <v>0</v>
      </c>
      <c r="U108" s="40"/>
      <c r="V108" s="40"/>
      <c r="W108" s="40"/>
      <c r="X108" s="40"/>
      <c r="Y108" s="40"/>
      <c r="Z108" s="40"/>
      <c r="AA108" s="40"/>
      <c r="AB108" s="40"/>
      <c r="AC108" s="40"/>
      <c r="AD108" s="40"/>
      <c r="AE108" s="40"/>
      <c r="AR108" s="217" t="s">
        <v>149</v>
      </c>
      <c r="AT108" s="217" t="s">
        <v>144</v>
      </c>
      <c r="AU108" s="217" t="s">
        <v>83</v>
      </c>
      <c r="AY108" s="19" t="s">
        <v>142</v>
      </c>
      <c r="BE108" s="218">
        <f>IF(N108="základní",J108,0)</f>
        <v>0</v>
      </c>
      <c r="BF108" s="218">
        <f>IF(N108="snížená",J108,0)</f>
        <v>0</v>
      </c>
      <c r="BG108" s="218">
        <f>IF(N108="zákl. přenesená",J108,0)</f>
        <v>0</v>
      </c>
      <c r="BH108" s="218">
        <f>IF(N108="sníž. přenesená",J108,0)</f>
        <v>0</v>
      </c>
      <c r="BI108" s="218">
        <f>IF(N108="nulová",J108,0)</f>
        <v>0</v>
      </c>
      <c r="BJ108" s="19" t="s">
        <v>81</v>
      </c>
      <c r="BK108" s="218">
        <f>ROUND(I108*H108,2)</f>
        <v>0</v>
      </c>
      <c r="BL108" s="19" t="s">
        <v>149</v>
      </c>
      <c r="BM108" s="217" t="s">
        <v>1337</v>
      </c>
    </row>
    <row r="109" s="2" customFormat="1">
      <c r="A109" s="40"/>
      <c r="B109" s="41"/>
      <c r="C109" s="42"/>
      <c r="D109" s="219" t="s">
        <v>151</v>
      </c>
      <c r="E109" s="42"/>
      <c r="F109" s="220" t="s">
        <v>1252</v>
      </c>
      <c r="G109" s="42"/>
      <c r="H109" s="42"/>
      <c r="I109" s="221"/>
      <c r="J109" s="42"/>
      <c r="K109" s="42"/>
      <c r="L109" s="46"/>
      <c r="M109" s="222"/>
      <c r="N109" s="223"/>
      <c r="O109" s="86"/>
      <c r="P109" s="86"/>
      <c r="Q109" s="86"/>
      <c r="R109" s="86"/>
      <c r="S109" s="86"/>
      <c r="T109" s="87"/>
      <c r="U109" s="40"/>
      <c r="V109" s="40"/>
      <c r="W109" s="40"/>
      <c r="X109" s="40"/>
      <c r="Y109" s="40"/>
      <c r="Z109" s="40"/>
      <c r="AA109" s="40"/>
      <c r="AB109" s="40"/>
      <c r="AC109" s="40"/>
      <c r="AD109" s="40"/>
      <c r="AE109" s="40"/>
      <c r="AT109" s="19" t="s">
        <v>151</v>
      </c>
      <c r="AU109" s="19" t="s">
        <v>83</v>
      </c>
    </row>
    <row r="110" s="13" customFormat="1">
      <c r="A110" s="13"/>
      <c r="B110" s="224"/>
      <c r="C110" s="225"/>
      <c r="D110" s="226" t="s">
        <v>153</v>
      </c>
      <c r="E110" s="227" t="s">
        <v>19</v>
      </c>
      <c r="F110" s="228" t="s">
        <v>1193</v>
      </c>
      <c r="G110" s="225"/>
      <c r="H110" s="227" t="s">
        <v>19</v>
      </c>
      <c r="I110" s="229"/>
      <c r="J110" s="225"/>
      <c r="K110" s="225"/>
      <c r="L110" s="230"/>
      <c r="M110" s="231"/>
      <c r="N110" s="232"/>
      <c r="O110" s="232"/>
      <c r="P110" s="232"/>
      <c r="Q110" s="232"/>
      <c r="R110" s="232"/>
      <c r="S110" s="232"/>
      <c r="T110" s="233"/>
      <c r="U110" s="13"/>
      <c r="V110" s="13"/>
      <c r="W110" s="13"/>
      <c r="X110" s="13"/>
      <c r="Y110" s="13"/>
      <c r="Z110" s="13"/>
      <c r="AA110" s="13"/>
      <c r="AB110" s="13"/>
      <c r="AC110" s="13"/>
      <c r="AD110" s="13"/>
      <c r="AE110" s="13"/>
      <c r="AT110" s="234" t="s">
        <v>153</v>
      </c>
      <c r="AU110" s="234" t="s">
        <v>83</v>
      </c>
      <c r="AV110" s="13" t="s">
        <v>81</v>
      </c>
      <c r="AW110" s="13" t="s">
        <v>35</v>
      </c>
      <c r="AX110" s="13" t="s">
        <v>73</v>
      </c>
      <c r="AY110" s="234" t="s">
        <v>142</v>
      </c>
    </row>
    <row r="111" s="14" customFormat="1">
      <c r="A111" s="14"/>
      <c r="B111" s="235"/>
      <c r="C111" s="236"/>
      <c r="D111" s="226" t="s">
        <v>153</v>
      </c>
      <c r="E111" s="237" t="s">
        <v>19</v>
      </c>
      <c r="F111" s="238" t="s">
        <v>1253</v>
      </c>
      <c r="G111" s="236"/>
      <c r="H111" s="239">
        <v>2</v>
      </c>
      <c r="I111" s="240"/>
      <c r="J111" s="236"/>
      <c r="K111" s="236"/>
      <c r="L111" s="241"/>
      <c r="M111" s="242"/>
      <c r="N111" s="243"/>
      <c r="O111" s="243"/>
      <c r="P111" s="243"/>
      <c r="Q111" s="243"/>
      <c r="R111" s="243"/>
      <c r="S111" s="243"/>
      <c r="T111" s="244"/>
      <c r="U111" s="14"/>
      <c r="V111" s="14"/>
      <c r="W111" s="14"/>
      <c r="X111" s="14"/>
      <c r="Y111" s="14"/>
      <c r="Z111" s="14"/>
      <c r="AA111" s="14"/>
      <c r="AB111" s="14"/>
      <c r="AC111" s="14"/>
      <c r="AD111" s="14"/>
      <c r="AE111" s="14"/>
      <c r="AT111" s="245" t="s">
        <v>153</v>
      </c>
      <c r="AU111" s="245" t="s">
        <v>83</v>
      </c>
      <c r="AV111" s="14" t="s">
        <v>83</v>
      </c>
      <c r="AW111" s="14" t="s">
        <v>35</v>
      </c>
      <c r="AX111" s="14" t="s">
        <v>81</v>
      </c>
      <c r="AY111" s="245" t="s">
        <v>142</v>
      </c>
    </row>
    <row r="112" s="2" customFormat="1" ht="16.5" customHeight="1">
      <c r="A112" s="40"/>
      <c r="B112" s="41"/>
      <c r="C112" s="257" t="s">
        <v>197</v>
      </c>
      <c r="D112" s="257" t="s">
        <v>250</v>
      </c>
      <c r="E112" s="258" t="s">
        <v>361</v>
      </c>
      <c r="F112" s="259" t="s">
        <v>362</v>
      </c>
      <c r="G112" s="260" t="s">
        <v>363</v>
      </c>
      <c r="H112" s="261">
        <v>1</v>
      </c>
      <c r="I112" s="262"/>
      <c r="J112" s="263">
        <f>ROUND(I112*H112,2)</f>
        <v>0</v>
      </c>
      <c r="K112" s="259" t="s">
        <v>148</v>
      </c>
      <c r="L112" s="264"/>
      <c r="M112" s="265" t="s">
        <v>19</v>
      </c>
      <c r="N112" s="266" t="s">
        <v>44</v>
      </c>
      <c r="O112" s="86"/>
      <c r="P112" s="215">
        <f>O112*H112</f>
        <v>0</v>
      </c>
      <c r="Q112" s="215">
        <v>0.001</v>
      </c>
      <c r="R112" s="215">
        <f>Q112*H112</f>
        <v>0.001</v>
      </c>
      <c r="S112" s="215">
        <v>0</v>
      </c>
      <c r="T112" s="216">
        <f>S112*H112</f>
        <v>0</v>
      </c>
      <c r="U112" s="40"/>
      <c r="V112" s="40"/>
      <c r="W112" s="40"/>
      <c r="X112" s="40"/>
      <c r="Y112" s="40"/>
      <c r="Z112" s="40"/>
      <c r="AA112" s="40"/>
      <c r="AB112" s="40"/>
      <c r="AC112" s="40"/>
      <c r="AD112" s="40"/>
      <c r="AE112" s="40"/>
      <c r="AR112" s="217" t="s">
        <v>209</v>
      </c>
      <c r="AT112" s="217" t="s">
        <v>250</v>
      </c>
      <c r="AU112" s="217" t="s">
        <v>83</v>
      </c>
      <c r="AY112" s="19" t="s">
        <v>142</v>
      </c>
      <c r="BE112" s="218">
        <f>IF(N112="základní",J112,0)</f>
        <v>0</v>
      </c>
      <c r="BF112" s="218">
        <f>IF(N112="snížená",J112,0)</f>
        <v>0</v>
      </c>
      <c r="BG112" s="218">
        <f>IF(N112="zákl. přenesená",J112,0)</f>
        <v>0</v>
      </c>
      <c r="BH112" s="218">
        <f>IF(N112="sníž. přenesená",J112,0)</f>
        <v>0</v>
      </c>
      <c r="BI112" s="218">
        <f>IF(N112="nulová",J112,0)</f>
        <v>0</v>
      </c>
      <c r="BJ112" s="19" t="s">
        <v>81</v>
      </c>
      <c r="BK112" s="218">
        <f>ROUND(I112*H112,2)</f>
        <v>0</v>
      </c>
      <c r="BL112" s="19" t="s">
        <v>149</v>
      </c>
      <c r="BM112" s="217" t="s">
        <v>1338</v>
      </c>
    </row>
    <row r="113" s="13" customFormat="1">
      <c r="A113" s="13"/>
      <c r="B113" s="224"/>
      <c r="C113" s="225"/>
      <c r="D113" s="226" t="s">
        <v>153</v>
      </c>
      <c r="E113" s="227" t="s">
        <v>19</v>
      </c>
      <c r="F113" s="228" t="s">
        <v>1193</v>
      </c>
      <c r="G113" s="225"/>
      <c r="H113" s="227" t="s">
        <v>19</v>
      </c>
      <c r="I113" s="229"/>
      <c r="J113" s="225"/>
      <c r="K113" s="225"/>
      <c r="L113" s="230"/>
      <c r="M113" s="231"/>
      <c r="N113" s="232"/>
      <c r="O113" s="232"/>
      <c r="P113" s="232"/>
      <c r="Q113" s="232"/>
      <c r="R113" s="232"/>
      <c r="S113" s="232"/>
      <c r="T113" s="233"/>
      <c r="U113" s="13"/>
      <c r="V113" s="13"/>
      <c r="W113" s="13"/>
      <c r="X113" s="13"/>
      <c r="Y113" s="13"/>
      <c r="Z113" s="13"/>
      <c r="AA113" s="13"/>
      <c r="AB113" s="13"/>
      <c r="AC113" s="13"/>
      <c r="AD113" s="13"/>
      <c r="AE113" s="13"/>
      <c r="AT113" s="234" t="s">
        <v>153</v>
      </c>
      <c r="AU113" s="234" t="s">
        <v>83</v>
      </c>
      <c r="AV113" s="13" t="s">
        <v>81</v>
      </c>
      <c r="AW113" s="13" t="s">
        <v>35</v>
      </c>
      <c r="AX113" s="13" t="s">
        <v>73</v>
      </c>
      <c r="AY113" s="234" t="s">
        <v>142</v>
      </c>
    </row>
    <row r="114" s="14" customFormat="1">
      <c r="A114" s="14"/>
      <c r="B114" s="235"/>
      <c r="C114" s="236"/>
      <c r="D114" s="226" t="s">
        <v>153</v>
      </c>
      <c r="E114" s="237" t="s">
        <v>19</v>
      </c>
      <c r="F114" s="238" t="s">
        <v>1255</v>
      </c>
      <c r="G114" s="236"/>
      <c r="H114" s="239">
        <v>0.002</v>
      </c>
      <c r="I114" s="240"/>
      <c r="J114" s="236"/>
      <c r="K114" s="236"/>
      <c r="L114" s="241"/>
      <c r="M114" s="242"/>
      <c r="N114" s="243"/>
      <c r="O114" s="243"/>
      <c r="P114" s="243"/>
      <c r="Q114" s="243"/>
      <c r="R114" s="243"/>
      <c r="S114" s="243"/>
      <c r="T114" s="244"/>
      <c r="U114" s="14"/>
      <c r="V114" s="14"/>
      <c r="W114" s="14"/>
      <c r="X114" s="14"/>
      <c r="Y114" s="14"/>
      <c r="Z114" s="14"/>
      <c r="AA114" s="14"/>
      <c r="AB114" s="14"/>
      <c r="AC114" s="14"/>
      <c r="AD114" s="14"/>
      <c r="AE114" s="14"/>
      <c r="AT114" s="245" t="s">
        <v>153</v>
      </c>
      <c r="AU114" s="245" t="s">
        <v>83</v>
      </c>
      <c r="AV114" s="14" t="s">
        <v>83</v>
      </c>
      <c r="AW114" s="14" t="s">
        <v>35</v>
      </c>
      <c r="AX114" s="14" t="s">
        <v>73</v>
      </c>
      <c r="AY114" s="245" t="s">
        <v>142</v>
      </c>
    </row>
    <row r="115" s="13" customFormat="1">
      <c r="A115" s="13"/>
      <c r="B115" s="224"/>
      <c r="C115" s="225"/>
      <c r="D115" s="226" t="s">
        <v>153</v>
      </c>
      <c r="E115" s="227" t="s">
        <v>19</v>
      </c>
      <c r="F115" s="228" t="s">
        <v>366</v>
      </c>
      <c r="G115" s="225"/>
      <c r="H115" s="227" t="s">
        <v>19</v>
      </c>
      <c r="I115" s="229"/>
      <c r="J115" s="225"/>
      <c r="K115" s="225"/>
      <c r="L115" s="230"/>
      <c r="M115" s="231"/>
      <c r="N115" s="232"/>
      <c r="O115" s="232"/>
      <c r="P115" s="232"/>
      <c r="Q115" s="232"/>
      <c r="R115" s="232"/>
      <c r="S115" s="232"/>
      <c r="T115" s="233"/>
      <c r="U115" s="13"/>
      <c r="V115" s="13"/>
      <c r="W115" s="13"/>
      <c r="X115" s="13"/>
      <c r="Y115" s="13"/>
      <c r="Z115" s="13"/>
      <c r="AA115" s="13"/>
      <c r="AB115" s="13"/>
      <c r="AC115" s="13"/>
      <c r="AD115" s="13"/>
      <c r="AE115" s="13"/>
      <c r="AT115" s="234" t="s">
        <v>153</v>
      </c>
      <c r="AU115" s="234" t="s">
        <v>83</v>
      </c>
      <c r="AV115" s="13" t="s">
        <v>81</v>
      </c>
      <c r="AW115" s="13" t="s">
        <v>35</v>
      </c>
      <c r="AX115" s="13" t="s">
        <v>73</v>
      </c>
      <c r="AY115" s="234" t="s">
        <v>142</v>
      </c>
    </row>
    <row r="116" s="14" customFormat="1">
      <c r="A116" s="14"/>
      <c r="B116" s="235"/>
      <c r="C116" s="236"/>
      <c r="D116" s="226" t="s">
        <v>153</v>
      </c>
      <c r="E116" s="237" t="s">
        <v>19</v>
      </c>
      <c r="F116" s="238" t="s">
        <v>1256</v>
      </c>
      <c r="G116" s="236"/>
      <c r="H116" s="239">
        <v>0.998</v>
      </c>
      <c r="I116" s="240"/>
      <c r="J116" s="236"/>
      <c r="K116" s="236"/>
      <c r="L116" s="241"/>
      <c r="M116" s="242"/>
      <c r="N116" s="243"/>
      <c r="O116" s="243"/>
      <c r="P116" s="243"/>
      <c r="Q116" s="243"/>
      <c r="R116" s="243"/>
      <c r="S116" s="243"/>
      <c r="T116" s="244"/>
      <c r="U116" s="14"/>
      <c r="V116" s="14"/>
      <c r="W116" s="14"/>
      <c r="X116" s="14"/>
      <c r="Y116" s="14"/>
      <c r="Z116" s="14"/>
      <c r="AA116" s="14"/>
      <c r="AB116" s="14"/>
      <c r="AC116" s="14"/>
      <c r="AD116" s="14"/>
      <c r="AE116" s="14"/>
      <c r="AT116" s="245" t="s">
        <v>153</v>
      </c>
      <c r="AU116" s="245" t="s">
        <v>83</v>
      </c>
      <c r="AV116" s="14" t="s">
        <v>83</v>
      </c>
      <c r="AW116" s="14" t="s">
        <v>35</v>
      </c>
      <c r="AX116" s="14" t="s">
        <v>73</v>
      </c>
      <c r="AY116" s="245" t="s">
        <v>142</v>
      </c>
    </row>
    <row r="117" s="15" customFormat="1">
      <c r="A117" s="15"/>
      <c r="B117" s="246"/>
      <c r="C117" s="247"/>
      <c r="D117" s="226" t="s">
        <v>153</v>
      </c>
      <c r="E117" s="248" t="s">
        <v>19</v>
      </c>
      <c r="F117" s="249" t="s">
        <v>160</v>
      </c>
      <c r="G117" s="247"/>
      <c r="H117" s="250">
        <v>1</v>
      </c>
      <c r="I117" s="251"/>
      <c r="J117" s="247"/>
      <c r="K117" s="247"/>
      <c r="L117" s="252"/>
      <c r="M117" s="253"/>
      <c r="N117" s="254"/>
      <c r="O117" s="254"/>
      <c r="P117" s="254"/>
      <c r="Q117" s="254"/>
      <c r="R117" s="254"/>
      <c r="S117" s="254"/>
      <c r="T117" s="255"/>
      <c r="U117" s="15"/>
      <c r="V117" s="15"/>
      <c r="W117" s="15"/>
      <c r="X117" s="15"/>
      <c r="Y117" s="15"/>
      <c r="Z117" s="15"/>
      <c r="AA117" s="15"/>
      <c r="AB117" s="15"/>
      <c r="AC117" s="15"/>
      <c r="AD117" s="15"/>
      <c r="AE117" s="15"/>
      <c r="AT117" s="256" t="s">
        <v>153</v>
      </c>
      <c r="AU117" s="256" t="s">
        <v>83</v>
      </c>
      <c r="AV117" s="15" t="s">
        <v>149</v>
      </c>
      <c r="AW117" s="15" t="s">
        <v>35</v>
      </c>
      <c r="AX117" s="15" t="s">
        <v>81</v>
      </c>
      <c r="AY117" s="256" t="s">
        <v>142</v>
      </c>
    </row>
    <row r="118" s="2" customFormat="1" ht="16.5" customHeight="1">
      <c r="A118" s="40"/>
      <c r="B118" s="41"/>
      <c r="C118" s="206" t="s">
        <v>209</v>
      </c>
      <c r="D118" s="206" t="s">
        <v>144</v>
      </c>
      <c r="E118" s="207" t="s">
        <v>1266</v>
      </c>
      <c r="F118" s="208" t="s">
        <v>1267</v>
      </c>
      <c r="G118" s="209" t="s">
        <v>191</v>
      </c>
      <c r="H118" s="210">
        <v>0.47999999999999998</v>
      </c>
      <c r="I118" s="211"/>
      <c r="J118" s="212">
        <f>ROUND(I118*H118,2)</f>
        <v>0</v>
      </c>
      <c r="K118" s="208" t="s">
        <v>148</v>
      </c>
      <c r="L118" s="46"/>
      <c r="M118" s="213" t="s">
        <v>19</v>
      </c>
      <c r="N118" s="214" t="s">
        <v>44</v>
      </c>
      <c r="O118" s="86"/>
      <c r="P118" s="215">
        <f>O118*H118</f>
        <v>0</v>
      </c>
      <c r="Q118" s="215">
        <v>0</v>
      </c>
      <c r="R118" s="215">
        <f>Q118*H118</f>
        <v>0</v>
      </c>
      <c r="S118" s="215">
        <v>0</v>
      </c>
      <c r="T118" s="216">
        <f>S118*H118</f>
        <v>0</v>
      </c>
      <c r="U118" s="40"/>
      <c r="V118" s="40"/>
      <c r="W118" s="40"/>
      <c r="X118" s="40"/>
      <c r="Y118" s="40"/>
      <c r="Z118" s="40"/>
      <c r="AA118" s="40"/>
      <c r="AB118" s="40"/>
      <c r="AC118" s="40"/>
      <c r="AD118" s="40"/>
      <c r="AE118" s="40"/>
      <c r="AR118" s="217" t="s">
        <v>149</v>
      </c>
      <c r="AT118" s="217" t="s">
        <v>144</v>
      </c>
      <c r="AU118" s="217" t="s">
        <v>83</v>
      </c>
      <c r="AY118" s="19" t="s">
        <v>142</v>
      </c>
      <c r="BE118" s="218">
        <f>IF(N118="základní",J118,0)</f>
        <v>0</v>
      </c>
      <c r="BF118" s="218">
        <f>IF(N118="snížená",J118,0)</f>
        <v>0</v>
      </c>
      <c r="BG118" s="218">
        <f>IF(N118="zákl. přenesená",J118,0)</f>
        <v>0</v>
      </c>
      <c r="BH118" s="218">
        <f>IF(N118="sníž. přenesená",J118,0)</f>
        <v>0</v>
      </c>
      <c r="BI118" s="218">
        <f>IF(N118="nulová",J118,0)</f>
        <v>0</v>
      </c>
      <c r="BJ118" s="19" t="s">
        <v>81</v>
      </c>
      <c r="BK118" s="218">
        <f>ROUND(I118*H118,2)</f>
        <v>0</v>
      </c>
      <c r="BL118" s="19" t="s">
        <v>149</v>
      </c>
      <c r="BM118" s="217" t="s">
        <v>1339</v>
      </c>
    </row>
    <row r="119" s="2" customFormat="1">
      <c r="A119" s="40"/>
      <c r="B119" s="41"/>
      <c r="C119" s="42"/>
      <c r="D119" s="219" t="s">
        <v>151</v>
      </c>
      <c r="E119" s="42"/>
      <c r="F119" s="220" t="s">
        <v>1269</v>
      </c>
      <c r="G119" s="42"/>
      <c r="H119" s="42"/>
      <c r="I119" s="221"/>
      <c r="J119" s="42"/>
      <c r="K119" s="42"/>
      <c r="L119" s="46"/>
      <c r="M119" s="222"/>
      <c r="N119" s="223"/>
      <c r="O119" s="86"/>
      <c r="P119" s="86"/>
      <c r="Q119" s="86"/>
      <c r="R119" s="86"/>
      <c r="S119" s="86"/>
      <c r="T119" s="87"/>
      <c r="U119" s="40"/>
      <c r="V119" s="40"/>
      <c r="W119" s="40"/>
      <c r="X119" s="40"/>
      <c r="Y119" s="40"/>
      <c r="Z119" s="40"/>
      <c r="AA119" s="40"/>
      <c r="AB119" s="40"/>
      <c r="AC119" s="40"/>
      <c r="AD119" s="40"/>
      <c r="AE119" s="40"/>
      <c r="AT119" s="19" t="s">
        <v>151</v>
      </c>
      <c r="AU119" s="19" t="s">
        <v>83</v>
      </c>
    </row>
    <row r="120" s="13" customFormat="1">
      <c r="A120" s="13"/>
      <c r="B120" s="224"/>
      <c r="C120" s="225"/>
      <c r="D120" s="226" t="s">
        <v>153</v>
      </c>
      <c r="E120" s="227" t="s">
        <v>19</v>
      </c>
      <c r="F120" s="228" t="s">
        <v>1193</v>
      </c>
      <c r="G120" s="225"/>
      <c r="H120" s="227" t="s">
        <v>19</v>
      </c>
      <c r="I120" s="229"/>
      <c r="J120" s="225"/>
      <c r="K120" s="225"/>
      <c r="L120" s="230"/>
      <c r="M120" s="231"/>
      <c r="N120" s="232"/>
      <c r="O120" s="232"/>
      <c r="P120" s="232"/>
      <c r="Q120" s="232"/>
      <c r="R120" s="232"/>
      <c r="S120" s="232"/>
      <c r="T120" s="233"/>
      <c r="U120" s="13"/>
      <c r="V120" s="13"/>
      <c r="W120" s="13"/>
      <c r="X120" s="13"/>
      <c r="Y120" s="13"/>
      <c r="Z120" s="13"/>
      <c r="AA120" s="13"/>
      <c r="AB120" s="13"/>
      <c r="AC120" s="13"/>
      <c r="AD120" s="13"/>
      <c r="AE120" s="13"/>
      <c r="AT120" s="234" t="s">
        <v>153</v>
      </c>
      <c r="AU120" s="234" t="s">
        <v>83</v>
      </c>
      <c r="AV120" s="13" t="s">
        <v>81</v>
      </c>
      <c r="AW120" s="13" t="s">
        <v>35</v>
      </c>
      <c r="AX120" s="13" t="s">
        <v>73</v>
      </c>
      <c r="AY120" s="234" t="s">
        <v>142</v>
      </c>
    </row>
    <row r="121" s="13" customFormat="1">
      <c r="A121" s="13"/>
      <c r="B121" s="224"/>
      <c r="C121" s="225"/>
      <c r="D121" s="226" t="s">
        <v>153</v>
      </c>
      <c r="E121" s="227" t="s">
        <v>19</v>
      </c>
      <c r="F121" s="228" t="s">
        <v>1270</v>
      </c>
      <c r="G121" s="225"/>
      <c r="H121" s="227" t="s">
        <v>19</v>
      </c>
      <c r="I121" s="229"/>
      <c r="J121" s="225"/>
      <c r="K121" s="225"/>
      <c r="L121" s="230"/>
      <c r="M121" s="231"/>
      <c r="N121" s="232"/>
      <c r="O121" s="232"/>
      <c r="P121" s="232"/>
      <c r="Q121" s="232"/>
      <c r="R121" s="232"/>
      <c r="S121" s="232"/>
      <c r="T121" s="233"/>
      <c r="U121" s="13"/>
      <c r="V121" s="13"/>
      <c r="W121" s="13"/>
      <c r="X121" s="13"/>
      <c r="Y121" s="13"/>
      <c r="Z121" s="13"/>
      <c r="AA121" s="13"/>
      <c r="AB121" s="13"/>
      <c r="AC121" s="13"/>
      <c r="AD121" s="13"/>
      <c r="AE121" s="13"/>
      <c r="AT121" s="234" t="s">
        <v>153</v>
      </c>
      <c r="AU121" s="234" t="s">
        <v>83</v>
      </c>
      <c r="AV121" s="13" t="s">
        <v>81</v>
      </c>
      <c r="AW121" s="13" t="s">
        <v>35</v>
      </c>
      <c r="AX121" s="13" t="s">
        <v>73</v>
      </c>
      <c r="AY121" s="234" t="s">
        <v>142</v>
      </c>
    </row>
    <row r="122" s="13" customFormat="1">
      <c r="A122" s="13"/>
      <c r="B122" s="224"/>
      <c r="C122" s="225"/>
      <c r="D122" s="226" t="s">
        <v>153</v>
      </c>
      <c r="E122" s="227" t="s">
        <v>19</v>
      </c>
      <c r="F122" s="228" t="s">
        <v>1307</v>
      </c>
      <c r="G122" s="225"/>
      <c r="H122" s="227" t="s">
        <v>19</v>
      </c>
      <c r="I122" s="229"/>
      <c r="J122" s="225"/>
      <c r="K122" s="225"/>
      <c r="L122" s="230"/>
      <c r="M122" s="231"/>
      <c r="N122" s="232"/>
      <c r="O122" s="232"/>
      <c r="P122" s="232"/>
      <c r="Q122" s="232"/>
      <c r="R122" s="232"/>
      <c r="S122" s="232"/>
      <c r="T122" s="233"/>
      <c r="U122" s="13"/>
      <c r="V122" s="13"/>
      <c r="W122" s="13"/>
      <c r="X122" s="13"/>
      <c r="Y122" s="13"/>
      <c r="Z122" s="13"/>
      <c r="AA122" s="13"/>
      <c r="AB122" s="13"/>
      <c r="AC122" s="13"/>
      <c r="AD122" s="13"/>
      <c r="AE122" s="13"/>
      <c r="AT122" s="234" t="s">
        <v>153</v>
      </c>
      <c r="AU122" s="234" t="s">
        <v>83</v>
      </c>
      <c r="AV122" s="13" t="s">
        <v>81</v>
      </c>
      <c r="AW122" s="13" t="s">
        <v>35</v>
      </c>
      <c r="AX122" s="13" t="s">
        <v>73</v>
      </c>
      <c r="AY122" s="234" t="s">
        <v>142</v>
      </c>
    </row>
    <row r="123" s="14" customFormat="1">
      <c r="A123" s="14"/>
      <c r="B123" s="235"/>
      <c r="C123" s="236"/>
      <c r="D123" s="226" t="s">
        <v>153</v>
      </c>
      <c r="E123" s="237" t="s">
        <v>19</v>
      </c>
      <c r="F123" s="238" t="s">
        <v>1308</v>
      </c>
      <c r="G123" s="236"/>
      <c r="H123" s="239">
        <v>0.47999999999999998</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153</v>
      </c>
      <c r="AU123" s="245" t="s">
        <v>83</v>
      </c>
      <c r="AV123" s="14" t="s">
        <v>83</v>
      </c>
      <c r="AW123" s="14" t="s">
        <v>35</v>
      </c>
      <c r="AX123" s="14" t="s">
        <v>73</v>
      </c>
      <c r="AY123" s="245" t="s">
        <v>142</v>
      </c>
    </row>
    <row r="124" s="15" customFormat="1">
      <c r="A124" s="15"/>
      <c r="B124" s="246"/>
      <c r="C124" s="247"/>
      <c r="D124" s="226" t="s">
        <v>153</v>
      </c>
      <c r="E124" s="248" t="s">
        <v>19</v>
      </c>
      <c r="F124" s="249" t="s">
        <v>160</v>
      </c>
      <c r="G124" s="247"/>
      <c r="H124" s="250">
        <v>0.47999999999999998</v>
      </c>
      <c r="I124" s="251"/>
      <c r="J124" s="247"/>
      <c r="K124" s="247"/>
      <c r="L124" s="252"/>
      <c r="M124" s="253"/>
      <c r="N124" s="254"/>
      <c r="O124" s="254"/>
      <c r="P124" s="254"/>
      <c r="Q124" s="254"/>
      <c r="R124" s="254"/>
      <c r="S124" s="254"/>
      <c r="T124" s="255"/>
      <c r="U124" s="15"/>
      <c r="V124" s="15"/>
      <c r="W124" s="15"/>
      <c r="X124" s="15"/>
      <c r="Y124" s="15"/>
      <c r="Z124" s="15"/>
      <c r="AA124" s="15"/>
      <c r="AB124" s="15"/>
      <c r="AC124" s="15"/>
      <c r="AD124" s="15"/>
      <c r="AE124" s="15"/>
      <c r="AT124" s="256" t="s">
        <v>153</v>
      </c>
      <c r="AU124" s="256" t="s">
        <v>83</v>
      </c>
      <c r="AV124" s="15" t="s">
        <v>149</v>
      </c>
      <c r="AW124" s="15" t="s">
        <v>35</v>
      </c>
      <c r="AX124" s="15" t="s">
        <v>81</v>
      </c>
      <c r="AY124" s="256" t="s">
        <v>142</v>
      </c>
    </row>
    <row r="125" s="2" customFormat="1" ht="16.5" customHeight="1">
      <c r="A125" s="40"/>
      <c r="B125" s="41"/>
      <c r="C125" s="206" t="s">
        <v>221</v>
      </c>
      <c r="D125" s="206" t="s">
        <v>144</v>
      </c>
      <c r="E125" s="207" t="s">
        <v>1278</v>
      </c>
      <c r="F125" s="208" t="s">
        <v>1279</v>
      </c>
      <c r="G125" s="209" t="s">
        <v>191</v>
      </c>
      <c r="H125" s="210">
        <v>0.47999999999999998</v>
      </c>
      <c r="I125" s="211"/>
      <c r="J125" s="212">
        <f>ROUND(I125*H125,2)</f>
        <v>0</v>
      </c>
      <c r="K125" s="208" t="s">
        <v>148</v>
      </c>
      <c r="L125" s="46"/>
      <c r="M125" s="213" t="s">
        <v>19</v>
      </c>
      <c r="N125" s="214" t="s">
        <v>44</v>
      </c>
      <c r="O125" s="86"/>
      <c r="P125" s="215">
        <f>O125*H125</f>
        <v>0</v>
      </c>
      <c r="Q125" s="215">
        <v>0</v>
      </c>
      <c r="R125" s="215">
        <f>Q125*H125</f>
        <v>0</v>
      </c>
      <c r="S125" s="215">
        <v>0</v>
      </c>
      <c r="T125" s="216">
        <f>S125*H125</f>
        <v>0</v>
      </c>
      <c r="U125" s="40"/>
      <c r="V125" s="40"/>
      <c r="W125" s="40"/>
      <c r="X125" s="40"/>
      <c r="Y125" s="40"/>
      <c r="Z125" s="40"/>
      <c r="AA125" s="40"/>
      <c r="AB125" s="40"/>
      <c r="AC125" s="40"/>
      <c r="AD125" s="40"/>
      <c r="AE125" s="40"/>
      <c r="AR125" s="217" t="s">
        <v>149</v>
      </c>
      <c r="AT125" s="217" t="s">
        <v>144</v>
      </c>
      <c r="AU125" s="217" t="s">
        <v>83</v>
      </c>
      <c r="AY125" s="19" t="s">
        <v>142</v>
      </c>
      <c r="BE125" s="218">
        <f>IF(N125="základní",J125,0)</f>
        <v>0</v>
      </c>
      <c r="BF125" s="218">
        <f>IF(N125="snížená",J125,0)</f>
        <v>0</v>
      </c>
      <c r="BG125" s="218">
        <f>IF(N125="zákl. přenesená",J125,0)</f>
        <v>0</v>
      </c>
      <c r="BH125" s="218">
        <f>IF(N125="sníž. přenesená",J125,0)</f>
        <v>0</v>
      </c>
      <c r="BI125" s="218">
        <f>IF(N125="nulová",J125,0)</f>
        <v>0</v>
      </c>
      <c r="BJ125" s="19" t="s">
        <v>81</v>
      </c>
      <c r="BK125" s="218">
        <f>ROUND(I125*H125,2)</f>
        <v>0</v>
      </c>
      <c r="BL125" s="19" t="s">
        <v>149</v>
      </c>
      <c r="BM125" s="217" t="s">
        <v>1340</v>
      </c>
    </row>
    <row r="126" s="2" customFormat="1">
      <c r="A126" s="40"/>
      <c r="B126" s="41"/>
      <c r="C126" s="42"/>
      <c r="D126" s="219" t="s">
        <v>151</v>
      </c>
      <c r="E126" s="42"/>
      <c r="F126" s="220" t="s">
        <v>1281</v>
      </c>
      <c r="G126" s="42"/>
      <c r="H126" s="42"/>
      <c r="I126" s="221"/>
      <c r="J126" s="42"/>
      <c r="K126" s="42"/>
      <c r="L126" s="46"/>
      <c r="M126" s="222"/>
      <c r="N126" s="223"/>
      <c r="O126" s="86"/>
      <c r="P126" s="86"/>
      <c r="Q126" s="86"/>
      <c r="R126" s="86"/>
      <c r="S126" s="86"/>
      <c r="T126" s="87"/>
      <c r="U126" s="40"/>
      <c r="V126" s="40"/>
      <c r="W126" s="40"/>
      <c r="X126" s="40"/>
      <c r="Y126" s="40"/>
      <c r="Z126" s="40"/>
      <c r="AA126" s="40"/>
      <c r="AB126" s="40"/>
      <c r="AC126" s="40"/>
      <c r="AD126" s="40"/>
      <c r="AE126" s="40"/>
      <c r="AT126" s="19" t="s">
        <v>151</v>
      </c>
      <c r="AU126" s="19" t="s">
        <v>83</v>
      </c>
    </row>
    <row r="127" s="13" customFormat="1">
      <c r="A127" s="13"/>
      <c r="B127" s="224"/>
      <c r="C127" s="225"/>
      <c r="D127" s="226" t="s">
        <v>153</v>
      </c>
      <c r="E127" s="227" t="s">
        <v>19</v>
      </c>
      <c r="F127" s="228" t="s">
        <v>1282</v>
      </c>
      <c r="G127" s="225"/>
      <c r="H127" s="227" t="s">
        <v>19</v>
      </c>
      <c r="I127" s="229"/>
      <c r="J127" s="225"/>
      <c r="K127" s="225"/>
      <c r="L127" s="230"/>
      <c r="M127" s="231"/>
      <c r="N127" s="232"/>
      <c r="O127" s="232"/>
      <c r="P127" s="232"/>
      <c r="Q127" s="232"/>
      <c r="R127" s="232"/>
      <c r="S127" s="232"/>
      <c r="T127" s="233"/>
      <c r="U127" s="13"/>
      <c r="V127" s="13"/>
      <c r="W127" s="13"/>
      <c r="X127" s="13"/>
      <c r="Y127" s="13"/>
      <c r="Z127" s="13"/>
      <c r="AA127" s="13"/>
      <c r="AB127" s="13"/>
      <c r="AC127" s="13"/>
      <c r="AD127" s="13"/>
      <c r="AE127" s="13"/>
      <c r="AT127" s="234" t="s">
        <v>153</v>
      </c>
      <c r="AU127" s="234" t="s">
        <v>83</v>
      </c>
      <c r="AV127" s="13" t="s">
        <v>81</v>
      </c>
      <c r="AW127" s="13" t="s">
        <v>35</v>
      </c>
      <c r="AX127" s="13" t="s">
        <v>73</v>
      </c>
      <c r="AY127" s="234" t="s">
        <v>142</v>
      </c>
    </row>
    <row r="128" s="13" customFormat="1">
      <c r="A128" s="13"/>
      <c r="B128" s="224"/>
      <c r="C128" s="225"/>
      <c r="D128" s="226" t="s">
        <v>153</v>
      </c>
      <c r="E128" s="227" t="s">
        <v>19</v>
      </c>
      <c r="F128" s="228" t="s">
        <v>1307</v>
      </c>
      <c r="G128" s="225"/>
      <c r="H128" s="227" t="s">
        <v>19</v>
      </c>
      <c r="I128" s="229"/>
      <c r="J128" s="225"/>
      <c r="K128" s="225"/>
      <c r="L128" s="230"/>
      <c r="M128" s="231"/>
      <c r="N128" s="232"/>
      <c r="O128" s="232"/>
      <c r="P128" s="232"/>
      <c r="Q128" s="232"/>
      <c r="R128" s="232"/>
      <c r="S128" s="232"/>
      <c r="T128" s="233"/>
      <c r="U128" s="13"/>
      <c r="V128" s="13"/>
      <c r="W128" s="13"/>
      <c r="X128" s="13"/>
      <c r="Y128" s="13"/>
      <c r="Z128" s="13"/>
      <c r="AA128" s="13"/>
      <c r="AB128" s="13"/>
      <c r="AC128" s="13"/>
      <c r="AD128" s="13"/>
      <c r="AE128" s="13"/>
      <c r="AT128" s="234" t="s">
        <v>153</v>
      </c>
      <c r="AU128" s="234" t="s">
        <v>83</v>
      </c>
      <c r="AV128" s="13" t="s">
        <v>81</v>
      </c>
      <c r="AW128" s="13" t="s">
        <v>35</v>
      </c>
      <c r="AX128" s="13" t="s">
        <v>73</v>
      </c>
      <c r="AY128" s="234" t="s">
        <v>142</v>
      </c>
    </row>
    <row r="129" s="14" customFormat="1">
      <c r="A129" s="14"/>
      <c r="B129" s="235"/>
      <c r="C129" s="236"/>
      <c r="D129" s="226" t="s">
        <v>153</v>
      </c>
      <c r="E129" s="237" t="s">
        <v>19</v>
      </c>
      <c r="F129" s="238" t="s">
        <v>1308</v>
      </c>
      <c r="G129" s="236"/>
      <c r="H129" s="239">
        <v>0.47999999999999998</v>
      </c>
      <c r="I129" s="240"/>
      <c r="J129" s="236"/>
      <c r="K129" s="236"/>
      <c r="L129" s="241"/>
      <c r="M129" s="242"/>
      <c r="N129" s="243"/>
      <c r="O129" s="243"/>
      <c r="P129" s="243"/>
      <c r="Q129" s="243"/>
      <c r="R129" s="243"/>
      <c r="S129" s="243"/>
      <c r="T129" s="244"/>
      <c r="U129" s="14"/>
      <c r="V129" s="14"/>
      <c r="W129" s="14"/>
      <c r="X129" s="14"/>
      <c r="Y129" s="14"/>
      <c r="Z129" s="14"/>
      <c r="AA129" s="14"/>
      <c r="AB129" s="14"/>
      <c r="AC129" s="14"/>
      <c r="AD129" s="14"/>
      <c r="AE129" s="14"/>
      <c r="AT129" s="245" t="s">
        <v>153</v>
      </c>
      <c r="AU129" s="245" t="s">
        <v>83</v>
      </c>
      <c r="AV129" s="14" t="s">
        <v>83</v>
      </c>
      <c r="AW129" s="14" t="s">
        <v>35</v>
      </c>
      <c r="AX129" s="14" t="s">
        <v>73</v>
      </c>
      <c r="AY129" s="245" t="s">
        <v>142</v>
      </c>
    </row>
    <row r="130" s="15" customFormat="1">
      <c r="A130" s="15"/>
      <c r="B130" s="246"/>
      <c r="C130" s="247"/>
      <c r="D130" s="226" t="s">
        <v>153</v>
      </c>
      <c r="E130" s="248" t="s">
        <v>19</v>
      </c>
      <c r="F130" s="249" t="s">
        <v>160</v>
      </c>
      <c r="G130" s="247"/>
      <c r="H130" s="250">
        <v>0.47999999999999998</v>
      </c>
      <c r="I130" s="251"/>
      <c r="J130" s="247"/>
      <c r="K130" s="247"/>
      <c r="L130" s="252"/>
      <c r="M130" s="253"/>
      <c r="N130" s="254"/>
      <c r="O130" s="254"/>
      <c r="P130" s="254"/>
      <c r="Q130" s="254"/>
      <c r="R130" s="254"/>
      <c r="S130" s="254"/>
      <c r="T130" s="255"/>
      <c r="U130" s="15"/>
      <c r="V130" s="15"/>
      <c r="W130" s="15"/>
      <c r="X130" s="15"/>
      <c r="Y130" s="15"/>
      <c r="Z130" s="15"/>
      <c r="AA130" s="15"/>
      <c r="AB130" s="15"/>
      <c r="AC130" s="15"/>
      <c r="AD130" s="15"/>
      <c r="AE130" s="15"/>
      <c r="AT130" s="256" t="s">
        <v>153</v>
      </c>
      <c r="AU130" s="256" t="s">
        <v>83</v>
      </c>
      <c r="AV130" s="15" t="s">
        <v>149</v>
      </c>
      <c r="AW130" s="15" t="s">
        <v>35</v>
      </c>
      <c r="AX130" s="15" t="s">
        <v>81</v>
      </c>
      <c r="AY130" s="256" t="s">
        <v>142</v>
      </c>
    </row>
    <row r="131" s="2" customFormat="1" ht="16.5" customHeight="1">
      <c r="A131" s="40"/>
      <c r="B131" s="41"/>
      <c r="C131" s="206" t="s">
        <v>232</v>
      </c>
      <c r="D131" s="206" t="s">
        <v>144</v>
      </c>
      <c r="E131" s="207" t="s">
        <v>1310</v>
      </c>
      <c r="F131" s="208" t="s">
        <v>1341</v>
      </c>
      <c r="G131" s="209" t="s">
        <v>644</v>
      </c>
      <c r="H131" s="210">
        <v>8</v>
      </c>
      <c r="I131" s="211"/>
      <c r="J131" s="212">
        <f>ROUND(I131*H131,2)</f>
        <v>0</v>
      </c>
      <c r="K131" s="208" t="s">
        <v>19</v>
      </c>
      <c r="L131" s="46"/>
      <c r="M131" s="213" t="s">
        <v>19</v>
      </c>
      <c r="N131" s="214" t="s">
        <v>44</v>
      </c>
      <c r="O131" s="86"/>
      <c r="P131" s="215">
        <f>O131*H131</f>
        <v>0</v>
      </c>
      <c r="Q131" s="215">
        <v>0</v>
      </c>
      <c r="R131" s="215">
        <f>Q131*H131</f>
        <v>0</v>
      </c>
      <c r="S131" s="215">
        <v>0</v>
      </c>
      <c r="T131" s="216">
        <f>S131*H131</f>
        <v>0</v>
      </c>
      <c r="U131" s="40"/>
      <c r="V131" s="40"/>
      <c r="W131" s="40"/>
      <c r="X131" s="40"/>
      <c r="Y131" s="40"/>
      <c r="Z131" s="40"/>
      <c r="AA131" s="40"/>
      <c r="AB131" s="40"/>
      <c r="AC131" s="40"/>
      <c r="AD131" s="40"/>
      <c r="AE131" s="40"/>
      <c r="AR131" s="217" t="s">
        <v>149</v>
      </c>
      <c r="AT131" s="217" t="s">
        <v>144</v>
      </c>
      <c r="AU131" s="217" t="s">
        <v>83</v>
      </c>
      <c r="AY131" s="19" t="s">
        <v>142</v>
      </c>
      <c r="BE131" s="218">
        <f>IF(N131="základní",J131,0)</f>
        <v>0</v>
      </c>
      <c r="BF131" s="218">
        <f>IF(N131="snížená",J131,0)</f>
        <v>0</v>
      </c>
      <c r="BG131" s="218">
        <f>IF(N131="zákl. přenesená",J131,0)</f>
        <v>0</v>
      </c>
      <c r="BH131" s="218">
        <f>IF(N131="sníž. přenesená",J131,0)</f>
        <v>0</v>
      </c>
      <c r="BI131" s="218">
        <f>IF(N131="nulová",J131,0)</f>
        <v>0</v>
      </c>
      <c r="BJ131" s="19" t="s">
        <v>81</v>
      </c>
      <c r="BK131" s="218">
        <f>ROUND(I131*H131,2)</f>
        <v>0</v>
      </c>
      <c r="BL131" s="19" t="s">
        <v>149</v>
      </c>
      <c r="BM131" s="217" t="s">
        <v>1342</v>
      </c>
    </row>
    <row r="132" s="13" customFormat="1">
      <c r="A132" s="13"/>
      <c r="B132" s="224"/>
      <c r="C132" s="225"/>
      <c r="D132" s="226" t="s">
        <v>153</v>
      </c>
      <c r="E132" s="227" t="s">
        <v>19</v>
      </c>
      <c r="F132" s="228" t="s">
        <v>1193</v>
      </c>
      <c r="G132" s="225"/>
      <c r="H132" s="227" t="s">
        <v>19</v>
      </c>
      <c r="I132" s="229"/>
      <c r="J132" s="225"/>
      <c r="K132" s="225"/>
      <c r="L132" s="230"/>
      <c r="M132" s="231"/>
      <c r="N132" s="232"/>
      <c r="O132" s="232"/>
      <c r="P132" s="232"/>
      <c r="Q132" s="232"/>
      <c r="R132" s="232"/>
      <c r="S132" s="232"/>
      <c r="T132" s="233"/>
      <c r="U132" s="13"/>
      <c r="V132" s="13"/>
      <c r="W132" s="13"/>
      <c r="X132" s="13"/>
      <c r="Y132" s="13"/>
      <c r="Z132" s="13"/>
      <c r="AA132" s="13"/>
      <c r="AB132" s="13"/>
      <c r="AC132" s="13"/>
      <c r="AD132" s="13"/>
      <c r="AE132" s="13"/>
      <c r="AT132" s="234" t="s">
        <v>153</v>
      </c>
      <c r="AU132" s="234" t="s">
        <v>83</v>
      </c>
      <c r="AV132" s="13" t="s">
        <v>81</v>
      </c>
      <c r="AW132" s="13" t="s">
        <v>35</v>
      </c>
      <c r="AX132" s="13" t="s">
        <v>73</v>
      </c>
      <c r="AY132" s="234" t="s">
        <v>142</v>
      </c>
    </row>
    <row r="133" s="14" customFormat="1">
      <c r="A133" s="14"/>
      <c r="B133" s="235"/>
      <c r="C133" s="236"/>
      <c r="D133" s="226" t="s">
        <v>153</v>
      </c>
      <c r="E133" s="237" t="s">
        <v>19</v>
      </c>
      <c r="F133" s="238" t="s">
        <v>209</v>
      </c>
      <c r="G133" s="236"/>
      <c r="H133" s="239">
        <v>8</v>
      </c>
      <c r="I133" s="240"/>
      <c r="J133" s="236"/>
      <c r="K133" s="236"/>
      <c r="L133" s="241"/>
      <c r="M133" s="242"/>
      <c r="N133" s="243"/>
      <c r="O133" s="243"/>
      <c r="P133" s="243"/>
      <c r="Q133" s="243"/>
      <c r="R133" s="243"/>
      <c r="S133" s="243"/>
      <c r="T133" s="244"/>
      <c r="U133" s="14"/>
      <c r="V133" s="14"/>
      <c r="W133" s="14"/>
      <c r="X133" s="14"/>
      <c r="Y133" s="14"/>
      <c r="Z133" s="14"/>
      <c r="AA133" s="14"/>
      <c r="AB133" s="14"/>
      <c r="AC133" s="14"/>
      <c r="AD133" s="14"/>
      <c r="AE133" s="14"/>
      <c r="AT133" s="245" t="s">
        <v>153</v>
      </c>
      <c r="AU133" s="245" t="s">
        <v>83</v>
      </c>
      <c r="AV133" s="14" t="s">
        <v>83</v>
      </c>
      <c r="AW133" s="14" t="s">
        <v>35</v>
      </c>
      <c r="AX133" s="14" t="s">
        <v>81</v>
      </c>
      <c r="AY133" s="245" t="s">
        <v>142</v>
      </c>
    </row>
    <row r="134" s="12" customFormat="1" ht="22.8" customHeight="1">
      <c r="A134" s="12"/>
      <c r="B134" s="190"/>
      <c r="C134" s="191"/>
      <c r="D134" s="192" t="s">
        <v>72</v>
      </c>
      <c r="E134" s="204" t="s">
        <v>606</v>
      </c>
      <c r="F134" s="204" t="s">
        <v>607</v>
      </c>
      <c r="G134" s="191"/>
      <c r="H134" s="191"/>
      <c r="I134" s="194"/>
      <c r="J134" s="205">
        <f>BK134</f>
        <v>0</v>
      </c>
      <c r="K134" s="191"/>
      <c r="L134" s="196"/>
      <c r="M134" s="197"/>
      <c r="N134" s="198"/>
      <c r="O134" s="198"/>
      <c r="P134" s="199">
        <f>SUM(P135:P136)</f>
        <v>0</v>
      </c>
      <c r="Q134" s="198"/>
      <c r="R134" s="199">
        <f>SUM(R135:R136)</f>
        <v>0</v>
      </c>
      <c r="S134" s="198"/>
      <c r="T134" s="200">
        <f>SUM(T135:T136)</f>
        <v>0</v>
      </c>
      <c r="U134" s="12"/>
      <c r="V134" s="12"/>
      <c r="W134" s="12"/>
      <c r="X134" s="12"/>
      <c r="Y134" s="12"/>
      <c r="Z134" s="12"/>
      <c r="AA134" s="12"/>
      <c r="AB134" s="12"/>
      <c r="AC134" s="12"/>
      <c r="AD134" s="12"/>
      <c r="AE134" s="12"/>
      <c r="AR134" s="201" t="s">
        <v>81</v>
      </c>
      <c r="AT134" s="202" t="s">
        <v>72</v>
      </c>
      <c r="AU134" s="202" t="s">
        <v>81</v>
      </c>
      <c r="AY134" s="201" t="s">
        <v>142</v>
      </c>
      <c r="BK134" s="203">
        <f>SUM(BK135:BK136)</f>
        <v>0</v>
      </c>
    </row>
    <row r="135" s="2" customFormat="1" ht="16.5" customHeight="1">
      <c r="A135" s="40"/>
      <c r="B135" s="41"/>
      <c r="C135" s="206" t="s">
        <v>241</v>
      </c>
      <c r="D135" s="206" t="s">
        <v>144</v>
      </c>
      <c r="E135" s="207" t="s">
        <v>1289</v>
      </c>
      <c r="F135" s="208" t="s">
        <v>1290</v>
      </c>
      <c r="G135" s="209" t="s">
        <v>253</v>
      </c>
      <c r="H135" s="210">
        <v>0.45000000000000001</v>
      </c>
      <c r="I135" s="211"/>
      <c r="J135" s="212">
        <f>ROUND(I135*H135,2)</f>
        <v>0</v>
      </c>
      <c r="K135" s="208" t="s">
        <v>148</v>
      </c>
      <c r="L135" s="46"/>
      <c r="M135" s="213" t="s">
        <v>19</v>
      </c>
      <c r="N135" s="214" t="s">
        <v>44</v>
      </c>
      <c r="O135" s="86"/>
      <c r="P135" s="215">
        <f>O135*H135</f>
        <v>0</v>
      </c>
      <c r="Q135" s="215">
        <v>0</v>
      </c>
      <c r="R135" s="215">
        <f>Q135*H135</f>
        <v>0</v>
      </c>
      <c r="S135" s="215">
        <v>0</v>
      </c>
      <c r="T135" s="216">
        <f>S135*H135</f>
        <v>0</v>
      </c>
      <c r="U135" s="40"/>
      <c r="V135" s="40"/>
      <c r="W135" s="40"/>
      <c r="X135" s="40"/>
      <c r="Y135" s="40"/>
      <c r="Z135" s="40"/>
      <c r="AA135" s="40"/>
      <c r="AB135" s="40"/>
      <c r="AC135" s="40"/>
      <c r="AD135" s="40"/>
      <c r="AE135" s="40"/>
      <c r="AR135" s="217" t="s">
        <v>149</v>
      </c>
      <c r="AT135" s="217" t="s">
        <v>144</v>
      </c>
      <c r="AU135" s="217" t="s">
        <v>83</v>
      </c>
      <c r="AY135" s="19" t="s">
        <v>142</v>
      </c>
      <c r="BE135" s="218">
        <f>IF(N135="základní",J135,0)</f>
        <v>0</v>
      </c>
      <c r="BF135" s="218">
        <f>IF(N135="snížená",J135,0)</f>
        <v>0</v>
      </c>
      <c r="BG135" s="218">
        <f>IF(N135="zákl. přenesená",J135,0)</f>
        <v>0</v>
      </c>
      <c r="BH135" s="218">
        <f>IF(N135="sníž. přenesená",J135,0)</f>
        <v>0</v>
      </c>
      <c r="BI135" s="218">
        <f>IF(N135="nulová",J135,0)</f>
        <v>0</v>
      </c>
      <c r="BJ135" s="19" t="s">
        <v>81</v>
      </c>
      <c r="BK135" s="218">
        <f>ROUND(I135*H135,2)</f>
        <v>0</v>
      </c>
      <c r="BL135" s="19" t="s">
        <v>149</v>
      </c>
      <c r="BM135" s="217" t="s">
        <v>1343</v>
      </c>
    </row>
    <row r="136" s="2" customFormat="1">
      <c r="A136" s="40"/>
      <c r="B136" s="41"/>
      <c r="C136" s="42"/>
      <c r="D136" s="219" t="s">
        <v>151</v>
      </c>
      <c r="E136" s="42"/>
      <c r="F136" s="220" t="s">
        <v>1292</v>
      </c>
      <c r="G136" s="42"/>
      <c r="H136" s="42"/>
      <c r="I136" s="221"/>
      <c r="J136" s="42"/>
      <c r="K136" s="42"/>
      <c r="L136" s="46"/>
      <c r="M136" s="270"/>
      <c r="N136" s="271"/>
      <c r="O136" s="272"/>
      <c r="P136" s="272"/>
      <c r="Q136" s="272"/>
      <c r="R136" s="272"/>
      <c r="S136" s="272"/>
      <c r="T136" s="273"/>
      <c r="U136" s="40"/>
      <c r="V136" s="40"/>
      <c r="W136" s="40"/>
      <c r="X136" s="40"/>
      <c r="Y136" s="40"/>
      <c r="Z136" s="40"/>
      <c r="AA136" s="40"/>
      <c r="AB136" s="40"/>
      <c r="AC136" s="40"/>
      <c r="AD136" s="40"/>
      <c r="AE136" s="40"/>
      <c r="AT136" s="19" t="s">
        <v>151</v>
      </c>
      <c r="AU136" s="19" t="s">
        <v>83</v>
      </c>
    </row>
    <row r="137" s="2" customFormat="1" ht="6.96" customHeight="1">
      <c r="A137" s="40"/>
      <c r="B137" s="61"/>
      <c r="C137" s="62"/>
      <c r="D137" s="62"/>
      <c r="E137" s="62"/>
      <c r="F137" s="62"/>
      <c r="G137" s="62"/>
      <c r="H137" s="62"/>
      <c r="I137" s="62"/>
      <c r="J137" s="62"/>
      <c r="K137" s="62"/>
      <c r="L137" s="46"/>
      <c r="M137" s="40"/>
      <c r="O137" s="40"/>
      <c r="P137" s="40"/>
      <c r="Q137" s="40"/>
      <c r="R137" s="40"/>
      <c r="S137" s="40"/>
      <c r="T137" s="40"/>
      <c r="U137" s="40"/>
      <c r="V137" s="40"/>
      <c r="W137" s="40"/>
      <c r="X137" s="40"/>
      <c r="Y137" s="40"/>
      <c r="Z137" s="40"/>
      <c r="AA137" s="40"/>
      <c r="AB137" s="40"/>
      <c r="AC137" s="40"/>
      <c r="AD137" s="40"/>
      <c r="AE137" s="40"/>
    </row>
  </sheetData>
  <sheetProtection sheet="1" autoFilter="0" formatColumns="0" formatRows="0" objects="1" scenarios="1" spinCount="100000" saltValue="OOtGQgUXV2JsKvwsDE5pdwSbSgzNqkRiSWiqtCb82nkHZCgO0pjYSbRArHlMnpsyM1LeWTBLgz0B28go8u5gTQ==" hashValue="ImiLq78Szbyg7uwE6DRoSFbzbW3i4SjDWGuvAEJ6C48mzvHl0nExTOevL7Qespfj0HAke0fhPSLcVyqGve7GfQ==" algorithmName="SHA-512" password="CC35"/>
  <autoFilter ref="C81:K136"/>
  <mergeCells count="9">
    <mergeCell ref="E7:H7"/>
    <mergeCell ref="E9:H9"/>
    <mergeCell ref="E18:H18"/>
    <mergeCell ref="E27:H27"/>
    <mergeCell ref="E48:H48"/>
    <mergeCell ref="E50:H50"/>
    <mergeCell ref="E72:H72"/>
    <mergeCell ref="E74:H74"/>
    <mergeCell ref="L2:V2"/>
  </mergeCells>
  <hyperlinks>
    <hyperlink ref="F86" r:id="rId1" display="https://podminky.urs.cz/item/CS_URS_2025_02/111151131"/>
    <hyperlink ref="F91" r:id="rId2" display="https://podminky.urs.cz/item/CS_URS_2025_02/184215173"/>
    <hyperlink ref="F95" r:id="rId3" display="https://podminky.urs.cz/item/CS_URS_2025_02/184813134"/>
    <hyperlink ref="F104" r:id="rId4" display="https://podminky.urs.cz/item/CS_URS_2025_02/184852321"/>
    <hyperlink ref="F109" r:id="rId5" display="https://podminky.urs.cz/item/CS_URS_2025_02/184853541"/>
    <hyperlink ref="F119" r:id="rId6" display="https://podminky.urs.cz/item/CS_URS_2025_02/185804311"/>
    <hyperlink ref="F126" r:id="rId7" display="https://podminky.urs.cz/item/CS_URS_2025_02/185851121"/>
    <hyperlink ref="F136" r:id="rId8" display="https://podminky.urs.cz/item/CS_URS_2025_02/998231311"/>
  </hyperlinks>
  <pageMargins left="0.39375" right="0.39375" top="0.39375" bottom="0.39375" header="0" footer="0"/>
  <pageSetup paperSize="9" orientation="landscape" blackAndWhite="1" fitToHeight="100"/>
  <headerFooter>
    <oddFooter>&amp;CStrana &amp;P z &amp;N</oddFooter>
  </headerFooter>
  <drawing r:id="rId9"/>
</worksheet>
</file>

<file path=xl/worksheets/sheet9.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74" customWidth="1"/>
    <col min="2" max="2" width="1.667969" style="274" customWidth="1"/>
    <col min="3" max="4" width="5" style="274" customWidth="1"/>
    <col min="5" max="5" width="11.66016" style="274" customWidth="1"/>
    <col min="6" max="6" width="9.160156" style="274" customWidth="1"/>
    <col min="7" max="7" width="5" style="274" customWidth="1"/>
    <col min="8" max="8" width="77.83203" style="274" customWidth="1"/>
    <col min="9" max="10" width="20" style="274" customWidth="1"/>
    <col min="11" max="11" width="1.667969" style="274" customWidth="1"/>
  </cols>
  <sheetData>
    <row r="1" s="1" customFormat="1" ht="37.5" customHeight="1"/>
    <row r="2" s="1" customFormat="1" ht="7.5" customHeight="1">
      <c r="B2" s="275"/>
      <c r="C2" s="276"/>
      <c r="D2" s="276"/>
      <c r="E2" s="276"/>
      <c r="F2" s="276"/>
      <c r="G2" s="276"/>
      <c r="H2" s="276"/>
      <c r="I2" s="276"/>
      <c r="J2" s="276"/>
      <c r="K2" s="277"/>
    </row>
    <row r="3" s="16" customFormat="1" ht="45" customHeight="1">
      <c r="B3" s="278"/>
      <c r="C3" s="279" t="s">
        <v>1344</v>
      </c>
      <c r="D3" s="279"/>
      <c r="E3" s="279"/>
      <c r="F3" s="279"/>
      <c r="G3" s="279"/>
      <c r="H3" s="279"/>
      <c r="I3" s="279"/>
      <c r="J3" s="279"/>
      <c r="K3" s="280"/>
    </row>
    <row r="4" s="1" customFormat="1" ht="25.5" customHeight="1">
      <c r="B4" s="281"/>
      <c r="C4" s="282" t="s">
        <v>1345</v>
      </c>
      <c r="D4" s="282"/>
      <c r="E4" s="282"/>
      <c r="F4" s="282"/>
      <c r="G4" s="282"/>
      <c r="H4" s="282"/>
      <c r="I4" s="282"/>
      <c r="J4" s="282"/>
      <c r="K4" s="283"/>
    </row>
    <row r="5" s="1" customFormat="1" ht="5.25" customHeight="1">
      <c r="B5" s="281"/>
      <c r="C5" s="284"/>
      <c r="D5" s="284"/>
      <c r="E5" s="284"/>
      <c r="F5" s="284"/>
      <c r="G5" s="284"/>
      <c r="H5" s="284"/>
      <c r="I5" s="284"/>
      <c r="J5" s="284"/>
      <c r="K5" s="283"/>
    </row>
    <row r="6" s="1" customFormat="1" ht="15" customHeight="1">
      <c r="B6" s="281"/>
      <c r="C6" s="285" t="s">
        <v>1346</v>
      </c>
      <c r="D6" s="285"/>
      <c r="E6" s="285"/>
      <c r="F6" s="285"/>
      <c r="G6" s="285"/>
      <c r="H6" s="285"/>
      <c r="I6" s="285"/>
      <c r="J6" s="285"/>
      <c r="K6" s="283"/>
    </row>
    <row r="7" s="1" customFormat="1" ht="15" customHeight="1">
      <c r="B7" s="286"/>
      <c r="C7" s="285" t="s">
        <v>1347</v>
      </c>
      <c r="D7" s="285"/>
      <c r="E7" s="285"/>
      <c r="F7" s="285"/>
      <c r="G7" s="285"/>
      <c r="H7" s="285"/>
      <c r="I7" s="285"/>
      <c r="J7" s="285"/>
      <c r="K7" s="283"/>
    </row>
    <row r="8" s="1" customFormat="1" ht="12.75" customHeight="1">
      <c r="B8" s="286"/>
      <c r="C8" s="285"/>
      <c r="D8" s="285"/>
      <c r="E8" s="285"/>
      <c r="F8" s="285"/>
      <c r="G8" s="285"/>
      <c r="H8" s="285"/>
      <c r="I8" s="285"/>
      <c r="J8" s="285"/>
      <c r="K8" s="283"/>
    </row>
    <row r="9" s="1" customFormat="1" ht="15" customHeight="1">
      <c r="B9" s="286"/>
      <c r="C9" s="285" t="s">
        <v>1348</v>
      </c>
      <c r="D9" s="285"/>
      <c r="E9" s="285"/>
      <c r="F9" s="285"/>
      <c r="G9" s="285"/>
      <c r="H9" s="285"/>
      <c r="I9" s="285"/>
      <c r="J9" s="285"/>
      <c r="K9" s="283"/>
    </row>
    <row r="10" s="1" customFormat="1" ht="15" customHeight="1">
      <c r="B10" s="286"/>
      <c r="C10" s="285"/>
      <c r="D10" s="285" t="s">
        <v>1349</v>
      </c>
      <c r="E10" s="285"/>
      <c r="F10" s="285"/>
      <c r="G10" s="285"/>
      <c r="H10" s="285"/>
      <c r="I10" s="285"/>
      <c r="J10" s="285"/>
      <c r="K10" s="283"/>
    </row>
    <row r="11" s="1" customFormat="1" ht="15" customHeight="1">
      <c r="B11" s="286"/>
      <c r="C11" s="287"/>
      <c r="D11" s="285" t="s">
        <v>1350</v>
      </c>
      <c r="E11" s="285"/>
      <c r="F11" s="285"/>
      <c r="G11" s="285"/>
      <c r="H11" s="285"/>
      <c r="I11" s="285"/>
      <c r="J11" s="285"/>
      <c r="K11" s="283"/>
    </row>
    <row r="12" s="1" customFormat="1" ht="15" customHeight="1">
      <c r="B12" s="286"/>
      <c r="C12" s="287"/>
      <c r="D12" s="285"/>
      <c r="E12" s="285"/>
      <c r="F12" s="285"/>
      <c r="G12" s="285"/>
      <c r="H12" s="285"/>
      <c r="I12" s="285"/>
      <c r="J12" s="285"/>
      <c r="K12" s="283"/>
    </row>
    <row r="13" s="1" customFormat="1" ht="15" customHeight="1">
      <c r="B13" s="286"/>
      <c r="C13" s="287"/>
      <c r="D13" s="288" t="s">
        <v>1351</v>
      </c>
      <c r="E13" s="285"/>
      <c r="F13" s="285"/>
      <c r="G13" s="285"/>
      <c r="H13" s="285"/>
      <c r="I13" s="285"/>
      <c r="J13" s="285"/>
      <c r="K13" s="283"/>
    </row>
    <row r="14" s="1" customFormat="1" ht="12.75" customHeight="1">
      <c r="B14" s="286"/>
      <c r="C14" s="287"/>
      <c r="D14" s="287"/>
      <c r="E14" s="287"/>
      <c r="F14" s="287"/>
      <c r="G14" s="287"/>
      <c r="H14" s="287"/>
      <c r="I14" s="287"/>
      <c r="J14" s="287"/>
      <c r="K14" s="283"/>
    </row>
    <row r="15" s="1" customFormat="1" ht="15" customHeight="1">
      <c r="B15" s="286"/>
      <c r="C15" s="287"/>
      <c r="D15" s="285" t="s">
        <v>1352</v>
      </c>
      <c r="E15" s="285"/>
      <c r="F15" s="285"/>
      <c r="G15" s="285"/>
      <c r="H15" s="285"/>
      <c r="I15" s="285"/>
      <c r="J15" s="285"/>
      <c r="K15" s="283"/>
    </row>
    <row r="16" s="1" customFormat="1" ht="15" customHeight="1">
      <c r="B16" s="286"/>
      <c r="C16" s="287"/>
      <c r="D16" s="285" t="s">
        <v>1353</v>
      </c>
      <c r="E16" s="285"/>
      <c r="F16" s="285"/>
      <c r="G16" s="285"/>
      <c r="H16" s="285"/>
      <c r="I16" s="285"/>
      <c r="J16" s="285"/>
      <c r="K16" s="283"/>
    </row>
    <row r="17" s="1" customFormat="1" ht="15" customHeight="1">
      <c r="B17" s="286"/>
      <c r="C17" s="287"/>
      <c r="D17" s="285" t="s">
        <v>1354</v>
      </c>
      <c r="E17" s="285"/>
      <c r="F17" s="285"/>
      <c r="G17" s="285"/>
      <c r="H17" s="285"/>
      <c r="I17" s="285"/>
      <c r="J17" s="285"/>
      <c r="K17" s="283"/>
    </row>
    <row r="18" s="1" customFormat="1" ht="15" customHeight="1">
      <c r="B18" s="286"/>
      <c r="C18" s="287"/>
      <c r="D18" s="287"/>
      <c r="E18" s="289" t="s">
        <v>80</v>
      </c>
      <c r="F18" s="285" t="s">
        <v>1355</v>
      </c>
      <c r="G18" s="285"/>
      <c r="H18" s="285"/>
      <c r="I18" s="285"/>
      <c r="J18" s="285"/>
      <c r="K18" s="283"/>
    </row>
    <row r="19" s="1" customFormat="1" ht="15" customHeight="1">
      <c r="B19" s="286"/>
      <c r="C19" s="287"/>
      <c r="D19" s="287"/>
      <c r="E19" s="289" t="s">
        <v>1356</v>
      </c>
      <c r="F19" s="285" t="s">
        <v>1357</v>
      </c>
      <c r="G19" s="285"/>
      <c r="H19" s="285"/>
      <c r="I19" s="285"/>
      <c r="J19" s="285"/>
      <c r="K19" s="283"/>
    </row>
    <row r="20" s="1" customFormat="1" ht="15" customHeight="1">
      <c r="B20" s="286"/>
      <c r="C20" s="287"/>
      <c r="D20" s="287"/>
      <c r="E20" s="289" t="s">
        <v>1358</v>
      </c>
      <c r="F20" s="285" t="s">
        <v>1359</v>
      </c>
      <c r="G20" s="285"/>
      <c r="H20" s="285"/>
      <c r="I20" s="285"/>
      <c r="J20" s="285"/>
      <c r="K20" s="283"/>
    </row>
    <row r="21" s="1" customFormat="1" ht="15" customHeight="1">
      <c r="B21" s="286"/>
      <c r="C21" s="287"/>
      <c r="D21" s="287"/>
      <c r="E21" s="289" t="s">
        <v>1360</v>
      </c>
      <c r="F21" s="285" t="s">
        <v>1361</v>
      </c>
      <c r="G21" s="285"/>
      <c r="H21" s="285"/>
      <c r="I21" s="285"/>
      <c r="J21" s="285"/>
      <c r="K21" s="283"/>
    </row>
    <row r="22" s="1" customFormat="1" ht="15" customHeight="1">
      <c r="B22" s="286"/>
      <c r="C22" s="287"/>
      <c r="D22" s="287"/>
      <c r="E22" s="289" t="s">
        <v>1362</v>
      </c>
      <c r="F22" s="285" t="s">
        <v>1363</v>
      </c>
      <c r="G22" s="285"/>
      <c r="H22" s="285"/>
      <c r="I22" s="285"/>
      <c r="J22" s="285"/>
      <c r="K22" s="283"/>
    </row>
    <row r="23" s="1" customFormat="1" ht="15" customHeight="1">
      <c r="B23" s="286"/>
      <c r="C23" s="287"/>
      <c r="D23" s="287"/>
      <c r="E23" s="289" t="s">
        <v>1364</v>
      </c>
      <c r="F23" s="285" t="s">
        <v>1365</v>
      </c>
      <c r="G23" s="285"/>
      <c r="H23" s="285"/>
      <c r="I23" s="285"/>
      <c r="J23" s="285"/>
      <c r="K23" s="283"/>
    </row>
    <row r="24" s="1" customFormat="1" ht="12.75" customHeight="1">
      <c r="B24" s="286"/>
      <c r="C24" s="287"/>
      <c r="D24" s="287"/>
      <c r="E24" s="287"/>
      <c r="F24" s="287"/>
      <c r="G24" s="287"/>
      <c r="H24" s="287"/>
      <c r="I24" s="287"/>
      <c r="J24" s="287"/>
      <c r="K24" s="283"/>
    </row>
    <row r="25" s="1" customFormat="1" ht="15" customHeight="1">
      <c r="B25" s="286"/>
      <c r="C25" s="285" t="s">
        <v>1366</v>
      </c>
      <c r="D25" s="285"/>
      <c r="E25" s="285"/>
      <c r="F25" s="285"/>
      <c r="G25" s="285"/>
      <c r="H25" s="285"/>
      <c r="I25" s="285"/>
      <c r="J25" s="285"/>
      <c r="K25" s="283"/>
    </row>
    <row r="26" s="1" customFormat="1" ht="15" customHeight="1">
      <c r="B26" s="286"/>
      <c r="C26" s="285" t="s">
        <v>1367</v>
      </c>
      <c r="D26" s="285"/>
      <c r="E26" s="285"/>
      <c r="F26" s="285"/>
      <c r="G26" s="285"/>
      <c r="H26" s="285"/>
      <c r="I26" s="285"/>
      <c r="J26" s="285"/>
      <c r="K26" s="283"/>
    </row>
    <row r="27" s="1" customFormat="1" ht="15" customHeight="1">
      <c r="B27" s="286"/>
      <c r="C27" s="285"/>
      <c r="D27" s="285" t="s">
        <v>1368</v>
      </c>
      <c r="E27" s="285"/>
      <c r="F27" s="285"/>
      <c r="G27" s="285"/>
      <c r="H27" s="285"/>
      <c r="I27" s="285"/>
      <c r="J27" s="285"/>
      <c r="K27" s="283"/>
    </row>
    <row r="28" s="1" customFormat="1" ht="15" customHeight="1">
      <c r="B28" s="286"/>
      <c r="C28" s="287"/>
      <c r="D28" s="285" t="s">
        <v>1369</v>
      </c>
      <c r="E28" s="285"/>
      <c r="F28" s="285"/>
      <c r="G28" s="285"/>
      <c r="H28" s="285"/>
      <c r="I28" s="285"/>
      <c r="J28" s="285"/>
      <c r="K28" s="283"/>
    </row>
    <row r="29" s="1" customFormat="1" ht="12.75" customHeight="1">
      <c r="B29" s="286"/>
      <c r="C29" s="287"/>
      <c r="D29" s="287"/>
      <c r="E29" s="287"/>
      <c r="F29" s="287"/>
      <c r="G29" s="287"/>
      <c r="H29" s="287"/>
      <c r="I29" s="287"/>
      <c r="J29" s="287"/>
      <c r="K29" s="283"/>
    </row>
    <row r="30" s="1" customFormat="1" ht="15" customHeight="1">
      <c r="B30" s="286"/>
      <c r="C30" s="287"/>
      <c r="D30" s="285" t="s">
        <v>1370</v>
      </c>
      <c r="E30" s="285"/>
      <c r="F30" s="285"/>
      <c r="G30" s="285"/>
      <c r="H30" s="285"/>
      <c r="I30" s="285"/>
      <c r="J30" s="285"/>
      <c r="K30" s="283"/>
    </row>
    <row r="31" s="1" customFormat="1" ht="15" customHeight="1">
      <c r="B31" s="286"/>
      <c r="C31" s="287"/>
      <c r="D31" s="285" t="s">
        <v>1371</v>
      </c>
      <c r="E31" s="285"/>
      <c r="F31" s="285"/>
      <c r="G31" s="285"/>
      <c r="H31" s="285"/>
      <c r="I31" s="285"/>
      <c r="J31" s="285"/>
      <c r="K31" s="283"/>
    </row>
    <row r="32" s="1" customFormat="1" ht="12.75" customHeight="1">
      <c r="B32" s="286"/>
      <c r="C32" s="287"/>
      <c r="D32" s="287"/>
      <c r="E32" s="287"/>
      <c r="F32" s="287"/>
      <c r="G32" s="287"/>
      <c r="H32" s="287"/>
      <c r="I32" s="287"/>
      <c r="J32" s="287"/>
      <c r="K32" s="283"/>
    </row>
    <row r="33" s="1" customFormat="1" ht="15" customHeight="1">
      <c r="B33" s="286"/>
      <c r="C33" s="287"/>
      <c r="D33" s="285" t="s">
        <v>1372</v>
      </c>
      <c r="E33" s="285"/>
      <c r="F33" s="285"/>
      <c r="G33" s="285"/>
      <c r="H33" s="285"/>
      <c r="I33" s="285"/>
      <c r="J33" s="285"/>
      <c r="K33" s="283"/>
    </row>
    <row r="34" s="1" customFormat="1" ht="15" customHeight="1">
      <c r="B34" s="286"/>
      <c r="C34" s="287"/>
      <c r="D34" s="285" t="s">
        <v>1373</v>
      </c>
      <c r="E34" s="285"/>
      <c r="F34" s="285"/>
      <c r="G34" s="285"/>
      <c r="H34" s="285"/>
      <c r="I34" s="285"/>
      <c r="J34" s="285"/>
      <c r="K34" s="283"/>
    </row>
    <row r="35" s="1" customFormat="1" ht="15" customHeight="1">
      <c r="B35" s="286"/>
      <c r="C35" s="287"/>
      <c r="D35" s="285" t="s">
        <v>1374</v>
      </c>
      <c r="E35" s="285"/>
      <c r="F35" s="285"/>
      <c r="G35" s="285"/>
      <c r="H35" s="285"/>
      <c r="I35" s="285"/>
      <c r="J35" s="285"/>
      <c r="K35" s="283"/>
    </row>
    <row r="36" s="1" customFormat="1" ht="15" customHeight="1">
      <c r="B36" s="286"/>
      <c r="C36" s="287"/>
      <c r="D36" s="285"/>
      <c r="E36" s="288" t="s">
        <v>128</v>
      </c>
      <c r="F36" s="285"/>
      <c r="G36" s="285" t="s">
        <v>1375</v>
      </c>
      <c r="H36" s="285"/>
      <c r="I36" s="285"/>
      <c r="J36" s="285"/>
      <c r="K36" s="283"/>
    </row>
    <row r="37" s="1" customFormat="1" ht="30.75" customHeight="1">
      <c r="B37" s="286"/>
      <c r="C37" s="287"/>
      <c r="D37" s="285"/>
      <c r="E37" s="288" t="s">
        <v>1376</v>
      </c>
      <c r="F37" s="285"/>
      <c r="G37" s="285" t="s">
        <v>1377</v>
      </c>
      <c r="H37" s="285"/>
      <c r="I37" s="285"/>
      <c r="J37" s="285"/>
      <c r="K37" s="283"/>
    </row>
    <row r="38" s="1" customFormat="1" ht="15" customHeight="1">
      <c r="B38" s="286"/>
      <c r="C38" s="287"/>
      <c r="D38" s="285"/>
      <c r="E38" s="288" t="s">
        <v>54</v>
      </c>
      <c r="F38" s="285"/>
      <c r="G38" s="285" t="s">
        <v>1378</v>
      </c>
      <c r="H38" s="285"/>
      <c r="I38" s="285"/>
      <c r="J38" s="285"/>
      <c r="K38" s="283"/>
    </row>
    <row r="39" s="1" customFormat="1" ht="15" customHeight="1">
      <c r="B39" s="286"/>
      <c r="C39" s="287"/>
      <c r="D39" s="285"/>
      <c r="E39" s="288" t="s">
        <v>55</v>
      </c>
      <c r="F39" s="285"/>
      <c r="G39" s="285" t="s">
        <v>1379</v>
      </c>
      <c r="H39" s="285"/>
      <c r="I39" s="285"/>
      <c r="J39" s="285"/>
      <c r="K39" s="283"/>
    </row>
    <row r="40" s="1" customFormat="1" ht="15" customHeight="1">
      <c r="B40" s="286"/>
      <c r="C40" s="287"/>
      <c r="D40" s="285"/>
      <c r="E40" s="288" t="s">
        <v>129</v>
      </c>
      <c r="F40" s="285"/>
      <c r="G40" s="285" t="s">
        <v>1380</v>
      </c>
      <c r="H40" s="285"/>
      <c r="I40" s="285"/>
      <c r="J40" s="285"/>
      <c r="K40" s="283"/>
    </row>
    <row r="41" s="1" customFormat="1" ht="15" customHeight="1">
      <c r="B41" s="286"/>
      <c r="C41" s="287"/>
      <c r="D41" s="285"/>
      <c r="E41" s="288" t="s">
        <v>130</v>
      </c>
      <c r="F41" s="285"/>
      <c r="G41" s="285" t="s">
        <v>1381</v>
      </c>
      <c r="H41" s="285"/>
      <c r="I41" s="285"/>
      <c r="J41" s="285"/>
      <c r="K41" s="283"/>
    </row>
    <row r="42" s="1" customFormat="1" ht="15" customHeight="1">
      <c r="B42" s="286"/>
      <c r="C42" s="287"/>
      <c r="D42" s="285"/>
      <c r="E42" s="288" t="s">
        <v>1382</v>
      </c>
      <c r="F42" s="285"/>
      <c r="G42" s="285" t="s">
        <v>1383</v>
      </c>
      <c r="H42" s="285"/>
      <c r="I42" s="285"/>
      <c r="J42" s="285"/>
      <c r="K42" s="283"/>
    </row>
    <row r="43" s="1" customFormat="1" ht="15" customHeight="1">
      <c r="B43" s="286"/>
      <c r="C43" s="287"/>
      <c r="D43" s="285"/>
      <c r="E43" s="288"/>
      <c r="F43" s="285"/>
      <c r="G43" s="285" t="s">
        <v>1384</v>
      </c>
      <c r="H43" s="285"/>
      <c r="I43" s="285"/>
      <c r="J43" s="285"/>
      <c r="K43" s="283"/>
    </row>
    <row r="44" s="1" customFormat="1" ht="15" customHeight="1">
      <c r="B44" s="286"/>
      <c r="C44" s="287"/>
      <c r="D44" s="285"/>
      <c r="E44" s="288" t="s">
        <v>1385</v>
      </c>
      <c r="F44" s="285"/>
      <c r="G44" s="285" t="s">
        <v>1386</v>
      </c>
      <c r="H44" s="285"/>
      <c r="I44" s="285"/>
      <c r="J44" s="285"/>
      <c r="K44" s="283"/>
    </row>
    <row r="45" s="1" customFormat="1" ht="15" customHeight="1">
      <c r="B45" s="286"/>
      <c r="C45" s="287"/>
      <c r="D45" s="285"/>
      <c r="E45" s="288" t="s">
        <v>132</v>
      </c>
      <c r="F45" s="285"/>
      <c r="G45" s="285" t="s">
        <v>1387</v>
      </c>
      <c r="H45" s="285"/>
      <c r="I45" s="285"/>
      <c r="J45" s="285"/>
      <c r="K45" s="283"/>
    </row>
    <row r="46" s="1" customFormat="1" ht="12.75" customHeight="1">
      <c r="B46" s="286"/>
      <c r="C46" s="287"/>
      <c r="D46" s="285"/>
      <c r="E46" s="285"/>
      <c r="F46" s="285"/>
      <c r="G46" s="285"/>
      <c r="H46" s="285"/>
      <c r="I46" s="285"/>
      <c r="J46" s="285"/>
      <c r="K46" s="283"/>
    </row>
    <row r="47" s="1" customFormat="1" ht="15" customHeight="1">
      <c r="B47" s="286"/>
      <c r="C47" s="287"/>
      <c r="D47" s="285" t="s">
        <v>1388</v>
      </c>
      <c r="E47" s="285"/>
      <c r="F47" s="285"/>
      <c r="G47" s="285"/>
      <c r="H47" s="285"/>
      <c r="I47" s="285"/>
      <c r="J47" s="285"/>
      <c r="K47" s="283"/>
    </row>
    <row r="48" s="1" customFormat="1" ht="15" customHeight="1">
      <c r="B48" s="286"/>
      <c r="C48" s="287"/>
      <c r="D48" s="287"/>
      <c r="E48" s="285" t="s">
        <v>1389</v>
      </c>
      <c r="F48" s="285"/>
      <c r="G48" s="285"/>
      <c r="H48" s="285"/>
      <c r="I48" s="285"/>
      <c r="J48" s="285"/>
      <c r="K48" s="283"/>
    </row>
    <row r="49" s="1" customFormat="1" ht="15" customHeight="1">
      <c r="B49" s="286"/>
      <c r="C49" s="287"/>
      <c r="D49" s="287"/>
      <c r="E49" s="285" t="s">
        <v>1390</v>
      </c>
      <c r="F49" s="285"/>
      <c r="G49" s="285"/>
      <c r="H49" s="285"/>
      <c r="I49" s="285"/>
      <c r="J49" s="285"/>
      <c r="K49" s="283"/>
    </row>
    <row r="50" s="1" customFormat="1" ht="15" customHeight="1">
      <c r="B50" s="286"/>
      <c r="C50" s="287"/>
      <c r="D50" s="287"/>
      <c r="E50" s="285" t="s">
        <v>1391</v>
      </c>
      <c r="F50" s="285"/>
      <c r="G50" s="285"/>
      <c r="H50" s="285"/>
      <c r="I50" s="285"/>
      <c r="J50" s="285"/>
      <c r="K50" s="283"/>
    </row>
    <row r="51" s="1" customFormat="1" ht="15" customHeight="1">
      <c r="B51" s="286"/>
      <c r="C51" s="287"/>
      <c r="D51" s="285" t="s">
        <v>1392</v>
      </c>
      <c r="E51" s="285"/>
      <c r="F51" s="285"/>
      <c r="G51" s="285"/>
      <c r="H51" s="285"/>
      <c r="I51" s="285"/>
      <c r="J51" s="285"/>
      <c r="K51" s="283"/>
    </row>
    <row r="52" s="1" customFormat="1" ht="25.5" customHeight="1">
      <c r="B52" s="281"/>
      <c r="C52" s="282" t="s">
        <v>1393</v>
      </c>
      <c r="D52" s="282"/>
      <c r="E52" s="282"/>
      <c r="F52" s="282"/>
      <c r="G52" s="282"/>
      <c r="H52" s="282"/>
      <c r="I52" s="282"/>
      <c r="J52" s="282"/>
      <c r="K52" s="283"/>
    </row>
    <row r="53" s="1" customFormat="1" ht="5.25" customHeight="1">
      <c r="B53" s="281"/>
      <c r="C53" s="284"/>
      <c r="D53" s="284"/>
      <c r="E53" s="284"/>
      <c r="F53" s="284"/>
      <c r="G53" s="284"/>
      <c r="H53" s="284"/>
      <c r="I53" s="284"/>
      <c r="J53" s="284"/>
      <c r="K53" s="283"/>
    </row>
    <row r="54" s="1" customFormat="1" ht="15" customHeight="1">
      <c r="B54" s="281"/>
      <c r="C54" s="285" t="s">
        <v>1394</v>
      </c>
      <c r="D54" s="285"/>
      <c r="E54" s="285"/>
      <c r="F54" s="285"/>
      <c r="G54" s="285"/>
      <c r="H54" s="285"/>
      <c r="I54" s="285"/>
      <c r="J54" s="285"/>
      <c r="K54" s="283"/>
    </row>
    <row r="55" s="1" customFormat="1" ht="15" customHeight="1">
      <c r="B55" s="281"/>
      <c r="C55" s="285" t="s">
        <v>1395</v>
      </c>
      <c r="D55" s="285"/>
      <c r="E55" s="285"/>
      <c r="F55" s="285"/>
      <c r="G55" s="285"/>
      <c r="H55" s="285"/>
      <c r="I55" s="285"/>
      <c r="J55" s="285"/>
      <c r="K55" s="283"/>
    </row>
    <row r="56" s="1" customFormat="1" ht="12.75" customHeight="1">
      <c r="B56" s="281"/>
      <c r="C56" s="285"/>
      <c r="D56" s="285"/>
      <c r="E56" s="285"/>
      <c r="F56" s="285"/>
      <c r="G56" s="285"/>
      <c r="H56" s="285"/>
      <c r="I56" s="285"/>
      <c r="J56" s="285"/>
      <c r="K56" s="283"/>
    </row>
    <row r="57" s="1" customFormat="1" ht="15" customHeight="1">
      <c r="B57" s="281"/>
      <c r="C57" s="285" t="s">
        <v>1396</v>
      </c>
      <c r="D57" s="285"/>
      <c r="E57" s="285"/>
      <c r="F57" s="285"/>
      <c r="G57" s="285"/>
      <c r="H57" s="285"/>
      <c r="I57" s="285"/>
      <c r="J57" s="285"/>
      <c r="K57" s="283"/>
    </row>
    <row r="58" s="1" customFormat="1" ht="15" customHeight="1">
      <c r="B58" s="281"/>
      <c r="C58" s="287"/>
      <c r="D58" s="285" t="s">
        <v>1397</v>
      </c>
      <c r="E58" s="285"/>
      <c r="F58" s="285"/>
      <c r="G58" s="285"/>
      <c r="H58" s="285"/>
      <c r="I58" s="285"/>
      <c r="J58" s="285"/>
      <c r="K58" s="283"/>
    </row>
    <row r="59" s="1" customFormat="1" ht="15" customHeight="1">
      <c r="B59" s="281"/>
      <c r="C59" s="287"/>
      <c r="D59" s="285" t="s">
        <v>1398</v>
      </c>
      <c r="E59" s="285"/>
      <c r="F59" s="285"/>
      <c r="G59" s="285"/>
      <c r="H59" s="285"/>
      <c r="I59" s="285"/>
      <c r="J59" s="285"/>
      <c r="K59" s="283"/>
    </row>
    <row r="60" s="1" customFormat="1" ht="15" customHeight="1">
      <c r="B60" s="281"/>
      <c r="C60" s="287"/>
      <c r="D60" s="285" t="s">
        <v>1399</v>
      </c>
      <c r="E60" s="285"/>
      <c r="F60" s="285"/>
      <c r="G60" s="285"/>
      <c r="H60" s="285"/>
      <c r="I60" s="285"/>
      <c r="J60" s="285"/>
      <c r="K60" s="283"/>
    </row>
    <row r="61" s="1" customFormat="1" ht="15" customHeight="1">
      <c r="B61" s="281"/>
      <c r="C61" s="287"/>
      <c r="D61" s="285" t="s">
        <v>1400</v>
      </c>
      <c r="E61" s="285"/>
      <c r="F61" s="285"/>
      <c r="G61" s="285"/>
      <c r="H61" s="285"/>
      <c r="I61" s="285"/>
      <c r="J61" s="285"/>
      <c r="K61" s="283"/>
    </row>
    <row r="62" s="1" customFormat="1" ht="15" customHeight="1">
      <c r="B62" s="281"/>
      <c r="C62" s="287"/>
      <c r="D62" s="290" t="s">
        <v>1401</v>
      </c>
      <c r="E62" s="290"/>
      <c r="F62" s="290"/>
      <c r="G62" s="290"/>
      <c r="H62" s="290"/>
      <c r="I62" s="290"/>
      <c r="J62" s="290"/>
      <c r="K62" s="283"/>
    </row>
    <row r="63" s="1" customFormat="1" ht="15" customHeight="1">
      <c r="B63" s="281"/>
      <c r="C63" s="287"/>
      <c r="D63" s="285" t="s">
        <v>1402</v>
      </c>
      <c r="E63" s="285"/>
      <c r="F63" s="285"/>
      <c r="G63" s="285"/>
      <c r="H63" s="285"/>
      <c r="I63" s="285"/>
      <c r="J63" s="285"/>
      <c r="K63" s="283"/>
    </row>
    <row r="64" s="1" customFormat="1" ht="12.75" customHeight="1">
      <c r="B64" s="281"/>
      <c r="C64" s="287"/>
      <c r="D64" s="287"/>
      <c r="E64" s="291"/>
      <c r="F64" s="287"/>
      <c r="G64" s="287"/>
      <c r="H64" s="287"/>
      <c r="I64" s="287"/>
      <c r="J64" s="287"/>
      <c r="K64" s="283"/>
    </row>
    <row r="65" s="1" customFormat="1" ht="15" customHeight="1">
      <c r="B65" s="281"/>
      <c r="C65" s="287"/>
      <c r="D65" s="285" t="s">
        <v>1403</v>
      </c>
      <c r="E65" s="285"/>
      <c r="F65" s="285"/>
      <c r="G65" s="285"/>
      <c r="H65" s="285"/>
      <c r="I65" s="285"/>
      <c r="J65" s="285"/>
      <c r="K65" s="283"/>
    </row>
    <row r="66" s="1" customFormat="1" ht="15" customHeight="1">
      <c r="B66" s="281"/>
      <c r="C66" s="287"/>
      <c r="D66" s="290" t="s">
        <v>1404</v>
      </c>
      <c r="E66" s="290"/>
      <c r="F66" s="290"/>
      <c r="G66" s="290"/>
      <c r="H66" s="290"/>
      <c r="I66" s="290"/>
      <c r="J66" s="290"/>
      <c r="K66" s="283"/>
    </row>
    <row r="67" s="1" customFormat="1" ht="15" customHeight="1">
      <c r="B67" s="281"/>
      <c r="C67" s="287"/>
      <c r="D67" s="285" t="s">
        <v>1405</v>
      </c>
      <c r="E67" s="285"/>
      <c r="F67" s="285"/>
      <c r="G67" s="285"/>
      <c r="H67" s="285"/>
      <c r="I67" s="285"/>
      <c r="J67" s="285"/>
      <c r="K67" s="283"/>
    </row>
    <row r="68" s="1" customFormat="1" ht="15" customHeight="1">
      <c r="B68" s="281"/>
      <c r="C68" s="287"/>
      <c r="D68" s="285" t="s">
        <v>1406</v>
      </c>
      <c r="E68" s="285"/>
      <c r="F68" s="285"/>
      <c r="G68" s="285"/>
      <c r="H68" s="285"/>
      <c r="I68" s="285"/>
      <c r="J68" s="285"/>
      <c r="K68" s="283"/>
    </row>
    <row r="69" s="1" customFormat="1" ht="15" customHeight="1">
      <c r="B69" s="281"/>
      <c r="C69" s="287"/>
      <c r="D69" s="285" t="s">
        <v>1407</v>
      </c>
      <c r="E69" s="285"/>
      <c r="F69" s="285"/>
      <c r="G69" s="285"/>
      <c r="H69" s="285"/>
      <c r="I69" s="285"/>
      <c r="J69" s="285"/>
      <c r="K69" s="283"/>
    </row>
    <row r="70" s="1" customFormat="1" ht="15" customHeight="1">
      <c r="B70" s="281"/>
      <c r="C70" s="287"/>
      <c r="D70" s="285" t="s">
        <v>1408</v>
      </c>
      <c r="E70" s="285"/>
      <c r="F70" s="285"/>
      <c r="G70" s="285"/>
      <c r="H70" s="285"/>
      <c r="I70" s="285"/>
      <c r="J70" s="285"/>
      <c r="K70" s="283"/>
    </row>
    <row r="71" s="1" customFormat="1" ht="12.75" customHeight="1">
      <c r="B71" s="292"/>
      <c r="C71" s="293"/>
      <c r="D71" s="293"/>
      <c r="E71" s="293"/>
      <c r="F71" s="293"/>
      <c r="G71" s="293"/>
      <c r="H71" s="293"/>
      <c r="I71" s="293"/>
      <c r="J71" s="293"/>
      <c r="K71" s="294"/>
    </row>
    <row r="72" s="1" customFormat="1" ht="18.75" customHeight="1">
      <c r="B72" s="295"/>
      <c r="C72" s="295"/>
      <c r="D72" s="295"/>
      <c r="E72" s="295"/>
      <c r="F72" s="295"/>
      <c r="G72" s="295"/>
      <c r="H72" s="295"/>
      <c r="I72" s="295"/>
      <c r="J72" s="295"/>
      <c r="K72" s="296"/>
    </row>
    <row r="73" s="1" customFormat="1" ht="18.75" customHeight="1">
      <c r="B73" s="296"/>
      <c r="C73" s="296"/>
      <c r="D73" s="296"/>
      <c r="E73" s="296"/>
      <c r="F73" s="296"/>
      <c r="G73" s="296"/>
      <c r="H73" s="296"/>
      <c r="I73" s="296"/>
      <c r="J73" s="296"/>
      <c r="K73" s="296"/>
    </row>
    <row r="74" s="1" customFormat="1" ht="7.5" customHeight="1">
      <c r="B74" s="297"/>
      <c r="C74" s="298"/>
      <c r="D74" s="298"/>
      <c r="E74" s="298"/>
      <c r="F74" s="298"/>
      <c r="G74" s="298"/>
      <c r="H74" s="298"/>
      <c r="I74" s="298"/>
      <c r="J74" s="298"/>
      <c r="K74" s="299"/>
    </row>
    <row r="75" s="1" customFormat="1" ht="45" customHeight="1">
      <c r="B75" s="300"/>
      <c r="C75" s="301" t="s">
        <v>1409</v>
      </c>
      <c r="D75" s="301"/>
      <c r="E75" s="301"/>
      <c r="F75" s="301"/>
      <c r="G75" s="301"/>
      <c r="H75" s="301"/>
      <c r="I75" s="301"/>
      <c r="J75" s="301"/>
      <c r="K75" s="302"/>
    </row>
    <row r="76" s="1" customFormat="1" ht="17.25" customHeight="1">
      <c r="B76" s="300"/>
      <c r="C76" s="303" t="s">
        <v>1410</v>
      </c>
      <c r="D76" s="303"/>
      <c r="E76" s="303"/>
      <c r="F76" s="303" t="s">
        <v>1411</v>
      </c>
      <c r="G76" s="304"/>
      <c r="H76" s="303" t="s">
        <v>55</v>
      </c>
      <c r="I76" s="303" t="s">
        <v>58</v>
      </c>
      <c r="J76" s="303" t="s">
        <v>1412</v>
      </c>
      <c r="K76" s="302"/>
    </row>
    <row r="77" s="1" customFormat="1" ht="17.25" customHeight="1">
      <c r="B77" s="300"/>
      <c r="C77" s="305" t="s">
        <v>1413</v>
      </c>
      <c r="D77" s="305"/>
      <c r="E77" s="305"/>
      <c r="F77" s="306" t="s">
        <v>1414</v>
      </c>
      <c r="G77" s="307"/>
      <c r="H77" s="305"/>
      <c r="I77" s="305"/>
      <c r="J77" s="305" t="s">
        <v>1415</v>
      </c>
      <c r="K77" s="302"/>
    </row>
    <row r="78" s="1" customFormat="1" ht="5.25" customHeight="1">
      <c r="B78" s="300"/>
      <c r="C78" s="308"/>
      <c r="D78" s="308"/>
      <c r="E78" s="308"/>
      <c r="F78" s="308"/>
      <c r="G78" s="309"/>
      <c r="H78" s="308"/>
      <c r="I78" s="308"/>
      <c r="J78" s="308"/>
      <c r="K78" s="302"/>
    </row>
    <row r="79" s="1" customFormat="1" ht="15" customHeight="1">
      <c r="B79" s="300"/>
      <c r="C79" s="288" t="s">
        <v>54</v>
      </c>
      <c r="D79" s="310"/>
      <c r="E79" s="310"/>
      <c r="F79" s="311" t="s">
        <v>1416</v>
      </c>
      <c r="G79" s="312"/>
      <c r="H79" s="288" t="s">
        <v>1417</v>
      </c>
      <c r="I79" s="288" t="s">
        <v>1418</v>
      </c>
      <c r="J79" s="288">
        <v>20</v>
      </c>
      <c r="K79" s="302"/>
    </row>
    <row r="80" s="1" customFormat="1" ht="15" customHeight="1">
      <c r="B80" s="300"/>
      <c r="C80" s="288" t="s">
        <v>1419</v>
      </c>
      <c r="D80" s="288"/>
      <c r="E80" s="288"/>
      <c r="F80" s="311" t="s">
        <v>1416</v>
      </c>
      <c r="G80" s="312"/>
      <c r="H80" s="288" t="s">
        <v>1420</v>
      </c>
      <c r="I80" s="288" t="s">
        <v>1418</v>
      </c>
      <c r="J80" s="288">
        <v>120</v>
      </c>
      <c r="K80" s="302"/>
    </row>
    <row r="81" s="1" customFormat="1" ht="15" customHeight="1">
      <c r="B81" s="313"/>
      <c r="C81" s="288" t="s">
        <v>1421</v>
      </c>
      <c r="D81" s="288"/>
      <c r="E81" s="288"/>
      <c r="F81" s="311" t="s">
        <v>1422</v>
      </c>
      <c r="G81" s="312"/>
      <c r="H81" s="288" t="s">
        <v>1423</v>
      </c>
      <c r="I81" s="288" t="s">
        <v>1418</v>
      </c>
      <c r="J81" s="288">
        <v>50</v>
      </c>
      <c r="K81" s="302"/>
    </row>
    <row r="82" s="1" customFormat="1" ht="15" customHeight="1">
      <c r="B82" s="313"/>
      <c r="C82" s="288" t="s">
        <v>1424</v>
      </c>
      <c r="D82" s="288"/>
      <c r="E82" s="288"/>
      <c r="F82" s="311" t="s">
        <v>1416</v>
      </c>
      <c r="G82" s="312"/>
      <c r="H82" s="288" t="s">
        <v>1425</v>
      </c>
      <c r="I82" s="288" t="s">
        <v>1426</v>
      </c>
      <c r="J82" s="288"/>
      <c r="K82" s="302"/>
    </row>
    <row r="83" s="1" customFormat="1" ht="15" customHeight="1">
      <c r="B83" s="313"/>
      <c r="C83" s="314" t="s">
        <v>1427</v>
      </c>
      <c r="D83" s="314"/>
      <c r="E83" s="314"/>
      <c r="F83" s="315" t="s">
        <v>1422</v>
      </c>
      <c r="G83" s="314"/>
      <c r="H83" s="314" t="s">
        <v>1428</v>
      </c>
      <c r="I83" s="314" t="s">
        <v>1418</v>
      </c>
      <c r="J83" s="314">
        <v>15</v>
      </c>
      <c r="K83" s="302"/>
    </row>
    <row r="84" s="1" customFormat="1" ht="15" customHeight="1">
      <c r="B84" s="313"/>
      <c r="C84" s="314" t="s">
        <v>1429</v>
      </c>
      <c r="D84" s="314"/>
      <c r="E84" s="314"/>
      <c r="F84" s="315" t="s">
        <v>1422</v>
      </c>
      <c r="G84" s="314"/>
      <c r="H84" s="314" t="s">
        <v>1430</v>
      </c>
      <c r="I84" s="314" t="s">
        <v>1418</v>
      </c>
      <c r="J84" s="314">
        <v>15</v>
      </c>
      <c r="K84" s="302"/>
    </row>
    <row r="85" s="1" customFormat="1" ht="15" customHeight="1">
      <c r="B85" s="313"/>
      <c r="C85" s="314" t="s">
        <v>1431</v>
      </c>
      <c r="D85" s="314"/>
      <c r="E85" s="314"/>
      <c r="F85" s="315" t="s">
        <v>1422</v>
      </c>
      <c r="G85" s="314"/>
      <c r="H85" s="314" t="s">
        <v>1432</v>
      </c>
      <c r="I85" s="314" t="s">
        <v>1418</v>
      </c>
      <c r="J85" s="314">
        <v>20</v>
      </c>
      <c r="K85" s="302"/>
    </row>
    <row r="86" s="1" customFormat="1" ht="15" customHeight="1">
      <c r="B86" s="313"/>
      <c r="C86" s="314" t="s">
        <v>1433</v>
      </c>
      <c r="D86" s="314"/>
      <c r="E86" s="314"/>
      <c r="F86" s="315" t="s">
        <v>1422</v>
      </c>
      <c r="G86" s="314"/>
      <c r="H86" s="314" t="s">
        <v>1434</v>
      </c>
      <c r="I86" s="314" t="s">
        <v>1418</v>
      </c>
      <c r="J86" s="314">
        <v>20</v>
      </c>
      <c r="K86" s="302"/>
    </row>
    <row r="87" s="1" customFormat="1" ht="15" customHeight="1">
      <c r="B87" s="313"/>
      <c r="C87" s="288" t="s">
        <v>1435</v>
      </c>
      <c r="D87" s="288"/>
      <c r="E87" s="288"/>
      <c r="F87" s="311" t="s">
        <v>1422</v>
      </c>
      <c r="G87" s="312"/>
      <c r="H87" s="288" t="s">
        <v>1436</v>
      </c>
      <c r="I87" s="288" t="s">
        <v>1418</v>
      </c>
      <c r="J87" s="288">
        <v>50</v>
      </c>
      <c r="K87" s="302"/>
    </row>
    <row r="88" s="1" customFormat="1" ht="15" customHeight="1">
      <c r="B88" s="313"/>
      <c r="C88" s="288" t="s">
        <v>1437</v>
      </c>
      <c r="D88" s="288"/>
      <c r="E88" s="288"/>
      <c r="F88" s="311" t="s">
        <v>1422</v>
      </c>
      <c r="G88" s="312"/>
      <c r="H88" s="288" t="s">
        <v>1438</v>
      </c>
      <c r="I88" s="288" t="s">
        <v>1418</v>
      </c>
      <c r="J88" s="288">
        <v>20</v>
      </c>
      <c r="K88" s="302"/>
    </row>
    <row r="89" s="1" customFormat="1" ht="15" customHeight="1">
      <c r="B89" s="313"/>
      <c r="C89" s="288" t="s">
        <v>1439</v>
      </c>
      <c r="D89" s="288"/>
      <c r="E89" s="288"/>
      <c r="F89" s="311" t="s">
        <v>1422</v>
      </c>
      <c r="G89" s="312"/>
      <c r="H89" s="288" t="s">
        <v>1440</v>
      </c>
      <c r="I89" s="288" t="s">
        <v>1418</v>
      </c>
      <c r="J89" s="288">
        <v>20</v>
      </c>
      <c r="K89" s="302"/>
    </row>
    <row r="90" s="1" customFormat="1" ht="15" customHeight="1">
      <c r="B90" s="313"/>
      <c r="C90" s="288" t="s">
        <v>1441</v>
      </c>
      <c r="D90" s="288"/>
      <c r="E90" s="288"/>
      <c r="F90" s="311" t="s">
        <v>1422</v>
      </c>
      <c r="G90" s="312"/>
      <c r="H90" s="288" t="s">
        <v>1442</v>
      </c>
      <c r="I90" s="288" t="s">
        <v>1418</v>
      </c>
      <c r="J90" s="288">
        <v>50</v>
      </c>
      <c r="K90" s="302"/>
    </row>
    <row r="91" s="1" customFormat="1" ht="15" customHeight="1">
      <c r="B91" s="313"/>
      <c r="C91" s="288" t="s">
        <v>1443</v>
      </c>
      <c r="D91" s="288"/>
      <c r="E91" s="288"/>
      <c r="F91" s="311" t="s">
        <v>1422</v>
      </c>
      <c r="G91" s="312"/>
      <c r="H91" s="288" t="s">
        <v>1443</v>
      </c>
      <c r="I91" s="288" t="s">
        <v>1418</v>
      </c>
      <c r="J91" s="288">
        <v>50</v>
      </c>
      <c r="K91" s="302"/>
    </row>
    <row r="92" s="1" customFormat="1" ht="15" customHeight="1">
      <c r="B92" s="313"/>
      <c r="C92" s="288" t="s">
        <v>1444</v>
      </c>
      <c r="D92" s="288"/>
      <c r="E92" s="288"/>
      <c r="F92" s="311" t="s">
        <v>1422</v>
      </c>
      <c r="G92" s="312"/>
      <c r="H92" s="288" t="s">
        <v>1445</v>
      </c>
      <c r="I92" s="288" t="s">
        <v>1418</v>
      </c>
      <c r="J92" s="288">
        <v>255</v>
      </c>
      <c r="K92" s="302"/>
    </row>
    <row r="93" s="1" customFormat="1" ht="15" customHeight="1">
      <c r="B93" s="313"/>
      <c r="C93" s="288" t="s">
        <v>1446</v>
      </c>
      <c r="D93" s="288"/>
      <c r="E93" s="288"/>
      <c r="F93" s="311" t="s">
        <v>1416</v>
      </c>
      <c r="G93" s="312"/>
      <c r="H93" s="288" t="s">
        <v>1447</v>
      </c>
      <c r="I93" s="288" t="s">
        <v>1448</v>
      </c>
      <c r="J93" s="288"/>
      <c r="K93" s="302"/>
    </row>
    <row r="94" s="1" customFormat="1" ht="15" customHeight="1">
      <c r="B94" s="313"/>
      <c r="C94" s="288" t="s">
        <v>1449</v>
      </c>
      <c r="D94" s="288"/>
      <c r="E94" s="288"/>
      <c r="F94" s="311" t="s">
        <v>1416</v>
      </c>
      <c r="G94" s="312"/>
      <c r="H94" s="288" t="s">
        <v>1450</v>
      </c>
      <c r="I94" s="288" t="s">
        <v>1451</v>
      </c>
      <c r="J94" s="288"/>
      <c r="K94" s="302"/>
    </row>
    <row r="95" s="1" customFormat="1" ht="15" customHeight="1">
      <c r="B95" s="313"/>
      <c r="C95" s="288" t="s">
        <v>1452</v>
      </c>
      <c r="D95" s="288"/>
      <c r="E95" s="288"/>
      <c r="F95" s="311" t="s">
        <v>1416</v>
      </c>
      <c r="G95" s="312"/>
      <c r="H95" s="288" t="s">
        <v>1452</v>
      </c>
      <c r="I95" s="288" t="s">
        <v>1451</v>
      </c>
      <c r="J95" s="288"/>
      <c r="K95" s="302"/>
    </row>
    <row r="96" s="1" customFormat="1" ht="15" customHeight="1">
      <c r="B96" s="313"/>
      <c r="C96" s="288" t="s">
        <v>39</v>
      </c>
      <c r="D96" s="288"/>
      <c r="E96" s="288"/>
      <c r="F96" s="311" t="s">
        <v>1416</v>
      </c>
      <c r="G96" s="312"/>
      <c r="H96" s="288" t="s">
        <v>1453</v>
      </c>
      <c r="I96" s="288" t="s">
        <v>1451</v>
      </c>
      <c r="J96" s="288"/>
      <c r="K96" s="302"/>
    </row>
    <row r="97" s="1" customFormat="1" ht="15" customHeight="1">
      <c r="B97" s="313"/>
      <c r="C97" s="288" t="s">
        <v>49</v>
      </c>
      <c r="D97" s="288"/>
      <c r="E97" s="288"/>
      <c r="F97" s="311" t="s">
        <v>1416</v>
      </c>
      <c r="G97" s="312"/>
      <c r="H97" s="288" t="s">
        <v>1454</v>
      </c>
      <c r="I97" s="288" t="s">
        <v>1451</v>
      </c>
      <c r="J97" s="288"/>
      <c r="K97" s="302"/>
    </row>
    <row r="98" s="1" customFormat="1" ht="15" customHeight="1">
      <c r="B98" s="316"/>
      <c r="C98" s="317"/>
      <c r="D98" s="317"/>
      <c r="E98" s="317"/>
      <c r="F98" s="317"/>
      <c r="G98" s="317"/>
      <c r="H98" s="317"/>
      <c r="I98" s="317"/>
      <c r="J98" s="317"/>
      <c r="K98" s="318"/>
    </row>
    <row r="99" s="1" customFormat="1" ht="18.75" customHeight="1">
      <c r="B99" s="319"/>
      <c r="C99" s="320"/>
      <c r="D99" s="320"/>
      <c r="E99" s="320"/>
      <c r="F99" s="320"/>
      <c r="G99" s="320"/>
      <c r="H99" s="320"/>
      <c r="I99" s="320"/>
      <c r="J99" s="320"/>
      <c r="K99" s="319"/>
    </row>
    <row r="100" s="1" customFormat="1" ht="18.75" customHeight="1">
      <c r="B100" s="296"/>
      <c r="C100" s="296"/>
      <c r="D100" s="296"/>
      <c r="E100" s="296"/>
      <c r="F100" s="296"/>
      <c r="G100" s="296"/>
      <c r="H100" s="296"/>
      <c r="I100" s="296"/>
      <c r="J100" s="296"/>
      <c r="K100" s="296"/>
    </row>
    <row r="101" s="1" customFormat="1" ht="7.5" customHeight="1">
      <c r="B101" s="297"/>
      <c r="C101" s="298"/>
      <c r="D101" s="298"/>
      <c r="E101" s="298"/>
      <c r="F101" s="298"/>
      <c r="G101" s="298"/>
      <c r="H101" s="298"/>
      <c r="I101" s="298"/>
      <c r="J101" s="298"/>
      <c r="K101" s="299"/>
    </row>
    <row r="102" s="1" customFormat="1" ht="45" customHeight="1">
      <c r="B102" s="300"/>
      <c r="C102" s="301" t="s">
        <v>1455</v>
      </c>
      <c r="D102" s="301"/>
      <c r="E102" s="301"/>
      <c r="F102" s="301"/>
      <c r="G102" s="301"/>
      <c r="H102" s="301"/>
      <c r="I102" s="301"/>
      <c r="J102" s="301"/>
      <c r="K102" s="302"/>
    </row>
    <row r="103" s="1" customFormat="1" ht="17.25" customHeight="1">
      <c r="B103" s="300"/>
      <c r="C103" s="303" t="s">
        <v>1410</v>
      </c>
      <c r="D103" s="303"/>
      <c r="E103" s="303"/>
      <c r="F103" s="303" t="s">
        <v>1411</v>
      </c>
      <c r="G103" s="304"/>
      <c r="H103" s="303" t="s">
        <v>55</v>
      </c>
      <c r="I103" s="303" t="s">
        <v>58</v>
      </c>
      <c r="J103" s="303" t="s">
        <v>1412</v>
      </c>
      <c r="K103" s="302"/>
    </row>
    <row r="104" s="1" customFormat="1" ht="17.25" customHeight="1">
      <c r="B104" s="300"/>
      <c r="C104" s="305" t="s">
        <v>1413</v>
      </c>
      <c r="D104" s="305"/>
      <c r="E104" s="305"/>
      <c r="F104" s="306" t="s">
        <v>1414</v>
      </c>
      <c r="G104" s="307"/>
      <c r="H104" s="305"/>
      <c r="I104" s="305"/>
      <c r="J104" s="305" t="s">
        <v>1415</v>
      </c>
      <c r="K104" s="302"/>
    </row>
    <row r="105" s="1" customFormat="1" ht="5.25" customHeight="1">
      <c r="B105" s="300"/>
      <c r="C105" s="303"/>
      <c r="D105" s="303"/>
      <c r="E105" s="303"/>
      <c r="F105" s="303"/>
      <c r="G105" s="321"/>
      <c r="H105" s="303"/>
      <c r="I105" s="303"/>
      <c r="J105" s="303"/>
      <c r="K105" s="302"/>
    </row>
    <row r="106" s="1" customFormat="1" ht="15" customHeight="1">
      <c r="B106" s="300"/>
      <c r="C106" s="288" t="s">
        <v>54</v>
      </c>
      <c r="D106" s="310"/>
      <c r="E106" s="310"/>
      <c r="F106" s="311" t="s">
        <v>1416</v>
      </c>
      <c r="G106" s="288"/>
      <c r="H106" s="288" t="s">
        <v>1456</v>
      </c>
      <c r="I106" s="288" t="s">
        <v>1418</v>
      </c>
      <c r="J106" s="288">
        <v>20</v>
      </c>
      <c r="K106" s="302"/>
    </row>
    <row r="107" s="1" customFormat="1" ht="15" customHeight="1">
      <c r="B107" s="300"/>
      <c r="C107" s="288" t="s">
        <v>1419</v>
      </c>
      <c r="D107" s="288"/>
      <c r="E107" s="288"/>
      <c r="F107" s="311" t="s">
        <v>1416</v>
      </c>
      <c r="G107" s="288"/>
      <c r="H107" s="288" t="s">
        <v>1456</v>
      </c>
      <c r="I107" s="288" t="s">
        <v>1418</v>
      </c>
      <c r="J107" s="288">
        <v>120</v>
      </c>
      <c r="K107" s="302"/>
    </row>
    <row r="108" s="1" customFormat="1" ht="15" customHeight="1">
      <c r="B108" s="313"/>
      <c r="C108" s="288" t="s">
        <v>1421</v>
      </c>
      <c r="D108" s="288"/>
      <c r="E108" s="288"/>
      <c r="F108" s="311" t="s">
        <v>1422</v>
      </c>
      <c r="G108" s="288"/>
      <c r="H108" s="288" t="s">
        <v>1456</v>
      </c>
      <c r="I108" s="288" t="s">
        <v>1418</v>
      </c>
      <c r="J108" s="288">
        <v>50</v>
      </c>
      <c r="K108" s="302"/>
    </row>
    <row r="109" s="1" customFormat="1" ht="15" customHeight="1">
      <c r="B109" s="313"/>
      <c r="C109" s="288" t="s">
        <v>1424</v>
      </c>
      <c r="D109" s="288"/>
      <c r="E109" s="288"/>
      <c r="F109" s="311" t="s">
        <v>1416</v>
      </c>
      <c r="G109" s="288"/>
      <c r="H109" s="288" t="s">
        <v>1456</v>
      </c>
      <c r="I109" s="288" t="s">
        <v>1426</v>
      </c>
      <c r="J109" s="288"/>
      <c r="K109" s="302"/>
    </row>
    <row r="110" s="1" customFormat="1" ht="15" customHeight="1">
      <c r="B110" s="313"/>
      <c r="C110" s="288" t="s">
        <v>1435</v>
      </c>
      <c r="D110" s="288"/>
      <c r="E110" s="288"/>
      <c r="F110" s="311" t="s">
        <v>1422</v>
      </c>
      <c r="G110" s="288"/>
      <c r="H110" s="288" t="s">
        <v>1456</v>
      </c>
      <c r="I110" s="288" t="s">
        <v>1418</v>
      </c>
      <c r="J110" s="288">
        <v>50</v>
      </c>
      <c r="K110" s="302"/>
    </row>
    <row r="111" s="1" customFormat="1" ht="15" customHeight="1">
      <c r="B111" s="313"/>
      <c r="C111" s="288" t="s">
        <v>1443</v>
      </c>
      <c r="D111" s="288"/>
      <c r="E111" s="288"/>
      <c r="F111" s="311" t="s">
        <v>1422</v>
      </c>
      <c r="G111" s="288"/>
      <c r="H111" s="288" t="s">
        <v>1456</v>
      </c>
      <c r="I111" s="288" t="s">
        <v>1418</v>
      </c>
      <c r="J111" s="288">
        <v>50</v>
      </c>
      <c r="K111" s="302"/>
    </row>
    <row r="112" s="1" customFormat="1" ht="15" customHeight="1">
      <c r="B112" s="313"/>
      <c r="C112" s="288" t="s">
        <v>1441</v>
      </c>
      <c r="D112" s="288"/>
      <c r="E112" s="288"/>
      <c r="F112" s="311" t="s">
        <v>1422</v>
      </c>
      <c r="G112" s="288"/>
      <c r="H112" s="288" t="s">
        <v>1456</v>
      </c>
      <c r="I112" s="288" t="s">
        <v>1418</v>
      </c>
      <c r="J112" s="288">
        <v>50</v>
      </c>
      <c r="K112" s="302"/>
    </row>
    <row r="113" s="1" customFormat="1" ht="15" customHeight="1">
      <c r="B113" s="313"/>
      <c r="C113" s="288" t="s">
        <v>54</v>
      </c>
      <c r="D113" s="288"/>
      <c r="E113" s="288"/>
      <c r="F113" s="311" t="s">
        <v>1416</v>
      </c>
      <c r="G113" s="288"/>
      <c r="H113" s="288" t="s">
        <v>1457</v>
      </c>
      <c r="I113" s="288" t="s">
        <v>1418</v>
      </c>
      <c r="J113" s="288">
        <v>20</v>
      </c>
      <c r="K113" s="302"/>
    </row>
    <row r="114" s="1" customFormat="1" ht="15" customHeight="1">
      <c r="B114" s="313"/>
      <c r="C114" s="288" t="s">
        <v>1458</v>
      </c>
      <c r="D114" s="288"/>
      <c r="E114" s="288"/>
      <c r="F114" s="311" t="s">
        <v>1416</v>
      </c>
      <c r="G114" s="288"/>
      <c r="H114" s="288" t="s">
        <v>1459</v>
      </c>
      <c r="I114" s="288" t="s">
        <v>1418</v>
      </c>
      <c r="J114" s="288">
        <v>120</v>
      </c>
      <c r="K114" s="302"/>
    </row>
    <row r="115" s="1" customFormat="1" ht="15" customHeight="1">
      <c r="B115" s="313"/>
      <c r="C115" s="288" t="s">
        <v>39</v>
      </c>
      <c r="D115" s="288"/>
      <c r="E115" s="288"/>
      <c r="F115" s="311" t="s">
        <v>1416</v>
      </c>
      <c r="G115" s="288"/>
      <c r="H115" s="288" t="s">
        <v>1460</v>
      </c>
      <c r="I115" s="288" t="s">
        <v>1451</v>
      </c>
      <c r="J115" s="288"/>
      <c r="K115" s="302"/>
    </row>
    <row r="116" s="1" customFormat="1" ht="15" customHeight="1">
      <c r="B116" s="313"/>
      <c r="C116" s="288" t="s">
        <v>49</v>
      </c>
      <c r="D116" s="288"/>
      <c r="E116" s="288"/>
      <c r="F116" s="311" t="s">
        <v>1416</v>
      </c>
      <c r="G116" s="288"/>
      <c r="H116" s="288" t="s">
        <v>1461</v>
      </c>
      <c r="I116" s="288" t="s">
        <v>1451</v>
      </c>
      <c r="J116" s="288"/>
      <c r="K116" s="302"/>
    </row>
    <row r="117" s="1" customFormat="1" ht="15" customHeight="1">
      <c r="B117" s="313"/>
      <c r="C117" s="288" t="s">
        <v>58</v>
      </c>
      <c r="D117" s="288"/>
      <c r="E117" s="288"/>
      <c r="F117" s="311" t="s">
        <v>1416</v>
      </c>
      <c r="G117" s="288"/>
      <c r="H117" s="288" t="s">
        <v>1462</v>
      </c>
      <c r="I117" s="288" t="s">
        <v>1463</v>
      </c>
      <c r="J117" s="288"/>
      <c r="K117" s="302"/>
    </row>
    <row r="118" s="1" customFormat="1" ht="15" customHeight="1">
      <c r="B118" s="316"/>
      <c r="C118" s="322"/>
      <c r="D118" s="322"/>
      <c r="E118" s="322"/>
      <c r="F118" s="322"/>
      <c r="G118" s="322"/>
      <c r="H118" s="322"/>
      <c r="I118" s="322"/>
      <c r="J118" s="322"/>
      <c r="K118" s="318"/>
    </row>
    <row r="119" s="1" customFormat="1" ht="18.75" customHeight="1">
      <c r="B119" s="323"/>
      <c r="C119" s="324"/>
      <c r="D119" s="324"/>
      <c r="E119" s="324"/>
      <c r="F119" s="325"/>
      <c r="G119" s="324"/>
      <c r="H119" s="324"/>
      <c r="I119" s="324"/>
      <c r="J119" s="324"/>
      <c r="K119" s="323"/>
    </row>
    <row r="120" s="1" customFormat="1" ht="18.75" customHeight="1">
      <c r="B120" s="296"/>
      <c r="C120" s="296"/>
      <c r="D120" s="296"/>
      <c r="E120" s="296"/>
      <c r="F120" s="296"/>
      <c r="G120" s="296"/>
      <c r="H120" s="296"/>
      <c r="I120" s="296"/>
      <c r="J120" s="296"/>
      <c r="K120" s="296"/>
    </row>
    <row r="121" s="1" customFormat="1" ht="7.5" customHeight="1">
      <c r="B121" s="326"/>
      <c r="C121" s="327"/>
      <c r="D121" s="327"/>
      <c r="E121" s="327"/>
      <c r="F121" s="327"/>
      <c r="G121" s="327"/>
      <c r="H121" s="327"/>
      <c r="I121" s="327"/>
      <c r="J121" s="327"/>
      <c r="K121" s="328"/>
    </row>
    <row r="122" s="1" customFormat="1" ht="45" customHeight="1">
      <c r="B122" s="329"/>
      <c r="C122" s="279" t="s">
        <v>1464</v>
      </c>
      <c r="D122" s="279"/>
      <c r="E122" s="279"/>
      <c r="F122" s="279"/>
      <c r="G122" s="279"/>
      <c r="H122" s="279"/>
      <c r="I122" s="279"/>
      <c r="J122" s="279"/>
      <c r="K122" s="330"/>
    </row>
    <row r="123" s="1" customFormat="1" ht="17.25" customHeight="1">
      <c r="B123" s="331"/>
      <c r="C123" s="303" t="s">
        <v>1410</v>
      </c>
      <c r="D123" s="303"/>
      <c r="E123" s="303"/>
      <c r="F123" s="303" t="s">
        <v>1411</v>
      </c>
      <c r="G123" s="304"/>
      <c r="H123" s="303" t="s">
        <v>55</v>
      </c>
      <c r="I123" s="303" t="s">
        <v>58</v>
      </c>
      <c r="J123" s="303" t="s">
        <v>1412</v>
      </c>
      <c r="K123" s="332"/>
    </row>
    <row r="124" s="1" customFormat="1" ht="17.25" customHeight="1">
      <c r="B124" s="331"/>
      <c r="C124" s="305" t="s">
        <v>1413</v>
      </c>
      <c r="D124" s="305"/>
      <c r="E124" s="305"/>
      <c r="F124" s="306" t="s">
        <v>1414</v>
      </c>
      <c r="G124" s="307"/>
      <c r="H124" s="305"/>
      <c r="I124" s="305"/>
      <c r="J124" s="305" t="s">
        <v>1415</v>
      </c>
      <c r="K124" s="332"/>
    </row>
    <row r="125" s="1" customFormat="1" ht="5.25" customHeight="1">
      <c r="B125" s="333"/>
      <c r="C125" s="308"/>
      <c r="D125" s="308"/>
      <c r="E125" s="308"/>
      <c r="F125" s="308"/>
      <c r="G125" s="334"/>
      <c r="H125" s="308"/>
      <c r="I125" s="308"/>
      <c r="J125" s="308"/>
      <c r="K125" s="335"/>
    </row>
    <row r="126" s="1" customFormat="1" ht="15" customHeight="1">
      <c r="B126" s="333"/>
      <c r="C126" s="288" t="s">
        <v>1419</v>
      </c>
      <c r="D126" s="310"/>
      <c r="E126" s="310"/>
      <c r="F126" s="311" t="s">
        <v>1416</v>
      </c>
      <c r="G126" s="288"/>
      <c r="H126" s="288" t="s">
        <v>1456</v>
      </c>
      <c r="I126" s="288" t="s">
        <v>1418</v>
      </c>
      <c r="J126" s="288">
        <v>120</v>
      </c>
      <c r="K126" s="336"/>
    </row>
    <row r="127" s="1" customFormat="1" ht="15" customHeight="1">
      <c r="B127" s="333"/>
      <c r="C127" s="288" t="s">
        <v>1465</v>
      </c>
      <c r="D127" s="288"/>
      <c r="E127" s="288"/>
      <c r="F127" s="311" t="s">
        <v>1416</v>
      </c>
      <c r="G127" s="288"/>
      <c r="H127" s="288" t="s">
        <v>1466</v>
      </c>
      <c r="I127" s="288" t="s">
        <v>1418</v>
      </c>
      <c r="J127" s="288" t="s">
        <v>1467</v>
      </c>
      <c r="K127" s="336"/>
    </row>
    <row r="128" s="1" customFormat="1" ht="15" customHeight="1">
      <c r="B128" s="333"/>
      <c r="C128" s="288" t="s">
        <v>1364</v>
      </c>
      <c r="D128" s="288"/>
      <c r="E128" s="288"/>
      <c r="F128" s="311" t="s">
        <v>1416</v>
      </c>
      <c r="G128" s="288"/>
      <c r="H128" s="288" t="s">
        <v>1468</v>
      </c>
      <c r="I128" s="288" t="s">
        <v>1418</v>
      </c>
      <c r="J128" s="288" t="s">
        <v>1467</v>
      </c>
      <c r="K128" s="336"/>
    </row>
    <row r="129" s="1" customFormat="1" ht="15" customHeight="1">
      <c r="B129" s="333"/>
      <c r="C129" s="288" t="s">
        <v>1427</v>
      </c>
      <c r="D129" s="288"/>
      <c r="E129" s="288"/>
      <c r="F129" s="311" t="s">
        <v>1422</v>
      </c>
      <c r="G129" s="288"/>
      <c r="H129" s="288" t="s">
        <v>1428</v>
      </c>
      <c r="I129" s="288" t="s">
        <v>1418</v>
      </c>
      <c r="J129" s="288">
        <v>15</v>
      </c>
      <c r="K129" s="336"/>
    </row>
    <row r="130" s="1" customFormat="1" ht="15" customHeight="1">
      <c r="B130" s="333"/>
      <c r="C130" s="314" t="s">
        <v>1429</v>
      </c>
      <c r="D130" s="314"/>
      <c r="E130" s="314"/>
      <c r="F130" s="315" t="s">
        <v>1422</v>
      </c>
      <c r="G130" s="314"/>
      <c r="H130" s="314" t="s">
        <v>1430</v>
      </c>
      <c r="I130" s="314" t="s">
        <v>1418</v>
      </c>
      <c r="J130" s="314">
        <v>15</v>
      </c>
      <c r="K130" s="336"/>
    </row>
    <row r="131" s="1" customFormat="1" ht="15" customHeight="1">
      <c r="B131" s="333"/>
      <c r="C131" s="314" t="s">
        <v>1431</v>
      </c>
      <c r="D131" s="314"/>
      <c r="E131" s="314"/>
      <c r="F131" s="315" t="s">
        <v>1422</v>
      </c>
      <c r="G131" s="314"/>
      <c r="H131" s="314" t="s">
        <v>1432</v>
      </c>
      <c r="I131" s="314" t="s">
        <v>1418</v>
      </c>
      <c r="J131" s="314">
        <v>20</v>
      </c>
      <c r="K131" s="336"/>
    </row>
    <row r="132" s="1" customFormat="1" ht="15" customHeight="1">
      <c r="B132" s="333"/>
      <c r="C132" s="314" t="s">
        <v>1433</v>
      </c>
      <c r="D132" s="314"/>
      <c r="E132" s="314"/>
      <c r="F132" s="315" t="s">
        <v>1422</v>
      </c>
      <c r="G132" s="314"/>
      <c r="H132" s="314" t="s">
        <v>1434</v>
      </c>
      <c r="I132" s="314" t="s">
        <v>1418</v>
      </c>
      <c r="J132" s="314">
        <v>20</v>
      </c>
      <c r="K132" s="336"/>
    </row>
    <row r="133" s="1" customFormat="1" ht="15" customHeight="1">
      <c r="B133" s="333"/>
      <c r="C133" s="288" t="s">
        <v>1421</v>
      </c>
      <c r="D133" s="288"/>
      <c r="E133" s="288"/>
      <c r="F133" s="311" t="s">
        <v>1422</v>
      </c>
      <c r="G133" s="288"/>
      <c r="H133" s="288" t="s">
        <v>1456</v>
      </c>
      <c r="I133" s="288" t="s">
        <v>1418</v>
      </c>
      <c r="J133" s="288">
        <v>50</v>
      </c>
      <c r="K133" s="336"/>
    </row>
    <row r="134" s="1" customFormat="1" ht="15" customHeight="1">
      <c r="B134" s="333"/>
      <c r="C134" s="288" t="s">
        <v>1435</v>
      </c>
      <c r="D134" s="288"/>
      <c r="E134" s="288"/>
      <c r="F134" s="311" t="s">
        <v>1422</v>
      </c>
      <c r="G134" s="288"/>
      <c r="H134" s="288" t="s">
        <v>1456</v>
      </c>
      <c r="I134" s="288" t="s">
        <v>1418</v>
      </c>
      <c r="J134" s="288">
        <v>50</v>
      </c>
      <c r="K134" s="336"/>
    </row>
    <row r="135" s="1" customFormat="1" ht="15" customHeight="1">
      <c r="B135" s="333"/>
      <c r="C135" s="288" t="s">
        <v>1441</v>
      </c>
      <c r="D135" s="288"/>
      <c r="E135" s="288"/>
      <c r="F135" s="311" t="s">
        <v>1422</v>
      </c>
      <c r="G135" s="288"/>
      <c r="H135" s="288" t="s">
        <v>1456</v>
      </c>
      <c r="I135" s="288" t="s">
        <v>1418</v>
      </c>
      <c r="J135" s="288">
        <v>50</v>
      </c>
      <c r="K135" s="336"/>
    </row>
    <row r="136" s="1" customFormat="1" ht="15" customHeight="1">
      <c r="B136" s="333"/>
      <c r="C136" s="288" t="s">
        <v>1443</v>
      </c>
      <c r="D136" s="288"/>
      <c r="E136" s="288"/>
      <c r="F136" s="311" t="s">
        <v>1422</v>
      </c>
      <c r="G136" s="288"/>
      <c r="H136" s="288" t="s">
        <v>1456</v>
      </c>
      <c r="I136" s="288" t="s">
        <v>1418</v>
      </c>
      <c r="J136" s="288">
        <v>50</v>
      </c>
      <c r="K136" s="336"/>
    </row>
    <row r="137" s="1" customFormat="1" ht="15" customHeight="1">
      <c r="B137" s="333"/>
      <c r="C137" s="288" t="s">
        <v>1444</v>
      </c>
      <c r="D137" s="288"/>
      <c r="E137" s="288"/>
      <c r="F137" s="311" t="s">
        <v>1422</v>
      </c>
      <c r="G137" s="288"/>
      <c r="H137" s="288" t="s">
        <v>1469</v>
      </c>
      <c r="I137" s="288" t="s">
        <v>1418</v>
      </c>
      <c r="J137" s="288">
        <v>255</v>
      </c>
      <c r="K137" s="336"/>
    </row>
    <row r="138" s="1" customFormat="1" ht="15" customHeight="1">
      <c r="B138" s="333"/>
      <c r="C138" s="288" t="s">
        <v>1446</v>
      </c>
      <c r="D138" s="288"/>
      <c r="E138" s="288"/>
      <c r="F138" s="311" t="s">
        <v>1416</v>
      </c>
      <c r="G138" s="288"/>
      <c r="H138" s="288" t="s">
        <v>1470</v>
      </c>
      <c r="I138" s="288" t="s">
        <v>1448</v>
      </c>
      <c r="J138" s="288"/>
      <c r="K138" s="336"/>
    </row>
    <row r="139" s="1" customFormat="1" ht="15" customHeight="1">
      <c r="B139" s="333"/>
      <c r="C139" s="288" t="s">
        <v>1449</v>
      </c>
      <c r="D139" s="288"/>
      <c r="E139" s="288"/>
      <c r="F139" s="311" t="s">
        <v>1416</v>
      </c>
      <c r="G139" s="288"/>
      <c r="H139" s="288" t="s">
        <v>1471</v>
      </c>
      <c r="I139" s="288" t="s">
        <v>1451</v>
      </c>
      <c r="J139" s="288"/>
      <c r="K139" s="336"/>
    </row>
    <row r="140" s="1" customFormat="1" ht="15" customHeight="1">
      <c r="B140" s="333"/>
      <c r="C140" s="288" t="s">
        <v>1452</v>
      </c>
      <c r="D140" s="288"/>
      <c r="E140" s="288"/>
      <c r="F140" s="311" t="s">
        <v>1416</v>
      </c>
      <c r="G140" s="288"/>
      <c r="H140" s="288" t="s">
        <v>1452</v>
      </c>
      <c r="I140" s="288" t="s">
        <v>1451</v>
      </c>
      <c r="J140" s="288"/>
      <c r="K140" s="336"/>
    </row>
    <row r="141" s="1" customFormat="1" ht="15" customHeight="1">
      <c r="B141" s="333"/>
      <c r="C141" s="288" t="s">
        <v>39</v>
      </c>
      <c r="D141" s="288"/>
      <c r="E141" s="288"/>
      <c r="F141" s="311" t="s">
        <v>1416</v>
      </c>
      <c r="G141" s="288"/>
      <c r="H141" s="288" t="s">
        <v>1472</v>
      </c>
      <c r="I141" s="288" t="s">
        <v>1451</v>
      </c>
      <c r="J141" s="288"/>
      <c r="K141" s="336"/>
    </row>
    <row r="142" s="1" customFormat="1" ht="15" customHeight="1">
      <c r="B142" s="333"/>
      <c r="C142" s="288" t="s">
        <v>1473</v>
      </c>
      <c r="D142" s="288"/>
      <c r="E142" s="288"/>
      <c r="F142" s="311" t="s">
        <v>1416</v>
      </c>
      <c r="G142" s="288"/>
      <c r="H142" s="288" t="s">
        <v>1474</v>
      </c>
      <c r="I142" s="288" t="s">
        <v>1451</v>
      </c>
      <c r="J142" s="288"/>
      <c r="K142" s="336"/>
    </row>
    <row r="143" s="1" customFormat="1" ht="15" customHeight="1">
      <c r="B143" s="337"/>
      <c r="C143" s="338"/>
      <c r="D143" s="338"/>
      <c r="E143" s="338"/>
      <c r="F143" s="338"/>
      <c r="G143" s="338"/>
      <c r="H143" s="338"/>
      <c r="I143" s="338"/>
      <c r="J143" s="338"/>
      <c r="K143" s="339"/>
    </row>
    <row r="144" s="1" customFormat="1" ht="18.75" customHeight="1">
      <c r="B144" s="324"/>
      <c r="C144" s="324"/>
      <c r="D144" s="324"/>
      <c r="E144" s="324"/>
      <c r="F144" s="325"/>
      <c r="G144" s="324"/>
      <c r="H144" s="324"/>
      <c r="I144" s="324"/>
      <c r="J144" s="324"/>
      <c r="K144" s="324"/>
    </row>
    <row r="145" s="1" customFormat="1" ht="18.75" customHeight="1">
      <c r="B145" s="296"/>
      <c r="C145" s="296"/>
      <c r="D145" s="296"/>
      <c r="E145" s="296"/>
      <c r="F145" s="296"/>
      <c r="G145" s="296"/>
      <c r="H145" s="296"/>
      <c r="I145" s="296"/>
      <c r="J145" s="296"/>
      <c r="K145" s="296"/>
    </row>
    <row r="146" s="1" customFormat="1" ht="7.5" customHeight="1">
      <c r="B146" s="297"/>
      <c r="C146" s="298"/>
      <c r="D146" s="298"/>
      <c r="E146" s="298"/>
      <c r="F146" s="298"/>
      <c r="G146" s="298"/>
      <c r="H146" s="298"/>
      <c r="I146" s="298"/>
      <c r="J146" s="298"/>
      <c r="K146" s="299"/>
    </row>
    <row r="147" s="1" customFormat="1" ht="45" customHeight="1">
      <c r="B147" s="300"/>
      <c r="C147" s="301" t="s">
        <v>1475</v>
      </c>
      <c r="D147" s="301"/>
      <c r="E147" s="301"/>
      <c r="F147" s="301"/>
      <c r="G147" s="301"/>
      <c r="H147" s="301"/>
      <c r="I147" s="301"/>
      <c r="J147" s="301"/>
      <c r="K147" s="302"/>
    </row>
    <row r="148" s="1" customFormat="1" ht="17.25" customHeight="1">
      <c r="B148" s="300"/>
      <c r="C148" s="303" t="s">
        <v>1410</v>
      </c>
      <c r="D148" s="303"/>
      <c r="E148" s="303"/>
      <c r="F148" s="303" t="s">
        <v>1411</v>
      </c>
      <c r="G148" s="304"/>
      <c r="H148" s="303" t="s">
        <v>55</v>
      </c>
      <c r="I148" s="303" t="s">
        <v>58</v>
      </c>
      <c r="J148" s="303" t="s">
        <v>1412</v>
      </c>
      <c r="K148" s="302"/>
    </row>
    <row r="149" s="1" customFormat="1" ht="17.25" customHeight="1">
      <c r="B149" s="300"/>
      <c r="C149" s="305" t="s">
        <v>1413</v>
      </c>
      <c r="D149" s="305"/>
      <c r="E149" s="305"/>
      <c r="F149" s="306" t="s">
        <v>1414</v>
      </c>
      <c r="G149" s="307"/>
      <c r="H149" s="305"/>
      <c r="I149" s="305"/>
      <c r="J149" s="305" t="s">
        <v>1415</v>
      </c>
      <c r="K149" s="302"/>
    </row>
    <row r="150" s="1" customFormat="1" ht="5.25" customHeight="1">
      <c r="B150" s="313"/>
      <c r="C150" s="308"/>
      <c r="D150" s="308"/>
      <c r="E150" s="308"/>
      <c r="F150" s="308"/>
      <c r="G150" s="309"/>
      <c r="H150" s="308"/>
      <c r="I150" s="308"/>
      <c r="J150" s="308"/>
      <c r="K150" s="336"/>
    </row>
    <row r="151" s="1" customFormat="1" ht="15" customHeight="1">
      <c r="B151" s="313"/>
      <c r="C151" s="340" t="s">
        <v>1419</v>
      </c>
      <c r="D151" s="288"/>
      <c r="E151" s="288"/>
      <c r="F151" s="341" t="s">
        <v>1416</v>
      </c>
      <c r="G151" s="288"/>
      <c r="H151" s="340" t="s">
        <v>1456</v>
      </c>
      <c r="I151" s="340" t="s">
        <v>1418</v>
      </c>
      <c r="J151" s="340">
        <v>120</v>
      </c>
      <c r="K151" s="336"/>
    </row>
    <row r="152" s="1" customFormat="1" ht="15" customHeight="1">
      <c r="B152" s="313"/>
      <c r="C152" s="340" t="s">
        <v>1465</v>
      </c>
      <c r="D152" s="288"/>
      <c r="E152" s="288"/>
      <c r="F152" s="341" t="s">
        <v>1416</v>
      </c>
      <c r="G152" s="288"/>
      <c r="H152" s="340" t="s">
        <v>1476</v>
      </c>
      <c r="I152" s="340" t="s">
        <v>1418</v>
      </c>
      <c r="J152" s="340" t="s">
        <v>1467</v>
      </c>
      <c r="K152" s="336"/>
    </row>
    <row r="153" s="1" customFormat="1" ht="15" customHeight="1">
      <c r="B153" s="313"/>
      <c r="C153" s="340" t="s">
        <v>1364</v>
      </c>
      <c r="D153" s="288"/>
      <c r="E153" s="288"/>
      <c r="F153" s="341" t="s">
        <v>1416</v>
      </c>
      <c r="G153" s="288"/>
      <c r="H153" s="340" t="s">
        <v>1477</v>
      </c>
      <c r="I153" s="340" t="s">
        <v>1418</v>
      </c>
      <c r="J153" s="340" t="s">
        <v>1467</v>
      </c>
      <c r="K153" s="336"/>
    </row>
    <row r="154" s="1" customFormat="1" ht="15" customHeight="1">
      <c r="B154" s="313"/>
      <c r="C154" s="340" t="s">
        <v>1421</v>
      </c>
      <c r="D154" s="288"/>
      <c r="E154" s="288"/>
      <c r="F154" s="341" t="s">
        <v>1422</v>
      </c>
      <c r="G154" s="288"/>
      <c r="H154" s="340" t="s">
        <v>1456</v>
      </c>
      <c r="I154" s="340" t="s">
        <v>1418</v>
      </c>
      <c r="J154" s="340">
        <v>50</v>
      </c>
      <c r="K154" s="336"/>
    </row>
    <row r="155" s="1" customFormat="1" ht="15" customHeight="1">
      <c r="B155" s="313"/>
      <c r="C155" s="340" t="s">
        <v>1424</v>
      </c>
      <c r="D155" s="288"/>
      <c r="E155" s="288"/>
      <c r="F155" s="341" t="s">
        <v>1416</v>
      </c>
      <c r="G155" s="288"/>
      <c r="H155" s="340" t="s">
        <v>1456</v>
      </c>
      <c r="I155" s="340" t="s">
        <v>1426</v>
      </c>
      <c r="J155" s="340"/>
      <c r="K155" s="336"/>
    </row>
    <row r="156" s="1" customFormat="1" ht="15" customHeight="1">
      <c r="B156" s="313"/>
      <c r="C156" s="340" t="s">
        <v>1435</v>
      </c>
      <c r="D156" s="288"/>
      <c r="E156" s="288"/>
      <c r="F156" s="341" t="s">
        <v>1422</v>
      </c>
      <c r="G156" s="288"/>
      <c r="H156" s="340" t="s">
        <v>1456</v>
      </c>
      <c r="I156" s="340" t="s">
        <v>1418</v>
      </c>
      <c r="J156" s="340">
        <v>50</v>
      </c>
      <c r="K156" s="336"/>
    </row>
    <row r="157" s="1" customFormat="1" ht="15" customHeight="1">
      <c r="B157" s="313"/>
      <c r="C157" s="340" t="s">
        <v>1443</v>
      </c>
      <c r="D157" s="288"/>
      <c r="E157" s="288"/>
      <c r="F157" s="341" t="s">
        <v>1422</v>
      </c>
      <c r="G157" s="288"/>
      <c r="H157" s="340" t="s">
        <v>1456</v>
      </c>
      <c r="I157" s="340" t="s">
        <v>1418</v>
      </c>
      <c r="J157" s="340">
        <v>50</v>
      </c>
      <c r="K157" s="336"/>
    </row>
    <row r="158" s="1" customFormat="1" ht="15" customHeight="1">
      <c r="B158" s="313"/>
      <c r="C158" s="340" t="s">
        <v>1441</v>
      </c>
      <c r="D158" s="288"/>
      <c r="E158" s="288"/>
      <c r="F158" s="341" t="s">
        <v>1422</v>
      </c>
      <c r="G158" s="288"/>
      <c r="H158" s="340" t="s">
        <v>1456</v>
      </c>
      <c r="I158" s="340" t="s">
        <v>1418</v>
      </c>
      <c r="J158" s="340">
        <v>50</v>
      </c>
      <c r="K158" s="336"/>
    </row>
    <row r="159" s="1" customFormat="1" ht="15" customHeight="1">
      <c r="B159" s="313"/>
      <c r="C159" s="340" t="s">
        <v>107</v>
      </c>
      <c r="D159" s="288"/>
      <c r="E159" s="288"/>
      <c r="F159" s="341" t="s">
        <v>1416</v>
      </c>
      <c r="G159" s="288"/>
      <c r="H159" s="340" t="s">
        <v>1478</v>
      </c>
      <c r="I159" s="340" t="s">
        <v>1418</v>
      </c>
      <c r="J159" s="340" t="s">
        <v>1479</v>
      </c>
      <c r="K159" s="336"/>
    </row>
    <row r="160" s="1" customFormat="1" ht="15" customHeight="1">
      <c r="B160" s="313"/>
      <c r="C160" s="340" t="s">
        <v>1480</v>
      </c>
      <c r="D160" s="288"/>
      <c r="E160" s="288"/>
      <c r="F160" s="341" t="s">
        <v>1416</v>
      </c>
      <c r="G160" s="288"/>
      <c r="H160" s="340" t="s">
        <v>1481</v>
      </c>
      <c r="I160" s="340" t="s">
        <v>1451</v>
      </c>
      <c r="J160" s="340"/>
      <c r="K160" s="336"/>
    </row>
    <row r="161" s="1" customFormat="1" ht="15" customHeight="1">
      <c r="B161" s="342"/>
      <c r="C161" s="322"/>
      <c r="D161" s="322"/>
      <c r="E161" s="322"/>
      <c r="F161" s="322"/>
      <c r="G161" s="322"/>
      <c r="H161" s="322"/>
      <c r="I161" s="322"/>
      <c r="J161" s="322"/>
      <c r="K161" s="343"/>
    </row>
    <row r="162" s="1" customFormat="1" ht="18.75" customHeight="1">
      <c r="B162" s="324"/>
      <c r="C162" s="334"/>
      <c r="D162" s="334"/>
      <c r="E162" s="334"/>
      <c r="F162" s="344"/>
      <c r="G162" s="334"/>
      <c r="H162" s="334"/>
      <c r="I162" s="334"/>
      <c r="J162" s="334"/>
      <c r="K162" s="324"/>
    </row>
    <row r="163" s="1" customFormat="1" ht="18.75" customHeight="1">
      <c r="B163" s="296"/>
      <c r="C163" s="296"/>
      <c r="D163" s="296"/>
      <c r="E163" s="296"/>
      <c r="F163" s="296"/>
      <c r="G163" s="296"/>
      <c r="H163" s="296"/>
      <c r="I163" s="296"/>
      <c r="J163" s="296"/>
      <c r="K163" s="296"/>
    </row>
    <row r="164" s="1" customFormat="1" ht="7.5" customHeight="1">
      <c r="B164" s="275"/>
      <c r="C164" s="276"/>
      <c r="D164" s="276"/>
      <c r="E164" s="276"/>
      <c r="F164" s="276"/>
      <c r="G164" s="276"/>
      <c r="H164" s="276"/>
      <c r="I164" s="276"/>
      <c r="J164" s="276"/>
      <c r="K164" s="277"/>
    </row>
    <row r="165" s="1" customFormat="1" ht="45" customHeight="1">
      <c r="B165" s="278"/>
      <c r="C165" s="279" t="s">
        <v>1482</v>
      </c>
      <c r="D165" s="279"/>
      <c r="E165" s="279"/>
      <c r="F165" s="279"/>
      <c r="G165" s="279"/>
      <c r="H165" s="279"/>
      <c r="I165" s="279"/>
      <c r="J165" s="279"/>
      <c r="K165" s="280"/>
    </row>
    <row r="166" s="1" customFormat="1" ht="17.25" customHeight="1">
      <c r="B166" s="278"/>
      <c r="C166" s="303" t="s">
        <v>1410</v>
      </c>
      <c r="D166" s="303"/>
      <c r="E166" s="303"/>
      <c r="F166" s="303" t="s">
        <v>1411</v>
      </c>
      <c r="G166" s="345"/>
      <c r="H166" s="346" t="s">
        <v>55</v>
      </c>
      <c r="I166" s="346" t="s">
        <v>58</v>
      </c>
      <c r="J166" s="303" t="s">
        <v>1412</v>
      </c>
      <c r="K166" s="280"/>
    </row>
    <row r="167" s="1" customFormat="1" ht="17.25" customHeight="1">
      <c r="B167" s="281"/>
      <c r="C167" s="305" t="s">
        <v>1413</v>
      </c>
      <c r="D167" s="305"/>
      <c r="E167" s="305"/>
      <c r="F167" s="306" t="s">
        <v>1414</v>
      </c>
      <c r="G167" s="347"/>
      <c r="H167" s="348"/>
      <c r="I167" s="348"/>
      <c r="J167" s="305" t="s">
        <v>1415</v>
      </c>
      <c r="K167" s="283"/>
    </row>
    <row r="168" s="1" customFormat="1" ht="5.25" customHeight="1">
      <c r="B168" s="313"/>
      <c r="C168" s="308"/>
      <c r="D168" s="308"/>
      <c r="E168" s="308"/>
      <c r="F168" s="308"/>
      <c r="G168" s="309"/>
      <c r="H168" s="308"/>
      <c r="I168" s="308"/>
      <c r="J168" s="308"/>
      <c r="K168" s="336"/>
    </row>
    <row r="169" s="1" customFormat="1" ht="15" customHeight="1">
      <c r="B169" s="313"/>
      <c r="C169" s="288" t="s">
        <v>1419</v>
      </c>
      <c r="D169" s="288"/>
      <c r="E169" s="288"/>
      <c r="F169" s="311" t="s">
        <v>1416</v>
      </c>
      <c r="G169" s="288"/>
      <c r="H169" s="288" t="s">
        <v>1456</v>
      </c>
      <c r="I169" s="288" t="s">
        <v>1418</v>
      </c>
      <c r="J169" s="288">
        <v>120</v>
      </c>
      <c r="K169" s="336"/>
    </row>
    <row r="170" s="1" customFormat="1" ht="15" customHeight="1">
      <c r="B170" s="313"/>
      <c r="C170" s="288" t="s">
        <v>1465</v>
      </c>
      <c r="D170" s="288"/>
      <c r="E170" s="288"/>
      <c r="F170" s="311" t="s">
        <v>1416</v>
      </c>
      <c r="G170" s="288"/>
      <c r="H170" s="288" t="s">
        <v>1466</v>
      </c>
      <c r="I170" s="288" t="s">
        <v>1418</v>
      </c>
      <c r="J170" s="288" t="s">
        <v>1467</v>
      </c>
      <c r="K170" s="336"/>
    </row>
    <row r="171" s="1" customFormat="1" ht="15" customHeight="1">
      <c r="B171" s="313"/>
      <c r="C171" s="288" t="s">
        <v>1364</v>
      </c>
      <c r="D171" s="288"/>
      <c r="E171" s="288"/>
      <c r="F171" s="311" t="s">
        <v>1416</v>
      </c>
      <c r="G171" s="288"/>
      <c r="H171" s="288" t="s">
        <v>1483</v>
      </c>
      <c r="I171" s="288" t="s">
        <v>1418</v>
      </c>
      <c r="J171" s="288" t="s">
        <v>1467</v>
      </c>
      <c r="K171" s="336"/>
    </row>
    <row r="172" s="1" customFormat="1" ht="15" customHeight="1">
      <c r="B172" s="313"/>
      <c r="C172" s="288" t="s">
        <v>1421</v>
      </c>
      <c r="D172" s="288"/>
      <c r="E172" s="288"/>
      <c r="F172" s="311" t="s">
        <v>1422</v>
      </c>
      <c r="G172" s="288"/>
      <c r="H172" s="288" t="s">
        <v>1483</v>
      </c>
      <c r="I172" s="288" t="s">
        <v>1418</v>
      </c>
      <c r="J172" s="288">
        <v>50</v>
      </c>
      <c r="K172" s="336"/>
    </row>
    <row r="173" s="1" customFormat="1" ht="15" customHeight="1">
      <c r="B173" s="313"/>
      <c r="C173" s="288" t="s">
        <v>1424</v>
      </c>
      <c r="D173" s="288"/>
      <c r="E173" s="288"/>
      <c r="F173" s="311" t="s">
        <v>1416</v>
      </c>
      <c r="G173" s="288"/>
      <c r="H173" s="288" t="s">
        <v>1483</v>
      </c>
      <c r="I173" s="288" t="s">
        <v>1426</v>
      </c>
      <c r="J173" s="288"/>
      <c r="K173" s="336"/>
    </row>
    <row r="174" s="1" customFormat="1" ht="15" customHeight="1">
      <c r="B174" s="313"/>
      <c r="C174" s="288" t="s">
        <v>1435</v>
      </c>
      <c r="D174" s="288"/>
      <c r="E174" s="288"/>
      <c r="F174" s="311" t="s">
        <v>1422</v>
      </c>
      <c r="G174" s="288"/>
      <c r="H174" s="288" t="s">
        <v>1483</v>
      </c>
      <c r="I174" s="288" t="s">
        <v>1418</v>
      </c>
      <c r="J174" s="288">
        <v>50</v>
      </c>
      <c r="K174" s="336"/>
    </row>
    <row r="175" s="1" customFormat="1" ht="15" customHeight="1">
      <c r="B175" s="313"/>
      <c r="C175" s="288" t="s">
        <v>1443</v>
      </c>
      <c r="D175" s="288"/>
      <c r="E175" s="288"/>
      <c r="F175" s="311" t="s">
        <v>1422</v>
      </c>
      <c r="G175" s="288"/>
      <c r="H175" s="288" t="s">
        <v>1483</v>
      </c>
      <c r="I175" s="288" t="s">
        <v>1418</v>
      </c>
      <c r="J175" s="288">
        <v>50</v>
      </c>
      <c r="K175" s="336"/>
    </row>
    <row r="176" s="1" customFormat="1" ht="15" customHeight="1">
      <c r="B176" s="313"/>
      <c r="C176" s="288" t="s">
        <v>1441</v>
      </c>
      <c r="D176" s="288"/>
      <c r="E176" s="288"/>
      <c r="F176" s="311" t="s">
        <v>1422</v>
      </c>
      <c r="G176" s="288"/>
      <c r="H176" s="288" t="s">
        <v>1483</v>
      </c>
      <c r="I176" s="288" t="s">
        <v>1418</v>
      </c>
      <c r="J176" s="288">
        <v>50</v>
      </c>
      <c r="K176" s="336"/>
    </row>
    <row r="177" s="1" customFormat="1" ht="15" customHeight="1">
      <c r="B177" s="313"/>
      <c r="C177" s="288" t="s">
        <v>128</v>
      </c>
      <c r="D177" s="288"/>
      <c r="E177" s="288"/>
      <c r="F177" s="311" t="s">
        <v>1416</v>
      </c>
      <c r="G177" s="288"/>
      <c r="H177" s="288" t="s">
        <v>1484</v>
      </c>
      <c r="I177" s="288" t="s">
        <v>1485</v>
      </c>
      <c r="J177" s="288"/>
      <c r="K177" s="336"/>
    </row>
    <row r="178" s="1" customFormat="1" ht="15" customHeight="1">
      <c r="B178" s="313"/>
      <c r="C178" s="288" t="s">
        <v>58</v>
      </c>
      <c r="D178" s="288"/>
      <c r="E178" s="288"/>
      <c r="F178" s="311" t="s">
        <v>1416</v>
      </c>
      <c r="G178" s="288"/>
      <c r="H178" s="288" t="s">
        <v>1486</v>
      </c>
      <c r="I178" s="288" t="s">
        <v>1487</v>
      </c>
      <c r="J178" s="288">
        <v>1</v>
      </c>
      <c r="K178" s="336"/>
    </row>
    <row r="179" s="1" customFormat="1" ht="15" customHeight="1">
      <c r="B179" s="313"/>
      <c r="C179" s="288" t="s">
        <v>54</v>
      </c>
      <c r="D179" s="288"/>
      <c r="E179" s="288"/>
      <c r="F179" s="311" t="s">
        <v>1416</v>
      </c>
      <c r="G179" s="288"/>
      <c r="H179" s="288" t="s">
        <v>1488</v>
      </c>
      <c r="I179" s="288" t="s">
        <v>1418</v>
      </c>
      <c r="J179" s="288">
        <v>20</v>
      </c>
      <c r="K179" s="336"/>
    </row>
    <row r="180" s="1" customFormat="1" ht="15" customHeight="1">
      <c r="B180" s="313"/>
      <c r="C180" s="288" t="s">
        <v>55</v>
      </c>
      <c r="D180" s="288"/>
      <c r="E180" s="288"/>
      <c r="F180" s="311" t="s">
        <v>1416</v>
      </c>
      <c r="G180" s="288"/>
      <c r="H180" s="288" t="s">
        <v>1489</v>
      </c>
      <c r="I180" s="288" t="s">
        <v>1418</v>
      </c>
      <c r="J180" s="288">
        <v>255</v>
      </c>
      <c r="K180" s="336"/>
    </row>
    <row r="181" s="1" customFormat="1" ht="15" customHeight="1">
      <c r="B181" s="313"/>
      <c r="C181" s="288" t="s">
        <v>129</v>
      </c>
      <c r="D181" s="288"/>
      <c r="E181" s="288"/>
      <c r="F181" s="311" t="s">
        <v>1416</v>
      </c>
      <c r="G181" s="288"/>
      <c r="H181" s="288" t="s">
        <v>1380</v>
      </c>
      <c r="I181" s="288" t="s">
        <v>1418</v>
      </c>
      <c r="J181" s="288">
        <v>10</v>
      </c>
      <c r="K181" s="336"/>
    </row>
    <row r="182" s="1" customFormat="1" ht="15" customHeight="1">
      <c r="B182" s="313"/>
      <c r="C182" s="288" t="s">
        <v>130</v>
      </c>
      <c r="D182" s="288"/>
      <c r="E182" s="288"/>
      <c r="F182" s="311" t="s">
        <v>1416</v>
      </c>
      <c r="G182" s="288"/>
      <c r="H182" s="288" t="s">
        <v>1490</v>
      </c>
      <c r="I182" s="288" t="s">
        <v>1451</v>
      </c>
      <c r="J182" s="288"/>
      <c r="K182" s="336"/>
    </row>
    <row r="183" s="1" customFormat="1" ht="15" customHeight="1">
      <c r="B183" s="313"/>
      <c r="C183" s="288" t="s">
        <v>1491</v>
      </c>
      <c r="D183" s="288"/>
      <c r="E183" s="288"/>
      <c r="F183" s="311" t="s">
        <v>1416</v>
      </c>
      <c r="G183" s="288"/>
      <c r="H183" s="288" t="s">
        <v>1492</v>
      </c>
      <c r="I183" s="288" t="s">
        <v>1451</v>
      </c>
      <c r="J183" s="288"/>
      <c r="K183" s="336"/>
    </row>
    <row r="184" s="1" customFormat="1" ht="15" customHeight="1">
      <c r="B184" s="313"/>
      <c r="C184" s="288" t="s">
        <v>1480</v>
      </c>
      <c r="D184" s="288"/>
      <c r="E184" s="288"/>
      <c r="F184" s="311" t="s">
        <v>1416</v>
      </c>
      <c r="G184" s="288"/>
      <c r="H184" s="288" t="s">
        <v>1493</v>
      </c>
      <c r="I184" s="288" t="s">
        <v>1451</v>
      </c>
      <c r="J184" s="288"/>
      <c r="K184" s="336"/>
    </row>
    <row r="185" s="1" customFormat="1" ht="15" customHeight="1">
      <c r="B185" s="313"/>
      <c r="C185" s="288" t="s">
        <v>132</v>
      </c>
      <c r="D185" s="288"/>
      <c r="E185" s="288"/>
      <c r="F185" s="311" t="s">
        <v>1422</v>
      </c>
      <c r="G185" s="288"/>
      <c r="H185" s="288" t="s">
        <v>1494</v>
      </c>
      <c r="I185" s="288" t="s">
        <v>1418</v>
      </c>
      <c r="J185" s="288">
        <v>50</v>
      </c>
      <c r="K185" s="336"/>
    </row>
    <row r="186" s="1" customFormat="1" ht="15" customHeight="1">
      <c r="B186" s="313"/>
      <c r="C186" s="288" t="s">
        <v>1495</v>
      </c>
      <c r="D186" s="288"/>
      <c r="E186" s="288"/>
      <c r="F186" s="311" t="s">
        <v>1422</v>
      </c>
      <c r="G186" s="288"/>
      <c r="H186" s="288" t="s">
        <v>1496</v>
      </c>
      <c r="I186" s="288" t="s">
        <v>1497</v>
      </c>
      <c r="J186" s="288"/>
      <c r="K186" s="336"/>
    </row>
    <row r="187" s="1" customFormat="1" ht="15" customHeight="1">
      <c r="B187" s="313"/>
      <c r="C187" s="288" t="s">
        <v>1498</v>
      </c>
      <c r="D187" s="288"/>
      <c r="E187" s="288"/>
      <c r="F187" s="311" t="s">
        <v>1422</v>
      </c>
      <c r="G187" s="288"/>
      <c r="H187" s="288" t="s">
        <v>1499</v>
      </c>
      <c r="I187" s="288" t="s">
        <v>1497</v>
      </c>
      <c r="J187" s="288"/>
      <c r="K187" s="336"/>
    </row>
    <row r="188" s="1" customFormat="1" ht="15" customHeight="1">
      <c r="B188" s="313"/>
      <c r="C188" s="288" t="s">
        <v>1500</v>
      </c>
      <c r="D188" s="288"/>
      <c r="E188" s="288"/>
      <c r="F188" s="311" t="s">
        <v>1422</v>
      </c>
      <c r="G188" s="288"/>
      <c r="H188" s="288" t="s">
        <v>1501</v>
      </c>
      <c r="I188" s="288" t="s">
        <v>1497</v>
      </c>
      <c r="J188" s="288"/>
      <c r="K188" s="336"/>
    </row>
    <row r="189" s="1" customFormat="1" ht="15" customHeight="1">
      <c r="B189" s="313"/>
      <c r="C189" s="349" t="s">
        <v>1502</v>
      </c>
      <c r="D189" s="288"/>
      <c r="E189" s="288"/>
      <c r="F189" s="311" t="s">
        <v>1422</v>
      </c>
      <c r="G189" s="288"/>
      <c r="H189" s="288" t="s">
        <v>1503</v>
      </c>
      <c r="I189" s="288" t="s">
        <v>1504</v>
      </c>
      <c r="J189" s="350" t="s">
        <v>1505</v>
      </c>
      <c r="K189" s="336"/>
    </row>
    <row r="190" s="17" customFormat="1" ht="15" customHeight="1">
      <c r="B190" s="351"/>
      <c r="C190" s="352" t="s">
        <v>1506</v>
      </c>
      <c r="D190" s="353"/>
      <c r="E190" s="353"/>
      <c r="F190" s="354" t="s">
        <v>1422</v>
      </c>
      <c r="G190" s="353"/>
      <c r="H190" s="353" t="s">
        <v>1507</v>
      </c>
      <c r="I190" s="353" t="s">
        <v>1504</v>
      </c>
      <c r="J190" s="355" t="s">
        <v>1505</v>
      </c>
      <c r="K190" s="356"/>
    </row>
    <row r="191" s="1" customFormat="1" ht="15" customHeight="1">
      <c r="B191" s="313"/>
      <c r="C191" s="349" t="s">
        <v>43</v>
      </c>
      <c r="D191" s="288"/>
      <c r="E191" s="288"/>
      <c r="F191" s="311" t="s">
        <v>1416</v>
      </c>
      <c r="G191" s="288"/>
      <c r="H191" s="285" t="s">
        <v>1508</v>
      </c>
      <c r="I191" s="288" t="s">
        <v>1509</v>
      </c>
      <c r="J191" s="288"/>
      <c r="K191" s="336"/>
    </row>
    <row r="192" s="1" customFormat="1" ht="15" customHeight="1">
      <c r="B192" s="313"/>
      <c r="C192" s="349" t="s">
        <v>1510</v>
      </c>
      <c r="D192" s="288"/>
      <c r="E192" s="288"/>
      <c r="F192" s="311" t="s">
        <v>1416</v>
      </c>
      <c r="G192" s="288"/>
      <c r="H192" s="288" t="s">
        <v>1511</v>
      </c>
      <c r="I192" s="288" t="s">
        <v>1451</v>
      </c>
      <c r="J192" s="288"/>
      <c r="K192" s="336"/>
    </row>
    <row r="193" s="1" customFormat="1" ht="15" customHeight="1">
      <c r="B193" s="313"/>
      <c r="C193" s="349" t="s">
        <v>1512</v>
      </c>
      <c r="D193" s="288"/>
      <c r="E193" s="288"/>
      <c r="F193" s="311" t="s">
        <v>1416</v>
      </c>
      <c r="G193" s="288"/>
      <c r="H193" s="288" t="s">
        <v>1513</v>
      </c>
      <c r="I193" s="288" t="s">
        <v>1451</v>
      </c>
      <c r="J193" s="288"/>
      <c r="K193" s="336"/>
    </row>
    <row r="194" s="1" customFormat="1" ht="15" customHeight="1">
      <c r="B194" s="313"/>
      <c r="C194" s="349" t="s">
        <v>1514</v>
      </c>
      <c r="D194" s="288"/>
      <c r="E194" s="288"/>
      <c r="F194" s="311" t="s">
        <v>1422</v>
      </c>
      <c r="G194" s="288"/>
      <c r="H194" s="288" t="s">
        <v>1515</v>
      </c>
      <c r="I194" s="288" t="s">
        <v>1451</v>
      </c>
      <c r="J194" s="288"/>
      <c r="K194" s="336"/>
    </row>
    <row r="195" s="1" customFormat="1" ht="15" customHeight="1">
      <c r="B195" s="342"/>
      <c r="C195" s="357"/>
      <c r="D195" s="322"/>
      <c r="E195" s="322"/>
      <c r="F195" s="322"/>
      <c r="G195" s="322"/>
      <c r="H195" s="322"/>
      <c r="I195" s="322"/>
      <c r="J195" s="322"/>
      <c r="K195" s="343"/>
    </row>
    <row r="196" s="1" customFormat="1" ht="18.75" customHeight="1">
      <c r="B196" s="324"/>
      <c r="C196" s="334"/>
      <c r="D196" s="334"/>
      <c r="E196" s="334"/>
      <c r="F196" s="344"/>
      <c r="G196" s="334"/>
      <c r="H196" s="334"/>
      <c r="I196" s="334"/>
      <c r="J196" s="334"/>
      <c r="K196" s="324"/>
    </row>
    <row r="197" s="1" customFormat="1" ht="18.75" customHeight="1">
      <c r="B197" s="324"/>
      <c r="C197" s="334"/>
      <c r="D197" s="334"/>
      <c r="E197" s="334"/>
      <c r="F197" s="344"/>
      <c r="G197" s="334"/>
      <c r="H197" s="334"/>
      <c r="I197" s="334"/>
      <c r="J197" s="334"/>
      <c r="K197" s="324"/>
    </row>
    <row r="198" s="1" customFormat="1" ht="18.75" customHeight="1">
      <c r="B198" s="296"/>
      <c r="C198" s="296"/>
      <c r="D198" s="296"/>
      <c r="E198" s="296"/>
      <c r="F198" s="296"/>
      <c r="G198" s="296"/>
      <c r="H198" s="296"/>
      <c r="I198" s="296"/>
      <c r="J198" s="296"/>
      <c r="K198" s="296"/>
    </row>
    <row r="199" s="1" customFormat="1" ht="13.5">
      <c r="B199" s="275"/>
      <c r="C199" s="276"/>
      <c r="D199" s="276"/>
      <c r="E199" s="276"/>
      <c r="F199" s="276"/>
      <c r="G199" s="276"/>
      <c r="H199" s="276"/>
      <c r="I199" s="276"/>
      <c r="J199" s="276"/>
      <c r="K199" s="277"/>
    </row>
    <row r="200" s="1" customFormat="1" ht="21">
      <c r="B200" s="278"/>
      <c r="C200" s="279" t="s">
        <v>1516</v>
      </c>
      <c r="D200" s="279"/>
      <c r="E200" s="279"/>
      <c r="F200" s="279"/>
      <c r="G200" s="279"/>
      <c r="H200" s="279"/>
      <c r="I200" s="279"/>
      <c r="J200" s="279"/>
      <c r="K200" s="280"/>
    </row>
    <row r="201" s="1" customFormat="1" ht="25.5" customHeight="1">
      <c r="B201" s="278"/>
      <c r="C201" s="358" t="s">
        <v>1517</v>
      </c>
      <c r="D201" s="358"/>
      <c r="E201" s="358"/>
      <c r="F201" s="358" t="s">
        <v>1518</v>
      </c>
      <c r="G201" s="359"/>
      <c r="H201" s="358" t="s">
        <v>1519</v>
      </c>
      <c r="I201" s="358"/>
      <c r="J201" s="358"/>
      <c r="K201" s="280"/>
    </row>
    <row r="202" s="1" customFormat="1" ht="5.25" customHeight="1">
      <c r="B202" s="313"/>
      <c r="C202" s="308"/>
      <c r="D202" s="308"/>
      <c r="E202" s="308"/>
      <c r="F202" s="308"/>
      <c r="G202" s="334"/>
      <c r="H202" s="308"/>
      <c r="I202" s="308"/>
      <c r="J202" s="308"/>
      <c r="K202" s="336"/>
    </row>
    <row r="203" s="1" customFormat="1" ht="15" customHeight="1">
      <c r="B203" s="313"/>
      <c r="C203" s="288" t="s">
        <v>1509</v>
      </c>
      <c r="D203" s="288"/>
      <c r="E203" s="288"/>
      <c r="F203" s="311" t="s">
        <v>44</v>
      </c>
      <c r="G203" s="288"/>
      <c r="H203" s="288" t="s">
        <v>1520</v>
      </c>
      <c r="I203" s="288"/>
      <c r="J203" s="288"/>
      <c r="K203" s="336"/>
    </row>
    <row r="204" s="1" customFormat="1" ht="15" customHeight="1">
      <c r="B204" s="313"/>
      <c r="C204" s="288"/>
      <c r="D204" s="288"/>
      <c r="E204" s="288"/>
      <c r="F204" s="311" t="s">
        <v>45</v>
      </c>
      <c r="G204" s="288"/>
      <c r="H204" s="288" t="s">
        <v>1521</v>
      </c>
      <c r="I204" s="288"/>
      <c r="J204" s="288"/>
      <c r="K204" s="336"/>
    </row>
    <row r="205" s="1" customFormat="1" ht="15" customHeight="1">
      <c r="B205" s="313"/>
      <c r="C205" s="288"/>
      <c r="D205" s="288"/>
      <c r="E205" s="288"/>
      <c r="F205" s="311" t="s">
        <v>48</v>
      </c>
      <c r="G205" s="288"/>
      <c r="H205" s="288" t="s">
        <v>1522</v>
      </c>
      <c r="I205" s="288"/>
      <c r="J205" s="288"/>
      <c r="K205" s="336"/>
    </row>
    <row r="206" s="1" customFormat="1" ht="15" customHeight="1">
      <c r="B206" s="313"/>
      <c r="C206" s="288"/>
      <c r="D206" s="288"/>
      <c r="E206" s="288"/>
      <c r="F206" s="311" t="s">
        <v>46</v>
      </c>
      <c r="G206" s="288"/>
      <c r="H206" s="288" t="s">
        <v>1523</v>
      </c>
      <c r="I206" s="288"/>
      <c r="J206" s="288"/>
      <c r="K206" s="336"/>
    </row>
    <row r="207" s="1" customFormat="1" ht="15" customHeight="1">
      <c r="B207" s="313"/>
      <c r="C207" s="288"/>
      <c r="D207" s="288"/>
      <c r="E207" s="288"/>
      <c r="F207" s="311" t="s">
        <v>47</v>
      </c>
      <c r="G207" s="288"/>
      <c r="H207" s="288" t="s">
        <v>1524</v>
      </c>
      <c r="I207" s="288"/>
      <c r="J207" s="288"/>
      <c r="K207" s="336"/>
    </row>
    <row r="208" s="1" customFormat="1" ht="15" customHeight="1">
      <c r="B208" s="313"/>
      <c r="C208" s="288"/>
      <c r="D208" s="288"/>
      <c r="E208" s="288"/>
      <c r="F208" s="311"/>
      <c r="G208" s="288"/>
      <c r="H208" s="288"/>
      <c r="I208" s="288"/>
      <c r="J208" s="288"/>
      <c r="K208" s="336"/>
    </row>
    <row r="209" s="1" customFormat="1" ht="15" customHeight="1">
      <c r="B209" s="313"/>
      <c r="C209" s="288" t="s">
        <v>1463</v>
      </c>
      <c r="D209" s="288"/>
      <c r="E209" s="288"/>
      <c r="F209" s="311" t="s">
        <v>80</v>
      </c>
      <c r="G209" s="288"/>
      <c r="H209" s="288" t="s">
        <v>1525</v>
      </c>
      <c r="I209" s="288"/>
      <c r="J209" s="288"/>
      <c r="K209" s="336"/>
    </row>
    <row r="210" s="1" customFormat="1" ht="15" customHeight="1">
      <c r="B210" s="313"/>
      <c r="C210" s="288"/>
      <c r="D210" s="288"/>
      <c r="E210" s="288"/>
      <c r="F210" s="311" t="s">
        <v>1358</v>
      </c>
      <c r="G210" s="288"/>
      <c r="H210" s="288" t="s">
        <v>1359</v>
      </c>
      <c r="I210" s="288"/>
      <c r="J210" s="288"/>
      <c r="K210" s="336"/>
    </row>
    <row r="211" s="1" customFormat="1" ht="15" customHeight="1">
      <c r="B211" s="313"/>
      <c r="C211" s="288"/>
      <c r="D211" s="288"/>
      <c r="E211" s="288"/>
      <c r="F211" s="311" t="s">
        <v>1356</v>
      </c>
      <c r="G211" s="288"/>
      <c r="H211" s="288" t="s">
        <v>1526</v>
      </c>
      <c r="I211" s="288"/>
      <c r="J211" s="288"/>
      <c r="K211" s="336"/>
    </row>
    <row r="212" s="1" customFormat="1" ht="15" customHeight="1">
      <c r="B212" s="360"/>
      <c r="C212" s="288"/>
      <c r="D212" s="288"/>
      <c r="E212" s="288"/>
      <c r="F212" s="311" t="s">
        <v>1360</v>
      </c>
      <c r="G212" s="349"/>
      <c r="H212" s="340" t="s">
        <v>1361</v>
      </c>
      <c r="I212" s="340"/>
      <c r="J212" s="340"/>
      <c r="K212" s="361"/>
    </row>
    <row r="213" s="1" customFormat="1" ht="15" customHeight="1">
      <c r="B213" s="360"/>
      <c r="C213" s="288"/>
      <c r="D213" s="288"/>
      <c r="E213" s="288"/>
      <c r="F213" s="311" t="s">
        <v>1362</v>
      </c>
      <c r="G213" s="349"/>
      <c r="H213" s="340" t="s">
        <v>740</v>
      </c>
      <c r="I213" s="340"/>
      <c r="J213" s="340"/>
      <c r="K213" s="361"/>
    </row>
    <row r="214" s="1" customFormat="1" ht="15" customHeight="1">
      <c r="B214" s="360"/>
      <c r="C214" s="288"/>
      <c r="D214" s="288"/>
      <c r="E214" s="288"/>
      <c r="F214" s="311"/>
      <c r="G214" s="349"/>
      <c r="H214" s="340"/>
      <c r="I214" s="340"/>
      <c r="J214" s="340"/>
      <c r="K214" s="361"/>
    </row>
    <row r="215" s="1" customFormat="1" ht="15" customHeight="1">
      <c r="B215" s="360"/>
      <c r="C215" s="288" t="s">
        <v>1487</v>
      </c>
      <c r="D215" s="288"/>
      <c r="E215" s="288"/>
      <c r="F215" s="311">
        <v>1</v>
      </c>
      <c r="G215" s="349"/>
      <c r="H215" s="340" t="s">
        <v>1527</v>
      </c>
      <c r="I215" s="340"/>
      <c r="J215" s="340"/>
      <c r="K215" s="361"/>
    </row>
    <row r="216" s="1" customFormat="1" ht="15" customHeight="1">
      <c r="B216" s="360"/>
      <c r="C216" s="288"/>
      <c r="D216" s="288"/>
      <c r="E216" s="288"/>
      <c r="F216" s="311">
        <v>2</v>
      </c>
      <c r="G216" s="349"/>
      <c r="H216" s="340" t="s">
        <v>1528</v>
      </c>
      <c r="I216" s="340"/>
      <c r="J216" s="340"/>
      <c r="K216" s="361"/>
    </row>
    <row r="217" s="1" customFormat="1" ht="15" customHeight="1">
      <c r="B217" s="360"/>
      <c r="C217" s="288"/>
      <c r="D217" s="288"/>
      <c r="E217" s="288"/>
      <c r="F217" s="311">
        <v>3</v>
      </c>
      <c r="G217" s="349"/>
      <c r="H217" s="340" t="s">
        <v>1529</v>
      </c>
      <c r="I217" s="340"/>
      <c r="J217" s="340"/>
      <c r="K217" s="361"/>
    </row>
    <row r="218" s="1" customFormat="1" ht="15" customHeight="1">
      <c r="B218" s="360"/>
      <c r="C218" s="288"/>
      <c r="D218" s="288"/>
      <c r="E218" s="288"/>
      <c r="F218" s="311">
        <v>4</v>
      </c>
      <c r="G218" s="349"/>
      <c r="H218" s="340" t="s">
        <v>1530</v>
      </c>
      <c r="I218" s="340"/>
      <c r="J218" s="340"/>
      <c r="K218" s="361"/>
    </row>
    <row r="219" s="1" customFormat="1" ht="12.75" customHeight="1">
      <c r="B219" s="362"/>
      <c r="C219" s="363"/>
      <c r="D219" s="363"/>
      <c r="E219" s="363"/>
      <c r="F219" s="363"/>
      <c r="G219" s="363"/>
      <c r="H219" s="363"/>
      <c r="I219" s="363"/>
      <c r="J219" s="363"/>
      <c r="K219" s="36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HANOUS-06\HonzaK</dc:creator>
  <cp:lastModifiedBy>HANOUS-06\HonzaK</cp:lastModifiedBy>
  <dcterms:created xsi:type="dcterms:W3CDTF">2025-09-09T07:07:44Z</dcterms:created>
  <dcterms:modified xsi:type="dcterms:W3CDTF">2025-09-09T07:07:52Z</dcterms:modified>
</cp:coreProperties>
</file>