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C\moje\Pešek\Paračov\"/>
    </mc:Choice>
  </mc:AlternateContent>
  <bookViews>
    <workbookView xWindow="0" yWindow="0" windowWidth="0" windowHeight="0"/>
  </bookViews>
  <sheets>
    <sheet name="Rekapitulace stavby" sheetId="1" r:id="rId1"/>
    <sheet name="01 - SO 101.1 Polní cesta..." sheetId="2" r:id="rId2"/>
    <sheet name="02 - SO 101.2 Polní cesta..." sheetId="3" r:id="rId3"/>
    <sheet name="03 - SO 102 Polní cesta NCV8" sheetId="4" r:id="rId4"/>
    <sheet name="04 - VRN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SO 101.1 Polní cesta...'!$C$122:$K$210</definedName>
    <definedName name="_xlnm.Print_Area" localSheetId="1">'01 - SO 101.1 Polní cesta...'!$C$4:$J$76,'01 - SO 101.1 Polní cesta...'!$C$82:$J$104,'01 - SO 101.1 Polní cesta...'!$C$110:$K$210</definedName>
    <definedName name="_xlnm.Print_Titles" localSheetId="1">'01 - SO 101.1 Polní cesta...'!$122:$122</definedName>
    <definedName name="_xlnm._FilterDatabase" localSheetId="2" hidden="1">'02 - SO 101.2 Polní cesta...'!$C$121:$K$180</definedName>
    <definedName name="_xlnm.Print_Area" localSheetId="2">'02 - SO 101.2 Polní cesta...'!$C$4:$J$76,'02 - SO 101.2 Polní cesta...'!$C$82:$J$103,'02 - SO 101.2 Polní cesta...'!$C$109:$K$180</definedName>
    <definedName name="_xlnm.Print_Titles" localSheetId="2">'02 - SO 101.2 Polní cesta...'!$121:$121</definedName>
    <definedName name="_xlnm._FilterDatabase" localSheetId="3" hidden="1">'03 - SO 102 Polní cesta NCV8'!$C$121:$K$190</definedName>
    <definedName name="_xlnm.Print_Area" localSheetId="3">'03 - SO 102 Polní cesta NCV8'!$C$4:$J$76,'03 - SO 102 Polní cesta NCV8'!$C$82:$J$103,'03 - SO 102 Polní cesta NCV8'!$C$109:$K$190</definedName>
    <definedName name="_xlnm.Print_Titles" localSheetId="3">'03 - SO 102 Polní cesta NCV8'!$121:$121</definedName>
    <definedName name="_xlnm._FilterDatabase" localSheetId="4" hidden="1">'04 - VRN'!$C$119:$K$137</definedName>
    <definedName name="_xlnm.Print_Area" localSheetId="4">'04 - VRN'!$C$4:$J$76,'04 - VRN'!$C$82:$J$101,'04 - VRN'!$C$107:$K$137</definedName>
    <definedName name="_xlnm.Print_Titles" localSheetId="4">'04 - VRN'!$119:$119</definedName>
    <definedName name="_xlnm.Print_Area" localSheetId="5">'Seznam figur'!$C$4:$G$115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4" r="J37"/>
  <c r="J36"/>
  <c i="1" r="AY97"/>
  <c i="4" r="J35"/>
  <c i="1" r="AX97"/>
  <c i="4" r="BI190"/>
  <c r="BH190"/>
  <c r="BG190"/>
  <c r="BF190"/>
  <c r="T190"/>
  <c r="T189"/>
  <c r="R190"/>
  <c r="R189"/>
  <c r="P190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89"/>
  <c r="E7"/>
  <c r="E112"/>
  <c i="3" r="J37"/>
  <c r="J36"/>
  <c i="1" r="AY96"/>
  <c i="3" r="J35"/>
  <c i="1" r="AX96"/>
  <c i="3" r="BI180"/>
  <c r="BH180"/>
  <c r="BG180"/>
  <c r="BF180"/>
  <c r="T180"/>
  <c r="T179"/>
  <c r="R180"/>
  <c r="R179"/>
  <c r="P180"/>
  <c r="P179"/>
  <c r="BI176"/>
  <c r="BH176"/>
  <c r="BG176"/>
  <c r="BF176"/>
  <c r="T176"/>
  <c r="T175"/>
  <c r="R176"/>
  <c r="R175"/>
  <c r="P176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92"/>
  <c r="J17"/>
  <c r="J15"/>
  <c r="E15"/>
  <c r="F91"/>
  <c r="J14"/>
  <c r="J12"/>
  <c r="J116"/>
  <c r="E7"/>
  <c r="E85"/>
  <c i="2" r="J37"/>
  <c r="J36"/>
  <c i="1" r="AY95"/>
  <c i="2" r="J35"/>
  <c i="1" r="AX95"/>
  <c i="2"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1" r="L90"/>
  <c r="AM90"/>
  <c r="AM89"/>
  <c r="L89"/>
  <c r="AM87"/>
  <c r="L87"/>
  <c r="L85"/>
  <c r="L84"/>
  <c i="4" r="BK178"/>
  <c r="BK163"/>
  <c r="BK168"/>
  <c r="BK147"/>
  <c i="5" r="J136"/>
  <c i="2" r="J210"/>
  <c r="BK208"/>
  <c r="BK206"/>
  <c r="BK205"/>
  <c r="BK204"/>
  <c r="BK200"/>
  <c r="BK199"/>
  <c r="BK198"/>
  <c r="BK197"/>
  <c r="J196"/>
  <c r="BK192"/>
  <c r="BK179"/>
  <c r="J173"/>
  <c r="J164"/>
  <c r="J156"/>
  <c r="J146"/>
  <c r="BK134"/>
  <c r="BK127"/>
  <c i="3" r="BK127"/>
  <c r="J157"/>
  <c r="J134"/>
  <c r="BK180"/>
  <c r="J172"/>
  <c r="J147"/>
  <c i="4" r="J186"/>
  <c r="J160"/>
  <c r="J125"/>
  <c r="BK136"/>
  <c r="BK157"/>
  <c r="BK183"/>
  <c r="J155"/>
  <c r="J168"/>
  <c r="BK140"/>
  <c r="J183"/>
  <c r="BK135"/>
  <c i="5" r="J129"/>
  <c r="J124"/>
  <c r="J131"/>
  <c i="2" r="F34"/>
  <c r="BK193"/>
  <c r="BK187"/>
  <c r="J179"/>
  <c r="J171"/>
  <c r="J169"/>
  <c r="BK164"/>
  <c r="BK160"/>
  <c r="BK151"/>
  <c r="BK144"/>
  <c r="J134"/>
  <c r="BK128"/>
  <c r="J126"/>
  <c i="3" r="J154"/>
  <c r="BK147"/>
  <c r="BK134"/>
  <c r="BK166"/>
  <c r="BK151"/>
  <c r="BK125"/>
  <c r="J145"/>
  <c r="J180"/>
  <c r="BK149"/>
  <c r="BK140"/>
  <c r="J125"/>
  <c i="4" r="BK162"/>
  <c r="BK149"/>
  <c r="J127"/>
  <c r="BK145"/>
  <c r="BK161"/>
  <c r="BK187"/>
  <c r="J178"/>
  <c r="BK142"/>
  <c r="J174"/>
  <c r="J162"/>
  <c r="BK151"/>
  <c r="J138"/>
  <c r="BK127"/>
  <c i="5" r="J123"/>
  <c r="J128"/>
  <c r="J134"/>
  <c r="J127"/>
  <c i="2" r="F37"/>
  <c r="J183"/>
  <c r="BK171"/>
  <c r="BK158"/>
  <c r="J151"/>
  <c r="J140"/>
  <c r="J128"/>
  <c i="1" r="AS94"/>
  <c i="3" r="J160"/>
  <c r="J140"/>
  <c r="J166"/>
  <c r="J164"/>
  <c r="BK145"/>
  <c r="J127"/>
  <c i="4" r="J185"/>
  <c r="BK153"/>
  <c r="BK190"/>
  <c r="BK156"/>
  <c r="J190"/>
  <c r="BK125"/>
  <c r="J163"/>
  <c r="BK164"/>
  <c r="J130"/>
  <c r="J151"/>
  <c r="BK133"/>
  <c i="5" r="J132"/>
  <c r="BK124"/>
  <c r="BK129"/>
  <c r="J125"/>
  <c i="2" r="BK210"/>
  <c r="J208"/>
  <c r="J206"/>
  <c r="J205"/>
  <c r="J204"/>
  <c r="J200"/>
  <c r="J199"/>
  <c r="J198"/>
  <c r="J197"/>
  <c r="BK196"/>
  <c r="J193"/>
  <c r="J192"/>
  <c r="BK177"/>
  <c r="BK169"/>
  <c r="BK162"/>
  <c r="J158"/>
  <c r="J144"/>
  <c r="BK130"/>
  <c r="J34"/>
  <c i="3" r="J138"/>
  <c r="BK176"/>
  <c r="BK157"/>
  <c r="J131"/>
  <c i="4" r="BK166"/>
  <c r="BK138"/>
  <c r="BK160"/>
  <c r="BK182"/>
  <c r="BK170"/>
  <c r="J157"/>
  <c r="BK188"/>
  <c r="J182"/>
  <c r="J153"/>
  <c r="J142"/>
  <c i="5" r="BK136"/>
  <c r="BK127"/>
  <c i="2" r="F35"/>
  <c r="J187"/>
  <c r="BK173"/>
  <c r="J166"/>
  <c r="J160"/>
  <c r="BK146"/>
  <c r="J127"/>
  <c i="3" r="J169"/>
  <c r="BK169"/>
  <c r="BK154"/>
  <c r="J149"/>
  <c r="J176"/>
  <c r="J143"/>
  <c i="4" r="BK174"/>
  <c r="J159"/>
  <c r="J158"/>
  <c r="J135"/>
  <c r="BK155"/>
  <c r="J166"/>
  <c r="J140"/>
  <c r="J156"/>
  <c r="J187"/>
  <c r="J136"/>
  <c i="5" r="BK131"/>
  <c r="BK134"/>
  <c r="BK125"/>
  <c r="BK128"/>
  <c r="J126"/>
  <c i="2" r="F36"/>
  <c r="BK183"/>
  <c r="J177"/>
  <c r="BK166"/>
  <c r="J162"/>
  <c r="BK156"/>
  <c r="BK140"/>
  <c r="J130"/>
  <c r="BK126"/>
  <c i="3" r="J151"/>
  <c r="BK172"/>
  <c r="BK164"/>
  <c r="BK143"/>
  <c r="BK131"/>
  <c r="BK160"/>
  <c r="BK138"/>
  <c i="4" r="J188"/>
  <c r="J161"/>
  <c r="J164"/>
  <c r="J147"/>
  <c r="BK130"/>
  <c r="J149"/>
  <c r="BK159"/>
  <c r="BK186"/>
  <c r="BK158"/>
  <c r="J133"/>
  <c r="BK185"/>
  <c r="J170"/>
  <c r="J145"/>
  <c i="5" r="BK123"/>
  <c r="BK126"/>
  <c r="BK132"/>
  <c i="3" l="1" r="P124"/>
  <c r="P123"/>
  <c r="P122"/>
  <c i="1" r="AU96"/>
  <c i="3" r="P156"/>
  <c i="4" r="P124"/>
  <c r="T167"/>
  <c i="2" r="R125"/>
  <c r="BK170"/>
  <c r="J170"/>
  <c r="J100"/>
  <c r="T170"/>
  <c r="P191"/>
  <c r="BK195"/>
  <c r="J195"/>
  <c r="J102"/>
  <c r="R195"/>
  <c i="4" r="P184"/>
  <c i="2" r="BK125"/>
  <c r="J125"/>
  <c r="J98"/>
  <c r="T125"/>
  <c r="R170"/>
  <c r="BK191"/>
  <c r="J191"/>
  <c r="J101"/>
  <c r="R191"/>
  <c r="T191"/>
  <c r="P195"/>
  <c r="T195"/>
  <c i="3" r="BK124"/>
  <c r="J124"/>
  <c r="J98"/>
  <c i="4" r="BK184"/>
  <c r="J184"/>
  <c r="J101"/>
  <c i="3" r="R124"/>
  <c i="4" r="T124"/>
  <c i="3" r="T156"/>
  <c i="5" r="R122"/>
  <c r="P133"/>
  <c i="2" r="P125"/>
  <c r="P124"/>
  <c r="P123"/>
  <c i="1" r="AU95"/>
  <c i="2" r="P170"/>
  <c i="3" r="BK156"/>
  <c r="J156"/>
  <c r="J100"/>
  <c i="4" r="BK124"/>
  <c r="J124"/>
  <c r="J98"/>
  <c r="P167"/>
  <c r="T184"/>
  <c i="5" r="P122"/>
  <c r="BK130"/>
  <c r="J130"/>
  <c r="J99"/>
  <c r="P130"/>
  <c r="T130"/>
  <c r="R133"/>
  <c i="3" r="T124"/>
  <c r="T123"/>
  <c r="T122"/>
  <c r="R156"/>
  <c i="4" r="R124"/>
  <c r="BK167"/>
  <c r="J167"/>
  <c r="J100"/>
  <c r="R184"/>
  <c i="5" r="BK122"/>
  <c r="J122"/>
  <c r="J98"/>
  <c r="T122"/>
  <c r="R130"/>
  <c r="BK133"/>
  <c r="J133"/>
  <c r="J100"/>
  <c i="4" r="R167"/>
  <c i="5" r="T133"/>
  <c i="3" r="BK153"/>
  <c r="J153"/>
  <c r="J99"/>
  <c r="BK175"/>
  <c r="J175"/>
  <c r="J101"/>
  <c r="BK179"/>
  <c r="J179"/>
  <c r="J102"/>
  <c i="2" r="BK168"/>
  <c r="J168"/>
  <c r="J99"/>
  <c r="BK209"/>
  <c r="J209"/>
  <c r="J103"/>
  <c i="4" r="BK165"/>
  <c r="J165"/>
  <c r="J99"/>
  <c r="BK189"/>
  <c r="J189"/>
  <c r="J102"/>
  <c i="5" r="J89"/>
  <c r="BE125"/>
  <c r="F91"/>
  <c r="F117"/>
  <c r="BE129"/>
  <c r="J92"/>
  <c r="BE123"/>
  <c r="BE132"/>
  <c r="BE128"/>
  <c r="E85"/>
  <c r="BE124"/>
  <c r="BE131"/>
  <c r="BE134"/>
  <c r="BE136"/>
  <c r="J91"/>
  <c r="BE126"/>
  <c r="BE127"/>
  <c i="4" r="F92"/>
  <c r="BE135"/>
  <c r="BE138"/>
  <c r="BE145"/>
  <c r="J92"/>
  <c r="J116"/>
  <c r="BE125"/>
  <c r="BE130"/>
  <c r="BE133"/>
  <c r="BE183"/>
  <c r="BE188"/>
  <c i="3" r="BK123"/>
  <c r="J123"/>
  <c r="J97"/>
  <c i="4" r="BE136"/>
  <c r="BE155"/>
  <c r="BE166"/>
  <c r="BE187"/>
  <c r="F91"/>
  <c r="BE149"/>
  <c r="BE164"/>
  <c r="BE174"/>
  <c r="BE190"/>
  <c r="E85"/>
  <c r="J91"/>
  <c r="BE127"/>
  <c r="BE153"/>
  <c r="BE156"/>
  <c r="BE158"/>
  <c r="BE160"/>
  <c r="BE162"/>
  <c r="BE163"/>
  <c r="BE168"/>
  <c r="BE142"/>
  <c r="BE151"/>
  <c r="BE157"/>
  <c r="BE159"/>
  <c r="BE161"/>
  <c r="BE182"/>
  <c r="BE186"/>
  <c r="BE140"/>
  <c r="BE147"/>
  <c r="BE170"/>
  <c r="BE178"/>
  <c r="BE185"/>
  <c i="3" r="J89"/>
  <c r="J92"/>
  <c r="J118"/>
  <c r="BE125"/>
  <c r="E112"/>
  <c r="F118"/>
  <c r="F119"/>
  <c r="BE127"/>
  <c r="BE140"/>
  <c r="BE145"/>
  <c r="BE151"/>
  <c r="BE154"/>
  <c r="BE164"/>
  <c r="BE169"/>
  <c r="BE134"/>
  <c r="BE143"/>
  <c r="BE147"/>
  <c r="BE157"/>
  <c r="BE172"/>
  <c r="BE131"/>
  <c r="BE166"/>
  <c r="BE138"/>
  <c r="BE149"/>
  <c r="BE160"/>
  <c r="BE176"/>
  <c r="BE180"/>
  <c i="1" r="BB95"/>
  <c i="2" r="E85"/>
  <c r="J89"/>
  <c r="F91"/>
  <c r="J91"/>
  <c r="F92"/>
  <c r="J92"/>
  <c r="BE126"/>
  <c r="BE127"/>
  <c r="BE128"/>
  <c r="BE130"/>
  <c r="BE134"/>
  <c r="BE140"/>
  <c r="BE144"/>
  <c r="BE146"/>
  <c r="BE151"/>
  <c r="BE156"/>
  <c r="BE158"/>
  <c r="BE160"/>
  <c r="BE162"/>
  <c r="BE164"/>
  <c r="BE166"/>
  <c r="BE169"/>
  <c r="BE171"/>
  <c r="BE173"/>
  <c r="BE177"/>
  <c r="BE179"/>
  <c r="BE183"/>
  <c r="BE187"/>
  <c r="BE192"/>
  <c r="BE193"/>
  <c r="BE196"/>
  <c r="BE197"/>
  <c r="BE198"/>
  <c r="BE199"/>
  <c r="BE200"/>
  <c r="BE204"/>
  <c r="BE205"/>
  <c r="BE206"/>
  <c r="BE208"/>
  <c r="BE210"/>
  <c i="1" r="BA95"/>
  <c r="BC95"/>
  <c r="AW95"/>
  <c r="BD95"/>
  <c i="3" r="J34"/>
  <c i="1" r="AW96"/>
  <c i="4" r="J34"/>
  <c i="1" r="AW97"/>
  <c i="3" r="F37"/>
  <c i="1" r="BD96"/>
  <c i="4" r="F35"/>
  <c i="1" r="BB97"/>
  <c i="4" r="F37"/>
  <c i="1" r="BD97"/>
  <c i="5" r="J34"/>
  <c i="1" r="AW98"/>
  <c i="3" r="F34"/>
  <c i="1" r="BA96"/>
  <c i="5" r="F34"/>
  <c i="1" r="BA98"/>
  <c i="5" r="F37"/>
  <c i="1" r="BD98"/>
  <c i="4" r="F34"/>
  <c i="1" r="BA97"/>
  <c i="4" r="F36"/>
  <c i="1" r="BC97"/>
  <c i="3" r="F35"/>
  <c i="1" r="BB96"/>
  <c i="5" r="F35"/>
  <c i="1" r="BB98"/>
  <c i="3" r="F36"/>
  <c i="1" r="BC96"/>
  <c i="5" r="F36"/>
  <c i="1" r="BC98"/>
  <c i="5" l="1" r="T121"/>
  <c r="T120"/>
  <c r="P121"/>
  <c r="P120"/>
  <c i="1" r="AU98"/>
  <c i="2" r="R124"/>
  <c r="R123"/>
  <c i="5" r="R121"/>
  <c r="R120"/>
  <c i="4" r="P123"/>
  <c r="P122"/>
  <c i="1" r="AU97"/>
  <c i="3" r="R123"/>
  <c r="R122"/>
  <c i="4" r="R123"/>
  <c r="R122"/>
  <c r="T123"/>
  <c r="T122"/>
  <c i="2" r="T124"/>
  <c r="T123"/>
  <c i="4" r="BK123"/>
  <c r="J123"/>
  <c r="J97"/>
  <c i="2" r="BK124"/>
  <c r="J124"/>
  <c r="J97"/>
  <c i="5" r="BK121"/>
  <c r="J121"/>
  <c r="J97"/>
  <c i="4" r="BK122"/>
  <c r="J122"/>
  <c r="J96"/>
  <c i="3" r="BK122"/>
  <c r="J122"/>
  <c r="J96"/>
  <c i="4" r="F33"/>
  <c i="1" r="AZ97"/>
  <c i="3" r="F33"/>
  <c i="1" r="AZ96"/>
  <c i="2" r="F33"/>
  <c i="1" r="AZ95"/>
  <c i="2" r="J33"/>
  <c i="1" r="AV95"/>
  <c r="AT95"/>
  <c i="4" r="J33"/>
  <c i="1" r="AV97"/>
  <c r="AT97"/>
  <c i="3" r="J33"/>
  <c i="1" r="AV96"/>
  <c r="AT96"/>
  <c i="5" r="J33"/>
  <c i="1" r="AV98"/>
  <c r="AT98"/>
  <c r="BC94"/>
  <c r="W32"/>
  <c i="5" r="F33"/>
  <c i="1" r="AZ98"/>
  <c r="BA94"/>
  <c r="W30"/>
  <c r="BD94"/>
  <c r="W33"/>
  <c r="BB94"/>
  <c r="W31"/>
  <c i="2" l="1" r="BK123"/>
  <c r="J123"/>
  <c i="5" r="BK120"/>
  <c r="J120"/>
  <c r="J96"/>
  <c i="1" r="AU94"/>
  <c i="4" r="J30"/>
  <c i="1" r="AG97"/>
  <c r="AN97"/>
  <c i="2" r="J30"/>
  <c i="1" r="AG95"/>
  <c i="3" r="J30"/>
  <c i="1" r="AG96"/>
  <c r="AY94"/>
  <c r="AZ94"/>
  <c r="W29"/>
  <c r="AW94"/>
  <c r="AK30"/>
  <c r="AX94"/>
  <c i="2" l="1" r="J39"/>
  <c r="J96"/>
  <c i="4" r="J39"/>
  <c i="3" r="J39"/>
  <c i="1" r="AN96"/>
  <c r="AN95"/>
  <c i="5" r="J30"/>
  <c i="1" r="AG98"/>
  <c r="AG94"/>
  <c r="AK26"/>
  <c r="AV94"/>
  <c r="AK29"/>
  <c r="AK35"/>
  <c i="5" l="1" r="J39"/>
  <c i="1" r="AN98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<sst xmlns="http://schemas.openxmlformats.org/spreadsheetml/2006/main">
  <si>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</si>
  <si>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</si>
  <si>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</si>
  <si>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</si>
  <si>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</si>
  <si>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{d003cb37-84ab-4c2d-ade0-22662c35c9b0}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</si>
  <si>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</si>
  <si>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</si>
  <si>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</si>
  <si>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</si>
  <si>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</si>
  <si>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</si>
  <si>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</si>
  <si>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</si>
  <si>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2022/07/231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</si>
  <si>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</si>
  <si>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</si>
  <si>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Paračov</t>
  </si>
  <si>
    <t>KSO:</t>
  </si>
  <si>
    <t>CC-CZ:</t>
  </si>
  <si>
    <t>Místo:</t>
  </si>
  <si>
    <t xml:space="preserve"> </t>
  </si>
  <si>
    <t>Datum:</t>
  </si>
  <si>
    <t>18. 6. 2025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</si>
  <si>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</si>
  <si>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</si>
  <si>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</si>
  <si>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</si>
  <si>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</si>
  <si>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</si>
  <si>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</si>
  <si>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</si>
  <si>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</si>
  <si>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</si>
  <si>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</si>
  <si>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</si>
  <si>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</si>
  <si>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</si>
  <si>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</si>
  <si>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</si>
  <si>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</si>
  <si>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</si>
  <si>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</si>
  <si>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</si>
  <si>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</si>
  <si>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</si>
  <si>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</si>
  <si>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</si>
  <si>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</si>
  <si>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</si>
  <si>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</si>
  <si>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</si>
  <si>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</si>
  <si>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</si>
  <si>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</si>
  <si>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</si>
  <si>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</si>
  <si>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</si>
  <si>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</si>
  <si>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</si>
  <si>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</si>
  <si>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</si>
  <si>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</si>
  <si>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</si>
  <si>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</si>
  <si>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</si>
  <si>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</si>
  <si>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</si>
  <si>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</si>
  <si>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</si>
  <si>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</si>
  <si>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</si>
  <si>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</si>
  <si>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</si>
  <si>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</si>
  <si>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</si>
  <si>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</si>
  <si>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</si>
  <si>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101.1 Polní cesta Paračov od ZÚ do 0,07225 km</t>
  </si>
  <si>
    <t>STA</t>
  </si>
  <si>
    <t>1</t>
  </si>
  <si>
    <t>{50b896a4-8ebd-4ad5-8c23-e704bc4aac51}</t>
  </si>
  <si>
    <t>2</t>
  </si>
  <si>
    <t>02</t>
  </si>
  <si>
    <t>SO 101.2 Polní cesta Paračov od 0,07225 km do KÚ</t>
  </si>
  <si>
    <t>{2f348099-0de2-46a5-841a-fb080fa75048}</t>
  </si>
  <si>
    <t>03</t>
  </si>
  <si>
    <t>SO 102 Polní cesta NCV8</t>
  </si>
  <si>
    <t>{93dae81c-649a-460a-a2ec-0431de7d42f8}</t>
  </si>
  <si>
    <t>04</t>
  </si>
  <si>
    <t>VRN</t>
  </si>
  <si>
    <t>{ae8ff41c-2467-4836-a9cc-69c764b04fbd}</t>
  </si>
  <si>
    <t>h</t>
  </si>
  <si>
    <t>odkopávky</t>
  </si>
  <si>
    <t>m3</t>
  </si>
  <si>
    <t>102</t>
  </si>
  <si>
    <t>h1</t>
  </si>
  <si>
    <t>hloubení rýh</t>
  </si>
  <si>
    <t>101,805</t>
  </si>
  <si>
    <t>KRYCÍ LIST SOUPISU PRACÍ</t>
  </si>
  <si>
    <t>r</t>
  </si>
  <si>
    <t>ornice</t>
  </si>
  <si>
    <t>342</t>
  </si>
  <si>
    <t>z</t>
  </si>
  <si>
    <t>zásyp</t>
  </si>
  <si>
    <t>35,2</t>
  </si>
  <si>
    <t>Objekt:</t>
  </si>
  <si>
    <t>01 - SO 101.1 Polní cesta Paračov od ZÚ do 0,07225 km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</si>
  <si>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</si>
  <si>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</si>
  <si>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</si>
  <si>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</si>
  <si>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</si>
  <si>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</si>
  <si>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</si>
  <si>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</si>
  <si>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</si>
  <si>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</si>
  <si>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</si>
  <si>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</si>
  <si>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</si>
  <si>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</si>
  <si>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</si>
  <si>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</si>
  <si>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</si>
  <si>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</si>
  <si>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</si>
  <si>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</si>
  <si>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</si>
  <si>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</si>
  <si>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</si>
  <si>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</si>
  <si>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</si>
  <si>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</si>
  <si>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</si>
  <si>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</si>
  <si>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</si>
  <si>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</si>
  <si>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</si>
  <si>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proutí, klestu z prořezávek a odstraněných křovin pro jakoukoliv dřevinu</t>
  </si>
  <si>
    <t>m2</t>
  </si>
  <si>
    <t>CS ÚRS 2025 01</t>
  </si>
  <si>
    <t>4</t>
  </si>
  <si>
    <t>1923157815</t>
  </si>
  <si>
    <t>111251101</t>
  </si>
  <si>
    <t>Odstranění křovin a stromů s odstraněním kořenů strojně průměru kmene do 100 mm v rovině nebo ve svahu sklonu terénu do 1:5, při celkové ploše do 100 m2</t>
  </si>
  <si>
    <t>1800632459</t>
  </si>
  <si>
    <t>3</t>
  </si>
  <si>
    <t>121151103</t>
  </si>
  <si>
    <t>Sejmutí ornice strojně při souvislé ploše do 100 m2, tl. vrstvy do 200 mm</t>
  </si>
  <si>
    <t>1727308887</t>
  </si>
  <si>
    <t>VV</t>
  </si>
  <si>
    <t>"dle kub. listu" 342</t>
  </si>
  <si>
    <t>True</t>
  </si>
  <si>
    <t>122251104</t>
  </si>
  <si>
    <t>Odkopávky a prokopávky nezapažené strojně v hornině třídy těžitelnosti I skupiny 3 přes 100 do 500 m3</t>
  </si>
  <si>
    <t>945677422</t>
  </si>
  <si>
    <t>"dle kub. listu" 74</t>
  </si>
  <si>
    <t xml:space="preserve">"výměna podloží 10% z celkové délky trasy"  280*0,1</t>
  </si>
  <si>
    <t>Mezisoučet</t>
  </si>
  <si>
    <t>5</t>
  </si>
  <si>
    <t>132251104</t>
  </si>
  <si>
    <t>Hloubení nezapažených rýh šířky do 800 mm strojně s urovnáním dna do předepsaného profilu a spádu v hornině třídy těžitelnosti I skupiny 3 přes 100 m3</t>
  </si>
  <si>
    <t>1881514507</t>
  </si>
  <si>
    <t>"drenáž" 0,4*0,7*210</t>
  </si>
  <si>
    <t>"odvodnění komunikace příčné" 0,7*0,7*4,5</t>
  </si>
  <si>
    <t xml:space="preserve">"odvodnění komunikace podélné" 0,6*1,2*30 </t>
  </si>
  <si>
    <t>"chránička cetin" 0,8*1,2*20</t>
  </si>
  <si>
    <t>6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</si>
  <si>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</si>
  <si>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</si>
  <si>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1320977778</t>
  </si>
  <si>
    <t>"odvoz na meziskládku" h+h1+r*0,2</t>
  </si>
  <si>
    <t>"odvoz zpět na zásyp" z</t>
  </si>
  <si>
    <t>7</t>
  </si>
  <si>
    <t>171251201</t>
  </si>
  <si>
    <t>Uložení sypaniny na skládky nebo meziskládky bez hutnění s upravením uložené sypaniny do předepsaného tvaru</t>
  </si>
  <si>
    <t>618780116</t>
  </si>
  <si>
    <t>8</t>
  </si>
  <si>
    <t>174151101</t>
  </si>
  <si>
    <t>Zásyp sypaninou z jakékoliv horniny strojně s uložením výkopku ve vrstvách se zhutněním jam, šachet, rýh nebo kolem objektů v těchto vykopávkách</t>
  </si>
  <si>
    <t>-1048146949</t>
  </si>
  <si>
    <t>"dle kub. listu" 8</t>
  </si>
  <si>
    <t>"odvodnění kom podélné" 0,6*0,8*30</t>
  </si>
  <si>
    <t>"cetin chránička" 0,8*0,8*20</t>
  </si>
  <si>
    <t>9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</si>
  <si>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</si>
  <si>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</si>
  <si>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-1768593169</t>
  </si>
  <si>
    <t xml:space="preserve">"odvodnění komunikace podélné" 0,6*0,8*30 </t>
  </si>
  <si>
    <t>"chránička cetin" 0,8*0,4*20</t>
  </si>
  <si>
    <t>o</t>
  </si>
  <si>
    <t>10</t>
  </si>
  <si>
    <t>M</t>
  </si>
  <si>
    <t>58337303</t>
  </si>
  <si>
    <t>štěrkopísek frakce 0/8</t>
  </si>
  <si>
    <t>t</t>
  </si>
  <si>
    <t>1322904367</t>
  </si>
  <si>
    <t>28,8*2 'Přepočtené koeficientem množství</t>
  </si>
  <si>
    <t>11</t>
  </si>
  <si>
    <t>181351003</t>
  </si>
  <si>
    <t>Rozprostření a urovnání ornice v rovině nebo ve svahu sklonu do 1:5 strojně při souvislé ploše do 100 m2, tl. vrstvy do 200 mm</t>
  </si>
  <si>
    <t>-755094641</t>
  </si>
  <si>
    <t>181451311</t>
  </si>
  <si>
    <t>Založení trávníku strojně výsevem včetně utažení na ploše v rovině nebo na svahu do 1:5</t>
  </si>
  <si>
    <t>1767795998</t>
  </si>
  <si>
    <t>13</t>
  </si>
  <si>
    <t>00572472</t>
  </si>
  <si>
    <t>osivo směs travní krajinná-rovinná</t>
  </si>
  <si>
    <t>kg</t>
  </si>
  <si>
    <t>817841537</t>
  </si>
  <si>
    <t>342*0,025 'Přepočtené koeficientem množství</t>
  </si>
  <si>
    <t>14</t>
  </si>
  <si>
    <t>181951112</t>
  </si>
  <si>
    <t>Úprava pláně vyrovnáním výškových rozdílů strojně v hornině třídy těžitelnosti I, skupiny 1 až 3 se zhutněním</t>
  </si>
  <si>
    <t>-967476103</t>
  </si>
  <si>
    <t>"dle kub listu" 323</t>
  </si>
  <si>
    <t>15</t>
  </si>
  <si>
    <t>182151111</t>
  </si>
  <si>
    <t>Svahování trvalých svahů do projektovaných profilů strojně s potřebným přemístěním výkopku při svahování v zářezech v hornině třídy těžitelnosti I, skupiny 1 až 3</t>
  </si>
  <si>
    <t>6202993</t>
  </si>
  <si>
    <t>"dle kub. listu" 53</t>
  </si>
  <si>
    <t>Zakládání</t>
  </si>
  <si>
    <t>16</t>
  </si>
  <si>
    <t>212752501</t>
  </si>
  <si>
    <t>Trativody z drenážních trubek pro liniové stavby a komunikace se zřízením štěrkového lože pod trubky a s jejich obsypem v otevřeném výkopu trubka korugovaná PP SN 8 celoperforovaná 360° DN 150</t>
  </si>
  <si>
    <t>m</t>
  </si>
  <si>
    <t>1132925156</t>
  </si>
  <si>
    <t>Komunikace pozemní</t>
  </si>
  <si>
    <t>17</t>
  </si>
  <si>
    <t>564681011</t>
  </si>
  <si>
    <t>Podklad z kameniva hrubého drceného vel. 63-125 mm, s rozprostřením a zhutněním plochy jednotlivě do 100 m2, po zhutnění tl. 300 mm</t>
  </si>
  <si>
    <t>392179875</t>
  </si>
  <si>
    <t>18</t>
  </si>
  <si>
    <t>564851011</t>
  </si>
  <si>
    <t>Podklad ze štěrkodrti ŠD s rozprostřením a zhutněním plochy jednotlivě do 100 m2, po zhutnění tl. 150 mm</t>
  </si>
  <si>
    <t>1026680475</t>
  </si>
  <si>
    <t>"komunikace" 2*280</t>
  </si>
  <si>
    <t>"sjezdy" 2*21</t>
  </si>
  <si>
    <t>19</t>
  </si>
  <si>
    <t>569751111</t>
  </si>
  <si>
    <t>Zpevnění krajnic nebo komunikací pro pěší s rozprostřením a zhutněním, po zhutnění kamenivem drceným tl. 150 mm</t>
  </si>
  <si>
    <t>-1712695973</t>
  </si>
  <si>
    <t>41</t>
  </si>
  <si>
    <t>20</t>
  </si>
  <si>
    <t>573431104</t>
  </si>
  <si>
    <t>Jednoduchý nátěr s předdrcením JNP se zaválcováním z asfaltu silničního, v množství 1,7 kg/m2</t>
  </si>
  <si>
    <t>-1540111693</t>
  </si>
  <si>
    <t>"napojení na stávající komunikaci" 40</t>
  </si>
  <si>
    <t>"komunikace" 280</t>
  </si>
  <si>
    <t>573432123</t>
  </si>
  <si>
    <t>Jednoduchý nátěr s předdrcením JNP se zaválcováním z emulze silniční, v množství 2,0 kg/m2</t>
  </si>
  <si>
    <t>1105960969</t>
  </si>
  <si>
    <t>22</t>
  </si>
  <si>
    <t>574381112</t>
  </si>
  <si>
    <t>Penetrační makadam PM s rozprostřením kameniva na sucho, s prolitím živicí, s posypem drtí a se zhutněním hrubý (PMH) z kameniva hrubého drceného, po zhutnění tl. 100 mm</t>
  </si>
  <si>
    <t>832550201</t>
  </si>
  <si>
    <t>Vedení trubní dálková a přípojná</t>
  </si>
  <si>
    <t>23</t>
  </si>
  <si>
    <t>871310320</t>
  </si>
  <si>
    <t>Montáž kanalizačního potrubí z polypropylenu PP hladkého plnostěnného SN 12 DN 150</t>
  </si>
  <si>
    <t>393417795</t>
  </si>
  <si>
    <t>24</t>
  </si>
  <si>
    <t>28617025</t>
  </si>
  <si>
    <t>trubka kanalizační PP plnostěnná třívrstvá DN 150x1000mm SN12</t>
  </si>
  <si>
    <t>-1452345283</t>
  </si>
  <si>
    <t>30*1,015 'Přepočtené koeficientem množství</t>
  </si>
  <si>
    <t>Ostatní konstrukce a práce, bourání</t>
  </si>
  <si>
    <t>25</t>
  </si>
  <si>
    <t>914111111</t>
  </si>
  <si>
    <t>Montáž + dodávka svislé dopravní značky B13 vč. sloupku, základu a zemních prací</t>
  </si>
  <si>
    <t>kus</t>
  </si>
  <si>
    <t>-589565231</t>
  </si>
  <si>
    <t>26</t>
  </si>
  <si>
    <t>919112111</t>
  </si>
  <si>
    <t>Řezání dilatačních spár š 4 mm hl do 60 mm příčných nebo podélných v živičném krytu</t>
  </si>
  <si>
    <t>-1130450934</t>
  </si>
  <si>
    <t>27</t>
  </si>
  <si>
    <t>919121112</t>
  </si>
  <si>
    <t>Těsnění spár zálivkou za studena pro komůrky š 10 mm hl 25 mm s těsnicím profilem</t>
  </si>
  <si>
    <t>436529029</t>
  </si>
  <si>
    <t>28</t>
  </si>
  <si>
    <t>919411111</t>
  </si>
  <si>
    <t xml:space="preserve">Vyústění drenáže z betonu prostéhoC 30/37 XF4 </t>
  </si>
  <si>
    <t>-1211209440</t>
  </si>
  <si>
    <t>29</t>
  </si>
  <si>
    <t>919726122</t>
  </si>
  <si>
    <t>Geotextilie pro ochranu, separaci a filtraci netkaná měrná hm přes 200 do 300 g/m2</t>
  </si>
  <si>
    <t>-599118146</t>
  </si>
  <si>
    <t>30</t>
  </si>
  <si>
    <t>935112211</t>
  </si>
  <si>
    <t>Osazení příkopového žlabu do betonu tl 100 mm z betonových tvárnic š 800 mm</t>
  </si>
  <si>
    <t>483916900</t>
  </si>
  <si>
    <t>31</t>
  </si>
  <si>
    <t>59227029</t>
  </si>
  <si>
    <t>žlabovka příkopová betonová 500x680x60mm</t>
  </si>
  <si>
    <t>-21321939</t>
  </si>
  <si>
    <t>32</t>
  </si>
  <si>
    <t>935113112</t>
  </si>
  <si>
    <t>Osazení odvodňovacího polymerbetonového žlabu s krycím roštem šířky přes 200 mm</t>
  </si>
  <si>
    <t>893804456</t>
  </si>
  <si>
    <t>"odvodňovací žlab viz výkres C1.8" 3,9</t>
  </si>
  <si>
    <t>33</t>
  </si>
  <si>
    <t>RMAT0001</t>
  </si>
  <si>
    <t>odvodňovací žlab viz výkres C1.8</t>
  </si>
  <si>
    <t>-237956947</t>
  </si>
  <si>
    <t>998</t>
  </si>
  <si>
    <t>Přesun hmot</t>
  </si>
  <si>
    <t>34</t>
  </si>
  <si>
    <t>998225111</t>
  </si>
  <si>
    <t>Přesun hmot pro komunikace s krytem z kameniva, monolitickým betonovým nebo živičným dopravní vzdálenost do 200 m jakékoliv délky objektu</t>
  </si>
  <si>
    <t>166949808</t>
  </si>
  <si>
    <t>135</t>
  </si>
  <si>
    <t>71,4</t>
  </si>
  <si>
    <t>149</t>
  </si>
  <si>
    <t>02 - SO 101.2 Polní cesta Paračov od 0,07225 km do KÚ</t>
  </si>
  <si>
    <t>-365375232</t>
  </si>
  <si>
    <t>"dle kub. listu" 149</t>
  </si>
  <si>
    <t>1410119170</t>
  </si>
  <si>
    <t>"dle kub. listu" 90</t>
  </si>
  <si>
    <t xml:space="preserve">"výměna podloží 10% z celkové délky trasy"  450*0,1</t>
  </si>
  <si>
    <t>132251103</t>
  </si>
  <si>
    <t>Hloubení nezapažených rýh šířky do 800 mm strojně s urovnáním dna do předepsaného profilu a spádu v hornině třídy těžitelnosti I skupiny 3 do 100 m3</t>
  </si>
  <si>
    <t>-2088652922</t>
  </si>
  <si>
    <t>"drenáž" 0,4*0,7*255</t>
  </si>
  <si>
    <t>-381355680</t>
  </si>
  <si>
    <t>1459504451</t>
  </si>
  <si>
    <t>-941929614</t>
  </si>
  <si>
    <t>"dle kub. listu" 15</t>
  </si>
  <si>
    <t>-438045199</t>
  </si>
  <si>
    <t>1510299972</t>
  </si>
  <si>
    <t>114612502</t>
  </si>
  <si>
    <t>149*0,025 'Přepočtené koeficientem množství</t>
  </si>
  <si>
    <t>1237724359</t>
  </si>
  <si>
    <t>"dle kub listu" 525</t>
  </si>
  <si>
    <t>-111438339</t>
  </si>
  <si>
    <t>"dle kub. listu" 88</t>
  </si>
  <si>
    <t>-458941733</t>
  </si>
  <si>
    <t>255</t>
  </si>
  <si>
    <t>-1809854273</t>
  </si>
  <si>
    <t>437664206</t>
  </si>
  <si>
    <t>"komunikace" 2*450</t>
  </si>
  <si>
    <t>1130275467</t>
  </si>
  <si>
    <t>64</t>
  </si>
  <si>
    <t>-310717066</t>
  </si>
  <si>
    <t>"komunikace" 450</t>
  </si>
  <si>
    <t>-547105185</t>
  </si>
  <si>
    <t>-185270734</t>
  </si>
  <si>
    <t>-318784423</t>
  </si>
  <si>
    <t>1296685259</t>
  </si>
  <si>
    <t>výkop</t>
  </si>
  <si>
    <t>475</t>
  </si>
  <si>
    <t>rýhy drenáž</t>
  </si>
  <si>
    <t>399,56</t>
  </si>
  <si>
    <t>s</t>
  </si>
  <si>
    <t>skládkovné</t>
  </si>
  <si>
    <t>804,56</t>
  </si>
  <si>
    <t>70</t>
  </si>
  <si>
    <t>03 - SO 102 Polní cesta NCV8</t>
  </si>
  <si>
    <t>121151105</t>
  </si>
  <si>
    <t>Sejmutí ornice plochy do 100 m2 tl vrstvy přes 250 do 300 mm strojně</t>
  </si>
  <si>
    <t>2038208433</t>
  </si>
  <si>
    <t>"dle kub. listu" 2954</t>
  </si>
  <si>
    <t>Odkopávky a prokopávky nezapažené v hornině třídy těžitelnosti I skupiny 3 objem do 500 m3 strojně</t>
  </si>
  <si>
    <t>2102196248</t>
  </si>
  <si>
    <t>"dle kub. listu" 475</t>
  </si>
  <si>
    <t>Součet</t>
  </si>
  <si>
    <t>Hloubení rýh nezapažených š do 800 mm v hornině třídy těžitelnosti I skupiny 3 objem přes 100 m3 strojně</t>
  </si>
  <si>
    <t>-2047419133</t>
  </si>
  <si>
    <t>"drenáže" 0,4*0,7*1427</t>
  </si>
  <si>
    <t>Vodorovné přemístění přes 500 do 1000 m výkopku/sypaniny z horniny třídy těžitelnosti I skupiny 1 až 3</t>
  </si>
  <si>
    <t>1086583499</t>
  </si>
  <si>
    <t>s-50</t>
  </si>
  <si>
    <t>162751117</t>
  </si>
  <si>
    <t>Vodorovné přemístění přes 9 000 do 10000 m výkopku/sypaniny z horniny třídy těžitelnosti I skupiny 1 až 3</t>
  </si>
  <si>
    <t>1163399821</t>
  </si>
  <si>
    <t>162751119</t>
  </si>
  <si>
    <t>Příplatek k vodorovnému přemístění výkopku/sypaniny z horniny třídy těžitelnosti I skupiny 1 až 3 ZKD 1000 m přes 10000 m</t>
  </si>
  <si>
    <t>781758119</t>
  </si>
  <si>
    <t>50*15 "Přepočtené koeficientem množství</t>
  </si>
  <si>
    <t>171201231</t>
  </si>
  <si>
    <t>Poplatek za uložení zeminy a kamení na recyklační skládce (skládkovné) kód odpadu 17 05 04</t>
  </si>
  <si>
    <t>1255860088</t>
  </si>
  <si>
    <t>50*2 "Přepočtené koeficientem množství</t>
  </si>
  <si>
    <t>Uložení sypaniny na skládky nebo meziskládky</t>
  </si>
  <si>
    <t>1170710196</t>
  </si>
  <si>
    <t>h+h1-z</t>
  </si>
  <si>
    <t>Zásyp jam, šachet rýh nebo kolem objektů sypaninou se zhutněním</t>
  </si>
  <si>
    <t>-467888818</t>
  </si>
  <si>
    <t>"dle kub. listu" 70</t>
  </si>
  <si>
    <t>181301106</t>
  </si>
  <si>
    <t>Rozprostření ornice tl vrstvy do 400 mm pl do 500 m2 v rovině nebo ve svahu do 1:5</t>
  </si>
  <si>
    <t>1333781354</t>
  </si>
  <si>
    <t>"dle kub. listu" 364</t>
  </si>
  <si>
    <t>181411121</t>
  </si>
  <si>
    <t>Založení trávníku na půdě předem připravené plochy do 1000 m2 výsevem včetně utažení lučního v rovině nebo na svahu do 1:5</t>
  </si>
  <si>
    <t>-1372434756</t>
  </si>
  <si>
    <t>364</t>
  </si>
  <si>
    <t>00572470</t>
  </si>
  <si>
    <t>osivo směs travní univerzál</t>
  </si>
  <si>
    <t>-1588137727</t>
  </si>
  <si>
    <t>364*0,0325 "Přepočtené koeficientem množství</t>
  </si>
  <si>
    <t>181951114</t>
  </si>
  <si>
    <t>Úprava pláně v hornině třídy těžitelnosti II skupiny 4 a 5 se zhutněním strojně</t>
  </si>
  <si>
    <t>1628005556</t>
  </si>
  <si>
    <t>Svahování v zářezech v hornině třídy těžitelnosti I skupiny 1 až 3 strojně</t>
  </si>
  <si>
    <t>1316764055</t>
  </si>
  <si>
    <t>"dle kub. listu" 249</t>
  </si>
  <si>
    <t>183101315</t>
  </si>
  <si>
    <t>Jamky pro výsadbu s výměnou 100 % půdy zeminy tř 1 až 4 obj přes 0,125 do 0,4 m3 v rovině a svahu do 1:5</t>
  </si>
  <si>
    <t>1231703301</t>
  </si>
  <si>
    <t>10371500</t>
  </si>
  <si>
    <t xml:space="preserve">substrát </t>
  </si>
  <si>
    <t>-335824984</t>
  </si>
  <si>
    <t>184102113</t>
  </si>
  <si>
    <t>Výsadba dřeviny s balem D přes 0,3 do 0,4 m do jamky se zalitím v rovině a svahu do 1:5</t>
  </si>
  <si>
    <t>1810479744</t>
  </si>
  <si>
    <t>02650360</t>
  </si>
  <si>
    <t>hrušeň obecná 150-180cm</t>
  </si>
  <si>
    <t>2099245442</t>
  </si>
  <si>
    <t>02640445</t>
  </si>
  <si>
    <t>slivoň švestka 150-180 cm</t>
  </si>
  <si>
    <t>799513750</t>
  </si>
  <si>
    <t>02650381</t>
  </si>
  <si>
    <t>jeřáb ptačí /Sorbus aucuparia/ 150-200cm</t>
  </si>
  <si>
    <t>1822552607</t>
  </si>
  <si>
    <t>184215132</t>
  </si>
  <si>
    <t>Ukotvení kmene dřevin třemi kůly D do 0,1 m dl přes 1 do 2 m</t>
  </si>
  <si>
    <t>-1344330989</t>
  </si>
  <si>
    <t>60591253</t>
  </si>
  <si>
    <t>kůl vyvazovací dřevěný impregnovaný D 8cm dl 2m</t>
  </si>
  <si>
    <t>727080504</t>
  </si>
  <si>
    <t>184813112</t>
  </si>
  <si>
    <t>Ochrana kultur proti škodám způsobených zvěří ovázáním pletivem vč. dodání materiálu</t>
  </si>
  <si>
    <t>1565155407</t>
  </si>
  <si>
    <t>18566</t>
  </si>
  <si>
    <t>Mtž + dod Zavlažovací vak ke stromům</t>
  </si>
  <si>
    <t>-1138627544</t>
  </si>
  <si>
    <t>Trativod z drenážních trubek korugovaných PP SN 8 včetně lože otevřený výkop DN 100 pro liniové stavby</t>
  </si>
  <si>
    <t>-1447381847</t>
  </si>
  <si>
    <t>Podklad z kameniva hrubého drceného vel. 63-125 mm plochy do 100 m2 tl 300 mm</t>
  </si>
  <si>
    <t>-1024723383</t>
  </si>
  <si>
    <t>"výměna podloží 10% z celkové délky trasy" 2587*0,1</t>
  </si>
  <si>
    <t>564851111</t>
  </si>
  <si>
    <t>Podklad ze štěrkodrtě ŠD tl 150 mm</t>
  </si>
  <si>
    <t>216584996</t>
  </si>
  <si>
    <t>"komunikace" 2587*2</t>
  </si>
  <si>
    <t>"napojení na stáv" 15*2</t>
  </si>
  <si>
    <t>k</t>
  </si>
  <si>
    <t>Zpevnění krajnic kamenivem drceným tl 150 mm</t>
  </si>
  <si>
    <t>-918872790</t>
  </si>
  <si>
    <t>"komunikace" 352</t>
  </si>
  <si>
    <t>"napojení na stáv" 2,5</t>
  </si>
  <si>
    <t>Jednoduchý nátěr s předdrcením z asfaltu v množství 1,7 kg/m2 s posypem</t>
  </si>
  <si>
    <t>1234005965</t>
  </si>
  <si>
    <t>"komunikace" 2587</t>
  </si>
  <si>
    <t>"napojení na stáv" 15</t>
  </si>
  <si>
    <t>Jednoduchý nátěr s předdrcením z asfaltu v množství 1,9 kg/m2 s posypem</t>
  </si>
  <si>
    <t>493694860</t>
  </si>
  <si>
    <t>Penetrační makadam hrubý PMH tl 100 mm</t>
  </si>
  <si>
    <t>-163516449</t>
  </si>
  <si>
    <t>-469701356</t>
  </si>
  <si>
    <t>-900529645</t>
  </si>
  <si>
    <t>1738387385</t>
  </si>
  <si>
    <t>35</t>
  </si>
  <si>
    <t>-524477439</t>
  </si>
  <si>
    <t>36</t>
  </si>
  <si>
    <t>Přesun hmot pro pozemní komunikace s krytem z kamene, monolitickým betonovým nebo živičným</t>
  </si>
  <si>
    <t>-515372532</t>
  </si>
  <si>
    <t>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</si>
  <si>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</si>
  <si>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</si>
  <si>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</si>
  <si>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</si>
  <si>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</si>
  <si>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</si>
  <si>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</si>
  <si>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0110020R1</t>
  </si>
  <si>
    <t>Vytýčení stávajících sítí</t>
  </si>
  <si>
    <t>kpl</t>
  </si>
  <si>
    <t>-1046392121</t>
  </si>
  <si>
    <t>0110020R2</t>
  </si>
  <si>
    <t>Fotodokumentace stavby a konstrukcí před jejich zakrytím</t>
  </si>
  <si>
    <t>-1510350561</t>
  </si>
  <si>
    <t>011314000</t>
  </si>
  <si>
    <t>Archeologický dohled</t>
  </si>
  <si>
    <t>1024</t>
  </si>
  <si>
    <t>-579764910</t>
  </si>
  <si>
    <t>0120020R1</t>
  </si>
  <si>
    <t>Geodetické práce při provádění stavby</t>
  </si>
  <si>
    <t>1400008151</t>
  </si>
  <si>
    <t>0120020R2</t>
  </si>
  <si>
    <t>Geodetické práce po výstavbě</t>
  </si>
  <si>
    <t>443681674</t>
  </si>
  <si>
    <t>0132030R2</t>
  </si>
  <si>
    <t>Dokumentace skutečného provedení stavby</t>
  </si>
  <si>
    <t>240325445</t>
  </si>
  <si>
    <t>0132030R3</t>
  </si>
  <si>
    <t>DIO</t>
  </si>
  <si>
    <t>-388981704</t>
  </si>
  <si>
    <t>VRN3</t>
  </si>
  <si>
    <t>Zařízení staveniště</t>
  </si>
  <si>
    <t>032002000</t>
  </si>
  <si>
    <t>Vybavení staveniště</t>
  </si>
  <si>
    <t>1865997953</t>
  </si>
  <si>
    <t>034503000</t>
  </si>
  <si>
    <t>Informační tabule na staveništi</t>
  </si>
  <si>
    <t>-1640402602</t>
  </si>
  <si>
    <t>VRN4</t>
  </si>
  <si>
    <t>Inženýrská činnost</t>
  </si>
  <si>
    <t>043002000</t>
  </si>
  <si>
    <t>Zkoušky a ostatní měření</t>
  </si>
  <si>
    <t>-1526475281</t>
  </si>
  <si>
    <t>"zkoužka na pláni 2krát, zkoužka na konstrukční vrstvě 2*)" 1</t>
  </si>
  <si>
    <t>043002100</t>
  </si>
  <si>
    <t>Laboratorní rozbor zeminy</t>
  </si>
  <si>
    <t>341520008</t>
  </si>
  <si>
    <t>SEZNAM FIGUR</t>
  </si>
  <si>
    <t>Výměra</t>
  </si>
  <si>
    <t>Použití figury:</t>
  </si>
  <si>
    <t>Sejmutí ornice plochy do 100 m2 tl vrstvy do 200 mm strojně</t>
  </si>
  <si>
    <t>Rozprostření ornice tl vrstvy do 200 mm pl do 100 m2 v rovině nebo ve svahu do 1:5 strojně</t>
  </si>
  <si>
    <t>Založení trávníku strojně v jedné operaci v rovině nebo na svahu do 1:5</t>
  </si>
  <si>
    <t>Hloubení rýh nezapažených š do 800 mm v hornině třídy těžitelnosti I skupiny 3 objem do 100 m3 strojně</t>
  </si>
  <si>
    <t>r_1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</si>
</sst>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36</v>
      </c>
      <c r="E29" s="47"/>
      <c r="F29" s="32" t="s">
        <v>37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38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39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40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43</v>
      </c>
      <c r="U35" s="54"/>
      <c r="V35" s="54"/>
      <c r="W35" s="54"/>
      <c r="X35" s="56" t="s">
        <v>44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45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46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48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47</v>
      </c>
      <c r="AI60" s="42"/>
      <c r="AJ60" s="42"/>
      <c r="AK60" s="42"/>
      <c r="AL60" s="42"/>
      <c r="AM60" s="64" t="s">
        <v>48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49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50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47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48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47</v>
      </c>
      <c r="AI75" s="42"/>
      <c r="AJ75" s="42"/>
      <c r="AK75" s="42"/>
      <c r="AL75" s="42"/>
      <c r="AM75" s="64" t="s">
        <v>48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51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2022/07/231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cesty Paračov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52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53</v>
      </c>
      <c r="D92" s="94"/>
      <c r="E92" s="94"/>
      <c r="F92" s="94"/>
      <c r="G92" s="94"/>
      <c r="H92" s="95"/>
      <c r="I92" s="96" t="s">
        <v>54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55</v>
      </c>
      <c r="AH92" s="94"/>
      <c r="AI92" s="94"/>
      <c r="AJ92" s="94"/>
      <c r="AK92" s="94"/>
      <c r="AL92" s="94"/>
      <c r="AM92" s="94"/>
      <c r="AN92" s="96" t="s">
        <v>56</v>
      </c>
      <c r="AO92" s="94"/>
      <c r="AP92" s="98"/>
      <c r="AQ92" s="99" t="s">
        <v>57</v>
      </c>
      <c r="AR92" s="44"/>
      <c r="AS92" s="100" t="s">
        <v>58</v>
      </c>
      <c r="AT92" s="101" t="s">
        <v>59</v>
      </c>
      <c r="AU92" s="101" t="s">
        <v>60</v>
      </c>
      <c r="AV92" s="101" t="s">
        <v>61</v>
      </c>
      <c r="AW92" s="101" t="s">
        <v>62</v>
      </c>
      <c r="AX92" s="101" t="s">
        <v>63</v>
      </c>
      <c r="AY92" s="101" t="s">
        <v>64</v>
      </c>
      <c r="AZ92" s="101" t="s">
        <v>65</v>
      </c>
      <c r="BA92" s="101" t="s">
        <v>66</v>
      </c>
      <c r="BB92" s="101" t="s">
        <v>67</v>
      </c>
      <c r="BC92" s="101" t="s">
        <v>68</v>
      </c>
      <c r="BD92" s="102" t="s">
        <v>69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70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71</v>
      </c>
      <c r="BT94" s="117" t="s">
        <v>72</v>
      </c>
      <c r="BU94" s="118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24.7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SO 101.1 Polní cesta...'!J30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'01 - SO 101.1 Polní cesta...'!P123</f>
        <v>0</v>
      </c>
      <c r="AV95" s="128">
        <f>'01 - SO 101.1 Polní cesta...'!J33</f>
        <v>0</v>
      </c>
      <c r="AW95" s="128">
        <f>'01 - SO 101.1 Polní cesta...'!J34</f>
        <v>0</v>
      </c>
      <c r="AX95" s="128">
        <f>'01 - SO 101.1 Polní cesta...'!J35</f>
        <v>0</v>
      </c>
      <c r="AY95" s="128">
        <f>'01 - SO 101.1 Polní cesta...'!J36</f>
        <v>0</v>
      </c>
      <c r="AZ95" s="128">
        <f>'01 - SO 101.1 Polní cesta...'!F33</f>
        <v>0</v>
      </c>
      <c r="BA95" s="128">
        <f>'01 - SO 101.1 Polní cesta...'!F34</f>
        <v>0</v>
      </c>
      <c r="BB95" s="128">
        <f>'01 - SO 101.1 Polní cesta...'!F35</f>
        <v>0</v>
      </c>
      <c r="BC95" s="128">
        <f>'01 - SO 101.1 Polní cesta...'!F36</f>
        <v>0</v>
      </c>
      <c r="BD95" s="130">
        <f>'01 - SO 101.1 Polní cesta...'!F37</f>
        <v>0</v>
      </c>
      <c r="BE95" s="7"/>
      <c r="BT95" s="131" t="s">
        <v>80</v>
      </c>
      <c r="BV95" s="131" t="s">
        <v>74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24.75" customHeight="1">
      <c r="A96" s="119" t="s">
        <v>76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SO 101.2 Polní cesta...'!J30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'02 - SO 101.2 Polní cesta...'!P122</f>
        <v>0</v>
      </c>
      <c r="AV96" s="128">
        <f>'02 - SO 101.2 Polní cesta...'!J33</f>
        <v>0</v>
      </c>
      <c r="AW96" s="128">
        <f>'02 - SO 101.2 Polní cesta...'!J34</f>
        <v>0</v>
      </c>
      <c r="AX96" s="128">
        <f>'02 - SO 101.2 Polní cesta...'!J35</f>
        <v>0</v>
      </c>
      <c r="AY96" s="128">
        <f>'02 - SO 101.2 Polní cesta...'!J36</f>
        <v>0</v>
      </c>
      <c r="AZ96" s="128">
        <f>'02 - SO 101.2 Polní cesta...'!F33</f>
        <v>0</v>
      </c>
      <c r="BA96" s="128">
        <f>'02 - SO 101.2 Polní cesta...'!F34</f>
        <v>0</v>
      </c>
      <c r="BB96" s="128">
        <f>'02 - SO 101.2 Polní cesta...'!F35</f>
        <v>0</v>
      </c>
      <c r="BC96" s="128">
        <f>'02 - SO 101.2 Polní cesta...'!F36</f>
        <v>0</v>
      </c>
      <c r="BD96" s="130">
        <f>'02 - SO 101.2 Polní cesta...'!F37</f>
        <v>0</v>
      </c>
      <c r="BE96" s="7"/>
      <c r="BT96" s="131" t="s">
        <v>80</v>
      </c>
      <c r="BV96" s="131" t="s">
        <v>74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7" customFormat="1" ht="16.5" customHeight="1">
      <c r="A97" s="119" t="s">
        <v>76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SO 102 Polní cesta NCV8'!J30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27">
        <v>0</v>
      </c>
      <c r="AT97" s="128">
        <f>ROUND(SUM(AV97:AW97),2)</f>
        <v>0</v>
      </c>
      <c r="AU97" s="129">
        <f>'03 - SO 102 Polní cesta NCV8'!P122</f>
        <v>0</v>
      </c>
      <c r="AV97" s="128">
        <f>'03 - SO 102 Polní cesta NCV8'!J33</f>
        <v>0</v>
      </c>
      <c r="AW97" s="128">
        <f>'03 - SO 102 Polní cesta NCV8'!J34</f>
        <v>0</v>
      </c>
      <c r="AX97" s="128">
        <f>'03 - SO 102 Polní cesta NCV8'!J35</f>
        <v>0</v>
      </c>
      <c r="AY97" s="128">
        <f>'03 - SO 102 Polní cesta NCV8'!J36</f>
        <v>0</v>
      </c>
      <c r="AZ97" s="128">
        <f>'03 - SO 102 Polní cesta NCV8'!F33</f>
        <v>0</v>
      </c>
      <c r="BA97" s="128">
        <f>'03 - SO 102 Polní cesta NCV8'!F34</f>
        <v>0</v>
      </c>
      <c r="BB97" s="128">
        <f>'03 - SO 102 Polní cesta NCV8'!F35</f>
        <v>0</v>
      </c>
      <c r="BC97" s="128">
        <f>'03 - SO 102 Polní cesta NCV8'!F36</f>
        <v>0</v>
      </c>
      <c r="BD97" s="130">
        <f>'03 - SO 102 Polní cesta NCV8'!F37</f>
        <v>0</v>
      </c>
      <c r="BE97" s="7"/>
      <c r="BT97" s="131" t="s">
        <v>80</v>
      </c>
      <c r="BV97" s="131" t="s">
        <v>74</v>
      </c>
      <c r="BW97" s="131" t="s">
        <v>88</v>
      </c>
      <c r="BX97" s="131" t="s">
        <v>5</v>
      </c>
      <c r="CL97" s="131" t="s">
        <v>1</v>
      </c>
      <c r="CM97" s="131" t="s">
        <v>82</v>
      </c>
    </row>
    <row r="98" s="7" customFormat="1" ht="16.5" customHeight="1">
      <c r="A98" s="119" t="s">
        <v>76</v>
      </c>
      <c r="B98" s="120"/>
      <c r="C98" s="121"/>
      <c r="D98" s="122" t="s">
        <v>89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79</v>
      </c>
      <c r="AR98" s="126"/>
      <c r="AS98" s="132">
        <v>0</v>
      </c>
      <c r="AT98" s="133">
        <f>ROUND(SUM(AV98:AW98),2)</f>
        <v>0</v>
      </c>
      <c r="AU98" s="134">
        <f>'04 - VRN'!P120</f>
        <v>0</v>
      </c>
      <c r="AV98" s="133">
        <f>'04 - VRN'!J33</f>
        <v>0</v>
      </c>
      <c r="AW98" s="133">
        <f>'04 - VRN'!J34</f>
        <v>0</v>
      </c>
      <c r="AX98" s="133">
        <f>'04 - VRN'!J35</f>
        <v>0</v>
      </c>
      <c r="AY98" s="133">
        <f>'04 - VRN'!J36</f>
        <v>0</v>
      </c>
      <c r="AZ98" s="133">
        <f>'04 - VRN'!F33</f>
        <v>0</v>
      </c>
      <c r="BA98" s="133">
        <f>'04 - VRN'!F34</f>
        <v>0</v>
      </c>
      <c r="BB98" s="133">
        <f>'04 - VRN'!F35</f>
        <v>0</v>
      </c>
      <c r="BC98" s="133">
        <f>'04 - VRN'!F36</f>
        <v>0</v>
      </c>
      <c r="BD98" s="135">
        <f>'04 - VRN'!F37</f>
        <v>0</v>
      </c>
      <c r="BE98" s="7"/>
      <c r="BT98" s="131" t="s">
        <v>80</v>
      </c>
      <c r="BV98" s="131" t="s">
        <v>74</v>
      </c>
      <c r="BW98" s="131" t="s">
        <v>91</v>
      </c>
      <c r="BX98" s="131" t="s">
        <v>5</v>
      </c>
      <c r="CL98" s="131" t="s">
        <v>1</v>
      </c>
      <c r="CM98" s="131" t="s">
        <v>82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njigZeI77bvKufBaNRV/X3fY75ccCKOlDU8RkfTtwCg6ZfuJVbiJ9c6mrbc/7QsnVDALnPJfli81hyCJkm80Bg==" hashValue="LTJvNJndLcj8OYUloE/GTwCkSjvLGTuYCyusc2QOt9YzRJBj14VwoNciAM08Pf+y8xZ69qa5rW8g/Tec2bfVF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O 101.1 Polní cesta...'!C2" display="/"/>
    <hyperlink ref="A96" location="'02 - SO 101.2 Polní cesta...'!C2" display="/"/>
    <hyperlink ref="A97" location="'03 - SO 102 Polní cesta NCV8'!C2" display="/"/>
    <hyperlink ref="A98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  <c r="AZ2" s="136" t="s">
        <v>92</v>
      </c>
      <c r="BA2" s="136" t="s">
        <v>93</v>
      </c>
      <c r="BB2" s="136" t="s">
        <v>94</v>
      </c>
      <c r="BC2" s="136" t="s">
        <v>95</v>
      </c>
      <c r="BD2" s="136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82</v>
      </c>
      <c r="AZ3" s="136" t="s">
        <v>96</v>
      </c>
      <c r="BA3" s="136" t="s">
        <v>97</v>
      </c>
      <c r="BB3" s="136" t="s">
        <v>94</v>
      </c>
      <c r="BC3" s="136" t="s">
        <v>98</v>
      </c>
      <c r="BD3" s="136" t="s">
        <v>82</v>
      </c>
    </row>
    <row r="4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  <c r="AZ4" s="136" t="s">
        <v>100</v>
      </c>
      <c r="BA4" s="136" t="s">
        <v>101</v>
      </c>
      <c r="BB4" s="136" t="s">
        <v>94</v>
      </c>
      <c r="BC4" s="136" t="s">
        <v>102</v>
      </c>
      <c r="BD4" s="136" t="s">
        <v>82</v>
      </c>
    </row>
    <row r="5" s="1" customFormat="1" ht="6.96" customHeight="1">
      <c r="B5" s="20"/>
      <c r="L5" s="20"/>
      <c r="AZ5" s="136" t="s">
        <v>103</v>
      </c>
      <c r="BA5" s="136" t="s">
        <v>104</v>
      </c>
      <c r="BB5" s="136" t="s">
        <v>94</v>
      </c>
      <c r="BC5" s="136" t="s">
        <v>105</v>
      </c>
      <c r="BD5" s="136" t="s">
        <v>82</v>
      </c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Polní cesty Paračov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3" t="s">
        <v>107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30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152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34</v>
      </c>
      <c r="G32" s="38"/>
      <c r="H32" s="38"/>
      <c r="I32" s="153" t="s">
        <v>33</v>
      </c>
      <c r="J32" s="153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36</v>
      </c>
      <c r="E33" s="141" t="s">
        <v>37</v>
      </c>
      <c r="F33" s="155">
        <f>ROUND((SUM(BE123:BE210)),  2)</f>
        <v>0</v>
      </c>
      <c r="G33" s="38"/>
      <c r="H33" s="38"/>
      <c r="I33" s="156">
        <v>0.20999999999999999</v>
      </c>
      <c r="J33" s="155">
        <f>ROUND(((SUM(BE123:BE210))*I33),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38</v>
      </c>
      <c r="F34" s="155">
        <f>ROUND((SUM(BF123:BF210)),  2)</f>
        <v>0</v>
      </c>
      <c r="G34" s="38"/>
      <c r="H34" s="38"/>
      <c r="I34" s="156">
        <v>0.12</v>
      </c>
      <c r="J34" s="155">
        <f>ROUND(((SUM(BF123:BF210))*I34),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39</v>
      </c>
      <c r="F35" s="155">
        <f>ROUND((SUM(BG123:BG210)),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40</v>
      </c>
      <c r="F36" s="155">
        <f>ROUND((SUM(BH123:BH210)),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41</v>
      </c>
      <c r="F37" s="155">
        <f>ROUND((SUM(BI123:BI210)),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42</v>
      </c>
      <c r="E39" s="159"/>
      <c r="F39" s="159"/>
      <c r="G39" s="160" t="s">
        <v>43</v>
      </c>
      <c r="H39" s="161" t="s">
        <v>44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45</v>
      </c>
      <c r="E50" s="165"/>
      <c r="F50" s="165"/>
      <c r="G50" s="164" t="s">
        <v>46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47</v>
      </c>
      <c r="E61" s="167"/>
      <c r="F61" s="168" t="s">
        <v>48</v>
      </c>
      <c r="G61" s="166" t="s">
        <v>47</v>
      </c>
      <c r="H61" s="167"/>
      <c r="I61" s="167"/>
      <c r="J61" s="169" t="s">
        <v>48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49</v>
      </c>
      <c r="E65" s="170"/>
      <c r="F65" s="170"/>
      <c r="G65" s="164" t="s">
        <v>50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47</v>
      </c>
      <c r="E76" s="167"/>
      <c r="F76" s="168" t="s">
        <v>48</v>
      </c>
      <c r="G76" s="166" t="s">
        <v>47</v>
      </c>
      <c r="H76" s="167"/>
      <c r="I76" s="167"/>
      <c r="J76" s="169" t="s">
        <v>48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cesty Paračov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01 - SO 101.1 Polní cesta Paračov od ZÚ do 0,07225 km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J168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J170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89"/>
      <c r="J101" s="190">
        <f>J191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118</v>
      </c>
      <c r="E102" s="189"/>
      <c r="F102" s="189"/>
      <c r="G102" s="189"/>
      <c r="H102" s="189"/>
      <c r="I102" s="189"/>
      <c r="J102" s="190">
        <f>J195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J209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5" t="str">
        <f>E7</f>
        <v>Polní cesty Paračov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30" customHeight="1">
      <c r="A115" s="38"/>
      <c r="B115" s="39"/>
      <c r="C115" s="40"/>
      <c r="D115" s="40"/>
      <c r="E115" s="76" t="str">
        <f>E9</f>
        <v>01 - SO 101.1 Polní cesta Paračov od ZÚ do 0,07225 km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18. 6. 2025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30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2"/>
      <c r="B122" s="193"/>
      <c r="C122" s="194" t="s">
        <v>121</v>
      </c>
      <c r="D122" s="195" t="s">
        <v>57</v>
      </c>
      <c r="E122" s="195" t="s">
        <v>53</v>
      </c>
      <c r="F122" s="195" t="s">
        <v>54</v>
      </c>
      <c r="G122" s="195" t="s">
        <v>122</v>
      </c>
      <c r="H122" s="195" t="s">
        <v>123</v>
      </c>
      <c r="I122" s="195" t="s">
        <v>124</v>
      </c>
      <c r="J122" s="195" t="s">
        <v>110</v>
      </c>
      <c r="K122" s="196" t="s">
        <v>125</v>
      </c>
      <c r="L122" s="197"/>
      <c r="M122" s="100" t="s">
        <v>1</v>
      </c>
      <c r="N122" s="101" t="s">
        <v>36</v>
      </c>
      <c r="O122" s="101" t="s">
        <v>126</v>
      </c>
      <c r="P122" s="101" t="s">
        <v>127</v>
      </c>
      <c r="Q122" s="101" t="s">
        <v>128</v>
      </c>
      <c r="R122" s="101" t="s">
        <v>129</v>
      </c>
      <c r="S122" s="101" t="s">
        <v>130</v>
      </c>
      <c r="T122" s="102" t="s">
        <v>131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8"/>
      <c r="B123" s="39"/>
      <c r="C123" s="107" t="s">
        <v>132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165.565776</v>
      </c>
      <c r="S123" s="104"/>
      <c r="T123" s="201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71</v>
      </c>
      <c r="AU123" s="17" t="s">
        <v>112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71</v>
      </c>
      <c r="E124" s="206" t="s">
        <v>133</v>
      </c>
      <c r="F124" s="206" t="s">
        <v>134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P125+P168+P170+P191+P195+P209</f>
        <v>0</v>
      </c>
      <c r="Q124" s="211"/>
      <c r="R124" s="212">
        <f>R125+R168+R170+R191+R195+R209</f>
        <v>165.565776</v>
      </c>
      <c r="S124" s="211"/>
      <c r="T124" s="213">
        <f>T125+T168+T170+T191+T195+T209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80</v>
      </c>
      <c r="AT124" s="215" t="s">
        <v>71</v>
      </c>
      <c r="AU124" s="215" t="s">
        <v>72</v>
      </c>
      <c r="AY124" s="214" t="s">
        <v>135</v>
      </c>
      <c r="BK124" s="216">
        <f>BK125+BK168+BK170+BK191+BK195+BK209</f>
        <v>0</v>
      </c>
    </row>
    <row r="125" s="12" customFormat="1" ht="22.8" customHeight="1">
      <c r="A125" s="12"/>
      <c r="B125" s="203"/>
      <c r="C125" s="204"/>
      <c r="D125" s="205" t="s">
        <v>71</v>
      </c>
      <c r="E125" s="217" t="s">
        <v>80</v>
      </c>
      <c r="F125" s="217" t="s">
        <v>136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SUM(P126:P167)</f>
        <v>0</v>
      </c>
      <c r="Q125" s="211"/>
      <c r="R125" s="212">
        <f>SUM(R126:R167)</f>
        <v>57.60915</v>
      </c>
      <c r="S125" s="211"/>
      <c r="T125" s="213">
        <f>SUM(T126:T167)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80</v>
      </c>
      <c r="AT125" s="215" t="s">
        <v>71</v>
      </c>
      <c r="AU125" s="215" t="s">
        <v>80</v>
      </c>
      <c r="AY125" s="214" t="s">
        <v>135</v>
      </c>
      <c r="BK125" s="216">
        <f>SUM(BK126:BK167)</f>
        <v>0</v>
      </c>
    </row>
    <row r="126" s="2" customFormat="1" ht="24.15" customHeight="1">
      <c r="A126" s="38"/>
      <c r="B126" s="39"/>
      <c r="C126" s="219" t="s">
        <v>80</v>
      </c>
      <c r="D126" s="219" t="s">
        <v>137</v>
      </c>
      <c r="E126" s="220" t="s">
        <v>138</v>
      </c>
      <c r="F126" s="221" t="s">
        <v>139</v>
      </c>
      <c r="G126" s="222" t="s">
        <v>140</v>
      </c>
      <c r="H126" s="223">
        <v>20</v>
      </c>
      <c r="I126" s="224"/>
      <c r="J126" s="225">
        <f>ROUND(I126*H126,2)</f>
        <v>0</v>
      </c>
      <c r="K126" s="221" t="s">
        <v>141</v>
      </c>
      <c r="L126" s="44"/>
      <c r="M126" s="226" t="s">
        <v>1</v>
      </c>
      <c r="N126" s="227" t="s">
        <v>37</v>
      </c>
      <c r="O126" s="91"/>
      <c r="P126" s="228">
        <f>O126*H126</f>
        <v>0</v>
      </c>
      <c r="Q126" s="228">
        <v>3.0000000000000001E-05</v>
      </c>
      <c r="R126" s="228">
        <f>Q126*H126</f>
        <v>0.00060000000000000006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142</v>
      </c>
      <c r="AT126" s="230" t="s">
        <v>137</v>
      </c>
      <c r="AU126" s="230" t="s">
        <v>82</v>
      </c>
      <c r="AY126" s="17" t="s">
        <v>135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80</v>
      </c>
      <c r="BK126" s="231">
        <f>ROUND(I126*H126,2)</f>
        <v>0</v>
      </c>
      <c r="BL126" s="17" t="s">
        <v>142</v>
      </c>
      <c r="BM126" s="230" t="s">
        <v>143</v>
      </c>
    </row>
    <row r="127" s="2" customFormat="1" ht="49.05" customHeight="1">
      <c r="A127" s="38"/>
      <c r="B127" s="39"/>
      <c r="C127" s="219" t="s">
        <v>82</v>
      </c>
      <c r="D127" s="219" t="s">
        <v>137</v>
      </c>
      <c r="E127" s="220" t="s">
        <v>144</v>
      </c>
      <c r="F127" s="221" t="s">
        <v>145</v>
      </c>
      <c r="G127" s="222" t="s">
        <v>140</v>
      </c>
      <c r="H127" s="223">
        <v>20</v>
      </c>
      <c r="I127" s="224"/>
      <c r="J127" s="225">
        <f>ROUND(I127*H127,2)</f>
        <v>0</v>
      </c>
      <c r="K127" s="221" t="s">
        <v>141</v>
      </c>
      <c r="L127" s="44"/>
      <c r="M127" s="226" t="s">
        <v>1</v>
      </c>
      <c r="N127" s="227" t="s">
        <v>37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142</v>
      </c>
      <c r="AT127" s="230" t="s">
        <v>137</v>
      </c>
      <c r="AU127" s="230" t="s">
        <v>82</v>
      </c>
      <c r="AY127" s="17" t="s">
        <v>135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80</v>
      </c>
      <c r="BK127" s="231">
        <f>ROUND(I127*H127,2)</f>
        <v>0</v>
      </c>
      <c r="BL127" s="17" t="s">
        <v>142</v>
      </c>
      <c r="BM127" s="230" t="s">
        <v>146</v>
      </c>
    </row>
    <row r="128" s="2" customFormat="1" ht="24.15" customHeight="1">
      <c r="A128" s="38"/>
      <c r="B128" s="39"/>
      <c r="C128" s="219" t="s">
        <v>147</v>
      </c>
      <c r="D128" s="219" t="s">
        <v>137</v>
      </c>
      <c r="E128" s="220" t="s">
        <v>148</v>
      </c>
      <c r="F128" s="221" t="s">
        <v>149</v>
      </c>
      <c r="G128" s="222" t="s">
        <v>140</v>
      </c>
      <c r="H128" s="223">
        <v>342</v>
      </c>
      <c r="I128" s="224"/>
      <c r="J128" s="225">
        <f>ROUND(I128*H128,2)</f>
        <v>0</v>
      </c>
      <c r="K128" s="221" t="s">
        <v>141</v>
      </c>
      <c r="L128" s="44"/>
      <c r="M128" s="226" t="s">
        <v>1</v>
      </c>
      <c r="N128" s="227" t="s">
        <v>37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142</v>
      </c>
      <c r="AT128" s="230" t="s">
        <v>137</v>
      </c>
      <c r="AU128" s="230" t="s">
        <v>82</v>
      </c>
      <c r="AY128" s="17" t="s">
        <v>135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80</v>
      </c>
      <c r="BK128" s="231">
        <f>ROUND(I128*H128,2)</f>
        <v>0</v>
      </c>
      <c r="BL128" s="17" t="s">
        <v>142</v>
      </c>
      <c r="BM128" s="230" t="s">
        <v>150</v>
      </c>
    </row>
    <row r="129" s="13" customFormat="1">
      <c r="A129" s="13"/>
      <c r="B129" s="232"/>
      <c r="C129" s="233"/>
      <c r="D129" s="234" t="s">
        <v>151</v>
      </c>
      <c r="E129" s="235" t="s">
        <v>100</v>
      </c>
      <c r="F129" s="236" t="s">
        <v>152</v>
      </c>
      <c r="G129" s="233"/>
      <c r="H129" s="237">
        <v>342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151</v>
      </c>
      <c r="AU129" s="243" t="s">
        <v>82</v>
      </c>
      <c r="AV129" s="13" t="s">
        <v>82</v>
      </c>
      <c r="AW129" s="13" t="s">
        <v>153</v>
      </c>
      <c r="AX129" s="13" t="s">
        <v>80</v>
      </c>
      <c r="AY129" s="243" t="s">
        <v>135</v>
      </c>
    </row>
    <row r="130" s="2" customFormat="1" ht="33" customHeight="1">
      <c r="A130" s="38"/>
      <c r="B130" s="39"/>
      <c r="C130" s="219" t="s">
        <v>142</v>
      </c>
      <c r="D130" s="219" t="s">
        <v>137</v>
      </c>
      <c r="E130" s="220" t="s">
        <v>154</v>
      </c>
      <c r="F130" s="221" t="s">
        <v>155</v>
      </c>
      <c r="G130" s="222" t="s">
        <v>94</v>
      </c>
      <c r="H130" s="223">
        <v>102</v>
      </c>
      <c r="I130" s="224"/>
      <c r="J130" s="225">
        <f>ROUND(I130*H130,2)</f>
        <v>0</v>
      </c>
      <c r="K130" s="221" t="s">
        <v>141</v>
      </c>
      <c r="L130" s="44"/>
      <c r="M130" s="226" t="s">
        <v>1</v>
      </c>
      <c r="N130" s="227" t="s">
        <v>37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142</v>
      </c>
      <c r="AT130" s="230" t="s">
        <v>137</v>
      </c>
      <c r="AU130" s="230" t="s">
        <v>82</v>
      </c>
      <c r="AY130" s="17" t="s">
        <v>135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80</v>
      </c>
      <c r="BK130" s="231">
        <f>ROUND(I130*H130,2)</f>
        <v>0</v>
      </c>
      <c r="BL130" s="17" t="s">
        <v>142</v>
      </c>
      <c r="BM130" s="230" t="s">
        <v>156</v>
      </c>
    </row>
    <row r="131" s="13" customFormat="1">
      <c r="A131" s="13"/>
      <c r="B131" s="232"/>
      <c r="C131" s="233"/>
      <c r="D131" s="234" t="s">
        <v>151</v>
      </c>
      <c r="E131" s="235" t="s">
        <v>1</v>
      </c>
      <c r="F131" s="236" t="s">
        <v>157</v>
      </c>
      <c r="G131" s="233"/>
      <c r="H131" s="237">
        <v>74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151</v>
      </c>
      <c r="AU131" s="243" t="s">
        <v>82</v>
      </c>
      <c r="AV131" s="13" t="s">
        <v>82</v>
      </c>
      <c r="AW131" s="13" t="s">
        <v>153</v>
      </c>
      <c r="AX131" s="13" t="s">
        <v>72</v>
      </c>
      <c r="AY131" s="243" t="s">
        <v>135</v>
      </c>
    </row>
    <row r="132" s="13" customFormat="1">
      <c r="A132" s="13"/>
      <c r="B132" s="232"/>
      <c r="C132" s="233"/>
      <c r="D132" s="234" t="s">
        <v>151</v>
      </c>
      <c r="E132" s="235" t="s">
        <v>1</v>
      </c>
      <c r="F132" s="236" t="s">
        <v>158</v>
      </c>
      <c r="G132" s="233"/>
      <c r="H132" s="237">
        <v>28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151</v>
      </c>
      <c r="AU132" s="243" t="s">
        <v>82</v>
      </c>
      <c r="AV132" s="13" t="s">
        <v>82</v>
      </c>
      <c r="AW132" s="13" t="s">
        <v>153</v>
      </c>
      <c r="AX132" s="13" t="s">
        <v>72</v>
      </c>
      <c r="AY132" s="243" t="s">
        <v>135</v>
      </c>
    </row>
    <row r="133" s="14" customFormat="1">
      <c r="A133" s="14"/>
      <c r="B133" s="244"/>
      <c r="C133" s="245"/>
      <c r="D133" s="234" t="s">
        <v>151</v>
      </c>
      <c r="E133" s="246" t="s">
        <v>92</v>
      </c>
      <c r="F133" s="247" t="s">
        <v>159</v>
      </c>
      <c r="G133" s="245"/>
      <c r="H133" s="248">
        <v>102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151</v>
      </c>
      <c r="AU133" s="254" t="s">
        <v>82</v>
      </c>
      <c r="AV133" s="14" t="s">
        <v>147</v>
      </c>
      <c r="AW133" s="14" t="s">
        <v>153</v>
      </c>
      <c r="AX133" s="14" t="s">
        <v>80</v>
      </c>
      <c r="AY133" s="254" t="s">
        <v>135</v>
      </c>
    </row>
    <row r="134" s="2" customFormat="1" ht="44.25" customHeight="1">
      <c r="A134" s="38"/>
      <c r="B134" s="39"/>
      <c r="C134" s="219" t="s">
        <v>160</v>
      </c>
      <c r="D134" s="219" t="s">
        <v>137</v>
      </c>
      <c r="E134" s="220" t="s">
        <v>161</v>
      </c>
      <c r="F134" s="221" t="s">
        <v>162</v>
      </c>
      <c r="G134" s="222" t="s">
        <v>94</v>
      </c>
      <c r="H134" s="223">
        <v>101.80500000000001</v>
      </c>
      <c r="I134" s="224"/>
      <c r="J134" s="225">
        <f>ROUND(I134*H134,2)</f>
        <v>0</v>
      </c>
      <c r="K134" s="221" t="s">
        <v>141</v>
      </c>
      <c r="L134" s="44"/>
      <c r="M134" s="226" t="s">
        <v>1</v>
      </c>
      <c r="N134" s="227" t="s">
        <v>37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142</v>
      </c>
      <c r="AT134" s="230" t="s">
        <v>137</v>
      </c>
      <c r="AU134" s="230" t="s">
        <v>82</v>
      </c>
      <c r="AY134" s="17" t="s">
        <v>135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80</v>
      </c>
      <c r="BK134" s="231">
        <f>ROUND(I134*H134,2)</f>
        <v>0</v>
      </c>
      <c r="BL134" s="17" t="s">
        <v>142</v>
      </c>
      <c r="BM134" s="230" t="s">
        <v>163</v>
      </c>
    </row>
    <row r="135" s="13" customFormat="1">
      <c r="A135" s="13"/>
      <c r="B135" s="232"/>
      <c r="C135" s="233"/>
      <c r="D135" s="234" t="s">
        <v>151</v>
      </c>
      <c r="E135" s="235" t="s">
        <v>1</v>
      </c>
      <c r="F135" s="236" t="s">
        <v>164</v>
      </c>
      <c r="G135" s="233"/>
      <c r="H135" s="237">
        <v>58.799999999999997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151</v>
      </c>
      <c r="AU135" s="243" t="s">
        <v>82</v>
      </c>
      <c r="AV135" s="13" t="s">
        <v>82</v>
      </c>
      <c r="AW135" s="13" t="s">
        <v>153</v>
      </c>
      <c r="AX135" s="13" t="s">
        <v>72</v>
      </c>
      <c r="AY135" s="243" t="s">
        <v>135</v>
      </c>
    </row>
    <row r="136" s="13" customFormat="1">
      <c r="A136" s="13"/>
      <c r="B136" s="232"/>
      <c r="C136" s="233"/>
      <c r="D136" s="234" t="s">
        <v>151</v>
      </c>
      <c r="E136" s="235" t="s">
        <v>1</v>
      </c>
      <c r="F136" s="236" t="s">
        <v>165</v>
      </c>
      <c r="G136" s="233"/>
      <c r="H136" s="237">
        <v>2.2050000000000001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151</v>
      </c>
      <c r="AU136" s="243" t="s">
        <v>82</v>
      </c>
      <c r="AV136" s="13" t="s">
        <v>82</v>
      </c>
      <c r="AW136" s="13" t="s">
        <v>153</v>
      </c>
      <c r="AX136" s="13" t="s">
        <v>72</v>
      </c>
      <c r="AY136" s="243" t="s">
        <v>135</v>
      </c>
    </row>
    <row r="137" s="13" customFormat="1">
      <c r="A137" s="13"/>
      <c r="B137" s="232"/>
      <c r="C137" s="233"/>
      <c r="D137" s="234" t="s">
        <v>151</v>
      </c>
      <c r="E137" s="235" t="s">
        <v>1</v>
      </c>
      <c r="F137" s="236" t="s">
        <v>166</v>
      </c>
      <c r="G137" s="233"/>
      <c r="H137" s="237">
        <v>21.600000000000001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151</v>
      </c>
      <c r="AU137" s="243" t="s">
        <v>82</v>
      </c>
      <c r="AV137" s="13" t="s">
        <v>82</v>
      </c>
      <c r="AW137" s="13" t="s">
        <v>153</v>
      </c>
      <c r="AX137" s="13" t="s">
        <v>72</v>
      </c>
      <c r="AY137" s="243" t="s">
        <v>135</v>
      </c>
    </row>
    <row r="138" s="13" customFormat="1">
      <c r="A138" s="13"/>
      <c r="B138" s="232"/>
      <c r="C138" s="233"/>
      <c r="D138" s="234" t="s">
        <v>151</v>
      </c>
      <c r="E138" s="235" t="s">
        <v>1</v>
      </c>
      <c r="F138" s="236" t="s">
        <v>167</v>
      </c>
      <c r="G138" s="233"/>
      <c r="H138" s="237">
        <v>19.199999999999999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151</v>
      </c>
      <c r="AU138" s="243" t="s">
        <v>82</v>
      </c>
      <c r="AV138" s="13" t="s">
        <v>82</v>
      </c>
      <c r="AW138" s="13" t="s">
        <v>153</v>
      </c>
      <c r="AX138" s="13" t="s">
        <v>72</v>
      </c>
      <c r="AY138" s="243" t="s">
        <v>135</v>
      </c>
    </row>
    <row r="139" s="14" customFormat="1">
      <c r="A139" s="14"/>
      <c r="B139" s="244"/>
      <c r="C139" s="245"/>
      <c r="D139" s="234" t="s">
        <v>151</v>
      </c>
      <c r="E139" s="246" t="s">
        <v>96</v>
      </c>
      <c r="F139" s="247" t="s">
        <v>159</v>
      </c>
      <c r="G139" s="245"/>
      <c r="H139" s="248">
        <v>101.80500000000001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151</v>
      </c>
      <c r="AU139" s="254" t="s">
        <v>82</v>
      </c>
      <c r="AV139" s="14" t="s">
        <v>147</v>
      </c>
      <c r="AW139" s="14" t="s">
        <v>153</v>
      </c>
      <c r="AX139" s="14" t="s">
        <v>80</v>
      </c>
      <c r="AY139" s="254" t="s">
        <v>135</v>
      </c>
    </row>
    <row r="140" s="2" customFormat="1" ht="62.7" customHeight="1">
      <c r="A140" s="38"/>
      <c r="B140" s="39"/>
      <c r="C140" s="219" t="s">
        <v>168</v>
      </c>
      <c r="D140" s="219" t="s">
        <v>137</v>
      </c>
      <c r="E140" s="220" t="s">
        <v>169</v>
      </c>
      <c r="F140" s="221" t="s">
        <v>170</v>
      </c>
      <c r="G140" s="222" t="s">
        <v>94</v>
      </c>
      <c r="H140" s="223">
        <v>307.40499999999997</v>
      </c>
      <c r="I140" s="224"/>
      <c r="J140" s="225">
        <f>ROUND(I140*H140,2)</f>
        <v>0</v>
      </c>
      <c r="K140" s="221" t="s">
        <v>141</v>
      </c>
      <c r="L140" s="44"/>
      <c r="M140" s="226" t="s">
        <v>1</v>
      </c>
      <c r="N140" s="227" t="s">
        <v>37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142</v>
      </c>
      <c r="AT140" s="230" t="s">
        <v>137</v>
      </c>
      <c r="AU140" s="230" t="s">
        <v>82</v>
      </c>
      <c r="AY140" s="17" t="s">
        <v>135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80</v>
      </c>
      <c r="BK140" s="231">
        <f>ROUND(I140*H140,2)</f>
        <v>0</v>
      </c>
      <c r="BL140" s="17" t="s">
        <v>142</v>
      </c>
      <c r="BM140" s="230" t="s">
        <v>171</v>
      </c>
    </row>
    <row r="141" s="13" customFormat="1">
      <c r="A141" s="13"/>
      <c r="B141" s="232"/>
      <c r="C141" s="233"/>
      <c r="D141" s="234" t="s">
        <v>151</v>
      </c>
      <c r="E141" s="235" t="s">
        <v>1</v>
      </c>
      <c r="F141" s="236" t="s">
        <v>172</v>
      </c>
      <c r="G141" s="233"/>
      <c r="H141" s="237">
        <v>272.20499999999998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151</v>
      </c>
      <c r="AU141" s="243" t="s">
        <v>82</v>
      </c>
      <c r="AV141" s="13" t="s">
        <v>82</v>
      </c>
      <c r="AW141" s="13" t="s">
        <v>153</v>
      </c>
      <c r="AX141" s="13" t="s">
        <v>72</v>
      </c>
      <c r="AY141" s="243" t="s">
        <v>135</v>
      </c>
    </row>
    <row r="142" s="13" customFormat="1">
      <c r="A142" s="13"/>
      <c r="B142" s="232"/>
      <c r="C142" s="233"/>
      <c r="D142" s="234" t="s">
        <v>151</v>
      </c>
      <c r="E142" s="235" t="s">
        <v>1</v>
      </c>
      <c r="F142" s="236" t="s">
        <v>173</v>
      </c>
      <c r="G142" s="233"/>
      <c r="H142" s="237">
        <v>35.200000000000003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151</v>
      </c>
      <c r="AU142" s="243" t="s">
        <v>82</v>
      </c>
      <c r="AV142" s="13" t="s">
        <v>82</v>
      </c>
      <c r="AW142" s="13" t="s">
        <v>153</v>
      </c>
      <c r="AX142" s="13" t="s">
        <v>72</v>
      </c>
      <c r="AY142" s="243" t="s">
        <v>135</v>
      </c>
    </row>
    <row r="143" s="14" customFormat="1">
      <c r="A143" s="14"/>
      <c r="B143" s="244"/>
      <c r="C143" s="245"/>
      <c r="D143" s="234" t="s">
        <v>151</v>
      </c>
      <c r="E143" s="246" t="s">
        <v>1</v>
      </c>
      <c r="F143" s="247" t="s">
        <v>159</v>
      </c>
      <c r="G143" s="245"/>
      <c r="H143" s="248">
        <v>307.40499999999997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151</v>
      </c>
      <c r="AU143" s="254" t="s">
        <v>82</v>
      </c>
      <c r="AV143" s="14" t="s">
        <v>147</v>
      </c>
      <c r="AW143" s="14" t="s">
        <v>153</v>
      </c>
      <c r="AX143" s="14" t="s">
        <v>80</v>
      </c>
      <c r="AY143" s="254" t="s">
        <v>135</v>
      </c>
    </row>
    <row r="144" s="2" customFormat="1" ht="37.8" customHeight="1">
      <c r="A144" s="38"/>
      <c r="B144" s="39"/>
      <c r="C144" s="219" t="s">
        <v>174</v>
      </c>
      <c r="D144" s="219" t="s">
        <v>137</v>
      </c>
      <c r="E144" s="220" t="s">
        <v>175</v>
      </c>
      <c r="F144" s="221" t="s">
        <v>176</v>
      </c>
      <c r="G144" s="222" t="s">
        <v>94</v>
      </c>
      <c r="H144" s="223">
        <v>272.20499999999998</v>
      </c>
      <c r="I144" s="224"/>
      <c r="J144" s="225">
        <f>ROUND(I144*H144,2)</f>
        <v>0</v>
      </c>
      <c r="K144" s="221" t="s">
        <v>141</v>
      </c>
      <c r="L144" s="44"/>
      <c r="M144" s="226" t="s">
        <v>1</v>
      </c>
      <c r="N144" s="227" t="s">
        <v>37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142</v>
      </c>
      <c r="AT144" s="230" t="s">
        <v>137</v>
      </c>
      <c r="AU144" s="230" t="s">
        <v>82</v>
      </c>
      <c r="AY144" s="17" t="s">
        <v>135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80</v>
      </c>
      <c r="BK144" s="231">
        <f>ROUND(I144*H144,2)</f>
        <v>0</v>
      </c>
      <c r="BL144" s="17" t="s">
        <v>142</v>
      </c>
      <c r="BM144" s="230" t="s">
        <v>177</v>
      </c>
    </row>
    <row r="145" s="13" customFormat="1">
      <c r="A145" s="13"/>
      <c r="B145" s="232"/>
      <c r="C145" s="233"/>
      <c r="D145" s="234" t="s">
        <v>151</v>
      </c>
      <c r="E145" s="235" t="s">
        <v>1</v>
      </c>
      <c r="F145" s="236" t="s">
        <v>172</v>
      </c>
      <c r="G145" s="233"/>
      <c r="H145" s="237">
        <v>272.20499999999998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151</v>
      </c>
      <c r="AU145" s="243" t="s">
        <v>82</v>
      </c>
      <c r="AV145" s="13" t="s">
        <v>82</v>
      </c>
      <c r="AW145" s="13" t="s">
        <v>153</v>
      </c>
      <c r="AX145" s="13" t="s">
        <v>80</v>
      </c>
      <c r="AY145" s="243" t="s">
        <v>135</v>
      </c>
    </row>
    <row r="146" s="2" customFormat="1" ht="44.25" customHeight="1">
      <c r="A146" s="38"/>
      <c r="B146" s="39"/>
      <c r="C146" s="219" t="s">
        <v>178</v>
      </c>
      <c r="D146" s="219" t="s">
        <v>137</v>
      </c>
      <c r="E146" s="220" t="s">
        <v>179</v>
      </c>
      <c r="F146" s="221" t="s">
        <v>180</v>
      </c>
      <c r="G146" s="222" t="s">
        <v>94</v>
      </c>
      <c r="H146" s="223">
        <v>35.200000000000003</v>
      </c>
      <c r="I146" s="224"/>
      <c r="J146" s="225">
        <f>ROUND(I146*H146,2)</f>
        <v>0</v>
      </c>
      <c r="K146" s="221" t="s">
        <v>141</v>
      </c>
      <c r="L146" s="44"/>
      <c r="M146" s="226" t="s">
        <v>1</v>
      </c>
      <c r="N146" s="227" t="s">
        <v>37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142</v>
      </c>
      <c r="AT146" s="230" t="s">
        <v>137</v>
      </c>
      <c r="AU146" s="230" t="s">
        <v>82</v>
      </c>
      <c r="AY146" s="17" t="s">
        <v>135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80</v>
      </c>
      <c r="BK146" s="231">
        <f>ROUND(I146*H146,2)</f>
        <v>0</v>
      </c>
      <c r="BL146" s="17" t="s">
        <v>142</v>
      </c>
      <c r="BM146" s="230" t="s">
        <v>181</v>
      </c>
    </row>
    <row r="147" s="13" customFormat="1">
      <c r="A147" s="13"/>
      <c r="B147" s="232"/>
      <c r="C147" s="233"/>
      <c r="D147" s="234" t="s">
        <v>151</v>
      </c>
      <c r="E147" s="235" t="s">
        <v>1</v>
      </c>
      <c r="F147" s="236" t="s">
        <v>182</v>
      </c>
      <c r="G147" s="233"/>
      <c r="H147" s="237">
        <v>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151</v>
      </c>
      <c r="AU147" s="243" t="s">
        <v>82</v>
      </c>
      <c r="AV147" s="13" t="s">
        <v>82</v>
      </c>
      <c r="AW147" s="13" t="s">
        <v>153</v>
      </c>
      <c r="AX147" s="13" t="s">
        <v>72</v>
      </c>
      <c r="AY147" s="243" t="s">
        <v>135</v>
      </c>
    </row>
    <row r="148" s="13" customFormat="1">
      <c r="A148" s="13"/>
      <c r="B148" s="232"/>
      <c r="C148" s="233"/>
      <c r="D148" s="234" t="s">
        <v>151</v>
      </c>
      <c r="E148" s="235" t="s">
        <v>1</v>
      </c>
      <c r="F148" s="236" t="s">
        <v>183</v>
      </c>
      <c r="G148" s="233"/>
      <c r="H148" s="237">
        <v>14.4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151</v>
      </c>
      <c r="AU148" s="243" t="s">
        <v>82</v>
      </c>
      <c r="AV148" s="13" t="s">
        <v>82</v>
      </c>
      <c r="AW148" s="13" t="s">
        <v>153</v>
      </c>
      <c r="AX148" s="13" t="s">
        <v>72</v>
      </c>
      <c r="AY148" s="243" t="s">
        <v>135</v>
      </c>
    </row>
    <row r="149" s="13" customFormat="1">
      <c r="A149" s="13"/>
      <c r="B149" s="232"/>
      <c r="C149" s="233"/>
      <c r="D149" s="234" t="s">
        <v>151</v>
      </c>
      <c r="E149" s="235" t="s">
        <v>1</v>
      </c>
      <c r="F149" s="236" t="s">
        <v>184</v>
      </c>
      <c r="G149" s="233"/>
      <c r="H149" s="237">
        <v>12.800000000000001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151</v>
      </c>
      <c r="AU149" s="243" t="s">
        <v>82</v>
      </c>
      <c r="AV149" s="13" t="s">
        <v>82</v>
      </c>
      <c r="AW149" s="13" t="s">
        <v>153</v>
      </c>
      <c r="AX149" s="13" t="s">
        <v>72</v>
      </c>
      <c r="AY149" s="243" t="s">
        <v>135</v>
      </c>
    </row>
    <row r="150" s="14" customFormat="1">
      <c r="A150" s="14"/>
      <c r="B150" s="244"/>
      <c r="C150" s="245"/>
      <c r="D150" s="234" t="s">
        <v>151</v>
      </c>
      <c r="E150" s="246" t="s">
        <v>103</v>
      </c>
      <c r="F150" s="247" t="s">
        <v>159</v>
      </c>
      <c r="G150" s="245"/>
      <c r="H150" s="248">
        <v>35.200000000000003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151</v>
      </c>
      <c r="AU150" s="254" t="s">
        <v>82</v>
      </c>
      <c r="AV150" s="14" t="s">
        <v>147</v>
      </c>
      <c r="AW150" s="14" t="s">
        <v>153</v>
      </c>
      <c r="AX150" s="14" t="s">
        <v>80</v>
      </c>
      <c r="AY150" s="254" t="s">
        <v>135</v>
      </c>
    </row>
    <row r="151" s="2" customFormat="1" ht="66.75" customHeight="1">
      <c r="A151" s="38"/>
      <c r="B151" s="39"/>
      <c r="C151" s="219" t="s">
        <v>185</v>
      </c>
      <c r="D151" s="219" t="s">
        <v>137</v>
      </c>
      <c r="E151" s="220" t="s">
        <v>186</v>
      </c>
      <c r="F151" s="221" t="s">
        <v>187</v>
      </c>
      <c r="G151" s="222" t="s">
        <v>94</v>
      </c>
      <c r="H151" s="223">
        <v>28.800000000000001</v>
      </c>
      <c r="I151" s="224"/>
      <c r="J151" s="225">
        <f>ROUND(I151*H151,2)</f>
        <v>0</v>
      </c>
      <c r="K151" s="221" t="s">
        <v>141</v>
      </c>
      <c r="L151" s="44"/>
      <c r="M151" s="226" t="s">
        <v>1</v>
      </c>
      <c r="N151" s="227" t="s">
        <v>37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142</v>
      </c>
      <c r="AT151" s="230" t="s">
        <v>137</v>
      </c>
      <c r="AU151" s="230" t="s">
        <v>82</v>
      </c>
      <c r="AY151" s="17" t="s">
        <v>135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80</v>
      </c>
      <c r="BK151" s="231">
        <f>ROUND(I151*H151,2)</f>
        <v>0</v>
      </c>
      <c r="BL151" s="17" t="s">
        <v>142</v>
      </c>
      <c r="BM151" s="230" t="s">
        <v>188</v>
      </c>
    </row>
    <row r="152" s="13" customFormat="1">
      <c r="A152" s="13"/>
      <c r="B152" s="232"/>
      <c r="C152" s="233"/>
      <c r="D152" s="234" t="s">
        <v>151</v>
      </c>
      <c r="E152" s="235" t="s">
        <v>1</v>
      </c>
      <c r="F152" s="236" t="s">
        <v>189</v>
      </c>
      <c r="G152" s="233"/>
      <c r="H152" s="237">
        <v>14.4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151</v>
      </c>
      <c r="AU152" s="243" t="s">
        <v>82</v>
      </c>
      <c r="AV152" s="13" t="s">
        <v>82</v>
      </c>
      <c r="AW152" s="13" t="s">
        <v>153</v>
      </c>
      <c r="AX152" s="13" t="s">
        <v>72</v>
      </c>
      <c r="AY152" s="243" t="s">
        <v>135</v>
      </c>
    </row>
    <row r="153" s="13" customFormat="1">
      <c r="A153" s="13"/>
      <c r="B153" s="232"/>
      <c r="C153" s="233"/>
      <c r="D153" s="234" t="s">
        <v>151</v>
      </c>
      <c r="E153" s="235" t="s">
        <v>1</v>
      </c>
      <c r="F153" s="236" t="s">
        <v>190</v>
      </c>
      <c r="G153" s="233"/>
      <c r="H153" s="237">
        <v>6.4000000000000004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151</v>
      </c>
      <c r="AU153" s="243" t="s">
        <v>82</v>
      </c>
      <c r="AV153" s="13" t="s">
        <v>82</v>
      </c>
      <c r="AW153" s="13" t="s">
        <v>153</v>
      </c>
      <c r="AX153" s="13" t="s">
        <v>72</v>
      </c>
      <c r="AY153" s="243" t="s">
        <v>135</v>
      </c>
    </row>
    <row r="154" s="13" customFormat="1">
      <c r="A154" s="13"/>
      <c r="B154" s="232"/>
      <c r="C154" s="233"/>
      <c r="D154" s="234" t="s">
        <v>151</v>
      </c>
      <c r="E154" s="235" t="s">
        <v>1</v>
      </c>
      <c r="F154" s="236" t="s">
        <v>182</v>
      </c>
      <c r="G154" s="233"/>
      <c r="H154" s="237">
        <v>8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151</v>
      </c>
      <c r="AU154" s="243" t="s">
        <v>82</v>
      </c>
      <c r="AV154" s="13" t="s">
        <v>82</v>
      </c>
      <c r="AW154" s="13" t="s">
        <v>153</v>
      </c>
      <c r="AX154" s="13" t="s">
        <v>72</v>
      </c>
      <c r="AY154" s="243" t="s">
        <v>135</v>
      </c>
    </row>
    <row r="155" s="14" customFormat="1">
      <c r="A155" s="14"/>
      <c r="B155" s="244"/>
      <c r="C155" s="245"/>
      <c r="D155" s="234" t="s">
        <v>151</v>
      </c>
      <c r="E155" s="246" t="s">
        <v>191</v>
      </c>
      <c r="F155" s="247" t="s">
        <v>159</v>
      </c>
      <c r="G155" s="245"/>
      <c r="H155" s="248">
        <v>28.800000000000001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151</v>
      </c>
      <c r="AU155" s="254" t="s">
        <v>82</v>
      </c>
      <c r="AV155" s="14" t="s">
        <v>147</v>
      </c>
      <c r="AW155" s="14" t="s">
        <v>153</v>
      </c>
      <c r="AX155" s="14" t="s">
        <v>80</v>
      </c>
      <c r="AY155" s="254" t="s">
        <v>135</v>
      </c>
    </row>
    <row r="156" s="2" customFormat="1" ht="16.5" customHeight="1">
      <c r="A156" s="38"/>
      <c r="B156" s="39"/>
      <c r="C156" s="255" t="s">
        <v>192</v>
      </c>
      <c r="D156" s="255" t="s">
        <v>193</v>
      </c>
      <c r="E156" s="256" t="s">
        <v>194</v>
      </c>
      <c r="F156" s="257" t="s">
        <v>195</v>
      </c>
      <c r="G156" s="258" t="s">
        <v>196</v>
      </c>
      <c r="H156" s="259">
        <v>57.600000000000001</v>
      </c>
      <c r="I156" s="260"/>
      <c r="J156" s="261">
        <f>ROUND(I156*H156,2)</f>
        <v>0</v>
      </c>
      <c r="K156" s="257" t="s">
        <v>141</v>
      </c>
      <c r="L156" s="262"/>
      <c r="M156" s="263" t="s">
        <v>1</v>
      </c>
      <c r="N156" s="264" t="s">
        <v>37</v>
      </c>
      <c r="O156" s="91"/>
      <c r="P156" s="228">
        <f>O156*H156</f>
        <v>0</v>
      </c>
      <c r="Q156" s="228">
        <v>1</v>
      </c>
      <c r="R156" s="228">
        <f>Q156*H156</f>
        <v>57.600000000000001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178</v>
      </c>
      <c r="AT156" s="230" t="s">
        <v>193</v>
      </c>
      <c r="AU156" s="230" t="s">
        <v>82</v>
      </c>
      <c r="AY156" s="17" t="s">
        <v>135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80</v>
      </c>
      <c r="BK156" s="231">
        <f>ROUND(I156*H156,2)</f>
        <v>0</v>
      </c>
      <c r="BL156" s="17" t="s">
        <v>142</v>
      </c>
      <c r="BM156" s="230" t="s">
        <v>197</v>
      </c>
    </row>
    <row r="157" s="13" customFormat="1">
      <c r="A157" s="13"/>
      <c r="B157" s="232"/>
      <c r="C157" s="233"/>
      <c r="D157" s="234" t="s">
        <v>151</v>
      </c>
      <c r="E157" s="233"/>
      <c r="F157" s="236" t="s">
        <v>198</v>
      </c>
      <c r="G157" s="233"/>
      <c r="H157" s="237">
        <v>57.600000000000001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151</v>
      </c>
      <c r="AU157" s="243" t="s">
        <v>82</v>
      </c>
      <c r="AV157" s="13" t="s">
        <v>82</v>
      </c>
      <c r="AW157" s="13" t="s">
        <v>4</v>
      </c>
      <c r="AX157" s="13" t="s">
        <v>80</v>
      </c>
      <c r="AY157" s="243" t="s">
        <v>135</v>
      </c>
    </row>
    <row r="158" s="2" customFormat="1" ht="37.8" customHeight="1">
      <c r="A158" s="38"/>
      <c r="B158" s="39"/>
      <c r="C158" s="219" t="s">
        <v>199</v>
      </c>
      <c r="D158" s="219" t="s">
        <v>137</v>
      </c>
      <c r="E158" s="220" t="s">
        <v>200</v>
      </c>
      <c r="F158" s="221" t="s">
        <v>201</v>
      </c>
      <c r="G158" s="222" t="s">
        <v>140</v>
      </c>
      <c r="H158" s="223">
        <v>342</v>
      </c>
      <c r="I158" s="224"/>
      <c r="J158" s="225">
        <f>ROUND(I158*H158,2)</f>
        <v>0</v>
      </c>
      <c r="K158" s="221" t="s">
        <v>141</v>
      </c>
      <c r="L158" s="44"/>
      <c r="M158" s="226" t="s">
        <v>1</v>
      </c>
      <c r="N158" s="227" t="s">
        <v>37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142</v>
      </c>
      <c r="AT158" s="230" t="s">
        <v>137</v>
      </c>
      <c r="AU158" s="230" t="s">
        <v>82</v>
      </c>
      <c r="AY158" s="17" t="s">
        <v>135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80</v>
      </c>
      <c r="BK158" s="231">
        <f>ROUND(I158*H158,2)</f>
        <v>0</v>
      </c>
      <c r="BL158" s="17" t="s">
        <v>142</v>
      </c>
      <c r="BM158" s="230" t="s">
        <v>202</v>
      </c>
    </row>
    <row r="159" s="13" customFormat="1">
      <c r="A159" s="13"/>
      <c r="B159" s="232"/>
      <c r="C159" s="233"/>
      <c r="D159" s="234" t="s">
        <v>151</v>
      </c>
      <c r="E159" s="235" t="s">
        <v>1</v>
      </c>
      <c r="F159" s="236" t="s">
        <v>100</v>
      </c>
      <c r="G159" s="233"/>
      <c r="H159" s="237">
        <v>342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151</v>
      </c>
      <c r="AU159" s="243" t="s">
        <v>82</v>
      </c>
      <c r="AV159" s="13" t="s">
        <v>82</v>
      </c>
      <c r="AW159" s="13" t="s">
        <v>153</v>
      </c>
      <c r="AX159" s="13" t="s">
        <v>80</v>
      </c>
      <c r="AY159" s="243" t="s">
        <v>135</v>
      </c>
    </row>
    <row r="160" s="2" customFormat="1" ht="24.15" customHeight="1">
      <c r="A160" s="38"/>
      <c r="B160" s="39"/>
      <c r="C160" s="219" t="s">
        <v>8</v>
      </c>
      <c r="D160" s="219" t="s">
        <v>137</v>
      </c>
      <c r="E160" s="220" t="s">
        <v>203</v>
      </c>
      <c r="F160" s="221" t="s">
        <v>204</v>
      </c>
      <c r="G160" s="222" t="s">
        <v>140</v>
      </c>
      <c r="H160" s="223">
        <v>342</v>
      </c>
      <c r="I160" s="224"/>
      <c r="J160" s="225">
        <f>ROUND(I160*H160,2)</f>
        <v>0</v>
      </c>
      <c r="K160" s="221" t="s">
        <v>141</v>
      </c>
      <c r="L160" s="44"/>
      <c r="M160" s="226" t="s">
        <v>1</v>
      </c>
      <c r="N160" s="227" t="s">
        <v>37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142</v>
      </c>
      <c r="AT160" s="230" t="s">
        <v>137</v>
      </c>
      <c r="AU160" s="230" t="s">
        <v>82</v>
      </c>
      <c r="AY160" s="17" t="s">
        <v>135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80</v>
      </c>
      <c r="BK160" s="231">
        <f>ROUND(I160*H160,2)</f>
        <v>0</v>
      </c>
      <c r="BL160" s="17" t="s">
        <v>142</v>
      </c>
      <c r="BM160" s="230" t="s">
        <v>205</v>
      </c>
    </row>
    <row r="161" s="13" customFormat="1">
      <c r="A161" s="13"/>
      <c r="B161" s="232"/>
      <c r="C161" s="233"/>
      <c r="D161" s="234" t="s">
        <v>151</v>
      </c>
      <c r="E161" s="235" t="s">
        <v>1</v>
      </c>
      <c r="F161" s="236" t="s">
        <v>100</v>
      </c>
      <c r="G161" s="233"/>
      <c r="H161" s="237">
        <v>342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151</v>
      </c>
      <c r="AU161" s="243" t="s">
        <v>82</v>
      </c>
      <c r="AV161" s="13" t="s">
        <v>82</v>
      </c>
      <c r="AW161" s="13" t="s">
        <v>153</v>
      </c>
      <c r="AX161" s="13" t="s">
        <v>80</v>
      </c>
      <c r="AY161" s="243" t="s">
        <v>135</v>
      </c>
    </row>
    <row r="162" s="2" customFormat="1" ht="16.5" customHeight="1">
      <c r="A162" s="38"/>
      <c r="B162" s="39"/>
      <c r="C162" s="255" t="s">
        <v>206</v>
      </c>
      <c r="D162" s="255" t="s">
        <v>193</v>
      </c>
      <c r="E162" s="256" t="s">
        <v>207</v>
      </c>
      <c r="F162" s="257" t="s">
        <v>208</v>
      </c>
      <c r="G162" s="258" t="s">
        <v>209</v>
      </c>
      <c r="H162" s="259">
        <v>8.5500000000000007</v>
      </c>
      <c r="I162" s="260"/>
      <c r="J162" s="261">
        <f>ROUND(I162*H162,2)</f>
        <v>0</v>
      </c>
      <c r="K162" s="257" t="s">
        <v>141</v>
      </c>
      <c r="L162" s="262"/>
      <c r="M162" s="263" t="s">
        <v>1</v>
      </c>
      <c r="N162" s="264" t="s">
        <v>37</v>
      </c>
      <c r="O162" s="91"/>
      <c r="P162" s="228">
        <f>O162*H162</f>
        <v>0</v>
      </c>
      <c r="Q162" s="228">
        <v>0.001</v>
      </c>
      <c r="R162" s="228">
        <f>Q162*H162</f>
        <v>0.0085500000000000003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178</v>
      </c>
      <c r="AT162" s="230" t="s">
        <v>193</v>
      </c>
      <c r="AU162" s="230" t="s">
        <v>82</v>
      </c>
      <c r="AY162" s="17" t="s">
        <v>135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80</v>
      </c>
      <c r="BK162" s="231">
        <f>ROUND(I162*H162,2)</f>
        <v>0</v>
      </c>
      <c r="BL162" s="17" t="s">
        <v>142</v>
      </c>
      <c r="BM162" s="230" t="s">
        <v>210</v>
      </c>
    </row>
    <row r="163" s="13" customFormat="1">
      <c r="A163" s="13"/>
      <c r="B163" s="232"/>
      <c r="C163" s="233"/>
      <c r="D163" s="234" t="s">
        <v>151</v>
      </c>
      <c r="E163" s="233"/>
      <c r="F163" s="236" t="s">
        <v>211</v>
      </c>
      <c r="G163" s="233"/>
      <c r="H163" s="237">
        <v>8.5500000000000007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151</v>
      </c>
      <c r="AU163" s="243" t="s">
        <v>82</v>
      </c>
      <c r="AV163" s="13" t="s">
        <v>82</v>
      </c>
      <c r="AW163" s="13" t="s">
        <v>4</v>
      </c>
      <c r="AX163" s="13" t="s">
        <v>80</v>
      </c>
      <c r="AY163" s="243" t="s">
        <v>135</v>
      </c>
    </row>
    <row r="164" s="2" customFormat="1" ht="33" customHeight="1">
      <c r="A164" s="38"/>
      <c r="B164" s="39"/>
      <c r="C164" s="219" t="s">
        <v>212</v>
      </c>
      <c r="D164" s="219" t="s">
        <v>137</v>
      </c>
      <c r="E164" s="220" t="s">
        <v>213</v>
      </c>
      <c r="F164" s="221" t="s">
        <v>214</v>
      </c>
      <c r="G164" s="222" t="s">
        <v>140</v>
      </c>
      <c r="H164" s="223">
        <v>323</v>
      </c>
      <c r="I164" s="224"/>
      <c r="J164" s="225">
        <f>ROUND(I164*H164,2)</f>
        <v>0</v>
      </c>
      <c r="K164" s="221" t="s">
        <v>141</v>
      </c>
      <c r="L164" s="44"/>
      <c r="M164" s="226" t="s">
        <v>1</v>
      </c>
      <c r="N164" s="227" t="s">
        <v>37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142</v>
      </c>
      <c r="AT164" s="230" t="s">
        <v>137</v>
      </c>
      <c r="AU164" s="230" t="s">
        <v>82</v>
      </c>
      <c r="AY164" s="17" t="s">
        <v>135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80</v>
      </c>
      <c r="BK164" s="231">
        <f>ROUND(I164*H164,2)</f>
        <v>0</v>
      </c>
      <c r="BL164" s="17" t="s">
        <v>142</v>
      </c>
      <c r="BM164" s="230" t="s">
        <v>215</v>
      </c>
    </row>
    <row r="165" s="13" customFormat="1">
      <c r="A165" s="13"/>
      <c r="B165" s="232"/>
      <c r="C165" s="233"/>
      <c r="D165" s="234" t="s">
        <v>151</v>
      </c>
      <c r="E165" s="235" t="s">
        <v>1</v>
      </c>
      <c r="F165" s="236" t="s">
        <v>216</v>
      </c>
      <c r="G165" s="233"/>
      <c r="H165" s="237">
        <v>323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151</v>
      </c>
      <c r="AU165" s="243" t="s">
        <v>82</v>
      </c>
      <c r="AV165" s="13" t="s">
        <v>82</v>
      </c>
      <c r="AW165" s="13" t="s">
        <v>153</v>
      </c>
      <c r="AX165" s="13" t="s">
        <v>80</v>
      </c>
      <c r="AY165" s="243" t="s">
        <v>135</v>
      </c>
    </row>
    <row r="166" s="2" customFormat="1" ht="49.05" customHeight="1">
      <c r="A166" s="38"/>
      <c r="B166" s="39"/>
      <c r="C166" s="219" t="s">
        <v>217</v>
      </c>
      <c r="D166" s="219" t="s">
        <v>137</v>
      </c>
      <c r="E166" s="220" t="s">
        <v>218</v>
      </c>
      <c r="F166" s="221" t="s">
        <v>219</v>
      </c>
      <c r="G166" s="222" t="s">
        <v>140</v>
      </c>
      <c r="H166" s="223">
        <v>53</v>
      </c>
      <c r="I166" s="224"/>
      <c r="J166" s="225">
        <f>ROUND(I166*H166,2)</f>
        <v>0</v>
      </c>
      <c r="K166" s="221" t="s">
        <v>141</v>
      </c>
      <c r="L166" s="44"/>
      <c r="M166" s="226" t="s">
        <v>1</v>
      </c>
      <c r="N166" s="227" t="s">
        <v>37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142</v>
      </c>
      <c r="AT166" s="230" t="s">
        <v>137</v>
      </c>
      <c r="AU166" s="230" t="s">
        <v>82</v>
      </c>
      <c r="AY166" s="17" t="s">
        <v>135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80</v>
      </c>
      <c r="BK166" s="231">
        <f>ROUND(I166*H166,2)</f>
        <v>0</v>
      </c>
      <c r="BL166" s="17" t="s">
        <v>142</v>
      </c>
      <c r="BM166" s="230" t="s">
        <v>220</v>
      </c>
    </row>
    <row r="167" s="13" customFormat="1">
      <c r="A167" s="13"/>
      <c r="B167" s="232"/>
      <c r="C167" s="233"/>
      <c r="D167" s="234" t="s">
        <v>151</v>
      </c>
      <c r="E167" s="235" t="s">
        <v>1</v>
      </c>
      <c r="F167" s="236" t="s">
        <v>221</v>
      </c>
      <c r="G167" s="233"/>
      <c r="H167" s="237">
        <v>53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151</v>
      </c>
      <c r="AU167" s="243" t="s">
        <v>82</v>
      </c>
      <c r="AV167" s="13" t="s">
        <v>82</v>
      </c>
      <c r="AW167" s="13" t="s">
        <v>153</v>
      </c>
      <c r="AX167" s="13" t="s">
        <v>80</v>
      </c>
      <c r="AY167" s="243" t="s">
        <v>135</v>
      </c>
    </row>
    <row r="168" s="12" customFormat="1" ht="22.8" customHeight="1">
      <c r="A168" s="12"/>
      <c r="B168" s="203"/>
      <c r="C168" s="204"/>
      <c r="D168" s="205" t="s">
        <v>71</v>
      </c>
      <c r="E168" s="217" t="s">
        <v>82</v>
      </c>
      <c r="F168" s="217" t="s">
        <v>222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P169</f>
        <v>0</v>
      </c>
      <c r="Q168" s="211"/>
      <c r="R168" s="212">
        <f>R169</f>
        <v>77.9632</v>
      </c>
      <c r="S168" s="211"/>
      <c r="T168" s="213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80</v>
      </c>
      <c r="AT168" s="215" t="s">
        <v>71</v>
      </c>
      <c r="AU168" s="215" t="s">
        <v>80</v>
      </c>
      <c r="AY168" s="214" t="s">
        <v>135</v>
      </c>
      <c r="BK168" s="216">
        <f>BK169</f>
        <v>0</v>
      </c>
    </row>
    <row r="169" s="2" customFormat="1" ht="55.5" customHeight="1">
      <c r="A169" s="38"/>
      <c r="B169" s="39"/>
      <c r="C169" s="219" t="s">
        <v>223</v>
      </c>
      <c r="D169" s="219" t="s">
        <v>137</v>
      </c>
      <c r="E169" s="220" t="s">
        <v>224</v>
      </c>
      <c r="F169" s="221" t="s">
        <v>225</v>
      </c>
      <c r="G169" s="222" t="s">
        <v>226</v>
      </c>
      <c r="H169" s="223">
        <v>280</v>
      </c>
      <c r="I169" s="224"/>
      <c r="J169" s="225">
        <f>ROUND(I169*H169,2)</f>
        <v>0</v>
      </c>
      <c r="K169" s="221" t="s">
        <v>141</v>
      </c>
      <c r="L169" s="44"/>
      <c r="M169" s="226" t="s">
        <v>1</v>
      </c>
      <c r="N169" s="227" t="s">
        <v>37</v>
      </c>
      <c r="O169" s="91"/>
      <c r="P169" s="228">
        <f>O169*H169</f>
        <v>0</v>
      </c>
      <c r="Q169" s="228">
        <v>0.27844000000000002</v>
      </c>
      <c r="R169" s="228">
        <f>Q169*H169</f>
        <v>77.9632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142</v>
      </c>
      <c r="AT169" s="230" t="s">
        <v>137</v>
      </c>
      <c r="AU169" s="230" t="s">
        <v>82</v>
      </c>
      <c r="AY169" s="17" t="s">
        <v>135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80</v>
      </c>
      <c r="BK169" s="231">
        <f>ROUND(I169*H169,2)</f>
        <v>0</v>
      </c>
      <c r="BL169" s="17" t="s">
        <v>142</v>
      </c>
      <c r="BM169" s="230" t="s">
        <v>227</v>
      </c>
    </row>
    <row r="170" s="12" customFormat="1" ht="22.8" customHeight="1">
      <c r="A170" s="12"/>
      <c r="B170" s="203"/>
      <c r="C170" s="204"/>
      <c r="D170" s="205" t="s">
        <v>71</v>
      </c>
      <c r="E170" s="217" t="s">
        <v>160</v>
      </c>
      <c r="F170" s="217" t="s">
        <v>228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SUM(P171:P190)</f>
        <v>0</v>
      </c>
      <c r="Q170" s="211"/>
      <c r="R170" s="212">
        <f>SUM(R171:R190)</f>
        <v>11.9556</v>
      </c>
      <c r="S170" s="211"/>
      <c r="T170" s="213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80</v>
      </c>
      <c r="AT170" s="215" t="s">
        <v>71</v>
      </c>
      <c r="AU170" s="215" t="s">
        <v>80</v>
      </c>
      <c r="AY170" s="214" t="s">
        <v>135</v>
      </c>
      <c r="BK170" s="216">
        <f>SUM(BK171:BK190)</f>
        <v>0</v>
      </c>
    </row>
    <row r="171" s="2" customFormat="1" ht="37.8" customHeight="1">
      <c r="A171" s="38"/>
      <c r="B171" s="39"/>
      <c r="C171" s="219" t="s">
        <v>229</v>
      </c>
      <c r="D171" s="219" t="s">
        <v>137</v>
      </c>
      <c r="E171" s="220" t="s">
        <v>230</v>
      </c>
      <c r="F171" s="221" t="s">
        <v>231</v>
      </c>
      <c r="G171" s="222" t="s">
        <v>140</v>
      </c>
      <c r="H171" s="223">
        <v>28</v>
      </c>
      <c r="I171" s="224"/>
      <c r="J171" s="225">
        <f>ROUND(I171*H171,2)</f>
        <v>0</v>
      </c>
      <c r="K171" s="221" t="s">
        <v>141</v>
      </c>
      <c r="L171" s="44"/>
      <c r="M171" s="226" t="s">
        <v>1</v>
      </c>
      <c r="N171" s="227" t="s">
        <v>37</v>
      </c>
      <c r="O171" s="91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142</v>
      </c>
      <c r="AT171" s="230" t="s">
        <v>137</v>
      </c>
      <c r="AU171" s="230" t="s">
        <v>82</v>
      </c>
      <c r="AY171" s="17" t="s">
        <v>135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80</v>
      </c>
      <c r="BK171" s="231">
        <f>ROUND(I171*H171,2)</f>
        <v>0</v>
      </c>
      <c r="BL171" s="17" t="s">
        <v>142</v>
      </c>
      <c r="BM171" s="230" t="s">
        <v>232</v>
      </c>
    </row>
    <row r="172" s="13" customFormat="1">
      <c r="A172" s="13"/>
      <c r="B172" s="232"/>
      <c r="C172" s="233"/>
      <c r="D172" s="234" t="s">
        <v>151</v>
      </c>
      <c r="E172" s="235" t="s">
        <v>1</v>
      </c>
      <c r="F172" s="236" t="s">
        <v>158</v>
      </c>
      <c r="G172" s="233"/>
      <c r="H172" s="237">
        <v>28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151</v>
      </c>
      <c r="AU172" s="243" t="s">
        <v>82</v>
      </c>
      <c r="AV172" s="13" t="s">
        <v>82</v>
      </c>
      <c r="AW172" s="13" t="s">
        <v>153</v>
      </c>
      <c r="AX172" s="13" t="s">
        <v>80</v>
      </c>
      <c r="AY172" s="243" t="s">
        <v>135</v>
      </c>
    </row>
    <row r="173" s="2" customFormat="1" ht="33" customHeight="1">
      <c r="A173" s="38"/>
      <c r="B173" s="39"/>
      <c r="C173" s="219" t="s">
        <v>233</v>
      </c>
      <c r="D173" s="219" t="s">
        <v>137</v>
      </c>
      <c r="E173" s="220" t="s">
        <v>234</v>
      </c>
      <c r="F173" s="221" t="s">
        <v>235</v>
      </c>
      <c r="G173" s="222" t="s">
        <v>140</v>
      </c>
      <c r="H173" s="223">
        <v>602</v>
      </c>
      <c r="I173" s="224"/>
      <c r="J173" s="225">
        <f>ROUND(I173*H173,2)</f>
        <v>0</v>
      </c>
      <c r="K173" s="221" t="s">
        <v>141</v>
      </c>
      <c r="L173" s="44"/>
      <c r="M173" s="226" t="s">
        <v>1</v>
      </c>
      <c r="N173" s="227" t="s">
        <v>37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142</v>
      </c>
      <c r="AT173" s="230" t="s">
        <v>137</v>
      </c>
      <c r="AU173" s="230" t="s">
        <v>82</v>
      </c>
      <c r="AY173" s="17" t="s">
        <v>135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80</v>
      </c>
      <c r="BK173" s="231">
        <f>ROUND(I173*H173,2)</f>
        <v>0</v>
      </c>
      <c r="BL173" s="17" t="s">
        <v>142</v>
      </c>
      <c r="BM173" s="230" t="s">
        <v>236</v>
      </c>
    </row>
    <row r="174" s="13" customFormat="1">
      <c r="A174" s="13"/>
      <c r="B174" s="232"/>
      <c r="C174" s="233"/>
      <c r="D174" s="234" t="s">
        <v>151</v>
      </c>
      <c r="E174" s="235" t="s">
        <v>1</v>
      </c>
      <c r="F174" s="236" t="s">
        <v>237</v>
      </c>
      <c r="G174" s="233"/>
      <c r="H174" s="237">
        <v>560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151</v>
      </c>
      <c r="AU174" s="243" t="s">
        <v>82</v>
      </c>
      <c r="AV174" s="13" t="s">
        <v>82</v>
      </c>
      <c r="AW174" s="13" t="s">
        <v>153</v>
      </c>
      <c r="AX174" s="13" t="s">
        <v>72</v>
      </c>
      <c r="AY174" s="243" t="s">
        <v>135</v>
      </c>
    </row>
    <row r="175" s="13" customFormat="1">
      <c r="A175" s="13"/>
      <c r="B175" s="232"/>
      <c r="C175" s="233"/>
      <c r="D175" s="234" t="s">
        <v>151</v>
      </c>
      <c r="E175" s="235" t="s">
        <v>1</v>
      </c>
      <c r="F175" s="236" t="s">
        <v>238</v>
      </c>
      <c r="G175" s="233"/>
      <c r="H175" s="237">
        <v>42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151</v>
      </c>
      <c r="AU175" s="243" t="s">
        <v>82</v>
      </c>
      <c r="AV175" s="13" t="s">
        <v>82</v>
      </c>
      <c r="AW175" s="13" t="s">
        <v>153</v>
      </c>
      <c r="AX175" s="13" t="s">
        <v>72</v>
      </c>
      <c r="AY175" s="243" t="s">
        <v>135</v>
      </c>
    </row>
    <row r="176" s="14" customFormat="1">
      <c r="A176" s="14"/>
      <c r="B176" s="244"/>
      <c r="C176" s="245"/>
      <c r="D176" s="234" t="s">
        <v>151</v>
      </c>
      <c r="E176" s="246" t="s">
        <v>1</v>
      </c>
      <c r="F176" s="247" t="s">
        <v>159</v>
      </c>
      <c r="G176" s="245"/>
      <c r="H176" s="248">
        <v>602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151</v>
      </c>
      <c r="AU176" s="254" t="s">
        <v>82</v>
      </c>
      <c r="AV176" s="14" t="s">
        <v>147</v>
      </c>
      <c r="AW176" s="14" t="s">
        <v>153</v>
      </c>
      <c r="AX176" s="14" t="s">
        <v>80</v>
      </c>
      <c r="AY176" s="254" t="s">
        <v>135</v>
      </c>
    </row>
    <row r="177" s="2" customFormat="1" ht="37.8" customHeight="1">
      <c r="A177" s="38"/>
      <c r="B177" s="39"/>
      <c r="C177" s="219" t="s">
        <v>239</v>
      </c>
      <c r="D177" s="219" t="s">
        <v>137</v>
      </c>
      <c r="E177" s="220" t="s">
        <v>240</v>
      </c>
      <c r="F177" s="221" t="s">
        <v>241</v>
      </c>
      <c r="G177" s="222" t="s">
        <v>140</v>
      </c>
      <c r="H177" s="223">
        <v>41</v>
      </c>
      <c r="I177" s="224"/>
      <c r="J177" s="225">
        <f>ROUND(I177*H177,2)</f>
        <v>0</v>
      </c>
      <c r="K177" s="221" t="s">
        <v>141</v>
      </c>
      <c r="L177" s="44"/>
      <c r="M177" s="226" t="s">
        <v>1</v>
      </c>
      <c r="N177" s="227" t="s">
        <v>37</v>
      </c>
      <c r="O177" s="91"/>
      <c r="P177" s="228">
        <f>O177*H177</f>
        <v>0</v>
      </c>
      <c r="Q177" s="228">
        <v>0.29160000000000003</v>
      </c>
      <c r="R177" s="228">
        <f>Q177*H177</f>
        <v>11.9556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142</v>
      </c>
      <c r="AT177" s="230" t="s">
        <v>137</v>
      </c>
      <c r="AU177" s="230" t="s">
        <v>82</v>
      </c>
      <c r="AY177" s="17" t="s">
        <v>135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80</v>
      </c>
      <c r="BK177" s="231">
        <f>ROUND(I177*H177,2)</f>
        <v>0</v>
      </c>
      <c r="BL177" s="17" t="s">
        <v>142</v>
      </c>
      <c r="BM177" s="230" t="s">
        <v>242</v>
      </c>
    </row>
    <row r="178" s="13" customFormat="1">
      <c r="A178" s="13"/>
      <c r="B178" s="232"/>
      <c r="C178" s="233"/>
      <c r="D178" s="234" t="s">
        <v>151</v>
      </c>
      <c r="E178" s="235" t="s">
        <v>1</v>
      </c>
      <c r="F178" s="236" t="s">
        <v>243</v>
      </c>
      <c r="G178" s="233"/>
      <c r="H178" s="237">
        <v>41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151</v>
      </c>
      <c r="AU178" s="243" t="s">
        <v>82</v>
      </c>
      <c r="AV178" s="13" t="s">
        <v>82</v>
      </c>
      <c r="AW178" s="13" t="s">
        <v>153</v>
      </c>
      <c r="AX178" s="13" t="s">
        <v>80</v>
      </c>
      <c r="AY178" s="243" t="s">
        <v>135</v>
      </c>
    </row>
    <row r="179" s="2" customFormat="1" ht="33" customHeight="1">
      <c r="A179" s="38"/>
      <c r="B179" s="39"/>
      <c r="C179" s="219" t="s">
        <v>244</v>
      </c>
      <c r="D179" s="219" t="s">
        <v>137</v>
      </c>
      <c r="E179" s="220" t="s">
        <v>245</v>
      </c>
      <c r="F179" s="221" t="s">
        <v>246</v>
      </c>
      <c r="G179" s="222" t="s">
        <v>140</v>
      </c>
      <c r="H179" s="223">
        <v>320</v>
      </c>
      <c r="I179" s="224"/>
      <c r="J179" s="225">
        <f>ROUND(I179*H179,2)</f>
        <v>0</v>
      </c>
      <c r="K179" s="221" t="s">
        <v>141</v>
      </c>
      <c r="L179" s="44"/>
      <c r="M179" s="226" t="s">
        <v>1</v>
      </c>
      <c r="N179" s="227" t="s">
        <v>37</v>
      </c>
      <c r="O179" s="91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142</v>
      </c>
      <c r="AT179" s="230" t="s">
        <v>137</v>
      </c>
      <c r="AU179" s="230" t="s">
        <v>82</v>
      </c>
      <c r="AY179" s="17" t="s">
        <v>135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80</v>
      </c>
      <c r="BK179" s="231">
        <f>ROUND(I179*H179,2)</f>
        <v>0</v>
      </c>
      <c r="BL179" s="17" t="s">
        <v>142</v>
      </c>
      <c r="BM179" s="230" t="s">
        <v>247</v>
      </c>
    </row>
    <row r="180" s="13" customFormat="1">
      <c r="A180" s="13"/>
      <c r="B180" s="232"/>
      <c r="C180" s="233"/>
      <c r="D180" s="234" t="s">
        <v>151</v>
      </c>
      <c r="E180" s="235" t="s">
        <v>1</v>
      </c>
      <c r="F180" s="236" t="s">
        <v>248</v>
      </c>
      <c r="G180" s="233"/>
      <c r="H180" s="237">
        <v>40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151</v>
      </c>
      <c r="AU180" s="243" t="s">
        <v>82</v>
      </c>
      <c r="AV180" s="13" t="s">
        <v>82</v>
      </c>
      <c r="AW180" s="13" t="s">
        <v>153</v>
      </c>
      <c r="AX180" s="13" t="s">
        <v>72</v>
      </c>
      <c r="AY180" s="243" t="s">
        <v>135</v>
      </c>
    </row>
    <row r="181" s="13" customFormat="1">
      <c r="A181" s="13"/>
      <c r="B181" s="232"/>
      <c r="C181" s="233"/>
      <c r="D181" s="234" t="s">
        <v>151</v>
      </c>
      <c r="E181" s="235" t="s">
        <v>1</v>
      </c>
      <c r="F181" s="236" t="s">
        <v>249</v>
      </c>
      <c r="G181" s="233"/>
      <c r="H181" s="237">
        <v>280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151</v>
      </c>
      <c r="AU181" s="243" t="s">
        <v>82</v>
      </c>
      <c r="AV181" s="13" t="s">
        <v>82</v>
      </c>
      <c r="AW181" s="13" t="s">
        <v>153</v>
      </c>
      <c r="AX181" s="13" t="s">
        <v>72</v>
      </c>
      <c r="AY181" s="243" t="s">
        <v>135</v>
      </c>
    </row>
    <row r="182" s="14" customFormat="1">
      <c r="A182" s="14"/>
      <c r="B182" s="244"/>
      <c r="C182" s="245"/>
      <c r="D182" s="234" t="s">
        <v>151</v>
      </c>
      <c r="E182" s="246" t="s">
        <v>1</v>
      </c>
      <c r="F182" s="247" t="s">
        <v>159</v>
      </c>
      <c r="G182" s="245"/>
      <c r="H182" s="248">
        <v>320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151</v>
      </c>
      <c r="AU182" s="254" t="s">
        <v>82</v>
      </c>
      <c r="AV182" s="14" t="s">
        <v>147</v>
      </c>
      <c r="AW182" s="14" t="s">
        <v>153</v>
      </c>
      <c r="AX182" s="14" t="s">
        <v>80</v>
      </c>
      <c r="AY182" s="254" t="s">
        <v>135</v>
      </c>
    </row>
    <row r="183" s="2" customFormat="1" ht="33" customHeight="1">
      <c r="A183" s="38"/>
      <c r="B183" s="39"/>
      <c r="C183" s="219" t="s">
        <v>7</v>
      </c>
      <c r="D183" s="219" t="s">
        <v>137</v>
      </c>
      <c r="E183" s="220" t="s">
        <v>250</v>
      </c>
      <c r="F183" s="221" t="s">
        <v>251</v>
      </c>
      <c r="G183" s="222" t="s">
        <v>140</v>
      </c>
      <c r="H183" s="223">
        <v>320</v>
      </c>
      <c r="I183" s="224"/>
      <c r="J183" s="225">
        <f>ROUND(I183*H183,2)</f>
        <v>0</v>
      </c>
      <c r="K183" s="221" t="s">
        <v>141</v>
      </c>
      <c r="L183" s="44"/>
      <c r="M183" s="226" t="s">
        <v>1</v>
      </c>
      <c r="N183" s="227" t="s">
        <v>37</v>
      </c>
      <c r="O183" s="91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142</v>
      </c>
      <c r="AT183" s="230" t="s">
        <v>137</v>
      </c>
      <c r="AU183" s="230" t="s">
        <v>82</v>
      </c>
      <c r="AY183" s="17" t="s">
        <v>135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80</v>
      </c>
      <c r="BK183" s="231">
        <f>ROUND(I183*H183,2)</f>
        <v>0</v>
      </c>
      <c r="BL183" s="17" t="s">
        <v>142</v>
      </c>
      <c r="BM183" s="230" t="s">
        <v>252</v>
      </c>
    </row>
    <row r="184" s="13" customFormat="1">
      <c r="A184" s="13"/>
      <c r="B184" s="232"/>
      <c r="C184" s="233"/>
      <c r="D184" s="234" t="s">
        <v>151</v>
      </c>
      <c r="E184" s="235" t="s">
        <v>1</v>
      </c>
      <c r="F184" s="236" t="s">
        <v>248</v>
      </c>
      <c r="G184" s="233"/>
      <c r="H184" s="237">
        <v>40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151</v>
      </c>
      <c r="AU184" s="243" t="s">
        <v>82</v>
      </c>
      <c r="AV184" s="13" t="s">
        <v>82</v>
      </c>
      <c r="AW184" s="13" t="s">
        <v>153</v>
      </c>
      <c r="AX184" s="13" t="s">
        <v>72</v>
      </c>
      <c r="AY184" s="243" t="s">
        <v>135</v>
      </c>
    </row>
    <row r="185" s="13" customFormat="1">
      <c r="A185" s="13"/>
      <c r="B185" s="232"/>
      <c r="C185" s="233"/>
      <c r="D185" s="234" t="s">
        <v>151</v>
      </c>
      <c r="E185" s="235" t="s">
        <v>1</v>
      </c>
      <c r="F185" s="236" t="s">
        <v>249</v>
      </c>
      <c r="G185" s="233"/>
      <c r="H185" s="237">
        <v>280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151</v>
      </c>
      <c r="AU185" s="243" t="s">
        <v>82</v>
      </c>
      <c r="AV185" s="13" t="s">
        <v>82</v>
      </c>
      <c r="AW185" s="13" t="s">
        <v>153</v>
      </c>
      <c r="AX185" s="13" t="s">
        <v>72</v>
      </c>
      <c r="AY185" s="243" t="s">
        <v>135</v>
      </c>
    </row>
    <row r="186" s="14" customFormat="1">
      <c r="A186" s="14"/>
      <c r="B186" s="244"/>
      <c r="C186" s="245"/>
      <c r="D186" s="234" t="s">
        <v>151</v>
      </c>
      <c r="E186" s="246" t="s">
        <v>1</v>
      </c>
      <c r="F186" s="247" t="s">
        <v>159</v>
      </c>
      <c r="G186" s="245"/>
      <c r="H186" s="248">
        <v>320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151</v>
      </c>
      <c r="AU186" s="254" t="s">
        <v>82</v>
      </c>
      <c r="AV186" s="14" t="s">
        <v>147</v>
      </c>
      <c r="AW186" s="14" t="s">
        <v>153</v>
      </c>
      <c r="AX186" s="14" t="s">
        <v>80</v>
      </c>
      <c r="AY186" s="254" t="s">
        <v>135</v>
      </c>
    </row>
    <row r="187" s="2" customFormat="1" ht="49.05" customHeight="1">
      <c r="A187" s="38"/>
      <c r="B187" s="39"/>
      <c r="C187" s="219" t="s">
        <v>253</v>
      </c>
      <c r="D187" s="219" t="s">
        <v>137</v>
      </c>
      <c r="E187" s="220" t="s">
        <v>254</v>
      </c>
      <c r="F187" s="221" t="s">
        <v>255</v>
      </c>
      <c r="G187" s="222" t="s">
        <v>140</v>
      </c>
      <c r="H187" s="223">
        <v>320</v>
      </c>
      <c r="I187" s="224"/>
      <c r="J187" s="225">
        <f>ROUND(I187*H187,2)</f>
        <v>0</v>
      </c>
      <c r="K187" s="221" t="s">
        <v>141</v>
      </c>
      <c r="L187" s="44"/>
      <c r="M187" s="226" t="s">
        <v>1</v>
      </c>
      <c r="N187" s="227" t="s">
        <v>37</v>
      </c>
      <c r="O187" s="91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142</v>
      </c>
      <c r="AT187" s="230" t="s">
        <v>137</v>
      </c>
      <c r="AU187" s="230" t="s">
        <v>82</v>
      </c>
      <c r="AY187" s="17" t="s">
        <v>135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80</v>
      </c>
      <c r="BK187" s="231">
        <f>ROUND(I187*H187,2)</f>
        <v>0</v>
      </c>
      <c r="BL187" s="17" t="s">
        <v>142</v>
      </c>
      <c r="BM187" s="230" t="s">
        <v>256</v>
      </c>
    </row>
    <row r="188" s="13" customFormat="1">
      <c r="A188" s="13"/>
      <c r="B188" s="232"/>
      <c r="C188" s="233"/>
      <c r="D188" s="234" t="s">
        <v>151</v>
      </c>
      <c r="E188" s="235" t="s">
        <v>1</v>
      </c>
      <c r="F188" s="236" t="s">
        <v>248</v>
      </c>
      <c r="G188" s="233"/>
      <c r="H188" s="237">
        <v>40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151</v>
      </c>
      <c r="AU188" s="243" t="s">
        <v>82</v>
      </c>
      <c r="AV188" s="13" t="s">
        <v>82</v>
      </c>
      <c r="AW188" s="13" t="s">
        <v>153</v>
      </c>
      <c r="AX188" s="13" t="s">
        <v>72</v>
      </c>
      <c r="AY188" s="243" t="s">
        <v>135</v>
      </c>
    </row>
    <row r="189" s="13" customFormat="1">
      <c r="A189" s="13"/>
      <c r="B189" s="232"/>
      <c r="C189" s="233"/>
      <c r="D189" s="234" t="s">
        <v>151</v>
      </c>
      <c r="E189" s="235" t="s">
        <v>1</v>
      </c>
      <c r="F189" s="236" t="s">
        <v>249</v>
      </c>
      <c r="G189" s="233"/>
      <c r="H189" s="237">
        <v>280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151</v>
      </c>
      <c r="AU189" s="243" t="s">
        <v>82</v>
      </c>
      <c r="AV189" s="13" t="s">
        <v>82</v>
      </c>
      <c r="AW189" s="13" t="s">
        <v>153</v>
      </c>
      <c r="AX189" s="13" t="s">
        <v>72</v>
      </c>
      <c r="AY189" s="243" t="s">
        <v>135</v>
      </c>
    </row>
    <row r="190" s="14" customFormat="1">
      <c r="A190" s="14"/>
      <c r="B190" s="244"/>
      <c r="C190" s="245"/>
      <c r="D190" s="234" t="s">
        <v>151</v>
      </c>
      <c r="E190" s="246" t="s">
        <v>1</v>
      </c>
      <c r="F190" s="247" t="s">
        <v>159</v>
      </c>
      <c r="G190" s="245"/>
      <c r="H190" s="248">
        <v>320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151</v>
      </c>
      <c r="AU190" s="254" t="s">
        <v>82</v>
      </c>
      <c r="AV190" s="14" t="s">
        <v>147</v>
      </c>
      <c r="AW190" s="14" t="s">
        <v>153</v>
      </c>
      <c r="AX190" s="14" t="s">
        <v>80</v>
      </c>
      <c r="AY190" s="254" t="s">
        <v>135</v>
      </c>
    </row>
    <row r="191" s="12" customFormat="1" ht="22.8" customHeight="1">
      <c r="A191" s="12"/>
      <c r="B191" s="203"/>
      <c r="C191" s="204"/>
      <c r="D191" s="205" t="s">
        <v>71</v>
      </c>
      <c r="E191" s="217" t="s">
        <v>178</v>
      </c>
      <c r="F191" s="217" t="s">
        <v>257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SUM(P192:P194)</f>
        <v>0</v>
      </c>
      <c r="Q191" s="211"/>
      <c r="R191" s="212">
        <f>SUM(R192:R194)</f>
        <v>0.10991999999999999</v>
      </c>
      <c r="S191" s="211"/>
      <c r="T191" s="213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80</v>
      </c>
      <c r="AT191" s="215" t="s">
        <v>71</v>
      </c>
      <c r="AU191" s="215" t="s">
        <v>80</v>
      </c>
      <c r="AY191" s="214" t="s">
        <v>135</v>
      </c>
      <c r="BK191" s="216">
        <f>SUM(BK192:BK194)</f>
        <v>0</v>
      </c>
    </row>
    <row r="192" s="2" customFormat="1" ht="24.15" customHeight="1">
      <c r="A192" s="38"/>
      <c r="B192" s="39"/>
      <c r="C192" s="219" t="s">
        <v>258</v>
      </c>
      <c r="D192" s="219" t="s">
        <v>137</v>
      </c>
      <c r="E192" s="220" t="s">
        <v>259</v>
      </c>
      <c r="F192" s="221" t="s">
        <v>260</v>
      </c>
      <c r="G192" s="222" t="s">
        <v>226</v>
      </c>
      <c r="H192" s="223">
        <v>30</v>
      </c>
      <c r="I192" s="224"/>
      <c r="J192" s="225">
        <f>ROUND(I192*H192,2)</f>
        <v>0</v>
      </c>
      <c r="K192" s="221" t="s">
        <v>141</v>
      </c>
      <c r="L192" s="44"/>
      <c r="M192" s="226" t="s">
        <v>1</v>
      </c>
      <c r="N192" s="227" t="s">
        <v>37</v>
      </c>
      <c r="O192" s="91"/>
      <c r="P192" s="228">
        <f>O192*H192</f>
        <v>0</v>
      </c>
      <c r="Q192" s="228">
        <v>1.0000000000000001E-05</v>
      </c>
      <c r="R192" s="228">
        <f>Q192*H192</f>
        <v>0.00030000000000000003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142</v>
      </c>
      <c r="AT192" s="230" t="s">
        <v>137</v>
      </c>
      <c r="AU192" s="230" t="s">
        <v>82</v>
      </c>
      <c r="AY192" s="17" t="s">
        <v>135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80</v>
      </c>
      <c r="BK192" s="231">
        <f>ROUND(I192*H192,2)</f>
        <v>0</v>
      </c>
      <c r="BL192" s="17" t="s">
        <v>142</v>
      </c>
      <c r="BM192" s="230" t="s">
        <v>261</v>
      </c>
    </row>
    <row r="193" s="2" customFormat="1" ht="24.15" customHeight="1">
      <c r="A193" s="38"/>
      <c r="B193" s="39"/>
      <c r="C193" s="255" t="s">
        <v>262</v>
      </c>
      <c r="D193" s="255" t="s">
        <v>193</v>
      </c>
      <c r="E193" s="256" t="s">
        <v>263</v>
      </c>
      <c r="F193" s="257" t="s">
        <v>264</v>
      </c>
      <c r="G193" s="258" t="s">
        <v>226</v>
      </c>
      <c r="H193" s="259">
        <v>30.449999999999999</v>
      </c>
      <c r="I193" s="260"/>
      <c r="J193" s="261">
        <f>ROUND(I193*H193,2)</f>
        <v>0</v>
      </c>
      <c r="K193" s="257" t="s">
        <v>141</v>
      </c>
      <c r="L193" s="262"/>
      <c r="M193" s="263" t="s">
        <v>1</v>
      </c>
      <c r="N193" s="264" t="s">
        <v>37</v>
      </c>
      <c r="O193" s="91"/>
      <c r="P193" s="228">
        <f>O193*H193</f>
        <v>0</v>
      </c>
      <c r="Q193" s="228">
        <v>0.0035999999999999999</v>
      </c>
      <c r="R193" s="228">
        <f>Q193*H193</f>
        <v>0.10962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178</v>
      </c>
      <c r="AT193" s="230" t="s">
        <v>193</v>
      </c>
      <c r="AU193" s="230" t="s">
        <v>82</v>
      </c>
      <c r="AY193" s="17" t="s">
        <v>135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80</v>
      </c>
      <c r="BK193" s="231">
        <f>ROUND(I193*H193,2)</f>
        <v>0</v>
      </c>
      <c r="BL193" s="17" t="s">
        <v>142</v>
      </c>
      <c r="BM193" s="230" t="s">
        <v>265</v>
      </c>
    </row>
    <row r="194" s="13" customFormat="1">
      <c r="A194" s="13"/>
      <c r="B194" s="232"/>
      <c r="C194" s="233"/>
      <c r="D194" s="234" t="s">
        <v>151</v>
      </c>
      <c r="E194" s="233"/>
      <c r="F194" s="236" t="s">
        <v>266</v>
      </c>
      <c r="G194" s="233"/>
      <c r="H194" s="237">
        <v>30.449999999999999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151</v>
      </c>
      <c r="AU194" s="243" t="s">
        <v>82</v>
      </c>
      <c r="AV194" s="13" t="s">
        <v>82</v>
      </c>
      <c r="AW194" s="13" t="s">
        <v>4</v>
      </c>
      <c r="AX194" s="13" t="s">
        <v>80</v>
      </c>
      <c r="AY194" s="243" t="s">
        <v>135</v>
      </c>
    </row>
    <row r="195" s="12" customFormat="1" ht="22.8" customHeight="1">
      <c r="A195" s="12"/>
      <c r="B195" s="203"/>
      <c r="C195" s="204"/>
      <c r="D195" s="205" t="s">
        <v>71</v>
      </c>
      <c r="E195" s="217" t="s">
        <v>185</v>
      </c>
      <c r="F195" s="217" t="s">
        <v>267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SUM(P196:P208)</f>
        <v>0</v>
      </c>
      <c r="Q195" s="211"/>
      <c r="R195" s="212">
        <f>SUM(R196:R208)</f>
        <v>17.927906000000004</v>
      </c>
      <c r="S195" s="211"/>
      <c r="T195" s="213">
        <f>SUM(T196:T208)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80</v>
      </c>
      <c r="AT195" s="215" t="s">
        <v>71</v>
      </c>
      <c r="AU195" s="215" t="s">
        <v>80</v>
      </c>
      <c r="AY195" s="214" t="s">
        <v>135</v>
      </c>
      <c r="BK195" s="216">
        <f>SUM(BK196:BK208)</f>
        <v>0</v>
      </c>
    </row>
    <row r="196" s="2" customFormat="1" ht="24.15" customHeight="1">
      <c r="A196" s="38"/>
      <c r="B196" s="39"/>
      <c r="C196" s="219" t="s">
        <v>268</v>
      </c>
      <c r="D196" s="219" t="s">
        <v>137</v>
      </c>
      <c r="E196" s="220" t="s">
        <v>269</v>
      </c>
      <c r="F196" s="221" t="s">
        <v>270</v>
      </c>
      <c r="G196" s="222" t="s">
        <v>271</v>
      </c>
      <c r="H196" s="223">
        <v>2</v>
      </c>
      <c r="I196" s="224"/>
      <c r="J196" s="225">
        <f>ROUND(I196*H196,2)</f>
        <v>0</v>
      </c>
      <c r="K196" s="221" t="s">
        <v>141</v>
      </c>
      <c r="L196" s="44"/>
      <c r="M196" s="226" t="s">
        <v>1</v>
      </c>
      <c r="N196" s="227" t="s">
        <v>37</v>
      </c>
      <c r="O196" s="91"/>
      <c r="P196" s="228">
        <f>O196*H196</f>
        <v>0</v>
      </c>
      <c r="Q196" s="228">
        <v>0.00069999999999999999</v>
      </c>
      <c r="R196" s="228">
        <f>Q196*H196</f>
        <v>0.0014</v>
      </c>
      <c r="S196" s="228">
        <v>0</v>
      </c>
      <c r="T196" s="22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142</v>
      </c>
      <c r="AT196" s="230" t="s">
        <v>137</v>
      </c>
      <c r="AU196" s="230" t="s">
        <v>82</v>
      </c>
      <c r="AY196" s="17" t="s">
        <v>135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80</v>
      </c>
      <c r="BK196" s="231">
        <f>ROUND(I196*H196,2)</f>
        <v>0</v>
      </c>
      <c r="BL196" s="17" t="s">
        <v>142</v>
      </c>
      <c r="BM196" s="230" t="s">
        <v>272</v>
      </c>
    </row>
    <row r="197" s="2" customFormat="1" ht="24.15" customHeight="1">
      <c r="A197" s="38"/>
      <c r="B197" s="39"/>
      <c r="C197" s="219" t="s">
        <v>273</v>
      </c>
      <c r="D197" s="219" t="s">
        <v>137</v>
      </c>
      <c r="E197" s="220" t="s">
        <v>274</v>
      </c>
      <c r="F197" s="221" t="s">
        <v>275</v>
      </c>
      <c r="G197" s="222" t="s">
        <v>226</v>
      </c>
      <c r="H197" s="223">
        <v>3.5</v>
      </c>
      <c r="I197" s="224"/>
      <c r="J197" s="225">
        <f>ROUND(I197*H197,2)</f>
        <v>0</v>
      </c>
      <c r="K197" s="221" t="s">
        <v>141</v>
      </c>
      <c r="L197" s="44"/>
      <c r="M197" s="226" t="s">
        <v>1</v>
      </c>
      <c r="N197" s="227" t="s">
        <v>37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142</v>
      </c>
      <c r="AT197" s="230" t="s">
        <v>137</v>
      </c>
      <c r="AU197" s="230" t="s">
        <v>82</v>
      </c>
      <c r="AY197" s="17" t="s">
        <v>135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80</v>
      </c>
      <c r="BK197" s="231">
        <f>ROUND(I197*H197,2)</f>
        <v>0</v>
      </c>
      <c r="BL197" s="17" t="s">
        <v>142</v>
      </c>
      <c r="BM197" s="230" t="s">
        <v>276</v>
      </c>
    </row>
    <row r="198" s="2" customFormat="1" ht="24.15" customHeight="1">
      <c r="A198" s="38"/>
      <c r="B198" s="39"/>
      <c r="C198" s="219" t="s">
        <v>277</v>
      </c>
      <c r="D198" s="219" t="s">
        <v>137</v>
      </c>
      <c r="E198" s="220" t="s">
        <v>278</v>
      </c>
      <c r="F198" s="221" t="s">
        <v>279</v>
      </c>
      <c r="G198" s="222" t="s">
        <v>226</v>
      </c>
      <c r="H198" s="223">
        <v>3.5</v>
      </c>
      <c r="I198" s="224"/>
      <c r="J198" s="225">
        <f>ROUND(I198*H198,2)</f>
        <v>0</v>
      </c>
      <c r="K198" s="221" t="s">
        <v>141</v>
      </c>
      <c r="L198" s="44"/>
      <c r="M198" s="226" t="s">
        <v>1</v>
      </c>
      <c r="N198" s="227" t="s">
        <v>37</v>
      </c>
      <c r="O198" s="91"/>
      <c r="P198" s="228">
        <f>O198*H198</f>
        <v>0</v>
      </c>
      <c r="Q198" s="228">
        <v>0.00021000000000000001</v>
      </c>
      <c r="R198" s="228">
        <f>Q198*H198</f>
        <v>0.00073499999999999998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142</v>
      </c>
      <c r="AT198" s="230" t="s">
        <v>137</v>
      </c>
      <c r="AU198" s="230" t="s">
        <v>82</v>
      </c>
      <c r="AY198" s="17" t="s">
        <v>135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80</v>
      </c>
      <c r="BK198" s="231">
        <f>ROUND(I198*H198,2)</f>
        <v>0</v>
      </c>
      <c r="BL198" s="17" t="s">
        <v>142</v>
      </c>
      <c r="BM198" s="230" t="s">
        <v>280</v>
      </c>
    </row>
    <row r="199" s="2" customFormat="1" ht="16.5" customHeight="1">
      <c r="A199" s="38"/>
      <c r="B199" s="39"/>
      <c r="C199" s="219" t="s">
        <v>281</v>
      </c>
      <c r="D199" s="219" t="s">
        <v>137</v>
      </c>
      <c r="E199" s="220" t="s">
        <v>282</v>
      </c>
      <c r="F199" s="221" t="s">
        <v>283</v>
      </c>
      <c r="G199" s="222" t="s">
        <v>271</v>
      </c>
      <c r="H199" s="223">
        <v>2</v>
      </c>
      <c r="I199" s="224"/>
      <c r="J199" s="225">
        <f>ROUND(I199*H199,2)</f>
        <v>0</v>
      </c>
      <c r="K199" s="221" t="s">
        <v>1</v>
      </c>
      <c r="L199" s="44"/>
      <c r="M199" s="226" t="s">
        <v>1</v>
      </c>
      <c r="N199" s="227" t="s">
        <v>37</v>
      </c>
      <c r="O199" s="91"/>
      <c r="P199" s="228">
        <f>O199*H199</f>
        <v>0</v>
      </c>
      <c r="Q199" s="228">
        <v>5.8003900000000002</v>
      </c>
      <c r="R199" s="228">
        <f>Q199*H199</f>
        <v>11.60078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142</v>
      </c>
      <c r="AT199" s="230" t="s">
        <v>137</v>
      </c>
      <c r="AU199" s="230" t="s">
        <v>82</v>
      </c>
      <c r="AY199" s="17" t="s">
        <v>135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80</v>
      </c>
      <c r="BK199" s="231">
        <f>ROUND(I199*H199,2)</f>
        <v>0</v>
      </c>
      <c r="BL199" s="17" t="s">
        <v>142</v>
      </c>
      <c r="BM199" s="230" t="s">
        <v>284</v>
      </c>
    </row>
    <row r="200" s="2" customFormat="1" ht="24.15" customHeight="1">
      <c r="A200" s="38"/>
      <c r="B200" s="39"/>
      <c r="C200" s="219" t="s">
        <v>285</v>
      </c>
      <c r="D200" s="219" t="s">
        <v>137</v>
      </c>
      <c r="E200" s="220" t="s">
        <v>286</v>
      </c>
      <c r="F200" s="221" t="s">
        <v>287</v>
      </c>
      <c r="G200" s="222" t="s">
        <v>140</v>
      </c>
      <c r="H200" s="223">
        <v>320</v>
      </c>
      <c r="I200" s="224"/>
      <c r="J200" s="225">
        <f>ROUND(I200*H200,2)</f>
        <v>0</v>
      </c>
      <c r="K200" s="221" t="s">
        <v>141</v>
      </c>
      <c r="L200" s="44"/>
      <c r="M200" s="226" t="s">
        <v>1</v>
      </c>
      <c r="N200" s="227" t="s">
        <v>37</v>
      </c>
      <c r="O200" s="91"/>
      <c r="P200" s="228">
        <f>O200*H200</f>
        <v>0</v>
      </c>
      <c r="Q200" s="228">
        <v>0.00046999999999999999</v>
      </c>
      <c r="R200" s="228">
        <f>Q200*H200</f>
        <v>0.15040000000000001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142</v>
      </c>
      <c r="AT200" s="230" t="s">
        <v>137</v>
      </c>
      <c r="AU200" s="230" t="s">
        <v>82</v>
      </c>
      <c r="AY200" s="17" t="s">
        <v>135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80</v>
      </c>
      <c r="BK200" s="231">
        <f>ROUND(I200*H200,2)</f>
        <v>0</v>
      </c>
      <c r="BL200" s="17" t="s">
        <v>142</v>
      </c>
      <c r="BM200" s="230" t="s">
        <v>288</v>
      </c>
    </row>
    <row r="201" s="13" customFormat="1">
      <c r="A201" s="13"/>
      <c r="B201" s="232"/>
      <c r="C201" s="233"/>
      <c r="D201" s="234" t="s">
        <v>151</v>
      </c>
      <c r="E201" s="235" t="s">
        <v>1</v>
      </c>
      <c r="F201" s="236" t="s">
        <v>248</v>
      </c>
      <c r="G201" s="233"/>
      <c r="H201" s="237">
        <v>40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151</v>
      </c>
      <c r="AU201" s="243" t="s">
        <v>82</v>
      </c>
      <c r="AV201" s="13" t="s">
        <v>82</v>
      </c>
      <c r="AW201" s="13" t="s">
        <v>153</v>
      </c>
      <c r="AX201" s="13" t="s">
        <v>72</v>
      </c>
      <c r="AY201" s="243" t="s">
        <v>135</v>
      </c>
    </row>
    <row r="202" s="13" customFormat="1">
      <c r="A202" s="13"/>
      <c r="B202" s="232"/>
      <c r="C202" s="233"/>
      <c r="D202" s="234" t="s">
        <v>151</v>
      </c>
      <c r="E202" s="235" t="s">
        <v>1</v>
      </c>
      <c r="F202" s="236" t="s">
        <v>249</v>
      </c>
      <c r="G202" s="233"/>
      <c r="H202" s="237">
        <v>280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151</v>
      </c>
      <c r="AU202" s="243" t="s">
        <v>82</v>
      </c>
      <c r="AV202" s="13" t="s">
        <v>82</v>
      </c>
      <c r="AW202" s="13" t="s">
        <v>153</v>
      </c>
      <c r="AX202" s="13" t="s">
        <v>72</v>
      </c>
      <c r="AY202" s="243" t="s">
        <v>135</v>
      </c>
    </row>
    <row r="203" s="14" customFormat="1">
      <c r="A203" s="14"/>
      <c r="B203" s="244"/>
      <c r="C203" s="245"/>
      <c r="D203" s="234" t="s">
        <v>151</v>
      </c>
      <c r="E203" s="246" t="s">
        <v>1</v>
      </c>
      <c r="F203" s="247" t="s">
        <v>159</v>
      </c>
      <c r="G203" s="245"/>
      <c r="H203" s="248">
        <v>320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151</v>
      </c>
      <c r="AU203" s="254" t="s">
        <v>82</v>
      </c>
      <c r="AV203" s="14" t="s">
        <v>147</v>
      </c>
      <c r="AW203" s="14" t="s">
        <v>153</v>
      </c>
      <c r="AX203" s="14" t="s">
        <v>80</v>
      </c>
      <c r="AY203" s="254" t="s">
        <v>135</v>
      </c>
    </row>
    <row r="204" s="2" customFormat="1" ht="24.15" customHeight="1">
      <c r="A204" s="38"/>
      <c r="B204" s="39"/>
      <c r="C204" s="219" t="s">
        <v>289</v>
      </c>
      <c r="D204" s="219" t="s">
        <v>137</v>
      </c>
      <c r="E204" s="220" t="s">
        <v>290</v>
      </c>
      <c r="F204" s="221" t="s">
        <v>291</v>
      </c>
      <c r="G204" s="222" t="s">
        <v>226</v>
      </c>
      <c r="H204" s="223">
        <v>15</v>
      </c>
      <c r="I204" s="224"/>
      <c r="J204" s="225">
        <f>ROUND(I204*H204,2)</f>
        <v>0</v>
      </c>
      <c r="K204" s="221" t="s">
        <v>141</v>
      </c>
      <c r="L204" s="44"/>
      <c r="M204" s="226" t="s">
        <v>1</v>
      </c>
      <c r="N204" s="227" t="s">
        <v>37</v>
      </c>
      <c r="O204" s="91"/>
      <c r="P204" s="228">
        <f>O204*H204</f>
        <v>0</v>
      </c>
      <c r="Q204" s="228">
        <v>0.16370999999999999</v>
      </c>
      <c r="R204" s="228">
        <f>Q204*H204</f>
        <v>2.4556499999999999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142</v>
      </c>
      <c r="AT204" s="230" t="s">
        <v>137</v>
      </c>
      <c r="AU204" s="230" t="s">
        <v>82</v>
      </c>
      <c r="AY204" s="17" t="s">
        <v>135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80</v>
      </c>
      <c r="BK204" s="231">
        <f>ROUND(I204*H204,2)</f>
        <v>0</v>
      </c>
      <c r="BL204" s="17" t="s">
        <v>142</v>
      </c>
      <c r="BM204" s="230" t="s">
        <v>292</v>
      </c>
    </row>
    <row r="205" s="2" customFormat="1" ht="16.5" customHeight="1">
      <c r="A205" s="38"/>
      <c r="B205" s="39"/>
      <c r="C205" s="255" t="s">
        <v>293</v>
      </c>
      <c r="D205" s="255" t="s">
        <v>193</v>
      </c>
      <c r="E205" s="256" t="s">
        <v>294</v>
      </c>
      <c r="F205" s="257" t="s">
        <v>295</v>
      </c>
      <c r="G205" s="258" t="s">
        <v>226</v>
      </c>
      <c r="H205" s="259">
        <v>15</v>
      </c>
      <c r="I205" s="260"/>
      <c r="J205" s="261">
        <f>ROUND(I205*H205,2)</f>
        <v>0</v>
      </c>
      <c r="K205" s="257" t="s">
        <v>141</v>
      </c>
      <c r="L205" s="262"/>
      <c r="M205" s="263" t="s">
        <v>1</v>
      </c>
      <c r="N205" s="264" t="s">
        <v>37</v>
      </c>
      <c r="O205" s="91"/>
      <c r="P205" s="228">
        <f>O205*H205</f>
        <v>0</v>
      </c>
      <c r="Q205" s="228">
        <v>0.13400000000000001</v>
      </c>
      <c r="R205" s="228">
        <f>Q205*H205</f>
        <v>2.0100000000000002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178</v>
      </c>
      <c r="AT205" s="230" t="s">
        <v>193</v>
      </c>
      <c r="AU205" s="230" t="s">
        <v>82</v>
      </c>
      <c r="AY205" s="17" t="s">
        <v>135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80</v>
      </c>
      <c r="BK205" s="231">
        <f>ROUND(I205*H205,2)</f>
        <v>0</v>
      </c>
      <c r="BL205" s="17" t="s">
        <v>142</v>
      </c>
      <c r="BM205" s="230" t="s">
        <v>296</v>
      </c>
    </row>
    <row r="206" s="2" customFormat="1" ht="24.15" customHeight="1">
      <c r="A206" s="38"/>
      <c r="B206" s="39"/>
      <c r="C206" s="219" t="s">
        <v>297</v>
      </c>
      <c r="D206" s="219" t="s">
        <v>137</v>
      </c>
      <c r="E206" s="220" t="s">
        <v>298</v>
      </c>
      <c r="F206" s="221" t="s">
        <v>299</v>
      </c>
      <c r="G206" s="222" t="s">
        <v>226</v>
      </c>
      <c r="H206" s="223">
        <v>3.8999999999999999</v>
      </c>
      <c r="I206" s="224"/>
      <c r="J206" s="225">
        <f>ROUND(I206*H206,2)</f>
        <v>0</v>
      </c>
      <c r="K206" s="221" t="s">
        <v>141</v>
      </c>
      <c r="L206" s="44"/>
      <c r="M206" s="226" t="s">
        <v>1</v>
      </c>
      <c r="N206" s="227" t="s">
        <v>37</v>
      </c>
      <c r="O206" s="91"/>
      <c r="P206" s="228">
        <f>O206*H206</f>
        <v>0</v>
      </c>
      <c r="Q206" s="228">
        <v>0.43819000000000002</v>
      </c>
      <c r="R206" s="228">
        <f>Q206*H206</f>
        <v>1.708941</v>
      </c>
      <c r="S206" s="228">
        <v>0</v>
      </c>
      <c r="T206" s="22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142</v>
      </c>
      <c r="AT206" s="230" t="s">
        <v>137</v>
      </c>
      <c r="AU206" s="230" t="s">
        <v>82</v>
      </c>
      <c r="AY206" s="17" t="s">
        <v>135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80</v>
      </c>
      <c r="BK206" s="231">
        <f>ROUND(I206*H206,2)</f>
        <v>0</v>
      </c>
      <c r="BL206" s="17" t="s">
        <v>142</v>
      </c>
      <c r="BM206" s="230" t="s">
        <v>300</v>
      </c>
    </row>
    <row r="207" s="13" customFormat="1">
      <c r="A207" s="13"/>
      <c r="B207" s="232"/>
      <c r="C207" s="233"/>
      <c r="D207" s="234" t="s">
        <v>151</v>
      </c>
      <c r="E207" s="235" t="s">
        <v>1</v>
      </c>
      <c r="F207" s="236" t="s">
        <v>301</v>
      </c>
      <c r="G207" s="233"/>
      <c r="H207" s="237">
        <v>3.8999999999999999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151</v>
      </c>
      <c r="AU207" s="243" t="s">
        <v>82</v>
      </c>
      <c r="AV207" s="13" t="s">
        <v>82</v>
      </c>
      <c r="AW207" s="13" t="s">
        <v>153</v>
      </c>
      <c r="AX207" s="13" t="s">
        <v>80</v>
      </c>
      <c r="AY207" s="243" t="s">
        <v>135</v>
      </c>
    </row>
    <row r="208" s="2" customFormat="1" ht="16.5" customHeight="1">
      <c r="A208" s="38"/>
      <c r="B208" s="39"/>
      <c r="C208" s="255" t="s">
        <v>302</v>
      </c>
      <c r="D208" s="255" t="s">
        <v>193</v>
      </c>
      <c r="E208" s="256" t="s">
        <v>303</v>
      </c>
      <c r="F208" s="257" t="s">
        <v>304</v>
      </c>
      <c r="G208" s="258" t="s">
        <v>226</v>
      </c>
      <c r="H208" s="259">
        <v>3.8999999999999999</v>
      </c>
      <c r="I208" s="260"/>
      <c r="J208" s="261">
        <f>ROUND(I208*H208,2)</f>
        <v>0</v>
      </c>
      <c r="K208" s="257" t="s">
        <v>1</v>
      </c>
      <c r="L208" s="262"/>
      <c r="M208" s="263" t="s">
        <v>1</v>
      </c>
      <c r="N208" s="264" t="s">
        <v>37</v>
      </c>
      <c r="O208" s="91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178</v>
      </c>
      <c r="AT208" s="230" t="s">
        <v>193</v>
      </c>
      <c r="AU208" s="230" t="s">
        <v>82</v>
      </c>
      <c r="AY208" s="17" t="s">
        <v>135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80</v>
      </c>
      <c r="BK208" s="231">
        <f>ROUND(I208*H208,2)</f>
        <v>0</v>
      </c>
      <c r="BL208" s="17" t="s">
        <v>142</v>
      </c>
      <c r="BM208" s="230" t="s">
        <v>305</v>
      </c>
    </row>
    <row r="209" s="12" customFormat="1" ht="22.8" customHeight="1">
      <c r="A209" s="12"/>
      <c r="B209" s="203"/>
      <c r="C209" s="204"/>
      <c r="D209" s="205" t="s">
        <v>71</v>
      </c>
      <c r="E209" s="217" t="s">
        <v>306</v>
      </c>
      <c r="F209" s="217" t="s">
        <v>307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P210</f>
        <v>0</v>
      </c>
      <c r="Q209" s="211"/>
      <c r="R209" s="212">
        <f>R210</f>
        <v>0</v>
      </c>
      <c r="S209" s="211"/>
      <c r="T209" s="213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80</v>
      </c>
      <c r="AT209" s="215" t="s">
        <v>71</v>
      </c>
      <c r="AU209" s="215" t="s">
        <v>80</v>
      </c>
      <c r="AY209" s="214" t="s">
        <v>135</v>
      </c>
      <c r="BK209" s="216">
        <f>BK210</f>
        <v>0</v>
      </c>
    </row>
    <row r="210" s="2" customFormat="1" ht="44.25" customHeight="1">
      <c r="A210" s="38"/>
      <c r="B210" s="39"/>
      <c r="C210" s="219" t="s">
        <v>308</v>
      </c>
      <c r="D210" s="219" t="s">
        <v>137</v>
      </c>
      <c r="E210" s="220" t="s">
        <v>309</v>
      </c>
      <c r="F210" s="221" t="s">
        <v>310</v>
      </c>
      <c r="G210" s="222" t="s">
        <v>196</v>
      </c>
      <c r="H210" s="223">
        <v>165.566</v>
      </c>
      <c r="I210" s="224"/>
      <c r="J210" s="225">
        <f>ROUND(I210*H210,2)</f>
        <v>0</v>
      </c>
      <c r="K210" s="221" t="s">
        <v>141</v>
      </c>
      <c r="L210" s="44"/>
      <c r="M210" s="265" t="s">
        <v>1</v>
      </c>
      <c r="N210" s="266" t="s">
        <v>37</v>
      </c>
      <c r="O210" s="267"/>
      <c r="P210" s="268">
        <f>O210*H210</f>
        <v>0</v>
      </c>
      <c r="Q210" s="268">
        <v>0</v>
      </c>
      <c r="R210" s="268">
        <f>Q210*H210</f>
        <v>0</v>
      </c>
      <c r="S210" s="268">
        <v>0</v>
      </c>
      <c r="T210" s="26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142</v>
      </c>
      <c r="AT210" s="230" t="s">
        <v>137</v>
      </c>
      <c r="AU210" s="230" t="s">
        <v>82</v>
      </c>
      <c r="AY210" s="17" t="s">
        <v>135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80</v>
      </c>
      <c r="BK210" s="231">
        <f>ROUND(I210*H210,2)</f>
        <v>0</v>
      </c>
      <c r="BL210" s="17" t="s">
        <v>142</v>
      </c>
      <c r="BM210" s="230" t="s">
        <v>311</v>
      </c>
    </row>
    <row r="211" s="2" customFormat="1" ht="6.96" customHeight="1">
      <c r="A211" s="38"/>
      <c r="B211" s="66"/>
      <c r="C211" s="67"/>
      <c r="D211" s="67"/>
      <c r="E211" s="67"/>
      <c r="F211" s="67"/>
      <c r="G211" s="67"/>
      <c r="H211" s="67"/>
      <c r="I211" s="67"/>
      <c r="J211" s="67"/>
      <c r="K211" s="67"/>
      <c r="L211" s="44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sheetProtection sheet="1" autoFilter="0" formatColumns="0" formatRows="0" objects="1" scenarios="1" spinCount="100000" saltValue="92ujR9JsxzGTu4e2X3k2ZByrzkYYh4dbFBvrNrdPg8ys5ebLgEYjUt8q82N3XQQc9ek+U4VNkDCvVvQMX9E2zg==" hashValue="ocSzgWPmsE3TSn1t4BtTFH1TUYkY1YIMLRvtfWhPNdXkOl/QgsQrJBvWgccp1Dq8xOBtVuvV3MFDxyAeZ+8K+A==" algorithmName="SHA-512" password="CC35"/>
  <autoFilter ref="C122:K21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36" t="s">
        <v>92</v>
      </c>
      <c r="BA2" s="136" t="s">
        <v>93</v>
      </c>
      <c r="BB2" s="136" t="s">
        <v>94</v>
      </c>
      <c r="BC2" s="136" t="s">
        <v>312</v>
      </c>
      <c r="BD2" s="136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82</v>
      </c>
      <c r="AZ3" s="136" t="s">
        <v>96</v>
      </c>
      <c r="BA3" s="136" t="s">
        <v>97</v>
      </c>
      <c r="BB3" s="136" t="s">
        <v>94</v>
      </c>
      <c r="BC3" s="136" t="s">
        <v>313</v>
      </c>
      <c r="BD3" s="136" t="s">
        <v>82</v>
      </c>
    </row>
    <row r="4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  <c r="AZ4" s="136" t="s">
        <v>100</v>
      </c>
      <c r="BA4" s="136" t="s">
        <v>101</v>
      </c>
      <c r="BB4" s="136" t="s">
        <v>94</v>
      </c>
      <c r="BC4" s="136" t="s">
        <v>314</v>
      </c>
      <c r="BD4" s="136" t="s">
        <v>82</v>
      </c>
    </row>
    <row r="5" s="1" customFormat="1" ht="6.96" customHeight="1">
      <c r="B5" s="20"/>
      <c r="L5" s="20"/>
      <c r="AZ5" s="136" t="s">
        <v>103</v>
      </c>
      <c r="BA5" s="136" t="s">
        <v>104</v>
      </c>
      <c r="BB5" s="136" t="s">
        <v>94</v>
      </c>
      <c r="BC5" s="136" t="s">
        <v>217</v>
      </c>
      <c r="BD5" s="136" t="s">
        <v>82</v>
      </c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Polní cesty Paračov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3" t="s">
        <v>315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30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34</v>
      </c>
      <c r="G32" s="38"/>
      <c r="H32" s="38"/>
      <c r="I32" s="153" t="s">
        <v>33</v>
      </c>
      <c r="J32" s="153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36</v>
      </c>
      <c r="E33" s="141" t="s">
        <v>37</v>
      </c>
      <c r="F33" s="155">
        <f>ROUND((SUM(BE122:BE180)),  2)</f>
        <v>0</v>
      </c>
      <c r="G33" s="38"/>
      <c r="H33" s="38"/>
      <c r="I33" s="156">
        <v>0.20999999999999999</v>
      </c>
      <c r="J33" s="155">
        <f>ROUND(((SUM(BE122:BE180))*I33),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38</v>
      </c>
      <c r="F34" s="155">
        <f>ROUND((SUM(BF122:BF180)),  2)</f>
        <v>0</v>
      </c>
      <c r="G34" s="38"/>
      <c r="H34" s="38"/>
      <c r="I34" s="156">
        <v>0.12</v>
      </c>
      <c r="J34" s="155">
        <f>ROUND(((SUM(BF122:BF180))*I34),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39</v>
      </c>
      <c r="F35" s="155">
        <f>ROUND((SUM(BG122:BG180)),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40</v>
      </c>
      <c r="F36" s="155">
        <f>ROUND((SUM(BH122:BH180)),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41</v>
      </c>
      <c r="F37" s="155">
        <f>ROUND((SUM(BI122:BI180)),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42</v>
      </c>
      <c r="E39" s="159"/>
      <c r="F39" s="159"/>
      <c r="G39" s="160" t="s">
        <v>43</v>
      </c>
      <c r="H39" s="161" t="s">
        <v>44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45</v>
      </c>
      <c r="E50" s="165"/>
      <c r="F50" s="165"/>
      <c r="G50" s="164" t="s">
        <v>46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47</v>
      </c>
      <c r="E61" s="167"/>
      <c r="F61" s="168" t="s">
        <v>48</v>
      </c>
      <c r="G61" s="166" t="s">
        <v>47</v>
      </c>
      <c r="H61" s="167"/>
      <c r="I61" s="167"/>
      <c r="J61" s="169" t="s">
        <v>48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49</v>
      </c>
      <c r="E65" s="170"/>
      <c r="F65" s="170"/>
      <c r="G65" s="164" t="s">
        <v>50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47</v>
      </c>
      <c r="E76" s="167"/>
      <c r="F76" s="168" t="s">
        <v>48</v>
      </c>
      <c r="G76" s="166" t="s">
        <v>47</v>
      </c>
      <c r="H76" s="167"/>
      <c r="I76" s="167"/>
      <c r="J76" s="169" t="s">
        <v>48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cesty Paračov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02 - SO 101.2 Polní cesta Paračov od 0,07225 km do KÚ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J153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J156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J175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119</v>
      </c>
      <c r="E102" s="189"/>
      <c r="F102" s="189"/>
      <c r="G102" s="189"/>
      <c r="H102" s="189"/>
      <c r="I102" s="189"/>
      <c r="J102" s="190">
        <f>J179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Polní cesty Paračov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30" customHeight="1">
      <c r="A114" s="38"/>
      <c r="B114" s="39"/>
      <c r="C114" s="40"/>
      <c r="D114" s="40"/>
      <c r="E114" s="76" t="str">
        <f>E9</f>
        <v>02 - SO 101.2 Polní cesta Paračov od 0,07225 km do KÚ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18. 6. 2025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30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121</v>
      </c>
      <c r="D121" s="195" t="s">
        <v>57</v>
      </c>
      <c r="E121" s="195" t="s">
        <v>53</v>
      </c>
      <c r="F121" s="195" t="s">
        <v>54</v>
      </c>
      <c r="G121" s="195" t="s">
        <v>122</v>
      </c>
      <c r="H121" s="195" t="s">
        <v>123</v>
      </c>
      <c r="I121" s="195" t="s">
        <v>124</v>
      </c>
      <c r="J121" s="195" t="s">
        <v>110</v>
      </c>
      <c r="K121" s="196" t="s">
        <v>125</v>
      </c>
      <c r="L121" s="197"/>
      <c r="M121" s="100" t="s">
        <v>1</v>
      </c>
      <c r="N121" s="101" t="s">
        <v>36</v>
      </c>
      <c r="O121" s="101" t="s">
        <v>126</v>
      </c>
      <c r="P121" s="101" t="s">
        <v>127</v>
      </c>
      <c r="Q121" s="101" t="s">
        <v>128</v>
      </c>
      <c r="R121" s="101" t="s">
        <v>129</v>
      </c>
      <c r="S121" s="101" t="s">
        <v>130</v>
      </c>
      <c r="T121" s="102" t="s">
        <v>131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132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89.879825000000011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71</v>
      </c>
      <c r="AU122" s="17" t="s">
        <v>112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71</v>
      </c>
      <c r="E123" s="206" t="s">
        <v>133</v>
      </c>
      <c r="F123" s="206" t="s">
        <v>134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P124+P153+P156+P175+P179</f>
        <v>0</v>
      </c>
      <c r="Q123" s="211"/>
      <c r="R123" s="212">
        <f>R124+R153+R156+R175+R179</f>
        <v>89.879825000000011</v>
      </c>
      <c r="S123" s="211"/>
      <c r="T123" s="213">
        <f>T124+T153+T156+T175+T179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80</v>
      </c>
      <c r="AT123" s="215" t="s">
        <v>71</v>
      </c>
      <c r="AU123" s="215" t="s">
        <v>72</v>
      </c>
      <c r="AY123" s="214" t="s">
        <v>135</v>
      </c>
      <c r="BK123" s="216">
        <f>BK124+BK153+BK156+BK175+BK179</f>
        <v>0</v>
      </c>
    </row>
    <row r="124" s="12" customFormat="1" ht="22.8" customHeight="1">
      <c r="A124" s="12"/>
      <c r="B124" s="203"/>
      <c r="C124" s="204"/>
      <c r="D124" s="205" t="s">
        <v>71</v>
      </c>
      <c r="E124" s="217" t="s">
        <v>80</v>
      </c>
      <c r="F124" s="217" t="s">
        <v>136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SUM(P125:P152)</f>
        <v>0</v>
      </c>
      <c r="Q124" s="211"/>
      <c r="R124" s="212">
        <f>SUM(R125:R152)</f>
        <v>0.003725</v>
      </c>
      <c r="S124" s="211"/>
      <c r="T124" s="213">
        <f>SUM(T125:T152)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80</v>
      </c>
      <c r="AT124" s="215" t="s">
        <v>71</v>
      </c>
      <c r="AU124" s="215" t="s">
        <v>80</v>
      </c>
      <c r="AY124" s="214" t="s">
        <v>135</v>
      </c>
      <c r="BK124" s="216">
        <f>SUM(BK125:BK152)</f>
        <v>0</v>
      </c>
    </row>
    <row r="125" s="2" customFormat="1" ht="24.15" customHeight="1">
      <c r="A125" s="38"/>
      <c r="B125" s="39"/>
      <c r="C125" s="219" t="s">
        <v>80</v>
      </c>
      <c r="D125" s="219" t="s">
        <v>137</v>
      </c>
      <c r="E125" s="220" t="s">
        <v>148</v>
      </c>
      <c r="F125" s="221" t="s">
        <v>149</v>
      </c>
      <c r="G125" s="222" t="s">
        <v>140</v>
      </c>
      <c r="H125" s="223">
        <v>149</v>
      </c>
      <c r="I125" s="224"/>
      <c r="J125" s="225">
        <f>ROUND(I125*H125,2)</f>
        <v>0</v>
      </c>
      <c r="K125" s="221" t="s">
        <v>141</v>
      </c>
      <c r="L125" s="44"/>
      <c r="M125" s="226" t="s">
        <v>1</v>
      </c>
      <c r="N125" s="227" t="s">
        <v>37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142</v>
      </c>
      <c r="AT125" s="230" t="s">
        <v>137</v>
      </c>
      <c r="AU125" s="230" t="s">
        <v>82</v>
      </c>
      <c r="AY125" s="17" t="s">
        <v>135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80</v>
      </c>
      <c r="BK125" s="231">
        <f>ROUND(I125*H125,2)</f>
        <v>0</v>
      </c>
      <c r="BL125" s="17" t="s">
        <v>142</v>
      </c>
      <c r="BM125" s="230" t="s">
        <v>316</v>
      </c>
    </row>
    <row r="126" s="13" customFormat="1">
      <c r="A126" s="13"/>
      <c r="B126" s="232"/>
      <c r="C126" s="233"/>
      <c r="D126" s="234" t="s">
        <v>151</v>
      </c>
      <c r="E126" s="235" t="s">
        <v>100</v>
      </c>
      <c r="F126" s="236" t="s">
        <v>317</v>
      </c>
      <c r="G126" s="233"/>
      <c r="H126" s="237">
        <v>149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151</v>
      </c>
      <c r="AU126" s="243" t="s">
        <v>82</v>
      </c>
      <c r="AV126" s="13" t="s">
        <v>82</v>
      </c>
      <c r="AW126" s="13" t="s">
        <v>153</v>
      </c>
      <c r="AX126" s="13" t="s">
        <v>80</v>
      </c>
      <c r="AY126" s="243" t="s">
        <v>135</v>
      </c>
    </row>
    <row r="127" s="2" customFormat="1" ht="33" customHeight="1">
      <c r="A127" s="38"/>
      <c r="B127" s="39"/>
      <c r="C127" s="219" t="s">
        <v>82</v>
      </c>
      <c r="D127" s="219" t="s">
        <v>137</v>
      </c>
      <c r="E127" s="220" t="s">
        <v>154</v>
      </c>
      <c r="F127" s="221" t="s">
        <v>155</v>
      </c>
      <c r="G127" s="222" t="s">
        <v>94</v>
      </c>
      <c r="H127" s="223">
        <v>135</v>
      </c>
      <c r="I127" s="224"/>
      <c r="J127" s="225">
        <f>ROUND(I127*H127,2)</f>
        <v>0</v>
      </c>
      <c r="K127" s="221" t="s">
        <v>141</v>
      </c>
      <c r="L127" s="44"/>
      <c r="M127" s="226" t="s">
        <v>1</v>
      </c>
      <c r="N127" s="227" t="s">
        <v>37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142</v>
      </c>
      <c r="AT127" s="230" t="s">
        <v>137</v>
      </c>
      <c r="AU127" s="230" t="s">
        <v>82</v>
      </c>
      <c r="AY127" s="17" t="s">
        <v>135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80</v>
      </c>
      <c r="BK127" s="231">
        <f>ROUND(I127*H127,2)</f>
        <v>0</v>
      </c>
      <c r="BL127" s="17" t="s">
        <v>142</v>
      </c>
      <c r="BM127" s="230" t="s">
        <v>318</v>
      </c>
    </row>
    <row r="128" s="13" customFormat="1">
      <c r="A128" s="13"/>
      <c r="B128" s="232"/>
      <c r="C128" s="233"/>
      <c r="D128" s="234" t="s">
        <v>151</v>
      </c>
      <c r="E128" s="235" t="s">
        <v>1</v>
      </c>
      <c r="F128" s="236" t="s">
        <v>319</v>
      </c>
      <c r="G128" s="233"/>
      <c r="H128" s="237">
        <v>90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151</v>
      </c>
      <c r="AU128" s="243" t="s">
        <v>82</v>
      </c>
      <c r="AV128" s="13" t="s">
        <v>82</v>
      </c>
      <c r="AW128" s="13" t="s">
        <v>153</v>
      </c>
      <c r="AX128" s="13" t="s">
        <v>72</v>
      </c>
      <c r="AY128" s="243" t="s">
        <v>135</v>
      </c>
    </row>
    <row r="129" s="13" customFormat="1">
      <c r="A129" s="13"/>
      <c r="B129" s="232"/>
      <c r="C129" s="233"/>
      <c r="D129" s="234" t="s">
        <v>151</v>
      </c>
      <c r="E129" s="235" t="s">
        <v>1</v>
      </c>
      <c r="F129" s="236" t="s">
        <v>320</v>
      </c>
      <c r="G129" s="233"/>
      <c r="H129" s="237">
        <v>45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151</v>
      </c>
      <c r="AU129" s="243" t="s">
        <v>82</v>
      </c>
      <c r="AV129" s="13" t="s">
        <v>82</v>
      </c>
      <c r="AW129" s="13" t="s">
        <v>153</v>
      </c>
      <c r="AX129" s="13" t="s">
        <v>72</v>
      </c>
      <c r="AY129" s="243" t="s">
        <v>135</v>
      </c>
    </row>
    <row r="130" s="14" customFormat="1">
      <c r="A130" s="14"/>
      <c r="B130" s="244"/>
      <c r="C130" s="245"/>
      <c r="D130" s="234" t="s">
        <v>151</v>
      </c>
      <c r="E130" s="246" t="s">
        <v>92</v>
      </c>
      <c r="F130" s="247" t="s">
        <v>159</v>
      </c>
      <c r="G130" s="245"/>
      <c r="H130" s="248">
        <v>135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151</v>
      </c>
      <c r="AU130" s="254" t="s">
        <v>82</v>
      </c>
      <c r="AV130" s="14" t="s">
        <v>147</v>
      </c>
      <c r="AW130" s="14" t="s">
        <v>153</v>
      </c>
      <c r="AX130" s="14" t="s">
        <v>80</v>
      </c>
      <c r="AY130" s="254" t="s">
        <v>135</v>
      </c>
    </row>
    <row r="131" s="2" customFormat="1" ht="44.25" customHeight="1">
      <c r="A131" s="38"/>
      <c r="B131" s="39"/>
      <c r="C131" s="219" t="s">
        <v>147</v>
      </c>
      <c r="D131" s="219" t="s">
        <v>137</v>
      </c>
      <c r="E131" s="220" t="s">
        <v>321</v>
      </c>
      <c r="F131" s="221" t="s">
        <v>322</v>
      </c>
      <c r="G131" s="222" t="s">
        <v>94</v>
      </c>
      <c r="H131" s="223">
        <v>71.400000000000006</v>
      </c>
      <c r="I131" s="224"/>
      <c r="J131" s="225">
        <f>ROUND(I131*H131,2)</f>
        <v>0</v>
      </c>
      <c r="K131" s="221" t="s">
        <v>141</v>
      </c>
      <c r="L131" s="44"/>
      <c r="M131" s="226" t="s">
        <v>1</v>
      </c>
      <c r="N131" s="227" t="s">
        <v>37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142</v>
      </c>
      <c r="AT131" s="230" t="s">
        <v>137</v>
      </c>
      <c r="AU131" s="230" t="s">
        <v>82</v>
      </c>
      <c r="AY131" s="17" t="s">
        <v>135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80</v>
      </c>
      <c r="BK131" s="231">
        <f>ROUND(I131*H131,2)</f>
        <v>0</v>
      </c>
      <c r="BL131" s="17" t="s">
        <v>142</v>
      </c>
      <c r="BM131" s="230" t="s">
        <v>323</v>
      </c>
    </row>
    <row r="132" s="13" customFormat="1">
      <c r="A132" s="13"/>
      <c r="B132" s="232"/>
      <c r="C132" s="233"/>
      <c r="D132" s="234" t="s">
        <v>151</v>
      </c>
      <c r="E132" s="235" t="s">
        <v>1</v>
      </c>
      <c r="F132" s="236" t="s">
        <v>324</v>
      </c>
      <c r="G132" s="233"/>
      <c r="H132" s="237">
        <v>71.400000000000006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151</v>
      </c>
      <c r="AU132" s="243" t="s">
        <v>82</v>
      </c>
      <c r="AV132" s="13" t="s">
        <v>82</v>
      </c>
      <c r="AW132" s="13" t="s">
        <v>153</v>
      </c>
      <c r="AX132" s="13" t="s">
        <v>72</v>
      </c>
      <c r="AY132" s="243" t="s">
        <v>135</v>
      </c>
    </row>
    <row r="133" s="14" customFormat="1">
      <c r="A133" s="14"/>
      <c r="B133" s="244"/>
      <c r="C133" s="245"/>
      <c r="D133" s="234" t="s">
        <v>151</v>
      </c>
      <c r="E133" s="246" t="s">
        <v>96</v>
      </c>
      <c r="F133" s="247" t="s">
        <v>159</v>
      </c>
      <c r="G133" s="245"/>
      <c r="H133" s="248">
        <v>71.400000000000006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151</v>
      </c>
      <c r="AU133" s="254" t="s">
        <v>82</v>
      </c>
      <c r="AV133" s="14" t="s">
        <v>147</v>
      </c>
      <c r="AW133" s="14" t="s">
        <v>153</v>
      </c>
      <c r="AX133" s="14" t="s">
        <v>80</v>
      </c>
      <c r="AY133" s="254" t="s">
        <v>135</v>
      </c>
    </row>
    <row r="134" s="2" customFormat="1" ht="62.7" customHeight="1">
      <c r="A134" s="38"/>
      <c r="B134" s="39"/>
      <c r="C134" s="219" t="s">
        <v>142</v>
      </c>
      <c r="D134" s="219" t="s">
        <v>137</v>
      </c>
      <c r="E134" s="220" t="s">
        <v>169</v>
      </c>
      <c r="F134" s="221" t="s">
        <v>170</v>
      </c>
      <c r="G134" s="222" t="s">
        <v>94</v>
      </c>
      <c r="H134" s="223">
        <v>251.19999999999999</v>
      </c>
      <c r="I134" s="224"/>
      <c r="J134" s="225">
        <f>ROUND(I134*H134,2)</f>
        <v>0</v>
      </c>
      <c r="K134" s="221" t="s">
        <v>141</v>
      </c>
      <c r="L134" s="44"/>
      <c r="M134" s="226" t="s">
        <v>1</v>
      </c>
      <c r="N134" s="227" t="s">
        <v>37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142</v>
      </c>
      <c r="AT134" s="230" t="s">
        <v>137</v>
      </c>
      <c r="AU134" s="230" t="s">
        <v>82</v>
      </c>
      <c r="AY134" s="17" t="s">
        <v>135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80</v>
      </c>
      <c r="BK134" s="231">
        <f>ROUND(I134*H134,2)</f>
        <v>0</v>
      </c>
      <c r="BL134" s="17" t="s">
        <v>142</v>
      </c>
      <c r="BM134" s="230" t="s">
        <v>325</v>
      </c>
    </row>
    <row r="135" s="13" customFormat="1">
      <c r="A135" s="13"/>
      <c r="B135" s="232"/>
      <c r="C135" s="233"/>
      <c r="D135" s="234" t="s">
        <v>151</v>
      </c>
      <c r="E135" s="235" t="s">
        <v>1</v>
      </c>
      <c r="F135" s="236" t="s">
        <v>172</v>
      </c>
      <c r="G135" s="233"/>
      <c r="H135" s="237">
        <v>236.20000000000002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151</v>
      </c>
      <c r="AU135" s="243" t="s">
        <v>82</v>
      </c>
      <c r="AV135" s="13" t="s">
        <v>82</v>
      </c>
      <c r="AW135" s="13" t="s">
        <v>153</v>
      </c>
      <c r="AX135" s="13" t="s">
        <v>72</v>
      </c>
      <c r="AY135" s="243" t="s">
        <v>135</v>
      </c>
    </row>
    <row r="136" s="13" customFormat="1">
      <c r="A136" s="13"/>
      <c r="B136" s="232"/>
      <c r="C136" s="233"/>
      <c r="D136" s="234" t="s">
        <v>151</v>
      </c>
      <c r="E136" s="235" t="s">
        <v>1</v>
      </c>
      <c r="F136" s="236" t="s">
        <v>173</v>
      </c>
      <c r="G136" s="233"/>
      <c r="H136" s="237">
        <v>15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151</v>
      </c>
      <c r="AU136" s="243" t="s">
        <v>82</v>
      </c>
      <c r="AV136" s="13" t="s">
        <v>82</v>
      </c>
      <c r="AW136" s="13" t="s">
        <v>153</v>
      </c>
      <c r="AX136" s="13" t="s">
        <v>72</v>
      </c>
      <c r="AY136" s="243" t="s">
        <v>135</v>
      </c>
    </row>
    <row r="137" s="14" customFormat="1">
      <c r="A137" s="14"/>
      <c r="B137" s="244"/>
      <c r="C137" s="245"/>
      <c r="D137" s="234" t="s">
        <v>151</v>
      </c>
      <c r="E137" s="246" t="s">
        <v>1</v>
      </c>
      <c r="F137" s="247" t="s">
        <v>159</v>
      </c>
      <c r="G137" s="245"/>
      <c r="H137" s="248">
        <v>251.20000000000002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151</v>
      </c>
      <c r="AU137" s="254" t="s">
        <v>82</v>
      </c>
      <c r="AV137" s="14" t="s">
        <v>147</v>
      </c>
      <c r="AW137" s="14" t="s">
        <v>153</v>
      </c>
      <c r="AX137" s="14" t="s">
        <v>80</v>
      </c>
      <c r="AY137" s="254" t="s">
        <v>135</v>
      </c>
    </row>
    <row r="138" s="2" customFormat="1" ht="37.8" customHeight="1">
      <c r="A138" s="38"/>
      <c r="B138" s="39"/>
      <c r="C138" s="219" t="s">
        <v>160</v>
      </c>
      <c r="D138" s="219" t="s">
        <v>137</v>
      </c>
      <c r="E138" s="220" t="s">
        <v>175</v>
      </c>
      <c r="F138" s="221" t="s">
        <v>176</v>
      </c>
      <c r="G138" s="222" t="s">
        <v>94</v>
      </c>
      <c r="H138" s="223">
        <v>236.19999999999999</v>
      </c>
      <c r="I138" s="224"/>
      <c r="J138" s="225">
        <f>ROUND(I138*H138,2)</f>
        <v>0</v>
      </c>
      <c r="K138" s="221" t="s">
        <v>141</v>
      </c>
      <c r="L138" s="44"/>
      <c r="M138" s="226" t="s">
        <v>1</v>
      </c>
      <c r="N138" s="227" t="s">
        <v>37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142</v>
      </c>
      <c r="AT138" s="230" t="s">
        <v>137</v>
      </c>
      <c r="AU138" s="230" t="s">
        <v>82</v>
      </c>
      <c r="AY138" s="17" t="s">
        <v>135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80</v>
      </c>
      <c r="BK138" s="231">
        <f>ROUND(I138*H138,2)</f>
        <v>0</v>
      </c>
      <c r="BL138" s="17" t="s">
        <v>142</v>
      </c>
      <c r="BM138" s="230" t="s">
        <v>326</v>
      </c>
    </row>
    <row r="139" s="13" customFormat="1">
      <c r="A139" s="13"/>
      <c r="B139" s="232"/>
      <c r="C139" s="233"/>
      <c r="D139" s="234" t="s">
        <v>151</v>
      </c>
      <c r="E139" s="235" t="s">
        <v>1</v>
      </c>
      <c r="F139" s="236" t="s">
        <v>172</v>
      </c>
      <c r="G139" s="233"/>
      <c r="H139" s="237">
        <v>236.20000000000002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151</v>
      </c>
      <c r="AU139" s="243" t="s">
        <v>82</v>
      </c>
      <c r="AV139" s="13" t="s">
        <v>82</v>
      </c>
      <c r="AW139" s="13" t="s">
        <v>153</v>
      </c>
      <c r="AX139" s="13" t="s">
        <v>80</v>
      </c>
      <c r="AY139" s="243" t="s">
        <v>135</v>
      </c>
    </row>
    <row r="140" s="2" customFormat="1" ht="44.25" customHeight="1">
      <c r="A140" s="38"/>
      <c r="B140" s="39"/>
      <c r="C140" s="219" t="s">
        <v>168</v>
      </c>
      <c r="D140" s="219" t="s">
        <v>137</v>
      </c>
      <c r="E140" s="220" t="s">
        <v>179</v>
      </c>
      <c r="F140" s="221" t="s">
        <v>180</v>
      </c>
      <c r="G140" s="222" t="s">
        <v>94</v>
      </c>
      <c r="H140" s="223">
        <v>15</v>
      </c>
      <c r="I140" s="224"/>
      <c r="J140" s="225">
        <f>ROUND(I140*H140,2)</f>
        <v>0</v>
      </c>
      <c r="K140" s="221" t="s">
        <v>141</v>
      </c>
      <c r="L140" s="44"/>
      <c r="M140" s="226" t="s">
        <v>1</v>
      </c>
      <c r="N140" s="227" t="s">
        <v>37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142</v>
      </c>
      <c r="AT140" s="230" t="s">
        <v>137</v>
      </c>
      <c r="AU140" s="230" t="s">
        <v>82</v>
      </c>
      <c r="AY140" s="17" t="s">
        <v>135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80</v>
      </c>
      <c r="BK140" s="231">
        <f>ROUND(I140*H140,2)</f>
        <v>0</v>
      </c>
      <c r="BL140" s="17" t="s">
        <v>142</v>
      </c>
      <c r="BM140" s="230" t="s">
        <v>327</v>
      </c>
    </row>
    <row r="141" s="13" customFormat="1">
      <c r="A141" s="13"/>
      <c r="B141" s="232"/>
      <c r="C141" s="233"/>
      <c r="D141" s="234" t="s">
        <v>151</v>
      </c>
      <c r="E141" s="235" t="s">
        <v>1</v>
      </c>
      <c r="F141" s="236" t="s">
        <v>328</v>
      </c>
      <c r="G141" s="233"/>
      <c r="H141" s="237">
        <v>15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151</v>
      </c>
      <c r="AU141" s="243" t="s">
        <v>82</v>
      </c>
      <c r="AV141" s="13" t="s">
        <v>82</v>
      </c>
      <c r="AW141" s="13" t="s">
        <v>153</v>
      </c>
      <c r="AX141" s="13" t="s">
        <v>72</v>
      </c>
      <c r="AY141" s="243" t="s">
        <v>135</v>
      </c>
    </row>
    <row r="142" s="14" customFormat="1">
      <c r="A142" s="14"/>
      <c r="B142" s="244"/>
      <c r="C142" s="245"/>
      <c r="D142" s="234" t="s">
        <v>151</v>
      </c>
      <c r="E142" s="246" t="s">
        <v>103</v>
      </c>
      <c r="F142" s="247" t="s">
        <v>159</v>
      </c>
      <c r="G142" s="245"/>
      <c r="H142" s="248">
        <v>15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151</v>
      </c>
      <c r="AU142" s="254" t="s">
        <v>82</v>
      </c>
      <c r="AV142" s="14" t="s">
        <v>147</v>
      </c>
      <c r="AW142" s="14" t="s">
        <v>153</v>
      </c>
      <c r="AX142" s="14" t="s">
        <v>80</v>
      </c>
      <c r="AY142" s="254" t="s">
        <v>135</v>
      </c>
    </row>
    <row r="143" s="2" customFormat="1" ht="37.8" customHeight="1">
      <c r="A143" s="38"/>
      <c r="B143" s="39"/>
      <c r="C143" s="219" t="s">
        <v>174</v>
      </c>
      <c r="D143" s="219" t="s">
        <v>137</v>
      </c>
      <c r="E143" s="220" t="s">
        <v>200</v>
      </c>
      <c r="F143" s="221" t="s">
        <v>201</v>
      </c>
      <c r="G143" s="222" t="s">
        <v>140</v>
      </c>
      <c r="H143" s="223">
        <v>149</v>
      </c>
      <c r="I143" s="224"/>
      <c r="J143" s="225">
        <f>ROUND(I143*H143,2)</f>
        <v>0</v>
      </c>
      <c r="K143" s="221" t="s">
        <v>141</v>
      </c>
      <c r="L143" s="44"/>
      <c r="M143" s="226" t="s">
        <v>1</v>
      </c>
      <c r="N143" s="227" t="s">
        <v>37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142</v>
      </c>
      <c r="AT143" s="230" t="s">
        <v>137</v>
      </c>
      <c r="AU143" s="230" t="s">
        <v>82</v>
      </c>
      <c r="AY143" s="17" t="s">
        <v>135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80</v>
      </c>
      <c r="BK143" s="231">
        <f>ROUND(I143*H143,2)</f>
        <v>0</v>
      </c>
      <c r="BL143" s="17" t="s">
        <v>142</v>
      </c>
      <c r="BM143" s="230" t="s">
        <v>329</v>
      </c>
    </row>
    <row r="144" s="13" customFormat="1">
      <c r="A144" s="13"/>
      <c r="B144" s="232"/>
      <c r="C144" s="233"/>
      <c r="D144" s="234" t="s">
        <v>151</v>
      </c>
      <c r="E144" s="235" t="s">
        <v>1</v>
      </c>
      <c r="F144" s="236" t="s">
        <v>100</v>
      </c>
      <c r="G144" s="233"/>
      <c r="H144" s="237">
        <v>149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151</v>
      </c>
      <c r="AU144" s="243" t="s">
        <v>82</v>
      </c>
      <c r="AV144" s="13" t="s">
        <v>82</v>
      </c>
      <c r="AW144" s="13" t="s">
        <v>153</v>
      </c>
      <c r="AX144" s="13" t="s">
        <v>80</v>
      </c>
      <c r="AY144" s="243" t="s">
        <v>135</v>
      </c>
    </row>
    <row r="145" s="2" customFormat="1" ht="24.15" customHeight="1">
      <c r="A145" s="38"/>
      <c r="B145" s="39"/>
      <c r="C145" s="219" t="s">
        <v>178</v>
      </c>
      <c r="D145" s="219" t="s">
        <v>137</v>
      </c>
      <c r="E145" s="220" t="s">
        <v>203</v>
      </c>
      <c r="F145" s="221" t="s">
        <v>204</v>
      </c>
      <c r="G145" s="222" t="s">
        <v>140</v>
      </c>
      <c r="H145" s="223">
        <v>149</v>
      </c>
      <c r="I145" s="224"/>
      <c r="J145" s="225">
        <f>ROUND(I145*H145,2)</f>
        <v>0</v>
      </c>
      <c r="K145" s="221" t="s">
        <v>141</v>
      </c>
      <c r="L145" s="44"/>
      <c r="M145" s="226" t="s">
        <v>1</v>
      </c>
      <c r="N145" s="227" t="s">
        <v>37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142</v>
      </c>
      <c r="AT145" s="230" t="s">
        <v>137</v>
      </c>
      <c r="AU145" s="230" t="s">
        <v>82</v>
      </c>
      <c r="AY145" s="17" t="s">
        <v>135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80</v>
      </c>
      <c r="BK145" s="231">
        <f>ROUND(I145*H145,2)</f>
        <v>0</v>
      </c>
      <c r="BL145" s="17" t="s">
        <v>142</v>
      </c>
      <c r="BM145" s="230" t="s">
        <v>330</v>
      </c>
    </row>
    <row r="146" s="13" customFormat="1">
      <c r="A146" s="13"/>
      <c r="B146" s="232"/>
      <c r="C146" s="233"/>
      <c r="D146" s="234" t="s">
        <v>151</v>
      </c>
      <c r="E146" s="235" t="s">
        <v>1</v>
      </c>
      <c r="F146" s="236" t="s">
        <v>100</v>
      </c>
      <c r="G146" s="233"/>
      <c r="H146" s="237">
        <v>149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151</v>
      </c>
      <c r="AU146" s="243" t="s">
        <v>82</v>
      </c>
      <c r="AV146" s="13" t="s">
        <v>82</v>
      </c>
      <c r="AW146" s="13" t="s">
        <v>153</v>
      </c>
      <c r="AX146" s="13" t="s">
        <v>80</v>
      </c>
      <c r="AY146" s="243" t="s">
        <v>135</v>
      </c>
    </row>
    <row r="147" s="2" customFormat="1" ht="16.5" customHeight="1">
      <c r="A147" s="38"/>
      <c r="B147" s="39"/>
      <c r="C147" s="255" t="s">
        <v>185</v>
      </c>
      <c r="D147" s="255" t="s">
        <v>193</v>
      </c>
      <c r="E147" s="256" t="s">
        <v>207</v>
      </c>
      <c r="F147" s="257" t="s">
        <v>208</v>
      </c>
      <c r="G147" s="258" t="s">
        <v>209</v>
      </c>
      <c r="H147" s="259">
        <v>3.7250000000000001</v>
      </c>
      <c r="I147" s="260"/>
      <c r="J147" s="261">
        <f>ROUND(I147*H147,2)</f>
        <v>0</v>
      </c>
      <c r="K147" s="257" t="s">
        <v>141</v>
      </c>
      <c r="L147" s="262"/>
      <c r="M147" s="263" t="s">
        <v>1</v>
      </c>
      <c r="N147" s="264" t="s">
        <v>37</v>
      </c>
      <c r="O147" s="91"/>
      <c r="P147" s="228">
        <f>O147*H147</f>
        <v>0</v>
      </c>
      <c r="Q147" s="228">
        <v>0.001</v>
      </c>
      <c r="R147" s="228">
        <f>Q147*H147</f>
        <v>0.003725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178</v>
      </c>
      <c r="AT147" s="230" t="s">
        <v>193</v>
      </c>
      <c r="AU147" s="230" t="s">
        <v>82</v>
      </c>
      <c r="AY147" s="17" t="s">
        <v>135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80</v>
      </c>
      <c r="BK147" s="231">
        <f>ROUND(I147*H147,2)</f>
        <v>0</v>
      </c>
      <c r="BL147" s="17" t="s">
        <v>142</v>
      </c>
      <c r="BM147" s="230" t="s">
        <v>331</v>
      </c>
    </row>
    <row r="148" s="13" customFormat="1">
      <c r="A148" s="13"/>
      <c r="B148" s="232"/>
      <c r="C148" s="233"/>
      <c r="D148" s="234" t="s">
        <v>151</v>
      </c>
      <c r="E148" s="233"/>
      <c r="F148" s="236" t="s">
        <v>332</v>
      </c>
      <c r="G148" s="233"/>
      <c r="H148" s="237">
        <v>3.7250000000000001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151</v>
      </c>
      <c r="AU148" s="243" t="s">
        <v>82</v>
      </c>
      <c r="AV148" s="13" t="s">
        <v>82</v>
      </c>
      <c r="AW148" s="13" t="s">
        <v>4</v>
      </c>
      <c r="AX148" s="13" t="s">
        <v>80</v>
      </c>
      <c r="AY148" s="243" t="s">
        <v>135</v>
      </c>
    </row>
    <row r="149" s="2" customFormat="1" ht="33" customHeight="1">
      <c r="A149" s="38"/>
      <c r="B149" s="39"/>
      <c r="C149" s="219" t="s">
        <v>192</v>
      </c>
      <c r="D149" s="219" t="s">
        <v>137</v>
      </c>
      <c r="E149" s="220" t="s">
        <v>213</v>
      </c>
      <c r="F149" s="221" t="s">
        <v>214</v>
      </c>
      <c r="G149" s="222" t="s">
        <v>140</v>
      </c>
      <c r="H149" s="223">
        <v>525</v>
      </c>
      <c r="I149" s="224"/>
      <c r="J149" s="225">
        <f>ROUND(I149*H149,2)</f>
        <v>0</v>
      </c>
      <c r="K149" s="221" t="s">
        <v>141</v>
      </c>
      <c r="L149" s="44"/>
      <c r="M149" s="226" t="s">
        <v>1</v>
      </c>
      <c r="N149" s="227" t="s">
        <v>37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142</v>
      </c>
      <c r="AT149" s="230" t="s">
        <v>137</v>
      </c>
      <c r="AU149" s="230" t="s">
        <v>82</v>
      </c>
      <c r="AY149" s="17" t="s">
        <v>135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80</v>
      </c>
      <c r="BK149" s="231">
        <f>ROUND(I149*H149,2)</f>
        <v>0</v>
      </c>
      <c r="BL149" s="17" t="s">
        <v>142</v>
      </c>
      <c r="BM149" s="230" t="s">
        <v>333</v>
      </c>
    </row>
    <row r="150" s="13" customFormat="1">
      <c r="A150" s="13"/>
      <c r="B150" s="232"/>
      <c r="C150" s="233"/>
      <c r="D150" s="234" t="s">
        <v>151</v>
      </c>
      <c r="E150" s="235" t="s">
        <v>1</v>
      </c>
      <c r="F150" s="236" t="s">
        <v>334</v>
      </c>
      <c r="G150" s="233"/>
      <c r="H150" s="237">
        <v>525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151</v>
      </c>
      <c r="AU150" s="243" t="s">
        <v>82</v>
      </c>
      <c r="AV150" s="13" t="s">
        <v>82</v>
      </c>
      <c r="AW150" s="13" t="s">
        <v>153</v>
      </c>
      <c r="AX150" s="13" t="s">
        <v>80</v>
      </c>
      <c r="AY150" s="243" t="s">
        <v>135</v>
      </c>
    </row>
    <row r="151" s="2" customFormat="1" ht="49.05" customHeight="1">
      <c r="A151" s="38"/>
      <c r="B151" s="39"/>
      <c r="C151" s="219" t="s">
        <v>199</v>
      </c>
      <c r="D151" s="219" t="s">
        <v>137</v>
      </c>
      <c r="E151" s="220" t="s">
        <v>218</v>
      </c>
      <c r="F151" s="221" t="s">
        <v>219</v>
      </c>
      <c r="G151" s="222" t="s">
        <v>140</v>
      </c>
      <c r="H151" s="223">
        <v>88</v>
      </c>
      <c r="I151" s="224"/>
      <c r="J151" s="225">
        <f>ROUND(I151*H151,2)</f>
        <v>0</v>
      </c>
      <c r="K151" s="221" t="s">
        <v>141</v>
      </c>
      <c r="L151" s="44"/>
      <c r="M151" s="226" t="s">
        <v>1</v>
      </c>
      <c r="N151" s="227" t="s">
        <v>37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142</v>
      </c>
      <c r="AT151" s="230" t="s">
        <v>137</v>
      </c>
      <c r="AU151" s="230" t="s">
        <v>82</v>
      </c>
      <c r="AY151" s="17" t="s">
        <v>135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80</v>
      </c>
      <c r="BK151" s="231">
        <f>ROUND(I151*H151,2)</f>
        <v>0</v>
      </c>
      <c r="BL151" s="17" t="s">
        <v>142</v>
      </c>
      <c r="BM151" s="230" t="s">
        <v>335</v>
      </c>
    </row>
    <row r="152" s="13" customFormat="1">
      <c r="A152" s="13"/>
      <c r="B152" s="232"/>
      <c r="C152" s="233"/>
      <c r="D152" s="234" t="s">
        <v>151</v>
      </c>
      <c r="E152" s="235" t="s">
        <v>1</v>
      </c>
      <c r="F152" s="236" t="s">
        <v>336</v>
      </c>
      <c r="G152" s="233"/>
      <c r="H152" s="237">
        <v>88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151</v>
      </c>
      <c r="AU152" s="243" t="s">
        <v>82</v>
      </c>
      <c r="AV152" s="13" t="s">
        <v>82</v>
      </c>
      <c r="AW152" s="13" t="s">
        <v>153</v>
      </c>
      <c r="AX152" s="13" t="s">
        <v>80</v>
      </c>
      <c r="AY152" s="243" t="s">
        <v>135</v>
      </c>
    </row>
    <row r="153" s="12" customFormat="1" ht="22.8" customHeight="1">
      <c r="A153" s="12"/>
      <c r="B153" s="203"/>
      <c r="C153" s="204"/>
      <c r="D153" s="205" t="s">
        <v>71</v>
      </c>
      <c r="E153" s="217" t="s">
        <v>82</v>
      </c>
      <c r="F153" s="217" t="s">
        <v>222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SUM(P154:P155)</f>
        <v>0</v>
      </c>
      <c r="Q153" s="211"/>
      <c r="R153" s="212">
        <f>SUM(R154:R155)</f>
        <v>71.002200000000002</v>
      </c>
      <c r="S153" s="211"/>
      <c r="T153" s="213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80</v>
      </c>
      <c r="AT153" s="215" t="s">
        <v>71</v>
      </c>
      <c r="AU153" s="215" t="s">
        <v>80</v>
      </c>
      <c r="AY153" s="214" t="s">
        <v>135</v>
      </c>
      <c r="BK153" s="216">
        <f>SUM(BK154:BK155)</f>
        <v>0</v>
      </c>
    </row>
    <row r="154" s="2" customFormat="1" ht="55.5" customHeight="1">
      <c r="A154" s="38"/>
      <c r="B154" s="39"/>
      <c r="C154" s="219" t="s">
        <v>8</v>
      </c>
      <c r="D154" s="219" t="s">
        <v>137</v>
      </c>
      <c r="E154" s="220" t="s">
        <v>224</v>
      </c>
      <c r="F154" s="221" t="s">
        <v>225</v>
      </c>
      <c r="G154" s="222" t="s">
        <v>226</v>
      </c>
      <c r="H154" s="223">
        <v>255</v>
      </c>
      <c r="I154" s="224"/>
      <c r="J154" s="225">
        <f>ROUND(I154*H154,2)</f>
        <v>0</v>
      </c>
      <c r="K154" s="221" t="s">
        <v>141</v>
      </c>
      <c r="L154" s="44"/>
      <c r="M154" s="226" t="s">
        <v>1</v>
      </c>
      <c r="N154" s="227" t="s">
        <v>37</v>
      </c>
      <c r="O154" s="91"/>
      <c r="P154" s="228">
        <f>O154*H154</f>
        <v>0</v>
      </c>
      <c r="Q154" s="228">
        <v>0.27844000000000002</v>
      </c>
      <c r="R154" s="228">
        <f>Q154*H154</f>
        <v>71.002200000000002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142</v>
      </c>
      <c r="AT154" s="230" t="s">
        <v>137</v>
      </c>
      <c r="AU154" s="230" t="s">
        <v>82</v>
      </c>
      <c r="AY154" s="17" t="s">
        <v>135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80</v>
      </c>
      <c r="BK154" s="231">
        <f>ROUND(I154*H154,2)</f>
        <v>0</v>
      </c>
      <c r="BL154" s="17" t="s">
        <v>142</v>
      </c>
      <c r="BM154" s="230" t="s">
        <v>337</v>
      </c>
    </row>
    <row r="155" s="13" customFormat="1">
      <c r="A155" s="13"/>
      <c r="B155" s="232"/>
      <c r="C155" s="233"/>
      <c r="D155" s="234" t="s">
        <v>151</v>
      </c>
      <c r="E155" s="235" t="s">
        <v>1</v>
      </c>
      <c r="F155" s="236" t="s">
        <v>338</v>
      </c>
      <c r="G155" s="233"/>
      <c r="H155" s="237">
        <v>255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151</v>
      </c>
      <c r="AU155" s="243" t="s">
        <v>82</v>
      </c>
      <c r="AV155" s="13" t="s">
        <v>82</v>
      </c>
      <c r="AW155" s="13" t="s">
        <v>153</v>
      </c>
      <c r="AX155" s="13" t="s">
        <v>80</v>
      </c>
      <c r="AY155" s="243" t="s">
        <v>135</v>
      </c>
    </row>
    <row r="156" s="12" customFormat="1" ht="22.8" customHeight="1">
      <c r="A156" s="12"/>
      <c r="B156" s="203"/>
      <c r="C156" s="204"/>
      <c r="D156" s="205" t="s">
        <v>71</v>
      </c>
      <c r="E156" s="217" t="s">
        <v>160</v>
      </c>
      <c r="F156" s="217" t="s">
        <v>228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SUM(P157:P174)</f>
        <v>0</v>
      </c>
      <c r="Q156" s="211"/>
      <c r="R156" s="212">
        <f>SUM(R157:R174)</f>
        <v>18.662400000000002</v>
      </c>
      <c r="S156" s="211"/>
      <c r="T156" s="213">
        <f>SUM(T157:T174)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80</v>
      </c>
      <c r="AT156" s="215" t="s">
        <v>71</v>
      </c>
      <c r="AU156" s="215" t="s">
        <v>80</v>
      </c>
      <c r="AY156" s="214" t="s">
        <v>135</v>
      </c>
      <c r="BK156" s="216">
        <f>SUM(BK157:BK174)</f>
        <v>0</v>
      </c>
    </row>
    <row r="157" s="2" customFormat="1" ht="37.8" customHeight="1">
      <c r="A157" s="38"/>
      <c r="B157" s="39"/>
      <c r="C157" s="219" t="s">
        <v>206</v>
      </c>
      <c r="D157" s="219" t="s">
        <v>137</v>
      </c>
      <c r="E157" s="220" t="s">
        <v>230</v>
      </c>
      <c r="F157" s="221" t="s">
        <v>231</v>
      </c>
      <c r="G157" s="222" t="s">
        <v>140</v>
      </c>
      <c r="H157" s="223">
        <v>45</v>
      </c>
      <c r="I157" s="224"/>
      <c r="J157" s="225">
        <f>ROUND(I157*H157,2)</f>
        <v>0</v>
      </c>
      <c r="K157" s="221" t="s">
        <v>141</v>
      </c>
      <c r="L157" s="44"/>
      <c r="M157" s="226" t="s">
        <v>1</v>
      </c>
      <c r="N157" s="227" t="s">
        <v>37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142</v>
      </c>
      <c r="AT157" s="230" t="s">
        <v>137</v>
      </c>
      <c r="AU157" s="230" t="s">
        <v>82</v>
      </c>
      <c r="AY157" s="17" t="s">
        <v>135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80</v>
      </c>
      <c r="BK157" s="231">
        <f>ROUND(I157*H157,2)</f>
        <v>0</v>
      </c>
      <c r="BL157" s="17" t="s">
        <v>142</v>
      </c>
      <c r="BM157" s="230" t="s">
        <v>339</v>
      </c>
    </row>
    <row r="158" s="13" customFormat="1">
      <c r="A158" s="13"/>
      <c r="B158" s="232"/>
      <c r="C158" s="233"/>
      <c r="D158" s="234" t="s">
        <v>151</v>
      </c>
      <c r="E158" s="235" t="s">
        <v>1</v>
      </c>
      <c r="F158" s="236" t="s">
        <v>320</v>
      </c>
      <c r="G158" s="233"/>
      <c r="H158" s="237">
        <v>45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151</v>
      </c>
      <c r="AU158" s="243" t="s">
        <v>82</v>
      </c>
      <c r="AV158" s="13" t="s">
        <v>82</v>
      </c>
      <c r="AW158" s="13" t="s">
        <v>153</v>
      </c>
      <c r="AX158" s="13" t="s">
        <v>72</v>
      </c>
      <c r="AY158" s="243" t="s">
        <v>135</v>
      </c>
    </row>
    <row r="159" s="14" customFormat="1">
      <c r="A159" s="14"/>
      <c r="B159" s="244"/>
      <c r="C159" s="245"/>
      <c r="D159" s="234" t="s">
        <v>151</v>
      </c>
      <c r="E159" s="246" t="s">
        <v>1</v>
      </c>
      <c r="F159" s="247" t="s">
        <v>159</v>
      </c>
      <c r="G159" s="245"/>
      <c r="H159" s="248">
        <v>45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151</v>
      </c>
      <c r="AU159" s="254" t="s">
        <v>82</v>
      </c>
      <c r="AV159" s="14" t="s">
        <v>147</v>
      </c>
      <c r="AW159" s="14" t="s">
        <v>153</v>
      </c>
      <c r="AX159" s="14" t="s">
        <v>80</v>
      </c>
      <c r="AY159" s="254" t="s">
        <v>135</v>
      </c>
    </row>
    <row r="160" s="2" customFormat="1" ht="33" customHeight="1">
      <c r="A160" s="38"/>
      <c r="B160" s="39"/>
      <c r="C160" s="219" t="s">
        <v>212</v>
      </c>
      <c r="D160" s="219" t="s">
        <v>137</v>
      </c>
      <c r="E160" s="220" t="s">
        <v>234</v>
      </c>
      <c r="F160" s="221" t="s">
        <v>235</v>
      </c>
      <c r="G160" s="222" t="s">
        <v>140</v>
      </c>
      <c r="H160" s="223">
        <v>942</v>
      </c>
      <c r="I160" s="224"/>
      <c r="J160" s="225">
        <f>ROUND(I160*H160,2)</f>
        <v>0</v>
      </c>
      <c r="K160" s="221" t="s">
        <v>141</v>
      </c>
      <c r="L160" s="44"/>
      <c r="M160" s="226" t="s">
        <v>1</v>
      </c>
      <c r="N160" s="227" t="s">
        <v>37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142</v>
      </c>
      <c r="AT160" s="230" t="s">
        <v>137</v>
      </c>
      <c r="AU160" s="230" t="s">
        <v>82</v>
      </c>
      <c r="AY160" s="17" t="s">
        <v>135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80</v>
      </c>
      <c r="BK160" s="231">
        <f>ROUND(I160*H160,2)</f>
        <v>0</v>
      </c>
      <c r="BL160" s="17" t="s">
        <v>142</v>
      </c>
      <c r="BM160" s="230" t="s">
        <v>340</v>
      </c>
    </row>
    <row r="161" s="13" customFormat="1">
      <c r="A161" s="13"/>
      <c r="B161" s="232"/>
      <c r="C161" s="233"/>
      <c r="D161" s="234" t="s">
        <v>151</v>
      </c>
      <c r="E161" s="235" t="s">
        <v>1</v>
      </c>
      <c r="F161" s="236" t="s">
        <v>341</v>
      </c>
      <c r="G161" s="233"/>
      <c r="H161" s="237">
        <v>900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151</v>
      </c>
      <c r="AU161" s="243" t="s">
        <v>82</v>
      </c>
      <c r="AV161" s="13" t="s">
        <v>82</v>
      </c>
      <c r="AW161" s="13" t="s">
        <v>153</v>
      </c>
      <c r="AX161" s="13" t="s">
        <v>72</v>
      </c>
      <c r="AY161" s="243" t="s">
        <v>135</v>
      </c>
    </row>
    <row r="162" s="13" customFormat="1">
      <c r="A162" s="13"/>
      <c r="B162" s="232"/>
      <c r="C162" s="233"/>
      <c r="D162" s="234" t="s">
        <v>151</v>
      </c>
      <c r="E162" s="235" t="s">
        <v>1</v>
      </c>
      <c r="F162" s="236" t="s">
        <v>238</v>
      </c>
      <c r="G162" s="233"/>
      <c r="H162" s="237">
        <v>42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151</v>
      </c>
      <c r="AU162" s="243" t="s">
        <v>82</v>
      </c>
      <c r="AV162" s="13" t="s">
        <v>82</v>
      </c>
      <c r="AW162" s="13" t="s">
        <v>153</v>
      </c>
      <c r="AX162" s="13" t="s">
        <v>72</v>
      </c>
      <c r="AY162" s="243" t="s">
        <v>135</v>
      </c>
    </row>
    <row r="163" s="14" customFormat="1">
      <c r="A163" s="14"/>
      <c r="B163" s="244"/>
      <c r="C163" s="245"/>
      <c r="D163" s="234" t="s">
        <v>151</v>
      </c>
      <c r="E163" s="246" t="s">
        <v>1</v>
      </c>
      <c r="F163" s="247" t="s">
        <v>159</v>
      </c>
      <c r="G163" s="245"/>
      <c r="H163" s="248">
        <v>942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151</v>
      </c>
      <c r="AU163" s="254" t="s">
        <v>82</v>
      </c>
      <c r="AV163" s="14" t="s">
        <v>147</v>
      </c>
      <c r="AW163" s="14" t="s">
        <v>153</v>
      </c>
      <c r="AX163" s="14" t="s">
        <v>80</v>
      </c>
      <c r="AY163" s="254" t="s">
        <v>135</v>
      </c>
    </row>
    <row r="164" s="2" customFormat="1" ht="37.8" customHeight="1">
      <c r="A164" s="38"/>
      <c r="B164" s="39"/>
      <c r="C164" s="219" t="s">
        <v>217</v>
      </c>
      <c r="D164" s="219" t="s">
        <v>137</v>
      </c>
      <c r="E164" s="220" t="s">
        <v>240</v>
      </c>
      <c r="F164" s="221" t="s">
        <v>241</v>
      </c>
      <c r="G164" s="222" t="s">
        <v>140</v>
      </c>
      <c r="H164" s="223">
        <v>64</v>
      </c>
      <c r="I164" s="224"/>
      <c r="J164" s="225">
        <f>ROUND(I164*H164,2)</f>
        <v>0</v>
      </c>
      <c r="K164" s="221" t="s">
        <v>141</v>
      </c>
      <c r="L164" s="44"/>
      <c r="M164" s="226" t="s">
        <v>1</v>
      </c>
      <c r="N164" s="227" t="s">
        <v>37</v>
      </c>
      <c r="O164" s="91"/>
      <c r="P164" s="228">
        <f>O164*H164</f>
        <v>0</v>
      </c>
      <c r="Q164" s="228">
        <v>0.29160000000000003</v>
      </c>
      <c r="R164" s="228">
        <f>Q164*H164</f>
        <v>18.662400000000002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142</v>
      </c>
      <c r="AT164" s="230" t="s">
        <v>137</v>
      </c>
      <c r="AU164" s="230" t="s">
        <v>82</v>
      </c>
      <c r="AY164" s="17" t="s">
        <v>135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80</v>
      </c>
      <c r="BK164" s="231">
        <f>ROUND(I164*H164,2)</f>
        <v>0</v>
      </c>
      <c r="BL164" s="17" t="s">
        <v>142</v>
      </c>
      <c r="BM164" s="230" t="s">
        <v>342</v>
      </c>
    </row>
    <row r="165" s="13" customFormat="1">
      <c r="A165" s="13"/>
      <c r="B165" s="232"/>
      <c r="C165" s="233"/>
      <c r="D165" s="234" t="s">
        <v>151</v>
      </c>
      <c r="E165" s="235" t="s">
        <v>1</v>
      </c>
      <c r="F165" s="236" t="s">
        <v>343</v>
      </c>
      <c r="G165" s="233"/>
      <c r="H165" s="237">
        <v>64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151</v>
      </c>
      <c r="AU165" s="243" t="s">
        <v>82</v>
      </c>
      <c r="AV165" s="13" t="s">
        <v>82</v>
      </c>
      <c r="AW165" s="13" t="s">
        <v>153</v>
      </c>
      <c r="AX165" s="13" t="s">
        <v>80</v>
      </c>
      <c r="AY165" s="243" t="s">
        <v>135</v>
      </c>
    </row>
    <row r="166" s="2" customFormat="1" ht="33" customHeight="1">
      <c r="A166" s="38"/>
      <c r="B166" s="39"/>
      <c r="C166" s="219" t="s">
        <v>223</v>
      </c>
      <c r="D166" s="219" t="s">
        <v>137</v>
      </c>
      <c r="E166" s="220" t="s">
        <v>245</v>
      </c>
      <c r="F166" s="221" t="s">
        <v>246</v>
      </c>
      <c r="G166" s="222" t="s">
        <v>140</v>
      </c>
      <c r="H166" s="223">
        <v>450</v>
      </c>
      <c r="I166" s="224"/>
      <c r="J166" s="225">
        <f>ROUND(I166*H166,2)</f>
        <v>0</v>
      </c>
      <c r="K166" s="221" t="s">
        <v>141</v>
      </c>
      <c r="L166" s="44"/>
      <c r="M166" s="226" t="s">
        <v>1</v>
      </c>
      <c r="N166" s="227" t="s">
        <v>37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142</v>
      </c>
      <c r="AT166" s="230" t="s">
        <v>137</v>
      </c>
      <c r="AU166" s="230" t="s">
        <v>82</v>
      </c>
      <c r="AY166" s="17" t="s">
        <v>135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80</v>
      </c>
      <c r="BK166" s="231">
        <f>ROUND(I166*H166,2)</f>
        <v>0</v>
      </c>
      <c r="BL166" s="17" t="s">
        <v>142</v>
      </c>
      <c r="BM166" s="230" t="s">
        <v>344</v>
      </c>
    </row>
    <row r="167" s="13" customFormat="1">
      <c r="A167" s="13"/>
      <c r="B167" s="232"/>
      <c r="C167" s="233"/>
      <c r="D167" s="234" t="s">
        <v>151</v>
      </c>
      <c r="E167" s="235" t="s">
        <v>1</v>
      </c>
      <c r="F167" s="236" t="s">
        <v>345</v>
      </c>
      <c r="G167" s="233"/>
      <c r="H167" s="237">
        <v>450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151</v>
      </c>
      <c r="AU167" s="243" t="s">
        <v>82</v>
      </c>
      <c r="AV167" s="13" t="s">
        <v>82</v>
      </c>
      <c r="AW167" s="13" t="s">
        <v>153</v>
      </c>
      <c r="AX167" s="13" t="s">
        <v>72</v>
      </c>
      <c r="AY167" s="243" t="s">
        <v>135</v>
      </c>
    </row>
    <row r="168" s="14" customFormat="1">
      <c r="A168" s="14"/>
      <c r="B168" s="244"/>
      <c r="C168" s="245"/>
      <c r="D168" s="234" t="s">
        <v>151</v>
      </c>
      <c r="E168" s="246" t="s">
        <v>1</v>
      </c>
      <c r="F168" s="247" t="s">
        <v>159</v>
      </c>
      <c r="G168" s="245"/>
      <c r="H168" s="248">
        <v>450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151</v>
      </c>
      <c r="AU168" s="254" t="s">
        <v>82</v>
      </c>
      <c r="AV168" s="14" t="s">
        <v>147</v>
      </c>
      <c r="AW168" s="14" t="s">
        <v>153</v>
      </c>
      <c r="AX168" s="14" t="s">
        <v>80</v>
      </c>
      <c r="AY168" s="254" t="s">
        <v>135</v>
      </c>
    </row>
    <row r="169" s="2" customFormat="1" ht="33" customHeight="1">
      <c r="A169" s="38"/>
      <c r="B169" s="39"/>
      <c r="C169" s="219" t="s">
        <v>229</v>
      </c>
      <c r="D169" s="219" t="s">
        <v>137</v>
      </c>
      <c r="E169" s="220" t="s">
        <v>250</v>
      </c>
      <c r="F169" s="221" t="s">
        <v>251</v>
      </c>
      <c r="G169" s="222" t="s">
        <v>140</v>
      </c>
      <c r="H169" s="223">
        <v>450</v>
      </c>
      <c r="I169" s="224"/>
      <c r="J169" s="225">
        <f>ROUND(I169*H169,2)</f>
        <v>0</v>
      </c>
      <c r="K169" s="221" t="s">
        <v>141</v>
      </c>
      <c r="L169" s="44"/>
      <c r="M169" s="226" t="s">
        <v>1</v>
      </c>
      <c r="N169" s="227" t="s">
        <v>37</v>
      </c>
      <c r="O169" s="91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142</v>
      </c>
      <c r="AT169" s="230" t="s">
        <v>137</v>
      </c>
      <c r="AU169" s="230" t="s">
        <v>82</v>
      </c>
      <c r="AY169" s="17" t="s">
        <v>135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80</v>
      </c>
      <c r="BK169" s="231">
        <f>ROUND(I169*H169,2)</f>
        <v>0</v>
      </c>
      <c r="BL169" s="17" t="s">
        <v>142</v>
      </c>
      <c r="BM169" s="230" t="s">
        <v>346</v>
      </c>
    </row>
    <row r="170" s="13" customFormat="1">
      <c r="A170" s="13"/>
      <c r="B170" s="232"/>
      <c r="C170" s="233"/>
      <c r="D170" s="234" t="s">
        <v>151</v>
      </c>
      <c r="E170" s="235" t="s">
        <v>1</v>
      </c>
      <c r="F170" s="236" t="s">
        <v>345</v>
      </c>
      <c r="G170" s="233"/>
      <c r="H170" s="237">
        <v>450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151</v>
      </c>
      <c r="AU170" s="243" t="s">
        <v>82</v>
      </c>
      <c r="AV170" s="13" t="s">
        <v>82</v>
      </c>
      <c r="AW170" s="13" t="s">
        <v>153</v>
      </c>
      <c r="AX170" s="13" t="s">
        <v>72</v>
      </c>
      <c r="AY170" s="243" t="s">
        <v>135</v>
      </c>
    </row>
    <row r="171" s="14" customFormat="1">
      <c r="A171" s="14"/>
      <c r="B171" s="244"/>
      <c r="C171" s="245"/>
      <c r="D171" s="234" t="s">
        <v>151</v>
      </c>
      <c r="E171" s="246" t="s">
        <v>1</v>
      </c>
      <c r="F171" s="247" t="s">
        <v>159</v>
      </c>
      <c r="G171" s="245"/>
      <c r="H171" s="248">
        <v>450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151</v>
      </c>
      <c r="AU171" s="254" t="s">
        <v>82</v>
      </c>
      <c r="AV171" s="14" t="s">
        <v>147</v>
      </c>
      <c r="AW171" s="14" t="s">
        <v>153</v>
      </c>
      <c r="AX171" s="14" t="s">
        <v>80</v>
      </c>
      <c r="AY171" s="254" t="s">
        <v>135</v>
      </c>
    </row>
    <row r="172" s="2" customFormat="1" ht="49.05" customHeight="1">
      <c r="A172" s="38"/>
      <c r="B172" s="39"/>
      <c r="C172" s="219" t="s">
        <v>233</v>
      </c>
      <c r="D172" s="219" t="s">
        <v>137</v>
      </c>
      <c r="E172" s="220" t="s">
        <v>254</v>
      </c>
      <c r="F172" s="221" t="s">
        <v>255</v>
      </c>
      <c r="G172" s="222" t="s">
        <v>140</v>
      </c>
      <c r="H172" s="223">
        <v>450</v>
      </c>
      <c r="I172" s="224"/>
      <c r="J172" s="225">
        <f>ROUND(I172*H172,2)</f>
        <v>0</v>
      </c>
      <c r="K172" s="221" t="s">
        <v>141</v>
      </c>
      <c r="L172" s="44"/>
      <c r="M172" s="226" t="s">
        <v>1</v>
      </c>
      <c r="N172" s="227" t="s">
        <v>37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142</v>
      </c>
      <c r="AT172" s="230" t="s">
        <v>137</v>
      </c>
      <c r="AU172" s="230" t="s">
        <v>82</v>
      </c>
      <c r="AY172" s="17" t="s">
        <v>135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80</v>
      </c>
      <c r="BK172" s="231">
        <f>ROUND(I172*H172,2)</f>
        <v>0</v>
      </c>
      <c r="BL172" s="17" t="s">
        <v>142</v>
      </c>
      <c r="BM172" s="230" t="s">
        <v>347</v>
      </c>
    </row>
    <row r="173" s="13" customFormat="1">
      <c r="A173" s="13"/>
      <c r="B173" s="232"/>
      <c r="C173" s="233"/>
      <c r="D173" s="234" t="s">
        <v>151</v>
      </c>
      <c r="E173" s="235" t="s">
        <v>1</v>
      </c>
      <c r="F173" s="236" t="s">
        <v>345</v>
      </c>
      <c r="G173" s="233"/>
      <c r="H173" s="237">
        <v>450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151</v>
      </c>
      <c r="AU173" s="243" t="s">
        <v>82</v>
      </c>
      <c r="AV173" s="13" t="s">
        <v>82</v>
      </c>
      <c r="AW173" s="13" t="s">
        <v>153</v>
      </c>
      <c r="AX173" s="13" t="s">
        <v>72</v>
      </c>
      <c r="AY173" s="243" t="s">
        <v>135</v>
      </c>
    </row>
    <row r="174" s="14" customFormat="1">
      <c r="A174" s="14"/>
      <c r="B174" s="244"/>
      <c r="C174" s="245"/>
      <c r="D174" s="234" t="s">
        <v>151</v>
      </c>
      <c r="E174" s="246" t="s">
        <v>1</v>
      </c>
      <c r="F174" s="247" t="s">
        <v>159</v>
      </c>
      <c r="G174" s="245"/>
      <c r="H174" s="248">
        <v>450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151</v>
      </c>
      <c r="AU174" s="254" t="s">
        <v>82</v>
      </c>
      <c r="AV174" s="14" t="s">
        <v>147</v>
      </c>
      <c r="AW174" s="14" t="s">
        <v>153</v>
      </c>
      <c r="AX174" s="14" t="s">
        <v>80</v>
      </c>
      <c r="AY174" s="254" t="s">
        <v>135</v>
      </c>
    </row>
    <row r="175" s="12" customFormat="1" ht="22.8" customHeight="1">
      <c r="A175" s="12"/>
      <c r="B175" s="203"/>
      <c r="C175" s="204"/>
      <c r="D175" s="205" t="s">
        <v>71</v>
      </c>
      <c r="E175" s="217" t="s">
        <v>185</v>
      </c>
      <c r="F175" s="217" t="s">
        <v>267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SUM(P176:P178)</f>
        <v>0</v>
      </c>
      <c r="Q175" s="211"/>
      <c r="R175" s="212">
        <f>SUM(R176:R178)</f>
        <v>0.21149999999999999</v>
      </c>
      <c r="S175" s="211"/>
      <c r="T175" s="213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80</v>
      </c>
      <c r="AT175" s="215" t="s">
        <v>71</v>
      </c>
      <c r="AU175" s="215" t="s">
        <v>80</v>
      </c>
      <c r="AY175" s="214" t="s">
        <v>135</v>
      </c>
      <c r="BK175" s="216">
        <f>SUM(BK176:BK178)</f>
        <v>0</v>
      </c>
    </row>
    <row r="176" s="2" customFormat="1" ht="24.15" customHeight="1">
      <c r="A176" s="38"/>
      <c r="B176" s="39"/>
      <c r="C176" s="219" t="s">
        <v>239</v>
      </c>
      <c r="D176" s="219" t="s">
        <v>137</v>
      </c>
      <c r="E176" s="220" t="s">
        <v>286</v>
      </c>
      <c r="F176" s="221" t="s">
        <v>287</v>
      </c>
      <c r="G176" s="222" t="s">
        <v>140</v>
      </c>
      <c r="H176" s="223">
        <v>450</v>
      </c>
      <c r="I176" s="224"/>
      <c r="J176" s="225">
        <f>ROUND(I176*H176,2)</f>
        <v>0</v>
      </c>
      <c r="K176" s="221" t="s">
        <v>141</v>
      </c>
      <c r="L176" s="44"/>
      <c r="M176" s="226" t="s">
        <v>1</v>
      </c>
      <c r="N176" s="227" t="s">
        <v>37</v>
      </c>
      <c r="O176" s="91"/>
      <c r="P176" s="228">
        <f>O176*H176</f>
        <v>0</v>
      </c>
      <c r="Q176" s="228">
        <v>0.00046999999999999999</v>
      </c>
      <c r="R176" s="228">
        <f>Q176*H176</f>
        <v>0.21149999999999999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142</v>
      </c>
      <c r="AT176" s="230" t="s">
        <v>137</v>
      </c>
      <c r="AU176" s="230" t="s">
        <v>82</v>
      </c>
      <c r="AY176" s="17" t="s">
        <v>135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80</v>
      </c>
      <c r="BK176" s="231">
        <f>ROUND(I176*H176,2)</f>
        <v>0</v>
      </c>
      <c r="BL176" s="17" t="s">
        <v>142</v>
      </c>
      <c r="BM176" s="230" t="s">
        <v>348</v>
      </c>
    </row>
    <row r="177" s="13" customFormat="1">
      <c r="A177" s="13"/>
      <c r="B177" s="232"/>
      <c r="C177" s="233"/>
      <c r="D177" s="234" t="s">
        <v>151</v>
      </c>
      <c r="E177" s="235" t="s">
        <v>1</v>
      </c>
      <c r="F177" s="236" t="s">
        <v>345</v>
      </c>
      <c r="G177" s="233"/>
      <c r="H177" s="237">
        <v>450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151</v>
      </c>
      <c r="AU177" s="243" t="s">
        <v>82</v>
      </c>
      <c r="AV177" s="13" t="s">
        <v>82</v>
      </c>
      <c r="AW177" s="13" t="s">
        <v>153</v>
      </c>
      <c r="AX177" s="13" t="s">
        <v>72</v>
      </c>
      <c r="AY177" s="243" t="s">
        <v>135</v>
      </c>
    </row>
    <row r="178" s="14" customFormat="1">
      <c r="A178" s="14"/>
      <c r="B178" s="244"/>
      <c r="C178" s="245"/>
      <c r="D178" s="234" t="s">
        <v>151</v>
      </c>
      <c r="E178" s="246" t="s">
        <v>1</v>
      </c>
      <c r="F178" s="247" t="s">
        <v>159</v>
      </c>
      <c r="G178" s="245"/>
      <c r="H178" s="248">
        <v>450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151</v>
      </c>
      <c r="AU178" s="254" t="s">
        <v>82</v>
      </c>
      <c r="AV178" s="14" t="s">
        <v>147</v>
      </c>
      <c r="AW178" s="14" t="s">
        <v>153</v>
      </c>
      <c r="AX178" s="14" t="s">
        <v>80</v>
      </c>
      <c r="AY178" s="254" t="s">
        <v>135</v>
      </c>
    </row>
    <row r="179" s="12" customFormat="1" ht="22.8" customHeight="1">
      <c r="A179" s="12"/>
      <c r="B179" s="203"/>
      <c r="C179" s="204"/>
      <c r="D179" s="205" t="s">
        <v>71</v>
      </c>
      <c r="E179" s="217" t="s">
        <v>306</v>
      </c>
      <c r="F179" s="217" t="s">
        <v>307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P180</f>
        <v>0</v>
      </c>
      <c r="Q179" s="211"/>
      <c r="R179" s="212">
        <f>R180</f>
        <v>0</v>
      </c>
      <c r="S179" s="211"/>
      <c r="T179" s="213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80</v>
      </c>
      <c r="AT179" s="215" t="s">
        <v>71</v>
      </c>
      <c r="AU179" s="215" t="s">
        <v>80</v>
      </c>
      <c r="AY179" s="214" t="s">
        <v>135</v>
      </c>
      <c r="BK179" s="216">
        <f>BK180</f>
        <v>0</v>
      </c>
    </row>
    <row r="180" s="2" customFormat="1" ht="44.25" customHeight="1">
      <c r="A180" s="38"/>
      <c r="B180" s="39"/>
      <c r="C180" s="219" t="s">
        <v>244</v>
      </c>
      <c r="D180" s="219" t="s">
        <v>137</v>
      </c>
      <c r="E180" s="220" t="s">
        <v>309</v>
      </c>
      <c r="F180" s="221" t="s">
        <v>310</v>
      </c>
      <c r="G180" s="222" t="s">
        <v>196</v>
      </c>
      <c r="H180" s="223">
        <v>89.879999999999995</v>
      </c>
      <c r="I180" s="224"/>
      <c r="J180" s="225">
        <f>ROUND(I180*H180,2)</f>
        <v>0</v>
      </c>
      <c r="K180" s="221" t="s">
        <v>141</v>
      </c>
      <c r="L180" s="44"/>
      <c r="M180" s="265" t="s">
        <v>1</v>
      </c>
      <c r="N180" s="266" t="s">
        <v>37</v>
      </c>
      <c r="O180" s="267"/>
      <c r="P180" s="268">
        <f>O180*H180</f>
        <v>0</v>
      </c>
      <c r="Q180" s="268">
        <v>0</v>
      </c>
      <c r="R180" s="268">
        <f>Q180*H180</f>
        <v>0</v>
      </c>
      <c r="S180" s="268">
        <v>0</v>
      </c>
      <c r="T180" s="26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142</v>
      </c>
      <c r="AT180" s="230" t="s">
        <v>137</v>
      </c>
      <c r="AU180" s="230" t="s">
        <v>82</v>
      </c>
      <c r="AY180" s="17" t="s">
        <v>135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80</v>
      </c>
      <c r="BK180" s="231">
        <f>ROUND(I180*H180,2)</f>
        <v>0</v>
      </c>
      <c r="BL180" s="17" t="s">
        <v>142</v>
      </c>
      <c r="BM180" s="230" t="s">
        <v>349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bOGW6wRZZyDF8FfdLGLpQ+hnVzS1ZkXqZ9uFceKZbP5Rg6WEJnZocbQY+WeMLq9qVWusiLmJQa1KjvvthBl/2g==" hashValue="mwwY1zwvtwV5RqA8Cb4P40Mx/ZzD30DjaFMfcs8I8ZJA1aPu8Hh1JOwFzluOQrmnlFdl2Rsa1KsdsQYwJ4VkIA==" algorithmName="SHA-512" password="CC35"/>
  <autoFilter ref="C121:K18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36" t="s">
        <v>92</v>
      </c>
      <c r="BA2" s="136" t="s">
        <v>350</v>
      </c>
      <c r="BB2" s="136" t="s">
        <v>94</v>
      </c>
      <c r="BC2" s="136" t="s">
        <v>351</v>
      </c>
      <c r="BD2" s="136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82</v>
      </c>
      <c r="AZ3" s="136" t="s">
        <v>96</v>
      </c>
      <c r="BA3" s="136" t="s">
        <v>352</v>
      </c>
      <c r="BB3" s="136" t="s">
        <v>94</v>
      </c>
      <c r="BC3" s="136" t="s">
        <v>353</v>
      </c>
      <c r="BD3" s="136" t="s">
        <v>82</v>
      </c>
    </row>
    <row r="4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  <c r="AZ4" s="136" t="s">
        <v>354</v>
      </c>
      <c r="BA4" s="136" t="s">
        <v>355</v>
      </c>
      <c r="BB4" s="136" t="s">
        <v>94</v>
      </c>
      <c r="BC4" s="136" t="s">
        <v>356</v>
      </c>
      <c r="BD4" s="136" t="s">
        <v>82</v>
      </c>
    </row>
    <row r="5" s="1" customFormat="1" ht="6.96" customHeight="1">
      <c r="B5" s="20"/>
      <c r="L5" s="20"/>
      <c r="AZ5" s="136" t="s">
        <v>103</v>
      </c>
      <c r="BA5" s="136" t="s">
        <v>104</v>
      </c>
      <c r="BB5" s="136" t="s">
        <v>94</v>
      </c>
      <c r="BC5" s="136" t="s">
        <v>357</v>
      </c>
      <c r="BD5" s="136" t="s">
        <v>82</v>
      </c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Polní cesty Paračov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358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30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34</v>
      </c>
      <c r="G32" s="38"/>
      <c r="H32" s="38"/>
      <c r="I32" s="153" t="s">
        <v>33</v>
      </c>
      <c r="J32" s="153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36</v>
      </c>
      <c r="E33" s="141" t="s">
        <v>37</v>
      </c>
      <c r="F33" s="155">
        <f>ROUND((SUM(BE122:BE190)),  2)</f>
        <v>0</v>
      </c>
      <c r="G33" s="38"/>
      <c r="H33" s="38"/>
      <c r="I33" s="156">
        <v>0.20999999999999999</v>
      </c>
      <c r="J33" s="155">
        <f>ROUND(((SUM(BE122:BE190))*I33),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38</v>
      </c>
      <c r="F34" s="155">
        <f>ROUND((SUM(BF122:BF190)),  2)</f>
        <v>0</v>
      </c>
      <c r="G34" s="38"/>
      <c r="H34" s="38"/>
      <c r="I34" s="156">
        <v>0.12</v>
      </c>
      <c r="J34" s="155">
        <f>ROUND(((SUM(BF122:BF190))*I34),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39</v>
      </c>
      <c r="F35" s="155">
        <f>ROUND((SUM(BG122:BG190)),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40</v>
      </c>
      <c r="F36" s="155">
        <f>ROUND((SUM(BH122:BH190)),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41</v>
      </c>
      <c r="F37" s="155">
        <f>ROUND((SUM(BI122:BI190)),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42</v>
      </c>
      <c r="E39" s="159"/>
      <c r="F39" s="159"/>
      <c r="G39" s="160" t="s">
        <v>43</v>
      </c>
      <c r="H39" s="161" t="s">
        <v>44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45</v>
      </c>
      <c r="E50" s="165"/>
      <c r="F50" s="165"/>
      <c r="G50" s="164" t="s">
        <v>46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47</v>
      </c>
      <c r="E61" s="167"/>
      <c r="F61" s="168" t="s">
        <v>48</v>
      </c>
      <c r="G61" s="166" t="s">
        <v>47</v>
      </c>
      <c r="H61" s="167"/>
      <c r="I61" s="167"/>
      <c r="J61" s="169" t="s">
        <v>48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49</v>
      </c>
      <c r="E65" s="170"/>
      <c r="F65" s="170"/>
      <c r="G65" s="164" t="s">
        <v>50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47</v>
      </c>
      <c r="E76" s="167"/>
      <c r="F76" s="168" t="s">
        <v>48</v>
      </c>
      <c r="G76" s="166" t="s">
        <v>47</v>
      </c>
      <c r="H76" s="167"/>
      <c r="I76" s="167"/>
      <c r="J76" s="169" t="s">
        <v>48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cesty Paračov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SO 102 Polní cesta NCV8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J165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J184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119</v>
      </c>
      <c r="E102" s="189"/>
      <c r="F102" s="189"/>
      <c r="G102" s="189"/>
      <c r="H102" s="189"/>
      <c r="I102" s="189"/>
      <c r="J102" s="190">
        <f>J189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Polní cesty Paračov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03 - SO 102 Polní cesta NCV8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18. 6. 2025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29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IF(E18="","",E18)</f>
        <v>Vyplň údaj</v>
      </c>
      <c r="G119" s="40"/>
      <c r="H119" s="40"/>
      <c r="I119" s="32" t="s">
        <v>30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121</v>
      </c>
      <c r="D121" s="195" t="s">
        <v>57</v>
      </c>
      <c r="E121" s="195" t="s">
        <v>53</v>
      </c>
      <c r="F121" s="195" t="s">
        <v>54</v>
      </c>
      <c r="G121" s="195" t="s">
        <v>122</v>
      </c>
      <c r="H121" s="195" t="s">
        <v>123</v>
      </c>
      <c r="I121" s="195" t="s">
        <v>124</v>
      </c>
      <c r="J121" s="195" t="s">
        <v>110</v>
      </c>
      <c r="K121" s="196" t="s">
        <v>125</v>
      </c>
      <c r="L121" s="197"/>
      <c r="M121" s="100" t="s">
        <v>1</v>
      </c>
      <c r="N121" s="101" t="s">
        <v>36</v>
      </c>
      <c r="O121" s="101" t="s">
        <v>126</v>
      </c>
      <c r="P121" s="101" t="s">
        <v>127</v>
      </c>
      <c r="Q121" s="101" t="s">
        <v>128</v>
      </c>
      <c r="R121" s="101" t="s">
        <v>129</v>
      </c>
      <c r="S121" s="101" t="s">
        <v>130</v>
      </c>
      <c r="T121" s="102" t="s">
        <v>131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132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3162.0213049999998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71</v>
      </c>
      <c r="AU122" s="17" t="s">
        <v>112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71</v>
      </c>
      <c r="E123" s="206" t="s">
        <v>133</v>
      </c>
      <c r="F123" s="206" t="s">
        <v>134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P124+P165+P167+P184+P189</f>
        <v>0</v>
      </c>
      <c r="Q123" s="211"/>
      <c r="R123" s="212">
        <f>R124+R165+R167+R184+R189</f>
        <v>3162.0213049999998</v>
      </c>
      <c r="S123" s="211"/>
      <c r="T123" s="213">
        <f>T124+T165+T167+T184+T189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80</v>
      </c>
      <c r="AT123" s="215" t="s">
        <v>71</v>
      </c>
      <c r="AU123" s="215" t="s">
        <v>72</v>
      </c>
      <c r="AY123" s="214" t="s">
        <v>135</v>
      </c>
      <c r="BK123" s="216">
        <f>BK124+BK165+BK167+BK184+BK189</f>
        <v>0</v>
      </c>
    </row>
    <row r="124" s="12" customFormat="1" ht="22.8" customHeight="1">
      <c r="A124" s="12"/>
      <c r="B124" s="203"/>
      <c r="C124" s="204"/>
      <c r="D124" s="205" t="s">
        <v>71</v>
      </c>
      <c r="E124" s="217" t="s">
        <v>80</v>
      </c>
      <c r="F124" s="217" t="s">
        <v>136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SUM(P125:P164)</f>
        <v>0</v>
      </c>
      <c r="Q124" s="211"/>
      <c r="R124" s="212">
        <f>SUM(R125:R164)</f>
        <v>2.9361999999999995</v>
      </c>
      <c r="S124" s="211"/>
      <c r="T124" s="213">
        <f>SUM(T125:T164)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80</v>
      </c>
      <c r="AT124" s="215" t="s">
        <v>71</v>
      </c>
      <c r="AU124" s="215" t="s">
        <v>80</v>
      </c>
      <c r="AY124" s="214" t="s">
        <v>135</v>
      </c>
      <c r="BK124" s="216">
        <f>SUM(BK125:BK164)</f>
        <v>0</v>
      </c>
    </row>
    <row r="125" s="2" customFormat="1" ht="24.15" customHeight="1">
      <c r="A125" s="38"/>
      <c r="B125" s="39"/>
      <c r="C125" s="219" t="s">
        <v>80</v>
      </c>
      <c r="D125" s="219" t="s">
        <v>137</v>
      </c>
      <c r="E125" s="220" t="s">
        <v>359</v>
      </c>
      <c r="F125" s="221" t="s">
        <v>360</v>
      </c>
      <c r="G125" s="222" t="s">
        <v>140</v>
      </c>
      <c r="H125" s="223">
        <v>2954</v>
      </c>
      <c r="I125" s="224"/>
      <c r="J125" s="225">
        <f>ROUND(I125*H125,2)</f>
        <v>0</v>
      </c>
      <c r="K125" s="221" t="s">
        <v>141</v>
      </c>
      <c r="L125" s="44"/>
      <c r="M125" s="226" t="s">
        <v>1</v>
      </c>
      <c r="N125" s="227" t="s">
        <v>37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142</v>
      </c>
      <c r="AT125" s="230" t="s">
        <v>137</v>
      </c>
      <c r="AU125" s="230" t="s">
        <v>82</v>
      </c>
      <c r="AY125" s="17" t="s">
        <v>135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80</v>
      </c>
      <c r="BK125" s="231">
        <f>ROUND(I125*H125,2)</f>
        <v>0</v>
      </c>
      <c r="BL125" s="17" t="s">
        <v>142</v>
      </c>
      <c r="BM125" s="230" t="s">
        <v>361</v>
      </c>
    </row>
    <row r="126" s="13" customFormat="1">
      <c r="A126" s="13"/>
      <c r="B126" s="232"/>
      <c r="C126" s="233"/>
      <c r="D126" s="234" t="s">
        <v>151</v>
      </c>
      <c r="E126" s="235" t="s">
        <v>100</v>
      </c>
      <c r="F126" s="236" t="s">
        <v>362</v>
      </c>
      <c r="G126" s="233"/>
      <c r="H126" s="237">
        <v>2954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151</v>
      </c>
      <c r="AU126" s="243" t="s">
        <v>82</v>
      </c>
      <c r="AV126" s="13" t="s">
        <v>82</v>
      </c>
      <c r="AW126" s="13" t="s">
        <v>153</v>
      </c>
      <c r="AX126" s="13" t="s">
        <v>80</v>
      </c>
      <c r="AY126" s="243" t="s">
        <v>135</v>
      </c>
    </row>
    <row r="127" s="2" customFormat="1" ht="33" customHeight="1">
      <c r="A127" s="38"/>
      <c r="B127" s="39"/>
      <c r="C127" s="219" t="s">
        <v>82</v>
      </c>
      <c r="D127" s="219" t="s">
        <v>137</v>
      </c>
      <c r="E127" s="220" t="s">
        <v>154</v>
      </c>
      <c r="F127" s="221" t="s">
        <v>363</v>
      </c>
      <c r="G127" s="222" t="s">
        <v>94</v>
      </c>
      <c r="H127" s="223">
        <v>475</v>
      </c>
      <c r="I127" s="224"/>
      <c r="J127" s="225">
        <f>ROUND(I127*H127,2)</f>
        <v>0</v>
      </c>
      <c r="K127" s="221" t="s">
        <v>141</v>
      </c>
      <c r="L127" s="44"/>
      <c r="M127" s="226" t="s">
        <v>1</v>
      </c>
      <c r="N127" s="227" t="s">
        <v>37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142</v>
      </c>
      <c r="AT127" s="230" t="s">
        <v>137</v>
      </c>
      <c r="AU127" s="230" t="s">
        <v>82</v>
      </c>
      <c r="AY127" s="17" t="s">
        <v>135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80</v>
      </c>
      <c r="BK127" s="231">
        <f>ROUND(I127*H127,2)</f>
        <v>0</v>
      </c>
      <c r="BL127" s="17" t="s">
        <v>142</v>
      </c>
      <c r="BM127" s="230" t="s">
        <v>364</v>
      </c>
    </row>
    <row r="128" s="13" customFormat="1">
      <c r="A128" s="13"/>
      <c r="B128" s="232"/>
      <c r="C128" s="233"/>
      <c r="D128" s="234" t="s">
        <v>151</v>
      </c>
      <c r="E128" s="235" t="s">
        <v>1</v>
      </c>
      <c r="F128" s="236" t="s">
        <v>365</v>
      </c>
      <c r="G128" s="233"/>
      <c r="H128" s="237">
        <v>475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151</v>
      </c>
      <c r="AU128" s="243" t="s">
        <v>82</v>
      </c>
      <c r="AV128" s="13" t="s">
        <v>82</v>
      </c>
      <c r="AW128" s="13" t="s">
        <v>153</v>
      </c>
      <c r="AX128" s="13" t="s">
        <v>72</v>
      </c>
      <c r="AY128" s="243" t="s">
        <v>135</v>
      </c>
    </row>
    <row r="129" s="15" customFormat="1">
      <c r="A129" s="15"/>
      <c r="B129" s="270"/>
      <c r="C129" s="271"/>
      <c r="D129" s="234" t="s">
        <v>151</v>
      </c>
      <c r="E129" s="272" t="s">
        <v>92</v>
      </c>
      <c r="F129" s="273" t="s">
        <v>366</v>
      </c>
      <c r="G129" s="271"/>
      <c r="H129" s="274">
        <v>475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0" t="s">
        <v>151</v>
      </c>
      <c r="AU129" s="280" t="s">
        <v>82</v>
      </c>
      <c r="AV129" s="15" t="s">
        <v>142</v>
      </c>
      <c r="AW129" s="15" t="s">
        <v>153</v>
      </c>
      <c r="AX129" s="15" t="s">
        <v>80</v>
      </c>
      <c r="AY129" s="280" t="s">
        <v>135</v>
      </c>
    </row>
    <row r="130" s="2" customFormat="1" ht="33" customHeight="1">
      <c r="A130" s="38"/>
      <c r="B130" s="39"/>
      <c r="C130" s="219" t="s">
        <v>147</v>
      </c>
      <c r="D130" s="219" t="s">
        <v>137</v>
      </c>
      <c r="E130" s="220" t="s">
        <v>161</v>
      </c>
      <c r="F130" s="221" t="s">
        <v>367</v>
      </c>
      <c r="G130" s="222" t="s">
        <v>94</v>
      </c>
      <c r="H130" s="223">
        <v>399.56</v>
      </c>
      <c r="I130" s="224"/>
      <c r="J130" s="225">
        <f>ROUND(I130*H130,2)</f>
        <v>0</v>
      </c>
      <c r="K130" s="221" t="s">
        <v>141</v>
      </c>
      <c r="L130" s="44"/>
      <c r="M130" s="226" t="s">
        <v>1</v>
      </c>
      <c r="N130" s="227" t="s">
        <v>37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142</v>
      </c>
      <c r="AT130" s="230" t="s">
        <v>137</v>
      </c>
      <c r="AU130" s="230" t="s">
        <v>82</v>
      </c>
      <c r="AY130" s="17" t="s">
        <v>135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80</v>
      </c>
      <c r="BK130" s="231">
        <f>ROUND(I130*H130,2)</f>
        <v>0</v>
      </c>
      <c r="BL130" s="17" t="s">
        <v>142</v>
      </c>
      <c r="BM130" s="230" t="s">
        <v>368</v>
      </c>
    </row>
    <row r="131" s="13" customFormat="1">
      <c r="A131" s="13"/>
      <c r="B131" s="232"/>
      <c r="C131" s="233"/>
      <c r="D131" s="234" t="s">
        <v>151</v>
      </c>
      <c r="E131" s="235" t="s">
        <v>1</v>
      </c>
      <c r="F131" s="236" t="s">
        <v>369</v>
      </c>
      <c r="G131" s="233"/>
      <c r="H131" s="237">
        <v>399.56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151</v>
      </c>
      <c r="AU131" s="243" t="s">
        <v>82</v>
      </c>
      <c r="AV131" s="13" t="s">
        <v>82</v>
      </c>
      <c r="AW131" s="13" t="s">
        <v>153</v>
      </c>
      <c r="AX131" s="13" t="s">
        <v>72</v>
      </c>
      <c r="AY131" s="243" t="s">
        <v>135</v>
      </c>
    </row>
    <row r="132" s="15" customFormat="1">
      <c r="A132" s="15"/>
      <c r="B132" s="270"/>
      <c r="C132" s="271"/>
      <c r="D132" s="234" t="s">
        <v>151</v>
      </c>
      <c r="E132" s="272" t="s">
        <v>96</v>
      </c>
      <c r="F132" s="273" t="s">
        <v>366</v>
      </c>
      <c r="G132" s="271"/>
      <c r="H132" s="274">
        <v>399.56</v>
      </c>
      <c r="I132" s="275"/>
      <c r="J132" s="271"/>
      <c r="K132" s="271"/>
      <c r="L132" s="276"/>
      <c r="M132" s="277"/>
      <c r="N132" s="278"/>
      <c r="O132" s="278"/>
      <c r="P132" s="278"/>
      <c r="Q132" s="278"/>
      <c r="R132" s="278"/>
      <c r="S132" s="278"/>
      <c r="T132" s="27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0" t="s">
        <v>151</v>
      </c>
      <c r="AU132" s="280" t="s">
        <v>82</v>
      </c>
      <c r="AV132" s="15" t="s">
        <v>142</v>
      </c>
      <c r="AW132" s="15" t="s">
        <v>153</v>
      </c>
      <c r="AX132" s="15" t="s">
        <v>80</v>
      </c>
      <c r="AY132" s="280" t="s">
        <v>135</v>
      </c>
    </row>
    <row r="133" s="2" customFormat="1" ht="37.8" customHeight="1">
      <c r="A133" s="38"/>
      <c r="B133" s="39"/>
      <c r="C133" s="219" t="s">
        <v>142</v>
      </c>
      <c r="D133" s="219" t="s">
        <v>137</v>
      </c>
      <c r="E133" s="220" t="s">
        <v>169</v>
      </c>
      <c r="F133" s="221" t="s">
        <v>370</v>
      </c>
      <c r="G133" s="222" t="s">
        <v>94</v>
      </c>
      <c r="H133" s="223">
        <v>754.55999999999995</v>
      </c>
      <c r="I133" s="224"/>
      <c r="J133" s="225">
        <f>ROUND(I133*H133,2)</f>
        <v>0</v>
      </c>
      <c r="K133" s="221" t="s">
        <v>141</v>
      </c>
      <c r="L133" s="44"/>
      <c r="M133" s="226" t="s">
        <v>1</v>
      </c>
      <c r="N133" s="227" t="s">
        <v>37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142</v>
      </c>
      <c r="AT133" s="230" t="s">
        <v>137</v>
      </c>
      <c r="AU133" s="230" t="s">
        <v>82</v>
      </c>
      <c r="AY133" s="17" t="s">
        <v>135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80</v>
      </c>
      <c r="BK133" s="231">
        <f>ROUND(I133*H133,2)</f>
        <v>0</v>
      </c>
      <c r="BL133" s="17" t="s">
        <v>142</v>
      </c>
      <c r="BM133" s="230" t="s">
        <v>371</v>
      </c>
    </row>
    <row r="134" s="13" customFormat="1">
      <c r="A134" s="13"/>
      <c r="B134" s="232"/>
      <c r="C134" s="233"/>
      <c r="D134" s="234" t="s">
        <v>151</v>
      </c>
      <c r="E134" s="235" t="s">
        <v>1</v>
      </c>
      <c r="F134" s="236" t="s">
        <v>372</v>
      </c>
      <c r="G134" s="233"/>
      <c r="H134" s="237">
        <v>754.55999999999995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151</v>
      </c>
      <c r="AU134" s="243" t="s">
        <v>82</v>
      </c>
      <c r="AV134" s="13" t="s">
        <v>82</v>
      </c>
      <c r="AW134" s="13" t="s">
        <v>153</v>
      </c>
      <c r="AX134" s="13" t="s">
        <v>80</v>
      </c>
      <c r="AY134" s="243" t="s">
        <v>135</v>
      </c>
    </row>
    <row r="135" s="2" customFormat="1" ht="37.8" customHeight="1">
      <c r="A135" s="38"/>
      <c r="B135" s="39"/>
      <c r="C135" s="219" t="s">
        <v>160</v>
      </c>
      <c r="D135" s="219" t="s">
        <v>137</v>
      </c>
      <c r="E135" s="220" t="s">
        <v>373</v>
      </c>
      <c r="F135" s="221" t="s">
        <v>374</v>
      </c>
      <c r="G135" s="222" t="s">
        <v>94</v>
      </c>
      <c r="H135" s="223">
        <v>50</v>
      </c>
      <c r="I135" s="224"/>
      <c r="J135" s="225">
        <f>ROUND(I135*H135,2)</f>
        <v>0</v>
      </c>
      <c r="K135" s="221" t="s">
        <v>141</v>
      </c>
      <c r="L135" s="44"/>
      <c r="M135" s="226" t="s">
        <v>1</v>
      </c>
      <c r="N135" s="227" t="s">
        <v>37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142</v>
      </c>
      <c r="AT135" s="230" t="s">
        <v>137</v>
      </c>
      <c r="AU135" s="230" t="s">
        <v>82</v>
      </c>
      <c r="AY135" s="17" t="s">
        <v>135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80</v>
      </c>
      <c r="BK135" s="231">
        <f>ROUND(I135*H135,2)</f>
        <v>0</v>
      </c>
      <c r="BL135" s="17" t="s">
        <v>142</v>
      </c>
      <c r="BM135" s="230" t="s">
        <v>375</v>
      </c>
    </row>
    <row r="136" s="2" customFormat="1" ht="37.8" customHeight="1">
      <c r="A136" s="38"/>
      <c r="B136" s="39"/>
      <c r="C136" s="219" t="s">
        <v>168</v>
      </c>
      <c r="D136" s="219" t="s">
        <v>137</v>
      </c>
      <c r="E136" s="220" t="s">
        <v>376</v>
      </c>
      <c r="F136" s="221" t="s">
        <v>377</v>
      </c>
      <c r="G136" s="222" t="s">
        <v>94</v>
      </c>
      <c r="H136" s="223">
        <v>750</v>
      </c>
      <c r="I136" s="224"/>
      <c r="J136" s="225">
        <f>ROUND(I136*H136,2)</f>
        <v>0</v>
      </c>
      <c r="K136" s="221" t="s">
        <v>141</v>
      </c>
      <c r="L136" s="44"/>
      <c r="M136" s="226" t="s">
        <v>1</v>
      </c>
      <c r="N136" s="227" t="s">
        <v>37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142</v>
      </c>
      <c r="AT136" s="230" t="s">
        <v>137</v>
      </c>
      <c r="AU136" s="230" t="s">
        <v>82</v>
      </c>
      <c r="AY136" s="17" t="s">
        <v>135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80</v>
      </c>
      <c r="BK136" s="231">
        <f>ROUND(I136*H136,2)</f>
        <v>0</v>
      </c>
      <c r="BL136" s="17" t="s">
        <v>142</v>
      </c>
      <c r="BM136" s="230" t="s">
        <v>378</v>
      </c>
    </row>
    <row r="137" s="13" customFormat="1">
      <c r="A137" s="13"/>
      <c r="B137" s="232"/>
      <c r="C137" s="233"/>
      <c r="D137" s="234" t="s">
        <v>151</v>
      </c>
      <c r="E137" s="235" t="s">
        <v>1</v>
      </c>
      <c r="F137" s="236" t="s">
        <v>379</v>
      </c>
      <c r="G137" s="233"/>
      <c r="H137" s="237">
        <v>750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151</v>
      </c>
      <c r="AU137" s="243" t="s">
        <v>82</v>
      </c>
      <c r="AV137" s="13" t="s">
        <v>82</v>
      </c>
      <c r="AW137" s="13" t="s">
        <v>153</v>
      </c>
      <c r="AX137" s="13" t="s">
        <v>80</v>
      </c>
      <c r="AY137" s="243" t="s">
        <v>135</v>
      </c>
    </row>
    <row r="138" s="2" customFormat="1" ht="33" customHeight="1">
      <c r="A138" s="38"/>
      <c r="B138" s="39"/>
      <c r="C138" s="219" t="s">
        <v>174</v>
      </c>
      <c r="D138" s="219" t="s">
        <v>137</v>
      </c>
      <c r="E138" s="220" t="s">
        <v>380</v>
      </c>
      <c r="F138" s="221" t="s">
        <v>381</v>
      </c>
      <c r="G138" s="222" t="s">
        <v>196</v>
      </c>
      <c r="H138" s="223">
        <v>100</v>
      </c>
      <c r="I138" s="224"/>
      <c r="J138" s="225">
        <f>ROUND(I138*H138,2)</f>
        <v>0</v>
      </c>
      <c r="K138" s="221" t="s">
        <v>141</v>
      </c>
      <c r="L138" s="44"/>
      <c r="M138" s="226" t="s">
        <v>1</v>
      </c>
      <c r="N138" s="227" t="s">
        <v>37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142</v>
      </c>
      <c r="AT138" s="230" t="s">
        <v>137</v>
      </c>
      <c r="AU138" s="230" t="s">
        <v>82</v>
      </c>
      <c r="AY138" s="17" t="s">
        <v>135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80</v>
      </c>
      <c r="BK138" s="231">
        <f>ROUND(I138*H138,2)</f>
        <v>0</v>
      </c>
      <c r="BL138" s="17" t="s">
        <v>142</v>
      </c>
      <c r="BM138" s="230" t="s">
        <v>382</v>
      </c>
    </row>
    <row r="139" s="13" customFormat="1">
      <c r="A139" s="13"/>
      <c r="B139" s="232"/>
      <c r="C139" s="233"/>
      <c r="D139" s="234" t="s">
        <v>151</v>
      </c>
      <c r="E139" s="235" t="s">
        <v>1</v>
      </c>
      <c r="F139" s="236" t="s">
        <v>383</v>
      </c>
      <c r="G139" s="233"/>
      <c r="H139" s="237">
        <v>100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151</v>
      </c>
      <c r="AU139" s="243" t="s">
        <v>82</v>
      </c>
      <c r="AV139" s="13" t="s">
        <v>82</v>
      </c>
      <c r="AW139" s="13" t="s">
        <v>153</v>
      </c>
      <c r="AX139" s="13" t="s">
        <v>80</v>
      </c>
      <c r="AY139" s="243" t="s">
        <v>135</v>
      </c>
    </row>
    <row r="140" s="2" customFormat="1" ht="16.5" customHeight="1">
      <c r="A140" s="38"/>
      <c r="B140" s="39"/>
      <c r="C140" s="219" t="s">
        <v>178</v>
      </c>
      <c r="D140" s="219" t="s">
        <v>137</v>
      </c>
      <c r="E140" s="220" t="s">
        <v>175</v>
      </c>
      <c r="F140" s="221" t="s">
        <v>384</v>
      </c>
      <c r="G140" s="222" t="s">
        <v>94</v>
      </c>
      <c r="H140" s="223">
        <v>804.55999999999995</v>
      </c>
      <c r="I140" s="224"/>
      <c r="J140" s="225">
        <f>ROUND(I140*H140,2)</f>
        <v>0</v>
      </c>
      <c r="K140" s="221" t="s">
        <v>141</v>
      </c>
      <c r="L140" s="44"/>
      <c r="M140" s="226" t="s">
        <v>1</v>
      </c>
      <c r="N140" s="227" t="s">
        <v>37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142</v>
      </c>
      <c r="AT140" s="230" t="s">
        <v>137</v>
      </c>
      <c r="AU140" s="230" t="s">
        <v>82</v>
      </c>
      <c r="AY140" s="17" t="s">
        <v>135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80</v>
      </c>
      <c r="BK140" s="231">
        <f>ROUND(I140*H140,2)</f>
        <v>0</v>
      </c>
      <c r="BL140" s="17" t="s">
        <v>142</v>
      </c>
      <c r="BM140" s="230" t="s">
        <v>385</v>
      </c>
    </row>
    <row r="141" s="13" customFormat="1">
      <c r="A141" s="13"/>
      <c r="B141" s="232"/>
      <c r="C141" s="233"/>
      <c r="D141" s="234" t="s">
        <v>151</v>
      </c>
      <c r="E141" s="235" t="s">
        <v>354</v>
      </c>
      <c r="F141" s="236" t="s">
        <v>386</v>
      </c>
      <c r="G141" s="233"/>
      <c r="H141" s="237">
        <v>804.55999999999995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151</v>
      </c>
      <c r="AU141" s="243" t="s">
        <v>82</v>
      </c>
      <c r="AV141" s="13" t="s">
        <v>82</v>
      </c>
      <c r="AW141" s="13" t="s">
        <v>153</v>
      </c>
      <c r="AX141" s="13" t="s">
        <v>80</v>
      </c>
      <c r="AY141" s="243" t="s">
        <v>135</v>
      </c>
    </row>
    <row r="142" s="2" customFormat="1" ht="24.15" customHeight="1">
      <c r="A142" s="38"/>
      <c r="B142" s="39"/>
      <c r="C142" s="219" t="s">
        <v>185</v>
      </c>
      <c r="D142" s="219" t="s">
        <v>137</v>
      </c>
      <c r="E142" s="220" t="s">
        <v>179</v>
      </c>
      <c r="F142" s="221" t="s">
        <v>387</v>
      </c>
      <c r="G142" s="222" t="s">
        <v>94</v>
      </c>
      <c r="H142" s="223">
        <v>70</v>
      </c>
      <c r="I142" s="224"/>
      <c r="J142" s="225">
        <f>ROUND(I142*H142,2)</f>
        <v>0</v>
      </c>
      <c r="K142" s="221" t="s">
        <v>141</v>
      </c>
      <c r="L142" s="44"/>
      <c r="M142" s="226" t="s">
        <v>1</v>
      </c>
      <c r="N142" s="227" t="s">
        <v>37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142</v>
      </c>
      <c r="AT142" s="230" t="s">
        <v>137</v>
      </c>
      <c r="AU142" s="230" t="s">
        <v>82</v>
      </c>
      <c r="AY142" s="17" t="s">
        <v>135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80</v>
      </c>
      <c r="BK142" s="231">
        <f>ROUND(I142*H142,2)</f>
        <v>0</v>
      </c>
      <c r="BL142" s="17" t="s">
        <v>142</v>
      </c>
      <c r="BM142" s="230" t="s">
        <v>388</v>
      </c>
    </row>
    <row r="143" s="13" customFormat="1">
      <c r="A143" s="13"/>
      <c r="B143" s="232"/>
      <c r="C143" s="233"/>
      <c r="D143" s="234" t="s">
        <v>151</v>
      </c>
      <c r="E143" s="235" t="s">
        <v>1</v>
      </c>
      <c r="F143" s="236" t="s">
        <v>389</v>
      </c>
      <c r="G143" s="233"/>
      <c r="H143" s="237">
        <v>70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151</v>
      </c>
      <c r="AU143" s="243" t="s">
        <v>82</v>
      </c>
      <c r="AV143" s="13" t="s">
        <v>82</v>
      </c>
      <c r="AW143" s="13" t="s">
        <v>153</v>
      </c>
      <c r="AX143" s="13" t="s">
        <v>72</v>
      </c>
      <c r="AY143" s="243" t="s">
        <v>135</v>
      </c>
    </row>
    <row r="144" s="15" customFormat="1">
      <c r="A144" s="15"/>
      <c r="B144" s="270"/>
      <c r="C144" s="271"/>
      <c r="D144" s="234" t="s">
        <v>151</v>
      </c>
      <c r="E144" s="272" t="s">
        <v>103</v>
      </c>
      <c r="F144" s="273" t="s">
        <v>366</v>
      </c>
      <c r="G144" s="271"/>
      <c r="H144" s="274">
        <v>70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0" t="s">
        <v>151</v>
      </c>
      <c r="AU144" s="280" t="s">
        <v>82</v>
      </c>
      <c r="AV144" s="15" t="s">
        <v>142</v>
      </c>
      <c r="AW144" s="15" t="s">
        <v>153</v>
      </c>
      <c r="AX144" s="15" t="s">
        <v>80</v>
      </c>
      <c r="AY144" s="280" t="s">
        <v>135</v>
      </c>
    </row>
    <row r="145" s="2" customFormat="1" ht="24.15" customHeight="1">
      <c r="A145" s="38"/>
      <c r="B145" s="39"/>
      <c r="C145" s="219" t="s">
        <v>192</v>
      </c>
      <c r="D145" s="219" t="s">
        <v>137</v>
      </c>
      <c r="E145" s="220" t="s">
        <v>390</v>
      </c>
      <c r="F145" s="221" t="s">
        <v>391</v>
      </c>
      <c r="G145" s="222" t="s">
        <v>140</v>
      </c>
      <c r="H145" s="223">
        <v>364</v>
      </c>
      <c r="I145" s="224"/>
      <c r="J145" s="225">
        <f>ROUND(I145*H145,2)</f>
        <v>0</v>
      </c>
      <c r="K145" s="221" t="s">
        <v>1</v>
      </c>
      <c r="L145" s="44"/>
      <c r="M145" s="226" t="s">
        <v>1</v>
      </c>
      <c r="N145" s="227" t="s">
        <v>37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343</v>
      </c>
      <c r="AT145" s="230" t="s">
        <v>137</v>
      </c>
      <c r="AU145" s="230" t="s">
        <v>82</v>
      </c>
      <c r="AY145" s="17" t="s">
        <v>135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80</v>
      </c>
      <c r="BK145" s="231">
        <f>ROUND(I145*H145,2)</f>
        <v>0</v>
      </c>
      <c r="BL145" s="17" t="s">
        <v>343</v>
      </c>
      <c r="BM145" s="230" t="s">
        <v>392</v>
      </c>
    </row>
    <row r="146" s="13" customFormat="1">
      <c r="A146" s="13"/>
      <c r="B146" s="232"/>
      <c r="C146" s="233"/>
      <c r="D146" s="234" t="s">
        <v>151</v>
      </c>
      <c r="E146" s="235" t="s">
        <v>1</v>
      </c>
      <c r="F146" s="236" t="s">
        <v>393</v>
      </c>
      <c r="G146" s="233"/>
      <c r="H146" s="237">
        <v>364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151</v>
      </c>
      <c r="AU146" s="243" t="s">
        <v>82</v>
      </c>
      <c r="AV146" s="13" t="s">
        <v>82</v>
      </c>
      <c r="AW146" s="13" t="s">
        <v>153</v>
      </c>
      <c r="AX146" s="13" t="s">
        <v>80</v>
      </c>
      <c r="AY146" s="243" t="s">
        <v>135</v>
      </c>
    </row>
    <row r="147" s="2" customFormat="1" ht="37.8" customHeight="1">
      <c r="A147" s="38"/>
      <c r="B147" s="39"/>
      <c r="C147" s="219" t="s">
        <v>199</v>
      </c>
      <c r="D147" s="219" t="s">
        <v>137</v>
      </c>
      <c r="E147" s="220" t="s">
        <v>394</v>
      </c>
      <c r="F147" s="221" t="s">
        <v>395</v>
      </c>
      <c r="G147" s="222" t="s">
        <v>140</v>
      </c>
      <c r="H147" s="223">
        <v>364</v>
      </c>
      <c r="I147" s="224"/>
      <c r="J147" s="225">
        <f>ROUND(I147*H147,2)</f>
        <v>0</v>
      </c>
      <c r="K147" s="221" t="s">
        <v>141</v>
      </c>
      <c r="L147" s="44"/>
      <c r="M147" s="226" t="s">
        <v>1</v>
      </c>
      <c r="N147" s="227" t="s">
        <v>37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142</v>
      </c>
      <c r="AT147" s="230" t="s">
        <v>137</v>
      </c>
      <c r="AU147" s="230" t="s">
        <v>82</v>
      </c>
      <c r="AY147" s="17" t="s">
        <v>135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80</v>
      </c>
      <c r="BK147" s="231">
        <f>ROUND(I147*H147,2)</f>
        <v>0</v>
      </c>
      <c r="BL147" s="17" t="s">
        <v>142</v>
      </c>
      <c r="BM147" s="230" t="s">
        <v>396</v>
      </c>
    </row>
    <row r="148" s="13" customFormat="1">
      <c r="A148" s="13"/>
      <c r="B148" s="232"/>
      <c r="C148" s="233"/>
      <c r="D148" s="234" t="s">
        <v>151</v>
      </c>
      <c r="E148" s="235" t="s">
        <v>1</v>
      </c>
      <c r="F148" s="236" t="s">
        <v>397</v>
      </c>
      <c r="G148" s="233"/>
      <c r="H148" s="237">
        <v>364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151</v>
      </c>
      <c r="AU148" s="243" t="s">
        <v>82</v>
      </c>
      <c r="AV148" s="13" t="s">
        <v>82</v>
      </c>
      <c r="AW148" s="13" t="s">
        <v>153</v>
      </c>
      <c r="AX148" s="13" t="s">
        <v>80</v>
      </c>
      <c r="AY148" s="243" t="s">
        <v>135</v>
      </c>
    </row>
    <row r="149" s="2" customFormat="1" ht="16.5" customHeight="1">
      <c r="A149" s="38"/>
      <c r="B149" s="39"/>
      <c r="C149" s="255" t="s">
        <v>8</v>
      </c>
      <c r="D149" s="255" t="s">
        <v>193</v>
      </c>
      <c r="E149" s="256" t="s">
        <v>398</v>
      </c>
      <c r="F149" s="257" t="s">
        <v>399</v>
      </c>
      <c r="G149" s="258" t="s">
        <v>209</v>
      </c>
      <c r="H149" s="259">
        <v>11.83</v>
      </c>
      <c r="I149" s="260"/>
      <c r="J149" s="261">
        <f>ROUND(I149*H149,2)</f>
        <v>0</v>
      </c>
      <c r="K149" s="257" t="s">
        <v>141</v>
      </c>
      <c r="L149" s="262"/>
      <c r="M149" s="263" t="s">
        <v>1</v>
      </c>
      <c r="N149" s="264" t="s">
        <v>37</v>
      </c>
      <c r="O149" s="91"/>
      <c r="P149" s="228">
        <f>O149*H149</f>
        <v>0</v>
      </c>
      <c r="Q149" s="228">
        <v>0.001</v>
      </c>
      <c r="R149" s="228">
        <f>Q149*H149</f>
        <v>0.01183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178</v>
      </c>
      <c r="AT149" s="230" t="s">
        <v>193</v>
      </c>
      <c r="AU149" s="230" t="s">
        <v>82</v>
      </c>
      <c r="AY149" s="17" t="s">
        <v>135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80</v>
      </c>
      <c r="BK149" s="231">
        <f>ROUND(I149*H149,2)</f>
        <v>0</v>
      </c>
      <c r="BL149" s="17" t="s">
        <v>142</v>
      </c>
      <c r="BM149" s="230" t="s">
        <v>400</v>
      </c>
    </row>
    <row r="150" s="13" customFormat="1">
      <c r="A150" s="13"/>
      <c r="B150" s="232"/>
      <c r="C150" s="233"/>
      <c r="D150" s="234" t="s">
        <v>151</v>
      </c>
      <c r="E150" s="235" t="s">
        <v>1</v>
      </c>
      <c r="F150" s="236" t="s">
        <v>401</v>
      </c>
      <c r="G150" s="233"/>
      <c r="H150" s="237">
        <v>11.83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151</v>
      </c>
      <c r="AU150" s="243" t="s">
        <v>82</v>
      </c>
      <c r="AV150" s="13" t="s">
        <v>82</v>
      </c>
      <c r="AW150" s="13" t="s">
        <v>153</v>
      </c>
      <c r="AX150" s="13" t="s">
        <v>80</v>
      </c>
      <c r="AY150" s="243" t="s">
        <v>135</v>
      </c>
    </row>
    <row r="151" s="2" customFormat="1" ht="24.15" customHeight="1">
      <c r="A151" s="38"/>
      <c r="B151" s="39"/>
      <c r="C151" s="219" t="s">
        <v>206</v>
      </c>
      <c r="D151" s="219" t="s">
        <v>137</v>
      </c>
      <c r="E151" s="220" t="s">
        <v>402</v>
      </c>
      <c r="F151" s="221" t="s">
        <v>403</v>
      </c>
      <c r="G151" s="222" t="s">
        <v>140</v>
      </c>
      <c r="H151" s="223">
        <v>2954</v>
      </c>
      <c r="I151" s="224"/>
      <c r="J151" s="225">
        <f>ROUND(I151*H151,2)</f>
        <v>0</v>
      </c>
      <c r="K151" s="221" t="s">
        <v>141</v>
      </c>
      <c r="L151" s="44"/>
      <c r="M151" s="226" t="s">
        <v>1</v>
      </c>
      <c r="N151" s="227" t="s">
        <v>37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142</v>
      </c>
      <c r="AT151" s="230" t="s">
        <v>137</v>
      </c>
      <c r="AU151" s="230" t="s">
        <v>82</v>
      </c>
      <c r="AY151" s="17" t="s">
        <v>135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80</v>
      </c>
      <c r="BK151" s="231">
        <f>ROUND(I151*H151,2)</f>
        <v>0</v>
      </c>
      <c r="BL151" s="17" t="s">
        <v>142</v>
      </c>
      <c r="BM151" s="230" t="s">
        <v>404</v>
      </c>
    </row>
    <row r="152" s="13" customFormat="1">
      <c r="A152" s="13"/>
      <c r="B152" s="232"/>
      <c r="C152" s="233"/>
      <c r="D152" s="234" t="s">
        <v>151</v>
      </c>
      <c r="E152" s="235" t="s">
        <v>1</v>
      </c>
      <c r="F152" s="236" t="s">
        <v>362</v>
      </c>
      <c r="G152" s="233"/>
      <c r="H152" s="237">
        <v>2954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151</v>
      </c>
      <c r="AU152" s="243" t="s">
        <v>82</v>
      </c>
      <c r="AV152" s="13" t="s">
        <v>82</v>
      </c>
      <c r="AW152" s="13" t="s">
        <v>153</v>
      </c>
      <c r="AX152" s="13" t="s">
        <v>80</v>
      </c>
      <c r="AY152" s="243" t="s">
        <v>135</v>
      </c>
    </row>
    <row r="153" s="2" customFormat="1" ht="24.15" customHeight="1">
      <c r="A153" s="38"/>
      <c r="B153" s="39"/>
      <c r="C153" s="219" t="s">
        <v>212</v>
      </c>
      <c r="D153" s="219" t="s">
        <v>137</v>
      </c>
      <c r="E153" s="220" t="s">
        <v>218</v>
      </c>
      <c r="F153" s="221" t="s">
        <v>405</v>
      </c>
      <c r="G153" s="222" t="s">
        <v>140</v>
      </c>
      <c r="H153" s="223">
        <v>249</v>
      </c>
      <c r="I153" s="224"/>
      <c r="J153" s="225">
        <f>ROUND(I153*H153,2)</f>
        <v>0</v>
      </c>
      <c r="K153" s="221" t="s">
        <v>141</v>
      </c>
      <c r="L153" s="44"/>
      <c r="M153" s="226" t="s">
        <v>1</v>
      </c>
      <c r="N153" s="227" t="s">
        <v>37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142</v>
      </c>
      <c r="AT153" s="230" t="s">
        <v>137</v>
      </c>
      <c r="AU153" s="230" t="s">
        <v>82</v>
      </c>
      <c r="AY153" s="17" t="s">
        <v>135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80</v>
      </c>
      <c r="BK153" s="231">
        <f>ROUND(I153*H153,2)</f>
        <v>0</v>
      </c>
      <c r="BL153" s="17" t="s">
        <v>142</v>
      </c>
      <c r="BM153" s="230" t="s">
        <v>406</v>
      </c>
    </row>
    <row r="154" s="13" customFormat="1">
      <c r="A154" s="13"/>
      <c r="B154" s="232"/>
      <c r="C154" s="233"/>
      <c r="D154" s="234" t="s">
        <v>151</v>
      </c>
      <c r="E154" s="235" t="s">
        <v>1</v>
      </c>
      <c r="F154" s="236" t="s">
        <v>407</v>
      </c>
      <c r="G154" s="233"/>
      <c r="H154" s="237">
        <v>249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151</v>
      </c>
      <c r="AU154" s="243" t="s">
        <v>82</v>
      </c>
      <c r="AV154" s="13" t="s">
        <v>82</v>
      </c>
      <c r="AW154" s="13" t="s">
        <v>153</v>
      </c>
      <c r="AX154" s="13" t="s">
        <v>80</v>
      </c>
      <c r="AY154" s="243" t="s">
        <v>135</v>
      </c>
    </row>
    <row r="155" s="2" customFormat="1" ht="33" customHeight="1">
      <c r="A155" s="38"/>
      <c r="B155" s="39"/>
      <c r="C155" s="219" t="s">
        <v>217</v>
      </c>
      <c r="D155" s="219" t="s">
        <v>137</v>
      </c>
      <c r="E155" s="220" t="s">
        <v>408</v>
      </c>
      <c r="F155" s="221" t="s">
        <v>409</v>
      </c>
      <c r="G155" s="222" t="s">
        <v>271</v>
      </c>
      <c r="H155" s="223">
        <v>27</v>
      </c>
      <c r="I155" s="224"/>
      <c r="J155" s="225">
        <f>ROUND(I155*H155,2)</f>
        <v>0</v>
      </c>
      <c r="K155" s="221" t="s">
        <v>141</v>
      </c>
      <c r="L155" s="44"/>
      <c r="M155" s="226" t="s">
        <v>1</v>
      </c>
      <c r="N155" s="227" t="s">
        <v>37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142</v>
      </c>
      <c r="AT155" s="230" t="s">
        <v>137</v>
      </c>
      <c r="AU155" s="230" t="s">
        <v>82</v>
      </c>
      <c r="AY155" s="17" t="s">
        <v>135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80</v>
      </c>
      <c r="BK155" s="231">
        <f>ROUND(I155*H155,2)</f>
        <v>0</v>
      </c>
      <c r="BL155" s="17" t="s">
        <v>142</v>
      </c>
      <c r="BM155" s="230" t="s">
        <v>410</v>
      </c>
    </row>
    <row r="156" s="2" customFormat="1" ht="16.5" customHeight="1">
      <c r="A156" s="38"/>
      <c r="B156" s="39"/>
      <c r="C156" s="255" t="s">
        <v>223</v>
      </c>
      <c r="D156" s="255" t="s">
        <v>193</v>
      </c>
      <c r="E156" s="256" t="s">
        <v>411</v>
      </c>
      <c r="F156" s="257" t="s">
        <v>412</v>
      </c>
      <c r="G156" s="258" t="s">
        <v>94</v>
      </c>
      <c r="H156" s="259">
        <v>9</v>
      </c>
      <c r="I156" s="260"/>
      <c r="J156" s="261">
        <f>ROUND(I156*H156,2)</f>
        <v>0</v>
      </c>
      <c r="K156" s="257" t="s">
        <v>141</v>
      </c>
      <c r="L156" s="262"/>
      <c r="M156" s="263" t="s">
        <v>1</v>
      </c>
      <c r="N156" s="264" t="s">
        <v>37</v>
      </c>
      <c r="O156" s="91"/>
      <c r="P156" s="228">
        <f>O156*H156</f>
        <v>0</v>
      </c>
      <c r="Q156" s="228">
        <v>0.20999999999999999</v>
      </c>
      <c r="R156" s="228">
        <f>Q156*H156</f>
        <v>1.8899999999999999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178</v>
      </c>
      <c r="AT156" s="230" t="s">
        <v>193</v>
      </c>
      <c r="AU156" s="230" t="s">
        <v>82</v>
      </c>
      <c r="AY156" s="17" t="s">
        <v>135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80</v>
      </c>
      <c r="BK156" s="231">
        <f>ROUND(I156*H156,2)</f>
        <v>0</v>
      </c>
      <c r="BL156" s="17" t="s">
        <v>142</v>
      </c>
      <c r="BM156" s="230" t="s">
        <v>413</v>
      </c>
    </row>
    <row r="157" s="2" customFormat="1" ht="24.15" customHeight="1">
      <c r="A157" s="38"/>
      <c r="B157" s="39"/>
      <c r="C157" s="219" t="s">
        <v>229</v>
      </c>
      <c r="D157" s="219" t="s">
        <v>137</v>
      </c>
      <c r="E157" s="220" t="s">
        <v>414</v>
      </c>
      <c r="F157" s="221" t="s">
        <v>415</v>
      </c>
      <c r="G157" s="222" t="s">
        <v>271</v>
      </c>
      <c r="H157" s="223">
        <v>27</v>
      </c>
      <c r="I157" s="224"/>
      <c r="J157" s="225">
        <f>ROUND(I157*H157,2)</f>
        <v>0</v>
      </c>
      <c r="K157" s="221" t="s">
        <v>141</v>
      </c>
      <c r="L157" s="44"/>
      <c r="M157" s="226" t="s">
        <v>1</v>
      </c>
      <c r="N157" s="227" t="s">
        <v>37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142</v>
      </c>
      <c r="AT157" s="230" t="s">
        <v>137</v>
      </c>
      <c r="AU157" s="230" t="s">
        <v>82</v>
      </c>
      <c r="AY157" s="17" t="s">
        <v>135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80</v>
      </c>
      <c r="BK157" s="231">
        <f>ROUND(I157*H157,2)</f>
        <v>0</v>
      </c>
      <c r="BL157" s="17" t="s">
        <v>142</v>
      </c>
      <c r="BM157" s="230" t="s">
        <v>416</v>
      </c>
    </row>
    <row r="158" s="2" customFormat="1" ht="16.5" customHeight="1">
      <c r="A158" s="38"/>
      <c r="B158" s="39"/>
      <c r="C158" s="255" t="s">
        <v>233</v>
      </c>
      <c r="D158" s="255" t="s">
        <v>193</v>
      </c>
      <c r="E158" s="256" t="s">
        <v>417</v>
      </c>
      <c r="F158" s="257" t="s">
        <v>418</v>
      </c>
      <c r="G158" s="258" t="s">
        <v>271</v>
      </c>
      <c r="H158" s="259">
        <v>9</v>
      </c>
      <c r="I158" s="260"/>
      <c r="J158" s="261">
        <f>ROUND(I158*H158,2)</f>
        <v>0</v>
      </c>
      <c r="K158" s="257" t="s">
        <v>141</v>
      </c>
      <c r="L158" s="262"/>
      <c r="M158" s="263" t="s">
        <v>1</v>
      </c>
      <c r="N158" s="264" t="s">
        <v>37</v>
      </c>
      <c r="O158" s="91"/>
      <c r="P158" s="228">
        <f>O158*H158</f>
        <v>0</v>
      </c>
      <c r="Q158" s="228">
        <v>0.027</v>
      </c>
      <c r="R158" s="228">
        <f>Q158*H158</f>
        <v>0.24299999999999999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178</v>
      </c>
      <c r="AT158" s="230" t="s">
        <v>193</v>
      </c>
      <c r="AU158" s="230" t="s">
        <v>82</v>
      </c>
      <c r="AY158" s="17" t="s">
        <v>135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80</v>
      </c>
      <c r="BK158" s="231">
        <f>ROUND(I158*H158,2)</f>
        <v>0</v>
      </c>
      <c r="BL158" s="17" t="s">
        <v>142</v>
      </c>
      <c r="BM158" s="230" t="s">
        <v>419</v>
      </c>
    </row>
    <row r="159" s="2" customFormat="1" ht="16.5" customHeight="1">
      <c r="A159" s="38"/>
      <c r="B159" s="39"/>
      <c r="C159" s="255" t="s">
        <v>239</v>
      </c>
      <c r="D159" s="255" t="s">
        <v>193</v>
      </c>
      <c r="E159" s="256" t="s">
        <v>420</v>
      </c>
      <c r="F159" s="257" t="s">
        <v>421</v>
      </c>
      <c r="G159" s="258" t="s">
        <v>271</v>
      </c>
      <c r="H159" s="259">
        <v>9</v>
      </c>
      <c r="I159" s="260"/>
      <c r="J159" s="261">
        <f>ROUND(I159*H159,2)</f>
        <v>0</v>
      </c>
      <c r="K159" s="257" t="s">
        <v>141</v>
      </c>
      <c r="L159" s="262"/>
      <c r="M159" s="263" t="s">
        <v>1</v>
      </c>
      <c r="N159" s="264" t="s">
        <v>37</v>
      </c>
      <c r="O159" s="91"/>
      <c r="P159" s="228">
        <f>O159*H159</f>
        <v>0</v>
      </c>
      <c r="Q159" s="228">
        <v>0.040000000000000001</v>
      </c>
      <c r="R159" s="228">
        <f>Q159*H159</f>
        <v>0.35999999999999999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178</v>
      </c>
      <c r="AT159" s="230" t="s">
        <v>193</v>
      </c>
      <c r="AU159" s="230" t="s">
        <v>82</v>
      </c>
      <c r="AY159" s="17" t="s">
        <v>135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80</v>
      </c>
      <c r="BK159" s="231">
        <f>ROUND(I159*H159,2)</f>
        <v>0</v>
      </c>
      <c r="BL159" s="17" t="s">
        <v>142</v>
      </c>
      <c r="BM159" s="230" t="s">
        <v>422</v>
      </c>
    </row>
    <row r="160" s="2" customFormat="1" ht="16.5" customHeight="1">
      <c r="A160" s="38"/>
      <c r="B160" s="39"/>
      <c r="C160" s="255" t="s">
        <v>244</v>
      </c>
      <c r="D160" s="255" t="s">
        <v>193</v>
      </c>
      <c r="E160" s="256" t="s">
        <v>423</v>
      </c>
      <c r="F160" s="257" t="s">
        <v>424</v>
      </c>
      <c r="G160" s="258" t="s">
        <v>271</v>
      </c>
      <c r="H160" s="259">
        <v>9</v>
      </c>
      <c r="I160" s="260"/>
      <c r="J160" s="261">
        <f>ROUND(I160*H160,2)</f>
        <v>0</v>
      </c>
      <c r="K160" s="257" t="s">
        <v>141</v>
      </c>
      <c r="L160" s="262"/>
      <c r="M160" s="263" t="s">
        <v>1</v>
      </c>
      <c r="N160" s="264" t="s">
        <v>37</v>
      </c>
      <c r="O160" s="91"/>
      <c r="P160" s="228">
        <f>O160*H160</f>
        <v>0</v>
      </c>
      <c r="Q160" s="228">
        <v>0.0050000000000000001</v>
      </c>
      <c r="R160" s="228">
        <f>Q160*H160</f>
        <v>0.044999999999999998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178</v>
      </c>
      <c r="AT160" s="230" t="s">
        <v>193</v>
      </c>
      <c r="AU160" s="230" t="s">
        <v>82</v>
      </c>
      <c r="AY160" s="17" t="s">
        <v>135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80</v>
      </c>
      <c r="BK160" s="231">
        <f>ROUND(I160*H160,2)</f>
        <v>0</v>
      </c>
      <c r="BL160" s="17" t="s">
        <v>142</v>
      </c>
      <c r="BM160" s="230" t="s">
        <v>425</v>
      </c>
    </row>
    <row r="161" s="2" customFormat="1" ht="24.15" customHeight="1">
      <c r="A161" s="38"/>
      <c r="B161" s="39"/>
      <c r="C161" s="219" t="s">
        <v>7</v>
      </c>
      <c r="D161" s="219" t="s">
        <v>137</v>
      </c>
      <c r="E161" s="220" t="s">
        <v>426</v>
      </c>
      <c r="F161" s="221" t="s">
        <v>427</v>
      </c>
      <c r="G161" s="222" t="s">
        <v>271</v>
      </c>
      <c r="H161" s="223">
        <v>81</v>
      </c>
      <c r="I161" s="224"/>
      <c r="J161" s="225">
        <f>ROUND(I161*H161,2)</f>
        <v>0</v>
      </c>
      <c r="K161" s="221" t="s">
        <v>141</v>
      </c>
      <c r="L161" s="44"/>
      <c r="M161" s="226" t="s">
        <v>1</v>
      </c>
      <c r="N161" s="227" t="s">
        <v>37</v>
      </c>
      <c r="O161" s="91"/>
      <c r="P161" s="228">
        <f>O161*H161</f>
        <v>0</v>
      </c>
      <c r="Q161" s="228">
        <v>5.0000000000000002E-05</v>
      </c>
      <c r="R161" s="228">
        <f>Q161*H161</f>
        <v>0.0040499999999999998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142</v>
      </c>
      <c r="AT161" s="230" t="s">
        <v>137</v>
      </c>
      <c r="AU161" s="230" t="s">
        <v>82</v>
      </c>
      <c r="AY161" s="17" t="s">
        <v>135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80</v>
      </c>
      <c r="BK161" s="231">
        <f>ROUND(I161*H161,2)</f>
        <v>0</v>
      </c>
      <c r="BL161" s="17" t="s">
        <v>142</v>
      </c>
      <c r="BM161" s="230" t="s">
        <v>428</v>
      </c>
    </row>
    <row r="162" s="2" customFormat="1" ht="21.75" customHeight="1">
      <c r="A162" s="38"/>
      <c r="B162" s="39"/>
      <c r="C162" s="255" t="s">
        <v>253</v>
      </c>
      <c r="D162" s="255" t="s">
        <v>193</v>
      </c>
      <c r="E162" s="256" t="s">
        <v>429</v>
      </c>
      <c r="F162" s="257" t="s">
        <v>430</v>
      </c>
      <c r="G162" s="258" t="s">
        <v>271</v>
      </c>
      <c r="H162" s="259">
        <v>81</v>
      </c>
      <c r="I162" s="260"/>
      <c r="J162" s="261">
        <f>ROUND(I162*H162,2)</f>
        <v>0</v>
      </c>
      <c r="K162" s="257" t="s">
        <v>141</v>
      </c>
      <c r="L162" s="262"/>
      <c r="M162" s="263" t="s">
        <v>1</v>
      </c>
      <c r="N162" s="264" t="s">
        <v>37</v>
      </c>
      <c r="O162" s="91"/>
      <c r="P162" s="228">
        <f>O162*H162</f>
        <v>0</v>
      </c>
      <c r="Q162" s="228">
        <v>0.0047200000000000002</v>
      </c>
      <c r="R162" s="228">
        <f>Q162*H162</f>
        <v>0.38231999999999999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178</v>
      </c>
      <c r="AT162" s="230" t="s">
        <v>193</v>
      </c>
      <c r="AU162" s="230" t="s">
        <v>82</v>
      </c>
      <c r="AY162" s="17" t="s">
        <v>135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80</v>
      </c>
      <c r="BK162" s="231">
        <f>ROUND(I162*H162,2)</f>
        <v>0</v>
      </c>
      <c r="BL162" s="17" t="s">
        <v>142</v>
      </c>
      <c r="BM162" s="230" t="s">
        <v>431</v>
      </c>
    </row>
    <row r="163" s="2" customFormat="1" ht="24.15" customHeight="1">
      <c r="A163" s="38"/>
      <c r="B163" s="39"/>
      <c r="C163" s="219" t="s">
        <v>258</v>
      </c>
      <c r="D163" s="219" t="s">
        <v>137</v>
      </c>
      <c r="E163" s="220" t="s">
        <v>432</v>
      </c>
      <c r="F163" s="221" t="s">
        <v>433</v>
      </c>
      <c r="G163" s="222" t="s">
        <v>271</v>
      </c>
      <c r="H163" s="223">
        <v>27</v>
      </c>
      <c r="I163" s="224"/>
      <c r="J163" s="225">
        <f>ROUND(I163*H163,2)</f>
        <v>0</v>
      </c>
      <c r="K163" s="221" t="s">
        <v>141</v>
      </c>
      <c r="L163" s="44"/>
      <c r="M163" s="226" t="s">
        <v>1</v>
      </c>
      <c r="N163" s="227" t="s">
        <v>37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142</v>
      </c>
      <c r="AT163" s="230" t="s">
        <v>137</v>
      </c>
      <c r="AU163" s="230" t="s">
        <v>82</v>
      </c>
      <c r="AY163" s="17" t="s">
        <v>135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80</v>
      </c>
      <c r="BK163" s="231">
        <f>ROUND(I163*H163,2)</f>
        <v>0</v>
      </c>
      <c r="BL163" s="17" t="s">
        <v>142</v>
      </c>
      <c r="BM163" s="230" t="s">
        <v>434</v>
      </c>
    </row>
    <row r="164" s="2" customFormat="1" ht="16.5" customHeight="1">
      <c r="A164" s="38"/>
      <c r="B164" s="39"/>
      <c r="C164" s="219" t="s">
        <v>262</v>
      </c>
      <c r="D164" s="219" t="s">
        <v>137</v>
      </c>
      <c r="E164" s="220" t="s">
        <v>435</v>
      </c>
      <c r="F164" s="221" t="s">
        <v>436</v>
      </c>
      <c r="G164" s="222" t="s">
        <v>271</v>
      </c>
      <c r="H164" s="223">
        <v>27</v>
      </c>
      <c r="I164" s="224"/>
      <c r="J164" s="225">
        <f>ROUND(I164*H164,2)</f>
        <v>0</v>
      </c>
      <c r="K164" s="221" t="s">
        <v>1</v>
      </c>
      <c r="L164" s="44"/>
      <c r="M164" s="226" t="s">
        <v>1</v>
      </c>
      <c r="N164" s="227" t="s">
        <v>37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142</v>
      </c>
      <c r="AT164" s="230" t="s">
        <v>137</v>
      </c>
      <c r="AU164" s="230" t="s">
        <v>82</v>
      </c>
      <c r="AY164" s="17" t="s">
        <v>135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80</v>
      </c>
      <c r="BK164" s="231">
        <f>ROUND(I164*H164,2)</f>
        <v>0</v>
      </c>
      <c r="BL164" s="17" t="s">
        <v>142</v>
      </c>
      <c r="BM164" s="230" t="s">
        <v>437</v>
      </c>
    </row>
    <row r="165" s="12" customFormat="1" ht="22.8" customHeight="1">
      <c r="A165" s="12"/>
      <c r="B165" s="203"/>
      <c r="C165" s="204"/>
      <c r="D165" s="205" t="s">
        <v>71</v>
      </c>
      <c r="E165" s="217" t="s">
        <v>82</v>
      </c>
      <c r="F165" s="217" t="s">
        <v>222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P166</f>
        <v>0</v>
      </c>
      <c r="Q165" s="211"/>
      <c r="R165" s="212">
        <f>R166</f>
        <v>397.33388000000002</v>
      </c>
      <c r="S165" s="211"/>
      <c r="T165" s="213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80</v>
      </c>
      <c r="AT165" s="215" t="s">
        <v>71</v>
      </c>
      <c r="AU165" s="215" t="s">
        <v>80</v>
      </c>
      <c r="AY165" s="214" t="s">
        <v>135</v>
      </c>
      <c r="BK165" s="216">
        <f>BK166</f>
        <v>0</v>
      </c>
    </row>
    <row r="166" s="2" customFormat="1" ht="33" customHeight="1">
      <c r="A166" s="38"/>
      <c r="B166" s="39"/>
      <c r="C166" s="219" t="s">
        <v>268</v>
      </c>
      <c r="D166" s="219" t="s">
        <v>137</v>
      </c>
      <c r="E166" s="220" t="s">
        <v>224</v>
      </c>
      <c r="F166" s="221" t="s">
        <v>438</v>
      </c>
      <c r="G166" s="222" t="s">
        <v>226</v>
      </c>
      <c r="H166" s="223">
        <v>1427</v>
      </c>
      <c r="I166" s="224"/>
      <c r="J166" s="225">
        <f>ROUND(I166*H166,2)</f>
        <v>0</v>
      </c>
      <c r="K166" s="221" t="s">
        <v>141</v>
      </c>
      <c r="L166" s="44"/>
      <c r="M166" s="226" t="s">
        <v>1</v>
      </c>
      <c r="N166" s="227" t="s">
        <v>37</v>
      </c>
      <c r="O166" s="91"/>
      <c r="P166" s="228">
        <f>O166*H166</f>
        <v>0</v>
      </c>
      <c r="Q166" s="228">
        <v>0.27844000000000002</v>
      </c>
      <c r="R166" s="228">
        <f>Q166*H166</f>
        <v>397.33388000000002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142</v>
      </c>
      <c r="AT166" s="230" t="s">
        <v>137</v>
      </c>
      <c r="AU166" s="230" t="s">
        <v>82</v>
      </c>
      <c r="AY166" s="17" t="s">
        <v>135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80</v>
      </c>
      <c r="BK166" s="231">
        <f>ROUND(I166*H166,2)</f>
        <v>0</v>
      </c>
      <c r="BL166" s="17" t="s">
        <v>142</v>
      </c>
      <c r="BM166" s="230" t="s">
        <v>439</v>
      </c>
    </row>
    <row r="167" s="12" customFormat="1" ht="22.8" customHeight="1">
      <c r="A167" s="12"/>
      <c r="B167" s="203"/>
      <c r="C167" s="204"/>
      <c r="D167" s="205" t="s">
        <v>71</v>
      </c>
      <c r="E167" s="217" t="s">
        <v>160</v>
      </c>
      <c r="F167" s="217" t="s">
        <v>228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SUM(P168:P183)</f>
        <v>0</v>
      </c>
      <c r="Q167" s="211"/>
      <c r="R167" s="212">
        <f>SUM(R168:R183)</f>
        <v>2743.1263799999997</v>
      </c>
      <c r="S167" s="211"/>
      <c r="T167" s="213">
        <f>SUM(T168:T183)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80</v>
      </c>
      <c r="AT167" s="215" t="s">
        <v>71</v>
      </c>
      <c r="AU167" s="215" t="s">
        <v>80</v>
      </c>
      <c r="AY167" s="214" t="s">
        <v>135</v>
      </c>
      <c r="BK167" s="216">
        <f>SUM(BK168:BK183)</f>
        <v>0</v>
      </c>
    </row>
    <row r="168" s="2" customFormat="1" ht="24.15" customHeight="1">
      <c r="A168" s="38"/>
      <c r="B168" s="39"/>
      <c r="C168" s="219" t="s">
        <v>273</v>
      </c>
      <c r="D168" s="219" t="s">
        <v>137</v>
      </c>
      <c r="E168" s="220" t="s">
        <v>230</v>
      </c>
      <c r="F168" s="221" t="s">
        <v>440</v>
      </c>
      <c r="G168" s="222" t="s">
        <v>140</v>
      </c>
      <c r="H168" s="223">
        <v>258.69999999999999</v>
      </c>
      <c r="I168" s="224"/>
      <c r="J168" s="225">
        <f>ROUND(I168*H168,2)</f>
        <v>0</v>
      </c>
      <c r="K168" s="221" t="s">
        <v>141</v>
      </c>
      <c r="L168" s="44"/>
      <c r="M168" s="226" t="s">
        <v>1</v>
      </c>
      <c r="N168" s="227" t="s">
        <v>37</v>
      </c>
      <c r="O168" s="91"/>
      <c r="P168" s="228">
        <f>O168*H168</f>
        <v>0</v>
      </c>
      <c r="Q168" s="228">
        <v>0.57299999999999995</v>
      </c>
      <c r="R168" s="228">
        <f>Q168*H168</f>
        <v>148.23509999999999</v>
      </c>
      <c r="S168" s="228">
        <v>0</v>
      </c>
      <c r="T168" s="22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142</v>
      </c>
      <c r="AT168" s="230" t="s">
        <v>137</v>
      </c>
      <c r="AU168" s="230" t="s">
        <v>82</v>
      </c>
      <c r="AY168" s="17" t="s">
        <v>135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80</v>
      </c>
      <c r="BK168" s="231">
        <f>ROUND(I168*H168,2)</f>
        <v>0</v>
      </c>
      <c r="BL168" s="17" t="s">
        <v>142</v>
      </c>
      <c r="BM168" s="230" t="s">
        <v>441</v>
      </c>
    </row>
    <row r="169" s="13" customFormat="1">
      <c r="A169" s="13"/>
      <c r="B169" s="232"/>
      <c r="C169" s="233"/>
      <c r="D169" s="234" t="s">
        <v>151</v>
      </c>
      <c r="E169" s="235" t="s">
        <v>1</v>
      </c>
      <c r="F169" s="236" t="s">
        <v>442</v>
      </c>
      <c r="G169" s="233"/>
      <c r="H169" s="237">
        <v>258.69999999999999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151</v>
      </c>
      <c r="AU169" s="243" t="s">
        <v>82</v>
      </c>
      <c r="AV169" s="13" t="s">
        <v>82</v>
      </c>
      <c r="AW169" s="13" t="s">
        <v>153</v>
      </c>
      <c r="AX169" s="13" t="s">
        <v>80</v>
      </c>
      <c r="AY169" s="243" t="s">
        <v>135</v>
      </c>
    </row>
    <row r="170" s="2" customFormat="1" ht="16.5" customHeight="1">
      <c r="A170" s="38"/>
      <c r="B170" s="39"/>
      <c r="C170" s="219" t="s">
        <v>277</v>
      </c>
      <c r="D170" s="219" t="s">
        <v>137</v>
      </c>
      <c r="E170" s="220" t="s">
        <v>443</v>
      </c>
      <c r="F170" s="221" t="s">
        <v>444</v>
      </c>
      <c r="G170" s="222" t="s">
        <v>140</v>
      </c>
      <c r="H170" s="223">
        <v>5204</v>
      </c>
      <c r="I170" s="224"/>
      <c r="J170" s="225">
        <f>ROUND(I170*H170,2)</f>
        <v>0</v>
      </c>
      <c r="K170" s="221" t="s">
        <v>141</v>
      </c>
      <c r="L170" s="44"/>
      <c r="M170" s="226" t="s">
        <v>1</v>
      </c>
      <c r="N170" s="227" t="s">
        <v>37</v>
      </c>
      <c r="O170" s="91"/>
      <c r="P170" s="228">
        <f>O170*H170</f>
        <v>0</v>
      </c>
      <c r="Q170" s="228">
        <v>0.34499999999999997</v>
      </c>
      <c r="R170" s="228">
        <f>Q170*H170</f>
        <v>1795.3799999999999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142</v>
      </c>
      <c r="AT170" s="230" t="s">
        <v>137</v>
      </c>
      <c r="AU170" s="230" t="s">
        <v>82</v>
      </c>
      <c r="AY170" s="17" t="s">
        <v>135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80</v>
      </c>
      <c r="BK170" s="231">
        <f>ROUND(I170*H170,2)</f>
        <v>0</v>
      </c>
      <c r="BL170" s="17" t="s">
        <v>142</v>
      </c>
      <c r="BM170" s="230" t="s">
        <v>445</v>
      </c>
    </row>
    <row r="171" s="13" customFormat="1">
      <c r="A171" s="13"/>
      <c r="B171" s="232"/>
      <c r="C171" s="233"/>
      <c r="D171" s="234" t="s">
        <v>151</v>
      </c>
      <c r="E171" s="235" t="s">
        <v>1</v>
      </c>
      <c r="F171" s="236" t="s">
        <v>446</v>
      </c>
      <c r="G171" s="233"/>
      <c r="H171" s="237">
        <v>5174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151</v>
      </c>
      <c r="AU171" s="243" t="s">
        <v>82</v>
      </c>
      <c r="AV171" s="13" t="s">
        <v>82</v>
      </c>
      <c r="AW171" s="13" t="s">
        <v>153</v>
      </c>
      <c r="AX171" s="13" t="s">
        <v>72</v>
      </c>
      <c r="AY171" s="243" t="s">
        <v>135</v>
      </c>
    </row>
    <row r="172" s="13" customFormat="1">
      <c r="A172" s="13"/>
      <c r="B172" s="232"/>
      <c r="C172" s="233"/>
      <c r="D172" s="234" t="s">
        <v>151</v>
      </c>
      <c r="E172" s="235" t="s">
        <v>1</v>
      </c>
      <c r="F172" s="236" t="s">
        <v>447</v>
      </c>
      <c r="G172" s="233"/>
      <c r="H172" s="237">
        <v>30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151</v>
      </c>
      <c r="AU172" s="243" t="s">
        <v>82</v>
      </c>
      <c r="AV172" s="13" t="s">
        <v>82</v>
      </c>
      <c r="AW172" s="13" t="s">
        <v>153</v>
      </c>
      <c r="AX172" s="13" t="s">
        <v>72</v>
      </c>
      <c r="AY172" s="243" t="s">
        <v>135</v>
      </c>
    </row>
    <row r="173" s="15" customFormat="1">
      <c r="A173" s="15"/>
      <c r="B173" s="270"/>
      <c r="C173" s="271"/>
      <c r="D173" s="234" t="s">
        <v>151</v>
      </c>
      <c r="E173" s="272" t="s">
        <v>448</v>
      </c>
      <c r="F173" s="273" t="s">
        <v>366</v>
      </c>
      <c r="G173" s="271"/>
      <c r="H173" s="274">
        <v>5204</v>
      </c>
      <c r="I173" s="275"/>
      <c r="J173" s="271"/>
      <c r="K173" s="271"/>
      <c r="L173" s="276"/>
      <c r="M173" s="277"/>
      <c r="N173" s="278"/>
      <c r="O173" s="278"/>
      <c r="P173" s="278"/>
      <c r="Q173" s="278"/>
      <c r="R173" s="278"/>
      <c r="S173" s="278"/>
      <c r="T173" s="27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0" t="s">
        <v>151</v>
      </c>
      <c r="AU173" s="280" t="s">
        <v>82</v>
      </c>
      <c r="AV173" s="15" t="s">
        <v>142</v>
      </c>
      <c r="AW173" s="15" t="s">
        <v>153</v>
      </c>
      <c r="AX173" s="15" t="s">
        <v>80</v>
      </c>
      <c r="AY173" s="280" t="s">
        <v>135</v>
      </c>
    </row>
    <row r="174" s="2" customFormat="1" ht="21.75" customHeight="1">
      <c r="A174" s="38"/>
      <c r="B174" s="39"/>
      <c r="C174" s="219" t="s">
        <v>281</v>
      </c>
      <c r="D174" s="219" t="s">
        <v>137</v>
      </c>
      <c r="E174" s="220" t="s">
        <v>240</v>
      </c>
      <c r="F174" s="221" t="s">
        <v>449</v>
      </c>
      <c r="G174" s="222" t="s">
        <v>140</v>
      </c>
      <c r="H174" s="223">
        <v>354.5</v>
      </c>
      <c r="I174" s="224"/>
      <c r="J174" s="225">
        <f>ROUND(I174*H174,2)</f>
        <v>0</v>
      </c>
      <c r="K174" s="221" t="s">
        <v>141</v>
      </c>
      <c r="L174" s="44"/>
      <c r="M174" s="226" t="s">
        <v>1</v>
      </c>
      <c r="N174" s="227" t="s">
        <v>37</v>
      </c>
      <c r="O174" s="91"/>
      <c r="P174" s="228">
        <f>O174*H174</f>
        <v>0</v>
      </c>
      <c r="Q174" s="228">
        <v>0.29160000000000003</v>
      </c>
      <c r="R174" s="228">
        <f>Q174*H174</f>
        <v>103.37220000000001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142</v>
      </c>
      <c r="AT174" s="230" t="s">
        <v>137</v>
      </c>
      <c r="AU174" s="230" t="s">
        <v>82</v>
      </c>
      <c r="AY174" s="17" t="s">
        <v>135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80</v>
      </c>
      <c r="BK174" s="231">
        <f>ROUND(I174*H174,2)</f>
        <v>0</v>
      </c>
      <c r="BL174" s="17" t="s">
        <v>142</v>
      </c>
      <c r="BM174" s="230" t="s">
        <v>450</v>
      </c>
    </row>
    <row r="175" s="13" customFormat="1">
      <c r="A175" s="13"/>
      <c r="B175" s="232"/>
      <c r="C175" s="233"/>
      <c r="D175" s="234" t="s">
        <v>151</v>
      </c>
      <c r="E175" s="235" t="s">
        <v>1</v>
      </c>
      <c r="F175" s="236" t="s">
        <v>451</v>
      </c>
      <c r="G175" s="233"/>
      <c r="H175" s="237">
        <v>352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151</v>
      </c>
      <c r="AU175" s="243" t="s">
        <v>82</v>
      </c>
      <c r="AV175" s="13" t="s">
        <v>82</v>
      </c>
      <c r="AW175" s="13" t="s">
        <v>153</v>
      </c>
      <c r="AX175" s="13" t="s">
        <v>72</v>
      </c>
      <c r="AY175" s="243" t="s">
        <v>135</v>
      </c>
    </row>
    <row r="176" s="13" customFormat="1">
      <c r="A176" s="13"/>
      <c r="B176" s="232"/>
      <c r="C176" s="233"/>
      <c r="D176" s="234" t="s">
        <v>151</v>
      </c>
      <c r="E176" s="235" t="s">
        <v>1</v>
      </c>
      <c r="F176" s="236" t="s">
        <v>452</v>
      </c>
      <c r="G176" s="233"/>
      <c r="H176" s="237">
        <v>2.5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151</v>
      </c>
      <c r="AU176" s="243" t="s">
        <v>82</v>
      </c>
      <c r="AV176" s="13" t="s">
        <v>82</v>
      </c>
      <c r="AW176" s="13" t="s">
        <v>153</v>
      </c>
      <c r="AX176" s="13" t="s">
        <v>72</v>
      </c>
      <c r="AY176" s="243" t="s">
        <v>135</v>
      </c>
    </row>
    <row r="177" s="15" customFormat="1">
      <c r="A177" s="15"/>
      <c r="B177" s="270"/>
      <c r="C177" s="271"/>
      <c r="D177" s="234" t="s">
        <v>151</v>
      </c>
      <c r="E177" s="272" t="s">
        <v>1</v>
      </c>
      <c r="F177" s="273" t="s">
        <v>366</v>
      </c>
      <c r="G177" s="271"/>
      <c r="H177" s="274">
        <v>354.5</v>
      </c>
      <c r="I177" s="275"/>
      <c r="J177" s="271"/>
      <c r="K177" s="271"/>
      <c r="L177" s="276"/>
      <c r="M177" s="277"/>
      <c r="N177" s="278"/>
      <c r="O177" s="278"/>
      <c r="P177" s="278"/>
      <c r="Q177" s="278"/>
      <c r="R177" s="278"/>
      <c r="S177" s="278"/>
      <c r="T177" s="27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0" t="s">
        <v>151</v>
      </c>
      <c r="AU177" s="280" t="s">
        <v>82</v>
      </c>
      <c r="AV177" s="15" t="s">
        <v>142</v>
      </c>
      <c r="AW177" s="15" t="s">
        <v>153</v>
      </c>
      <c r="AX177" s="15" t="s">
        <v>80</v>
      </c>
      <c r="AY177" s="280" t="s">
        <v>135</v>
      </c>
    </row>
    <row r="178" s="2" customFormat="1" ht="24.15" customHeight="1">
      <c r="A178" s="38"/>
      <c r="B178" s="39"/>
      <c r="C178" s="219" t="s">
        <v>285</v>
      </c>
      <c r="D178" s="219" t="s">
        <v>137</v>
      </c>
      <c r="E178" s="220" t="s">
        <v>245</v>
      </c>
      <c r="F178" s="221" t="s">
        <v>453</v>
      </c>
      <c r="G178" s="222" t="s">
        <v>140</v>
      </c>
      <c r="H178" s="223">
        <v>2602</v>
      </c>
      <c r="I178" s="224"/>
      <c r="J178" s="225">
        <f>ROUND(I178*H178,2)</f>
        <v>0</v>
      </c>
      <c r="K178" s="221" t="s">
        <v>141</v>
      </c>
      <c r="L178" s="44"/>
      <c r="M178" s="226" t="s">
        <v>1</v>
      </c>
      <c r="N178" s="227" t="s">
        <v>37</v>
      </c>
      <c r="O178" s="91"/>
      <c r="P178" s="228">
        <f>O178*H178</f>
        <v>0</v>
      </c>
      <c r="Q178" s="228">
        <v>0.022720000000000001</v>
      </c>
      <c r="R178" s="228">
        <f>Q178*H178</f>
        <v>59.117440000000002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142</v>
      </c>
      <c r="AT178" s="230" t="s">
        <v>137</v>
      </c>
      <c r="AU178" s="230" t="s">
        <v>82</v>
      </c>
      <c r="AY178" s="17" t="s">
        <v>135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80</v>
      </c>
      <c r="BK178" s="231">
        <f>ROUND(I178*H178,2)</f>
        <v>0</v>
      </c>
      <c r="BL178" s="17" t="s">
        <v>142</v>
      </c>
      <c r="BM178" s="230" t="s">
        <v>454</v>
      </c>
    </row>
    <row r="179" s="13" customFormat="1">
      <c r="A179" s="13"/>
      <c r="B179" s="232"/>
      <c r="C179" s="233"/>
      <c r="D179" s="234" t="s">
        <v>151</v>
      </c>
      <c r="E179" s="235" t="s">
        <v>1</v>
      </c>
      <c r="F179" s="236" t="s">
        <v>455</v>
      </c>
      <c r="G179" s="233"/>
      <c r="H179" s="237">
        <v>2587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151</v>
      </c>
      <c r="AU179" s="243" t="s">
        <v>82</v>
      </c>
      <c r="AV179" s="13" t="s">
        <v>82</v>
      </c>
      <c r="AW179" s="13" t="s">
        <v>153</v>
      </c>
      <c r="AX179" s="13" t="s">
        <v>72</v>
      </c>
      <c r="AY179" s="243" t="s">
        <v>135</v>
      </c>
    </row>
    <row r="180" s="13" customFormat="1">
      <c r="A180" s="13"/>
      <c r="B180" s="232"/>
      <c r="C180" s="233"/>
      <c r="D180" s="234" t="s">
        <v>151</v>
      </c>
      <c r="E180" s="235" t="s">
        <v>1</v>
      </c>
      <c r="F180" s="236" t="s">
        <v>456</v>
      </c>
      <c r="G180" s="233"/>
      <c r="H180" s="237">
        <v>15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151</v>
      </c>
      <c r="AU180" s="243" t="s">
        <v>82</v>
      </c>
      <c r="AV180" s="13" t="s">
        <v>82</v>
      </c>
      <c r="AW180" s="13" t="s">
        <v>153</v>
      </c>
      <c r="AX180" s="13" t="s">
        <v>72</v>
      </c>
      <c r="AY180" s="243" t="s">
        <v>135</v>
      </c>
    </row>
    <row r="181" s="15" customFormat="1">
      <c r="A181" s="15"/>
      <c r="B181" s="270"/>
      <c r="C181" s="271"/>
      <c r="D181" s="234" t="s">
        <v>151</v>
      </c>
      <c r="E181" s="272" t="s">
        <v>1</v>
      </c>
      <c r="F181" s="273" t="s">
        <v>366</v>
      </c>
      <c r="G181" s="271"/>
      <c r="H181" s="274">
        <v>2602</v>
      </c>
      <c r="I181" s="275"/>
      <c r="J181" s="271"/>
      <c r="K181" s="271"/>
      <c r="L181" s="276"/>
      <c r="M181" s="277"/>
      <c r="N181" s="278"/>
      <c r="O181" s="278"/>
      <c r="P181" s="278"/>
      <c r="Q181" s="278"/>
      <c r="R181" s="278"/>
      <c r="S181" s="278"/>
      <c r="T181" s="27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0" t="s">
        <v>151</v>
      </c>
      <c r="AU181" s="280" t="s">
        <v>82</v>
      </c>
      <c r="AV181" s="15" t="s">
        <v>142</v>
      </c>
      <c r="AW181" s="15" t="s">
        <v>153</v>
      </c>
      <c r="AX181" s="15" t="s">
        <v>80</v>
      </c>
      <c r="AY181" s="280" t="s">
        <v>135</v>
      </c>
    </row>
    <row r="182" s="2" customFormat="1" ht="24.15" customHeight="1">
      <c r="A182" s="38"/>
      <c r="B182" s="39"/>
      <c r="C182" s="219" t="s">
        <v>289</v>
      </c>
      <c r="D182" s="219" t="s">
        <v>137</v>
      </c>
      <c r="E182" s="220" t="s">
        <v>250</v>
      </c>
      <c r="F182" s="221" t="s">
        <v>457</v>
      </c>
      <c r="G182" s="222" t="s">
        <v>140</v>
      </c>
      <c r="H182" s="223">
        <v>2602</v>
      </c>
      <c r="I182" s="224"/>
      <c r="J182" s="225">
        <f>ROUND(I182*H182,2)</f>
        <v>0</v>
      </c>
      <c r="K182" s="221" t="s">
        <v>141</v>
      </c>
      <c r="L182" s="44"/>
      <c r="M182" s="226" t="s">
        <v>1</v>
      </c>
      <c r="N182" s="227" t="s">
        <v>37</v>
      </c>
      <c r="O182" s="91"/>
      <c r="P182" s="228">
        <f>O182*H182</f>
        <v>0</v>
      </c>
      <c r="Q182" s="228">
        <v>0.018020000000000001</v>
      </c>
      <c r="R182" s="228">
        <f>Q182*H182</f>
        <v>46.888040000000004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142</v>
      </c>
      <c r="AT182" s="230" t="s">
        <v>137</v>
      </c>
      <c r="AU182" s="230" t="s">
        <v>82</v>
      </c>
      <c r="AY182" s="17" t="s">
        <v>135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80</v>
      </c>
      <c r="BK182" s="231">
        <f>ROUND(I182*H182,2)</f>
        <v>0</v>
      </c>
      <c r="BL182" s="17" t="s">
        <v>142</v>
      </c>
      <c r="BM182" s="230" t="s">
        <v>458</v>
      </c>
    </row>
    <row r="183" s="2" customFormat="1" ht="16.5" customHeight="1">
      <c r="A183" s="38"/>
      <c r="B183" s="39"/>
      <c r="C183" s="219" t="s">
        <v>293</v>
      </c>
      <c r="D183" s="219" t="s">
        <v>137</v>
      </c>
      <c r="E183" s="220" t="s">
        <v>254</v>
      </c>
      <c r="F183" s="221" t="s">
        <v>459</v>
      </c>
      <c r="G183" s="222" t="s">
        <v>140</v>
      </c>
      <c r="H183" s="223">
        <v>2602</v>
      </c>
      <c r="I183" s="224"/>
      <c r="J183" s="225">
        <f>ROUND(I183*H183,2)</f>
        <v>0</v>
      </c>
      <c r="K183" s="221" t="s">
        <v>141</v>
      </c>
      <c r="L183" s="44"/>
      <c r="M183" s="226" t="s">
        <v>1</v>
      </c>
      <c r="N183" s="227" t="s">
        <v>37</v>
      </c>
      <c r="O183" s="91"/>
      <c r="P183" s="228">
        <f>O183*H183</f>
        <v>0</v>
      </c>
      <c r="Q183" s="228">
        <v>0.2268</v>
      </c>
      <c r="R183" s="228">
        <f>Q183*H183</f>
        <v>590.1336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142</v>
      </c>
      <c r="AT183" s="230" t="s">
        <v>137</v>
      </c>
      <c r="AU183" s="230" t="s">
        <v>82</v>
      </c>
      <c r="AY183" s="17" t="s">
        <v>135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80</v>
      </c>
      <c r="BK183" s="231">
        <f>ROUND(I183*H183,2)</f>
        <v>0</v>
      </c>
      <c r="BL183" s="17" t="s">
        <v>142</v>
      </c>
      <c r="BM183" s="230" t="s">
        <v>460</v>
      </c>
    </row>
    <row r="184" s="12" customFormat="1" ht="22.8" customHeight="1">
      <c r="A184" s="12"/>
      <c r="B184" s="203"/>
      <c r="C184" s="204"/>
      <c r="D184" s="205" t="s">
        <v>71</v>
      </c>
      <c r="E184" s="217" t="s">
        <v>185</v>
      </c>
      <c r="F184" s="217" t="s">
        <v>267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SUM(P185:P188)</f>
        <v>0</v>
      </c>
      <c r="Q184" s="211"/>
      <c r="R184" s="212">
        <f>SUM(R185:R188)</f>
        <v>18.624845000000001</v>
      </c>
      <c r="S184" s="211"/>
      <c r="T184" s="213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80</v>
      </c>
      <c r="AT184" s="215" t="s">
        <v>71</v>
      </c>
      <c r="AU184" s="215" t="s">
        <v>80</v>
      </c>
      <c r="AY184" s="214" t="s">
        <v>135</v>
      </c>
      <c r="BK184" s="216">
        <f>SUM(BK185:BK188)</f>
        <v>0</v>
      </c>
    </row>
    <row r="185" s="2" customFormat="1" ht="24.15" customHeight="1">
      <c r="A185" s="38"/>
      <c r="B185" s="39"/>
      <c r="C185" s="219" t="s">
        <v>297</v>
      </c>
      <c r="D185" s="219" t="s">
        <v>137</v>
      </c>
      <c r="E185" s="220" t="s">
        <v>274</v>
      </c>
      <c r="F185" s="221" t="s">
        <v>275</v>
      </c>
      <c r="G185" s="222" t="s">
        <v>226</v>
      </c>
      <c r="H185" s="223">
        <v>3.5</v>
      </c>
      <c r="I185" s="224"/>
      <c r="J185" s="225">
        <f>ROUND(I185*H185,2)</f>
        <v>0</v>
      </c>
      <c r="K185" s="221" t="s">
        <v>141</v>
      </c>
      <c r="L185" s="44"/>
      <c r="M185" s="226" t="s">
        <v>1</v>
      </c>
      <c r="N185" s="227" t="s">
        <v>37</v>
      </c>
      <c r="O185" s="91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142</v>
      </c>
      <c r="AT185" s="230" t="s">
        <v>137</v>
      </c>
      <c r="AU185" s="230" t="s">
        <v>82</v>
      </c>
      <c r="AY185" s="17" t="s">
        <v>135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80</v>
      </c>
      <c r="BK185" s="231">
        <f>ROUND(I185*H185,2)</f>
        <v>0</v>
      </c>
      <c r="BL185" s="17" t="s">
        <v>142</v>
      </c>
      <c r="BM185" s="230" t="s">
        <v>461</v>
      </c>
    </row>
    <row r="186" s="2" customFormat="1" ht="24.15" customHeight="1">
      <c r="A186" s="38"/>
      <c r="B186" s="39"/>
      <c r="C186" s="219" t="s">
        <v>302</v>
      </c>
      <c r="D186" s="219" t="s">
        <v>137</v>
      </c>
      <c r="E186" s="220" t="s">
        <v>278</v>
      </c>
      <c r="F186" s="221" t="s">
        <v>279</v>
      </c>
      <c r="G186" s="222" t="s">
        <v>226</v>
      </c>
      <c r="H186" s="223">
        <v>3.5</v>
      </c>
      <c r="I186" s="224"/>
      <c r="J186" s="225">
        <f>ROUND(I186*H186,2)</f>
        <v>0</v>
      </c>
      <c r="K186" s="221" t="s">
        <v>141</v>
      </c>
      <c r="L186" s="44"/>
      <c r="M186" s="226" t="s">
        <v>1</v>
      </c>
      <c r="N186" s="227" t="s">
        <v>37</v>
      </c>
      <c r="O186" s="91"/>
      <c r="P186" s="228">
        <f>O186*H186</f>
        <v>0</v>
      </c>
      <c r="Q186" s="228">
        <v>0.00021000000000000001</v>
      </c>
      <c r="R186" s="228">
        <f>Q186*H186</f>
        <v>0.00073499999999999998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142</v>
      </c>
      <c r="AT186" s="230" t="s">
        <v>137</v>
      </c>
      <c r="AU186" s="230" t="s">
        <v>82</v>
      </c>
      <c r="AY186" s="17" t="s">
        <v>135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80</v>
      </c>
      <c r="BK186" s="231">
        <f>ROUND(I186*H186,2)</f>
        <v>0</v>
      </c>
      <c r="BL186" s="17" t="s">
        <v>142</v>
      </c>
      <c r="BM186" s="230" t="s">
        <v>462</v>
      </c>
    </row>
    <row r="187" s="2" customFormat="1" ht="16.5" customHeight="1">
      <c r="A187" s="38"/>
      <c r="B187" s="39"/>
      <c r="C187" s="219" t="s">
        <v>308</v>
      </c>
      <c r="D187" s="219" t="s">
        <v>137</v>
      </c>
      <c r="E187" s="220" t="s">
        <v>282</v>
      </c>
      <c r="F187" s="221" t="s">
        <v>283</v>
      </c>
      <c r="G187" s="222" t="s">
        <v>271</v>
      </c>
      <c r="H187" s="223">
        <v>3</v>
      </c>
      <c r="I187" s="224"/>
      <c r="J187" s="225">
        <f>ROUND(I187*H187,2)</f>
        <v>0</v>
      </c>
      <c r="K187" s="221" t="s">
        <v>1</v>
      </c>
      <c r="L187" s="44"/>
      <c r="M187" s="226" t="s">
        <v>1</v>
      </c>
      <c r="N187" s="227" t="s">
        <v>37</v>
      </c>
      <c r="O187" s="91"/>
      <c r="P187" s="228">
        <f>O187*H187</f>
        <v>0</v>
      </c>
      <c r="Q187" s="228">
        <v>5.8003900000000002</v>
      </c>
      <c r="R187" s="228">
        <f>Q187*H187</f>
        <v>17.40117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142</v>
      </c>
      <c r="AT187" s="230" t="s">
        <v>137</v>
      </c>
      <c r="AU187" s="230" t="s">
        <v>82</v>
      </c>
      <c r="AY187" s="17" t="s">
        <v>135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80</v>
      </c>
      <c r="BK187" s="231">
        <f>ROUND(I187*H187,2)</f>
        <v>0</v>
      </c>
      <c r="BL187" s="17" t="s">
        <v>142</v>
      </c>
      <c r="BM187" s="230" t="s">
        <v>463</v>
      </c>
    </row>
    <row r="188" s="2" customFormat="1" ht="24.15" customHeight="1">
      <c r="A188" s="38"/>
      <c r="B188" s="39"/>
      <c r="C188" s="219" t="s">
        <v>464</v>
      </c>
      <c r="D188" s="219" t="s">
        <v>137</v>
      </c>
      <c r="E188" s="220" t="s">
        <v>286</v>
      </c>
      <c r="F188" s="221" t="s">
        <v>287</v>
      </c>
      <c r="G188" s="222" t="s">
        <v>140</v>
      </c>
      <c r="H188" s="223">
        <v>2602</v>
      </c>
      <c r="I188" s="224"/>
      <c r="J188" s="225">
        <f>ROUND(I188*H188,2)</f>
        <v>0</v>
      </c>
      <c r="K188" s="221" t="s">
        <v>141</v>
      </c>
      <c r="L188" s="44"/>
      <c r="M188" s="226" t="s">
        <v>1</v>
      </c>
      <c r="N188" s="227" t="s">
        <v>37</v>
      </c>
      <c r="O188" s="91"/>
      <c r="P188" s="228">
        <f>O188*H188</f>
        <v>0</v>
      </c>
      <c r="Q188" s="228">
        <v>0.00046999999999999999</v>
      </c>
      <c r="R188" s="228">
        <f>Q188*H188</f>
        <v>1.2229399999999999</v>
      </c>
      <c r="S188" s="228">
        <v>0</v>
      </c>
      <c r="T188" s="22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142</v>
      </c>
      <c r="AT188" s="230" t="s">
        <v>137</v>
      </c>
      <c r="AU188" s="230" t="s">
        <v>82</v>
      </c>
      <c r="AY188" s="17" t="s">
        <v>135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80</v>
      </c>
      <c r="BK188" s="231">
        <f>ROUND(I188*H188,2)</f>
        <v>0</v>
      </c>
      <c r="BL188" s="17" t="s">
        <v>142</v>
      </c>
      <c r="BM188" s="230" t="s">
        <v>465</v>
      </c>
    </row>
    <row r="189" s="12" customFormat="1" ht="22.8" customHeight="1">
      <c r="A189" s="12"/>
      <c r="B189" s="203"/>
      <c r="C189" s="204"/>
      <c r="D189" s="205" t="s">
        <v>71</v>
      </c>
      <c r="E189" s="217" t="s">
        <v>306</v>
      </c>
      <c r="F189" s="217" t="s">
        <v>307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P190</f>
        <v>0</v>
      </c>
      <c r="Q189" s="211"/>
      <c r="R189" s="212">
        <f>R190</f>
        <v>0</v>
      </c>
      <c r="S189" s="211"/>
      <c r="T189" s="213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80</v>
      </c>
      <c r="AT189" s="215" t="s">
        <v>71</v>
      </c>
      <c r="AU189" s="215" t="s">
        <v>80</v>
      </c>
      <c r="AY189" s="214" t="s">
        <v>135</v>
      </c>
      <c r="BK189" s="216">
        <f>BK190</f>
        <v>0</v>
      </c>
    </row>
    <row r="190" s="2" customFormat="1" ht="33" customHeight="1">
      <c r="A190" s="38"/>
      <c r="B190" s="39"/>
      <c r="C190" s="219" t="s">
        <v>466</v>
      </c>
      <c r="D190" s="219" t="s">
        <v>137</v>
      </c>
      <c r="E190" s="220" t="s">
        <v>309</v>
      </c>
      <c r="F190" s="221" t="s">
        <v>467</v>
      </c>
      <c r="G190" s="222" t="s">
        <v>196</v>
      </c>
      <c r="H190" s="223">
        <v>522.22199999999998</v>
      </c>
      <c r="I190" s="224"/>
      <c r="J190" s="225">
        <f>ROUND(I190*H190,2)</f>
        <v>0</v>
      </c>
      <c r="K190" s="221" t="s">
        <v>141</v>
      </c>
      <c r="L190" s="44"/>
      <c r="M190" s="265" t="s">
        <v>1</v>
      </c>
      <c r="N190" s="266" t="s">
        <v>37</v>
      </c>
      <c r="O190" s="267"/>
      <c r="P190" s="268">
        <f>O190*H190</f>
        <v>0</v>
      </c>
      <c r="Q190" s="268">
        <v>0</v>
      </c>
      <c r="R190" s="268">
        <f>Q190*H190</f>
        <v>0</v>
      </c>
      <c r="S190" s="268">
        <v>0</v>
      </c>
      <c r="T190" s="26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142</v>
      </c>
      <c r="AT190" s="230" t="s">
        <v>137</v>
      </c>
      <c r="AU190" s="230" t="s">
        <v>82</v>
      </c>
      <c r="AY190" s="17" t="s">
        <v>135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80</v>
      </c>
      <c r="BK190" s="231">
        <f>ROUND(I190*H190,2)</f>
        <v>0</v>
      </c>
      <c r="BL190" s="17" t="s">
        <v>142</v>
      </c>
      <c r="BM190" s="230" t="s">
        <v>468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67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inYguVQF4zSTvrI15T1Zm5l6EuSoJ0cycm6hKc+xF3ThUh4HKa9JPl8Plm+yhFhgE+xyweZdv60Pk1FuKQG5SQ==" hashValue="epq6xC8kEPqJfN5nvyFZQ5WHQuaV3UzABg8V+xJo5XNvLtQJXR4+94M7Ima0ztN5hYfm7pIcw43ZdWI7d26NcQ==" algorithmName="SHA-512" password="CC35"/>
  <autoFilter ref="C121:K19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82</v>
      </c>
    </row>
    <row r="4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Polní cesty Paračov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469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26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27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29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26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30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26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32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34</v>
      </c>
      <c r="G32" s="38"/>
      <c r="H32" s="38"/>
      <c r="I32" s="153" t="s">
        <v>33</v>
      </c>
      <c r="J32" s="153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36</v>
      </c>
      <c r="E33" s="141" t="s">
        <v>37</v>
      </c>
      <c r="F33" s="155">
        <f>ROUND((SUM(BE120:BE137)),  2)</f>
        <v>0</v>
      </c>
      <c r="G33" s="38"/>
      <c r="H33" s="38"/>
      <c r="I33" s="156">
        <v>0.20999999999999999</v>
      </c>
      <c r="J33" s="155">
        <f>ROUND(((SUM(BE120:BE137))*I33),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38</v>
      </c>
      <c r="F34" s="155">
        <f>ROUND((SUM(BF120:BF137)),  2)</f>
        <v>0</v>
      </c>
      <c r="G34" s="38"/>
      <c r="H34" s="38"/>
      <c r="I34" s="156">
        <v>0.12</v>
      </c>
      <c r="J34" s="155">
        <f>ROUND(((SUM(BF120:BF137))*I34),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39</v>
      </c>
      <c r="F35" s="155">
        <f>ROUND((SUM(BG120:BG137)),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40</v>
      </c>
      <c r="F36" s="155">
        <f>ROUND((SUM(BH120:BH137)),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41</v>
      </c>
      <c r="F37" s="155">
        <f>ROUND((SUM(BI120:BI137)),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42</v>
      </c>
      <c r="E39" s="159"/>
      <c r="F39" s="159"/>
      <c r="G39" s="160" t="s">
        <v>43</v>
      </c>
      <c r="H39" s="161" t="s">
        <v>44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45</v>
      </c>
      <c r="E50" s="165"/>
      <c r="F50" s="165"/>
      <c r="G50" s="164" t="s">
        <v>46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47</v>
      </c>
      <c r="E61" s="167"/>
      <c r="F61" s="168" t="s">
        <v>48</v>
      </c>
      <c r="G61" s="166" t="s">
        <v>47</v>
      </c>
      <c r="H61" s="167"/>
      <c r="I61" s="167"/>
      <c r="J61" s="169" t="s">
        <v>48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49</v>
      </c>
      <c r="E65" s="170"/>
      <c r="F65" s="170"/>
      <c r="G65" s="164" t="s">
        <v>50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47</v>
      </c>
      <c r="E76" s="167"/>
      <c r="F76" s="168" t="s">
        <v>48</v>
      </c>
      <c r="G76" s="166" t="s">
        <v>47</v>
      </c>
      <c r="H76" s="167"/>
      <c r="I76" s="167"/>
      <c r="J76" s="169" t="s">
        <v>48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Polní cesty Paračov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109</v>
      </c>
      <c r="D94" s="177"/>
      <c r="E94" s="177"/>
      <c r="F94" s="177"/>
      <c r="G94" s="177"/>
      <c r="H94" s="177"/>
      <c r="I94" s="177"/>
      <c r="J94" s="178" t="s">
        <v>110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470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471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472</v>
      </c>
      <c r="E99" s="189"/>
      <c r="F99" s="189"/>
      <c r="G99" s="189"/>
      <c r="H99" s="189"/>
      <c r="I99" s="189"/>
      <c r="J99" s="190">
        <f>J130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473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Polní cesty Paračov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04 - VRN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18. 6. 2025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30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121</v>
      </c>
      <c r="D119" s="195" t="s">
        <v>57</v>
      </c>
      <c r="E119" s="195" t="s">
        <v>53</v>
      </c>
      <c r="F119" s="195" t="s">
        <v>54</v>
      </c>
      <c r="G119" s="195" t="s">
        <v>122</v>
      </c>
      <c r="H119" s="195" t="s">
        <v>123</v>
      </c>
      <c r="I119" s="195" t="s">
        <v>124</v>
      </c>
      <c r="J119" s="195" t="s">
        <v>110</v>
      </c>
      <c r="K119" s="196" t="s">
        <v>125</v>
      </c>
      <c r="L119" s="197"/>
      <c r="M119" s="100" t="s">
        <v>1</v>
      </c>
      <c r="N119" s="101" t="s">
        <v>36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0</v>
      </c>
      <c r="S120" s="104"/>
      <c r="T120" s="201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71</v>
      </c>
      <c r="AU120" s="17" t="s">
        <v>112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71</v>
      </c>
      <c r="E121" s="206" t="s">
        <v>90</v>
      </c>
      <c r="F121" s="206" t="s">
        <v>474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P122+P130+P133</f>
        <v>0</v>
      </c>
      <c r="Q121" s="211"/>
      <c r="R121" s="212">
        <f>R122+R130+R133</f>
        <v>0</v>
      </c>
      <c r="S121" s="211"/>
      <c r="T121" s="213">
        <f>T122+T130+T133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160</v>
      </c>
      <c r="AT121" s="215" t="s">
        <v>71</v>
      </c>
      <c r="AU121" s="215" t="s">
        <v>72</v>
      </c>
      <c r="AY121" s="214" t="s">
        <v>135</v>
      </c>
      <c r="BK121" s="216">
        <f>BK122+BK130+BK133</f>
        <v>0</v>
      </c>
    </row>
    <row r="122" s="12" customFormat="1" ht="22.8" customHeight="1">
      <c r="A122" s="12"/>
      <c r="B122" s="203"/>
      <c r="C122" s="204"/>
      <c r="D122" s="205" t="s">
        <v>71</v>
      </c>
      <c r="E122" s="217" t="s">
        <v>475</v>
      </c>
      <c r="F122" s="217" t="s">
        <v>476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SUM(P123:P129)</f>
        <v>0</v>
      </c>
      <c r="Q122" s="211"/>
      <c r="R122" s="212">
        <f>SUM(R123:R129)</f>
        <v>0</v>
      </c>
      <c r="S122" s="211"/>
      <c r="T122" s="213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160</v>
      </c>
      <c r="AT122" s="215" t="s">
        <v>71</v>
      </c>
      <c r="AU122" s="215" t="s">
        <v>80</v>
      </c>
      <c r="AY122" s="214" t="s">
        <v>135</v>
      </c>
      <c r="BK122" s="216">
        <f>SUM(BK123:BK129)</f>
        <v>0</v>
      </c>
    </row>
    <row r="123" s="2" customFormat="1" ht="16.5" customHeight="1">
      <c r="A123" s="38"/>
      <c r="B123" s="39"/>
      <c r="C123" s="219" t="s">
        <v>80</v>
      </c>
      <c r="D123" s="219" t="s">
        <v>137</v>
      </c>
      <c r="E123" s="220" t="s">
        <v>477</v>
      </c>
      <c r="F123" s="221" t="s">
        <v>478</v>
      </c>
      <c r="G123" s="222" t="s">
        <v>479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37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142</v>
      </c>
      <c r="AT123" s="230" t="s">
        <v>137</v>
      </c>
      <c r="AU123" s="230" t="s">
        <v>82</v>
      </c>
      <c r="AY123" s="17" t="s">
        <v>135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80</v>
      </c>
      <c r="BK123" s="231">
        <f>ROUND(I123*H123,2)</f>
        <v>0</v>
      </c>
      <c r="BL123" s="17" t="s">
        <v>142</v>
      </c>
      <c r="BM123" s="230" t="s">
        <v>480</v>
      </c>
    </row>
    <row r="124" s="2" customFormat="1" ht="24.15" customHeight="1">
      <c r="A124" s="38"/>
      <c r="B124" s="39"/>
      <c r="C124" s="219" t="s">
        <v>82</v>
      </c>
      <c r="D124" s="219" t="s">
        <v>137</v>
      </c>
      <c r="E124" s="220" t="s">
        <v>481</v>
      </c>
      <c r="F124" s="221" t="s">
        <v>482</v>
      </c>
      <c r="G124" s="222" t="s">
        <v>479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37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142</v>
      </c>
      <c r="AT124" s="230" t="s">
        <v>137</v>
      </c>
      <c r="AU124" s="230" t="s">
        <v>82</v>
      </c>
      <c r="AY124" s="17" t="s">
        <v>135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80</v>
      </c>
      <c r="BK124" s="231">
        <f>ROUND(I124*H124,2)</f>
        <v>0</v>
      </c>
      <c r="BL124" s="17" t="s">
        <v>142</v>
      </c>
      <c r="BM124" s="230" t="s">
        <v>483</v>
      </c>
    </row>
    <row r="125" s="2" customFormat="1" ht="16.5" customHeight="1">
      <c r="A125" s="38"/>
      <c r="B125" s="39"/>
      <c r="C125" s="219" t="s">
        <v>147</v>
      </c>
      <c r="D125" s="219" t="s">
        <v>137</v>
      </c>
      <c r="E125" s="220" t="s">
        <v>484</v>
      </c>
      <c r="F125" s="221" t="s">
        <v>485</v>
      </c>
      <c r="G125" s="222" t="s">
        <v>479</v>
      </c>
      <c r="H125" s="223">
        <v>1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37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486</v>
      </c>
      <c r="AT125" s="230" t="s">
        <v>137</v>
      </c>
      <c r="AU125" s="230" t="s">
        <v>82</v>
      </c>
      <c r="AY125" s="17" t="s">
        <v>135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80</v>
      </c>
      <c r="BK125" s="231">
        <f>ROUND(I125*H125,2)</f>
        <v>0</v>
      </c>
      <c r="BL125" s="17" t="s">
        <v>486</v>
      </c>
      <c r="BM125" s="230" t="s">
        <v>487</v>
      </c>
    </row>
    <row r="126" s="2" customFormat="1" ht="16.5" customHeight="1">
      <c r="A126" s="38"/>
      <c r="B126" s="39"/>
      <c r="C126" s="219" t="s">
        <v>142</v>
      </c>
      <c r="D126" s="219" t="s">
        <v>137</v>
      </c>
      <c r="E126" s="220" t="s">
        <v>488</v>
      </c>
      <c r="F126" s="221" t="s">
        <v>489</v>
      </c>
      <c r="G126" s="222" t="s">
        <v>479</v>
      </c>
      <c r="H126" s="223">
        <v>1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37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142</v>
      </c>
      <c r="AT126" s="230" t="s">
        <v>137</v>
      </c>
      <c r="AU126" s="230" t="s">
        <v>82</v>
      </c>
      <c r="AY126" s="17" t="s">
        <v>135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80</v>
      </c>
      <c r="BK126" s="231">
        <f>ROUND(I126*H126,2)</f>
        <v>0</v>
      </c>
      <c r="BL126" s="17" t="s">
        <v>142</v>
      </c>
      <c r="BM126" s="230" t="s">
        <v>490</v>
      </c>
    </row>
    <row r="127" s="2" customFormat="1" ht="16.5" customHeight="1">
      <c r="A127" s="38"/>
      <c r="B127" s="39"/>
      <c r="C127" s="219" t="s">
        <v>160</v>
      </c>
      <c r="D127" s="219" t="s">
        <v>137</v>
      </c>
      <c r="E127" s="220" t="s">
        <v>491</v>
      </c>
      <c r="F127" s="221" t="s">
        <v>492</v>
      </c>
      <c r="G127" s="222" t="s">
        <v>479</v>
      </c>
      <c r="H127" s="223">
        <v>1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37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142</v>
      </c>
      <c r="AT127" s="230" t="s">
        <v>137</v>
      </c>
      <c r="AU127" s="230" t="s">
        <v>82</v>
      </c>
      <c r="AY127" s="17" t="s">
        <v>135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80</v>
      </c>
      <c r="BK127" s="231">
        <f>ROUND(I127*H127,2)</f>
        <v>0</v>
      </c>
      <c r="BL127" s="17" t="s">
        <v>142</v>
      </c>
      <c r="BM127" s="230" t="s">
        <v>493</v>
      </c>
    </row>
    <row r="128" s="2" customFormat="1" ht="16.5" customHeight="1">
      <c r="A128" s="38"/>
      <c r="B128" s="39"/>
      <c r="C128" s="219" t="s">
        <v>168</v>
      </c>
      <c r="D128" s="219" t="s">
        <v>137</v>
      </c>
      <c r="E128" s="220" t="s">
        <v>494</v>
      </c>
      <c r="F128" s="221" t="s">
        <v>495</v>
      </c>
      <c r="G128" s="222" t="s">
        <v>479</v>
      </c>
      <c r="H128" s="223">
        <v>1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37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142</v>
      </c>
      <c r="AT128" s="230" t="s">
        <v>137</v>
      </c>
      <c r="AU128" s="230" t="s">
        <v>82</v>
      </c>
      <c r="AY128" s="17" t="s">
        <v>135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80</v>
      </c>
      <c r="BK128" s="231">
        <f>ROUND(I128*H128,2)</f>
        <v>0</v>
      </c>
      <c r="BL128" s="17" t="s">
        <v>142</v>
      </c>
      <c r="BM128" s="230" t="s">
        <v>496</v>
      </c>
    </row>
    <row r="129" s="2" customFormat="1" ht="16.5" customHeight="1">
      <c r="A129" s="38"/>
      <c r="B129" s="39"/>
      <c r="C129" s="219" t="s">
        <v>174</v>
      </c>
      <c r="D129" s="219" t="s">
        <v>137</v>
      </c>
      <c r="E129" s="220" t="s">
        <v>497</v>
      </c>
      <c r="F129" s="221" t="s">
        <v>498</v>
      </c>
      <c r="G129" s="222" t="s">
        <v>479</v>
      </c>
      <c r="H129" s="223">
        <v>1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37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142</v>
      </c>
      <c r="AT129" s="230" t="s">
        <v>137</v>
      </c>
      <c r="AU129" s="230" t="s">
        <v>82</v>
      </c>
      <c r="AY129" s="17" t="s">
        <v>135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80</v>
      </c>
      <c r="BK129" s="231">
        <f>ROUND(I129*H129,2)</f>
        <v>0</v>
      </c>
      <c r="BL129" s="17" t="s">
        <v>142</v>
      </c>
      <c r="BM129" s="230" t="s">
        <v>499</v>
      </c>
    </row>
    <row r="130" s="12" customFormat="1" ht="22.8" customHeight="1">
      <c r="A130" s="12"/>
      <c r="B130" s="203"/>
      <c r="C130" s="204"/>
      <c r="D130" s="205" t="s">
        <v>71</v>
      </c>
      <c r="E130" s="217" t="s">
        <v>500</v>
      </c>
      <c r="F130" s="217" t="s">
        <v>501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SUM(P131:P132)</f>
        <v>0</v>
      </c>
      <c r="Q130" s="211"/>
      <c r="R130" s="212">
        <f>SUM(R131:R132)</f>
        <v>0</v>
      </c>
      <c r="S130" s="211"/>
      <c r="T130" s="213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160</v>
      </c>
      <c r="AT130" s="215" t="s">
        <v>71</v>
      </c>
      <c r="AU130" s="215" t="s">
        <v>80</v>
      </c>
      <c r="AY130" s="214" t="s">
        <v>135</v>
      </c>
      <c r="BK130" s="216">
        <f>SUM(BK131:BK132)</f>
        <v>0</v>
      </c>
    </row>
    <row r="131" s="2" customFormat="1" ht="16.5" customHeight="1">
      <c r="A131" s="38"/>
      <c r="B131" s="39"/>
      <c r="C131" s="219" t="s">
        <v>178</v>
      </c>
      <c r="D131" s="219" t="s">
        <v>137</v>
      </c>
      <c r="E131" s="220" t="s">
        <v>502</v>
      </c>
      <c r="F131" s="221" t="s">
        <v>503</v>
      </c>
      <c r="G131" s="222" t="s">
        <v>479</v>
      </c>
      <c r="H131" s="223">
        <v>1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37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142</v>
      </c>
      <c r="AT131" s="230" t="s">
        <v>137</v>
      </c>
      <c r="AU131" s="230" t="s">
        <v>82</v>
      </c>
      <c r="AY131" s="17" t="s">
        <v>135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80</v>
      </c>
      <c r="BK131" s="231">
        <f>ROUND(I131*H131,2)</f>
        <v>0</v>
      </c>
      <c r="BL131" s="17" t="s">
        <v>142</v>
      </c>
      <c r="BM131" s="230" t="s">
        <v>504</v>
      </c>
    </row>
    <row r="132" s="2" customFormat="1" ht="16.5" customHeight="1">
      <c r="A132" s="38"/>
      <c r="B132" s="39"/>
      <c r="C132" s="219" t="s">
        <v>185</v>
      </c>
      <c r="D132" s="219" t="s">
        <v>137</v>
      </c>
      <c r="E132" s="220" t="s">
        <v>505</v>
      </c>
      <c r="F132" s="221" t="s">
        <v>506</v>
      </c>
      <c r="G132" s="222" t="s">
        <v>479</v>
      </c>
      <c r="H132" s="223">
        <v>1</v>
      </c>
      <c r="I132" s="224"/>
      <c r="J132" s="225">
        <f>ROUND(I132*H132,2)</f>
        <v>0</v>
      </c>
      <c r="K132" s="221" t="s">
        <v>141</v>
      </c>
      <c r="L132" s="44"/>
      <c r="M132" s="226" t="s">
        <v>1</v>
      </c>
      <c r="N132" s="227" t="s">
        <v>37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486</v>
      </c>
      <c r="AT132" s="230" t="s">
        <v>137</v>
      </c>
      <c r="AU132" s="230" t="s">
        <v>82</v>
      </c>
      <c r="AY132" s="17" t="s">
        <v>135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80</v>
      </c>
      <c r="BK132" s="231">
        <f>ROUND(I132*H132,2)</f>
        <v>0</v>
      </c>
      <c r="BL132" s="17" t="s">
        <v>486</v>
      </c>
      <c r="BM132" s="230" t="s">
        <v>507</v>
      </c>
    </row>
    <row r="133" s="12" customFormat="1" ht="22.8" customHeight="1">
      <c r="A133" s="12"/>
      <c r="B133" s="203"/>
      <c r="C133" s="204"/>
      <c r="D133" s="205" t="s">
        <v>71</v>
      </c>
      <c r="E133" s="217" t="s">
        <v>508</v>
      </c>
      <c r="F133" s="217" t="s">
        <v>509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SUM(P134:P137)</f>
        <v>0</v>
      </c>
      <c r="Q133" s="211"/>
      <c r="R133" s="212">
        <f>SUM(R134:R137)</f>
        <v>0</v>
      </c>
      <c r="S133" s="211"/>
      <c r="T133" s="213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160</v>
      </c>
      <c r="AT133" s="215" t="s">
        <v>71</v>
      </c>
      <c r="AU133" s="215" t="s">
        <v>80</v>
      </c>
      <c r="AY133" s="214" t="s">
        <v>135</v>
      </c>
      <c r="BK133" s="216">
        <f>SUM(BK134:BK137)</f>
        <v>0</v>
      </c>
    </row>
    <row r="134" s="2" customFormat="1" ht="16.5" customHeight="1">
      <c r="A134" s="38"/>
      <c r="B134" s="39"/>
      <c r="C134" s="219" t="s">
        <v>192</v>
      </c>
      <c r="D134" s="219" t="s">
        <v>137</v>
      </c>
      <c r="E134" s="220" t="s">
        <v>510</v>
      </c>
      <c r="F134" s="221" t="s">
        <v>511</v>
      </c>
      <c r="G134" s="222" t="s">
        <v>479</v>
      </c>
      <c r="H134" s="223">
        <v>1</v>
      </c>
      <c r="I134" s="224"/>
      <c r="J134" s="225">
        <f>ROUND(I134*H134,2)</f>
        <v>0</v>
      </c>
      <c r="K134" s="221" t="s">
        <v>1</v>
      </c>
      <c r="L134" s="44"/>
      <c r="M134" s="226" t="s">
        <v>1</v>
      </c>
      <c r="N134" s="227" t="s">
        <v>37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142</v>
      </c>
      <c r="AT134" s="230" t="s">
        <v>137</v>
      </c>
      <c r="AU134" s="230" t="s">
        <v>82</v>
      </c>
      <c r="AY134" s="17" t="s">
        <v>135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80</v>
      </c>
      <c r="BK134" s="231">
        <f>ROUND(I134*H134,2)</f>
        <v>0</v>
      </c>
      <c r="BL134" s="17" t="s">
        <v>142</v>
      </c>
      <c r="BM134" s="230" t="s">
        <v>512</v>
      </c>
    </row>
    <row r="135" s="13" customFormat="1">
      <c r="A135" s="13"/>
      <c r="B135" s="232"/>
      <c r="C135" s="233"/>
      <c r="D135" s="234" t="s">
        <v>151</v>
      </c>
      <c r="E135" s="235" t="s">
        <v>1</v>
      </c>
      <c r="F135" s="236" t="s">
        <v>513</v>
      </c>
      <c r="G135" s="233"/>
      <c r="H135" s="237">
        <v>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151</v>
      </c>
      <c r="AU135" s="243" t="s">
        <v>82</v>
      </c>
      <c r="AV135" s="13" t="s">
        <v>82</v>
      </c>
      <c r="AW135" s="13" t="s">
        <v>153</v>
      </c>
      <c r="AX135" s="13" t="s">
        <v>80</v>
      </c>
      <c r="AY135" s="243" t="s">
        <v>135</v>
      </c>
    </row>
    <row r="136" s="2" customFormat="1" ht="16.5" customHeight="1">
      <c r="A136" s="38"/>
      <c r="B136" s="39"/>
      <c r="C136" s="219" t="s">
        <v>199</v>
      </c>
      <c r="D136" s="219" t="s">
        <v>137</v>
      </c>
      <c r="E136" s="220" t="s">
        <v>514</v>
      </c>
      <c r="F136" s="221" t="s">
        <v>515</v>
      </c>
      <c r="G136" s="222" t="s">
        <v>479</v>
      </c>
      <c r="H136" s="223">
        <v>1</v>
      </c>
      <c r="I136" s="224"/>
      <c r="J136" s="225">
        <f>ROUND(I136*H136,2)</f>
        <v>0</v>
      </c>
      <c r="K136" s="221" t="s">
        <v>1</v>
      </c>
      <c r="L136" s="44"/>
      <c r="M136" s="226" t="s">
        <v>1</v>
      </c>
      <c r="N136" s="227" t="s">
        <v>37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142</v>
      </c>
      <c r="AT136" s="230" t="s">
        <v>137</v>
      </c>
      <c r="AU136" s="230" t="s">
        <v>82</v>
      </c>
      <c r="AY136" s="17" t="s">
        <v>135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80</v>
      </c>
      <c r="BK136" s="231">
        <f>ROUND(I136*H136,2)</f>
        <v>0</v>
      </c>
      <c r="BL136" s="17" t="s">
        <v>142</v>
      </c>
      <c r="BM136" s="230" t="s">
        <v>516</v>
      </c>
    </row>
    <row r="137" s="13" customFormat="1">
      <c r="A137" s="13"/>
      <c r="B137" s="232"/>
      <c r="C137" s="233"/>
      <c r="D137" s="234" t="s">
        <v>151</v>
      </c>
      <c r="E137" s="235" t="s">
        <v>1</v>
      </c>
      <c r="F137" s="236" t="s">
        <v>80</v>
      </c>
      <c r="G137" s="233"/>
      <c r="H137" s="237">
        <v>1</v>
      </c>
      <c r="I137" s="238"/>
      <c r="J137" s="233"/>
      <c r="K137" s="233"/>
      <c r="L137" s="239"/>
      <c r="M137" s="281"/>
      <c r="N137" s="282"/>
      <c r="O137" s="282"/>
      <c r="P137" s="282"/>
      <c r="Q137" s="282"/>
      <c r="R137" s="282"/>
      <c r="S137" s="282"/>
      <c r="T137" s="28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151</v>
      </c>
      <c r="AU137" s="243" t="s">
        <v>82</v>
      </c>
      <c r="AV137" s="13" t="s">
        <v>82</v>
      </c>
      <c r="AW137" s="13" t="s">
        <v>153</v>
      </c>
      <c r="AX137" s="13" t="s">
        <v>80</v>
      </c>
      <c r="AY137" s="243" t="s">
        <v>135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nZyruwN5HSzIo0lvYvHh4Xhg9Ce2cpPpP+0v4TLon12k9IqY0hCoxzpF9F/AVWRG6m8doBpo1mCyHDwybxcHTw==" hashValue="ASgefMY1hUMVSUCG+JSd/ND/VOqh7NVr559fVb1DRZqbmnNfJWeHMfH+n5Pu9Z1qwrglQVAtud/Kxzeuqf3how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517</v>
      </c>
      <c r="H4" s="20"/>
    </row>
    <row r="5" s="1" customFormat="1" ht="12" customHeight="1">
      <c r="B5" s="20"/>
      <c r="C5" s="284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5" t="s">
        <v>16</v>
      </c>
      <c r="D6" s="286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18. 6. 2025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7"/>
      <c r="C9" s="288" t="s">
        <v>53</v>
      </c>
      <c r="D9" s="289" t="s">
        <v>54</v>
      </c>
      <c r="E9" s="289" t="s">
        <v>122</v>
      </c>
      <c r="F9" s="290" t="s">
        <v>518</v>
      </c>
      <c r="G9" s="192"/>
      <c r="H9" s="287"/>
    </row>
    <row r="10" s="2" customFormat="1" ht="26.4" customHeight="1">
      <c r="A10" s="38"/>
      <c r="B10" s="44"/>
      <c r="C10" s="291" t="s">
        <v>77</v>
      </c>
      <c r="D10" s="291" t="s">
        <v>78</v>
      </c>
      <c r="E10" s="38"/>
      <c r="F10" s="38"/>
      <c r="G10" s="38"/>
      <c r="H10" s="44"/>
    </row>
    <row r="11" s="2" customFormat="1" ht="16.8" customHeight="1">
      <c r="A11" s="38"/>
      <c r="B11" s="44"/>
      <c r="C11" s="292" t="s">
        <v>92</v>
      </c>
      <c r="D11" s="293" t="s">
        <v>93</v>
      </c>
      <c r="E11" s="294" t="s">
        <v>94</v>
      </c>
      <c r="F11" s="295">
        <v>102</v>
      </c>
      <c r="G11" s="38"/>
      <c r="H11" s="44"/>
    </row>
    <row r="12" s="2" customFormat="1" ht="16.8" customHeight="1">
      <c r="A12" s="38"/>
      <c r="B12" s="44"/>
      <c r="C12" s="296" t="s">
        <v>1</v>
      </c>
      <c r="D12" s="296" t="s">
        <v>157</v>
      </c>
      <c r="E12" s="17" t="s">
        <v>1</v>
      </c>
      <c r="F12" s="297">
        <v>74</v>
      </c>
      <c r="G12" s="38"/>
      <c r="H12" s="44"/>
    </row>
    <row r="13" s="2" customFormat="1" ht="16.8" customHeight="1">
      <c r="A13" s="38"/>
      <c r="B13" s="44"/>
      <c r="C13" s="296" t="s">
        <v>1</v>
      </c>
      <c r="D13" s="296" t="s">
        <v>158</v>
      </c>
      <c r="E13" s="17" t="s">
        <v>1</v>
      </c>
      <c r="F13" s="297">
        <v>28</v>
      </c>
      <c r="G13" s="38"/>
      <c r="H13" s="44"/>
    </row>
    <row r="14" s="2" customFormat="1" ht="16.8" customHeight="1">
      <c r="A14" s="38"/>
      <c r="B14" s="44"/>
      <c r="C14" s="296" t="s">
        <v>92</v>
      </c>
      <c r="D14" s="296" t="s">
        <v>159</v>
      </c>
      <c r="E14" s="17" t="s">
        <v>1</v>
      </c>
      <c r="F14" s="297">
        <v>102</v>
      </c>
      <c r="G14" s="38"/>
      <c r="H14" s="44"/>
    </row>
    <row r="15" s="2" customFormat="1" ht="16.8" customHeight="1">
      <c r="A15" s="38"/>
      <c r="B15" s="44"/>
      <c r="C15" s="298" t="s">
        <v>519</v>
      </c>
      <c r="D15" s="38"/>
      <c r="E15" s="38"/>
      <c r="F15" s="38"/>
      <c r="G15" s="38"/>
      <c r="H15" s="44"/>
    </row>
    <row r="16" s="2" customFormat="1">
      <c r="A16" s="38"/>
      <c r="B16" s="44"/>
      <c r="C16" s="296" t="s">
        <v>154</v>
      </c>
      <c r="D16" s="296" t="s">
        <v>363</v>
      </c>
      <c r="E16" s="17" t="s">
        <v>94</v>
      </c>
      <c r="F16" s="297">
        <v>102</v>
      </c>
      <c r="G16" s="38"/>
      <c r="H16" s="44"/>
    </row>
    <row r="17" s="2" customFormat="1">
      <c r="A17" s="38"/>
      <c r="B17" s="44"/>
      <c r="C17" s="296" t="s">
        <v>169</v>
      </c>
      <c r="D17" s="296" t="s">
        <v>370</v>
      </c>
      <c r="E17" s="17" t="s">
        <v>94</v>
      </c>
      <c r="F17" s="297">
        <v>307.40499999999997</v>
      </c>
      <c r="G17" s="38"/>
      <c r="H17" s="44"/>
    </row>
    <row r="18" s="2" customFormat="1" ht="16.8" customHeight="1">
      <c r="A18" s="38"/>
      <c r="B18" s="44"/>
      <c r="C18" s="296" t="s">
        <v>175</v>
      </c>
      <c r="D18" s="296" t="s">
        <v>384</v>
      </c>
      <c r="E18" s="17" t="s">
        <v>94</v>
      </c>
      <c r="F18" s="297">
        <v>272.20499999999998</v>
      </c>
      <c r="G18" s="38"/>
      <c r="H18" s="44"/>
    </row>
    <row r="19" s="2" customFormat="1" ht="16.8" customHeight="1">
      <c r="A19" s="38"/>
      <c r="B19" s="44"/>
      <c r="C19" s="292" t="s">
        <v>96</v>
      </c>
      <c r="D19" s="293" t="s">
        <v>97</v>
      </c>
      <c r="E19" s="294" t="s">
        <v>94</v>
      </c>
      <c r="F19" s="295">
        <v>101.80500000000001</v>
      </c>
      <c r="G19" s="38"/>
      <c r="H19" s="44"/>
    </row>
    <row r="20" s="2" customFormat="1" ht="16.8" customHeight="1">
      <c r="A20" s="38"/>
      <c r="B20" s="44"/>
      <c r="C20" s="296" t="s">
        <v>1</v>
      </c>
      <c r="D20" s="296" t="s">
        <v>164</v>
      </c>
      <c r="E20" s="17" t="s">
        <v>1</v>
      </c>
      <c r="F20" s="297">
        <v>58.799999999999997</v>
      </c>
      <c r="G20" s="38"/>
      <c r="H20" s="44"/>
    </row>
    <row r="21" s="2" customFormat="1" ht="16.8" customHeight="1">
      <c r="A21" s="38"/>
      <c r="B21" s="44"/>
      <c r="C21" s="296" t="s">
        <v>1</v>
      </c>
      <c r="D21" s="296" t="s">
        <v>165</v>
      </c>
      <c r="E21" s="17" t="s">
        <v>1</v>
      </c>
      <c r="F21" s="297">
        <v>2.2050000000000001</v>
      </c>
      <c r="G21" s="38"/>
      <c r="H21" s="44"/>
    </row>
    <row r="22" s="2" customFormat="1" ht="16.8" customHeight="1">
      <c r="A22" s="38"/>
      <c r="B22" s="44"/>
      <c r="C22" s="296" t="s">
        <v>1</v>
      </c>
      <c r="D22" s="296" t="s">
        <v>166</v>
      </c>
      <c r="E22" s="17" t="s">
        <v>1</v>
      </c>
      <c r="F22" s="297">
        <v>21.600000000000001</v>
      </c>
      <c r="G22" s="38"/>
      <c r="H22" s="44"/>
    </row>
    <row r="23" s="2" customFormat="1" ht="16.8" customHeight="1">
      <c r="A23" s="38"/>
      <c r="B23" s="44"/>
      <c r="C23" s="296" t="s">
        <v>1</v>
      </c>
      <c r="D23" s="296" t="s">
        <v>167</v>
      </c>
      <c r="E23" s="17" t="s">
        <v>1</v>
      </c>
      <c r="F23" s="297">
        <v>19.199999999999999</v>
      </c>
      <c r="G23" s="38"/>
      <c r="H23" s="44"/>
    </row>
    <row r="24" s="2" customFormat="1" ht="16.8" customHeight="1">
      <c r="A24" s="38"/>
      <c r="B24" s="44"/>
      <c r="C24" s="296" t="s">
        <v>96</v>
      </c>
      <c r="D24" s="296" t="s">
        <v>159</v>
      </c>
      <c r="E24" s="17" t="s">
        <v>1</v>
      </c>
      <c r="F24" s="297">
        <v>101.80500000000001</v>
      </c>
      <c r="G24" s="38"/>
      <c r="H24" s="44"/>
    </row>
    <row r="25" s="2" customFormat="1" ht="16.8" customHeight="1">
      <c r="A25" s="38"/>
      <c r="B25" s="44"/>
      <c r="C25" s="298" t="s">
        <v>519</v>
      </c>
      <c r="D25" s="38"/>
      <c r="E25" s="38"/>
      <c r="F25" s="38"/>
      <c r="G25" s="38"/>
      <c r="H25" s="44"/>
    </row>
    <row r="26" s="2" customFormat="1">
      <c r="A26" s="38"/>
      <c r="B26" s="44"/>
      <c r="C26" s="296" t="s">
        <v>161</v>
      </c>
      <c r="D26" s="296" t="s">
        <v>367</v>
      </c>
      <c r="E26" s="17" t="s">
        <v>94</v>
      </c>
      <c r="F26" s="297">
        <v>101.80500000000001</v>
      </c>
      <c r="G26" s="38"/>
      <c r="H26" s="44"/>
    </row>
    <row r="27" s="2" customFormat="1">
      <c r="A27" s="38"/>
      <c r="B27" s="44"/>
      <c r="C27" s="296" t="s">
        <v>169</v>
      </c>
      <c r="D27" s="296" t="s">
        <v>370</v>
      </c>
      <c r="E27" s="17" t="s">
        <v>94</v>
      </c>
      <c r="F27" s="297">
        <v>307.40499999999997</v>
      </c>
      <c r="G27" s="38"/>
      <c r="H27" s="44"/>
    </row>
    <row r="28" s="2" customFormat="1" ht="16.8" customHeight="1">
      <c r="A28" s="38"/>
      <c r="B28" s="44"/>
      <c r="C28" s="296" t="s">
        <v>175</v>
      </c>
      <c r="D28" s="296" t="s">
        <v>384</v>
      </c>
      <c r="E28" s="17" t="s">
        <v>94</v>
      </c>
      <c r="F28" s="297">
        <v>272.20499999999998</v>
      </c>
      <c r="G28" s="38"/>
      <c r="H28" s="44"/>
    </row>
    <row r="29" s="2" customFormat="1" ht="16.8" customHeight="1">
      <c r="A29" s="38"/>
      <c r="B29" s="44"/>
      <c r="C29" s="292" t="s">
        <v>191</v>
      </c>
      <c r="D29" s="293" t="s">
        <v>104</v>
      </c>
      <c r="E29" s="294" t="s">
        <v>94</v>
      </c>
      <c r="F29" s="295">
        <v>28.800000000000001</v>
      </c>
      <c r="G29" s="38"/>
      <c r="H29" s="44"/>
    </row>
    <row r="30" s="2" customFormat="1" ht="16.8" customHeight="1">
      <c r="A30" s="38"/>
      <c r="B30" s="44"/>
      <c r="C30" s="296" t="s">
        <v>1</v>
      </c>
      <c r="D30" s="296" t="s">
        <v>189</v>
      </c>
      <c r="E30" s="17" t="s">
        <v>1</v>
      </c>
      <c r="F30" s="297">
        <v>14.4</v>
      </c>
      <c r="G30" s="38"/>
      <c r="H30" s="44"/>
    </row>
    <row r="31" s="2" customFormat="1" ht="16.8" customHeight="1">
      <c r="A31" s="38"/>
      <c r="B31" s="44"/>
      <c r="C31" s="296" t="s">
        <v>1</v>
      </c>
      <c r="D31" s="296" t="s">
        <v>190</v>
      </c>
      <c r="E31" s="17" t="s">
        <v>1</v>
      </c>
      <c r="F31" s="297">
        <v>6.4000000000000004</v>
      </c>
      <c r="G31" s="38"/>
      <c r="H31" s="44"/>
    </row>
    <row r="32" s="2" customFormat="1" ht="16.8" customHeight="1">
      <c r="A32" s="38"/>
      <c r="B32" s="44"/>
      <c r="C32" s="296" t="s">
        <v>1</v>
      </c>
      <c r="D32" s="296" t="s">
        <v>182</v>
      </c>
      <c r="E32" s="17" t="s">
        <v>1</v>
      </c>
      <c r="F32" s="297">
        <v>8</v>
      </c>
      <c r="G32" s="38"/>
      <c r="H32" s="44"/>
    </row>
    <row r="33" s="2" customFormat="1" ht="16.8" customHeight="1">
      <c r="A33" s="38"/>
      <c r="B33" s="44"/>
      <c r="C33" s="296" t="s">
        <v>191</v>
      </c>
      <c r="D33" s="296" t="s">
        <v>159</v>
      </c>
      <c r="E33" s="17" t="s">
        <v>1</v>
      </c>
      <c r="F33" s="297">
        <v>28.800000000000001</v>
      </c>
      <c r="G33" s="38"/>
      <c r="H33" s="44"/>
    </row>
    <row r="34" s="2" customFormat="1" ht="16.8" customHeight="1">
      <c r="A34" s="38"/>
      <c r="B34" s="44"/>
      <c r="C34" s="292" t="s">
        <v>100</v>
      </c>
      <c r="D34" s="293" t="s">
        <v>101</v>
      </c>
      <c r="E34" s="294" t="s">
        <v>94</v>
      </c>
      <c r="F34" s="295">
        <v>342</v>
      </c>
      <c r="G34" s="38"/>
      <c r="H34" s="44"/>
    </row>
    <row r="35" s="2" customFormat="1" ht="16.8" customHeight="1">
      <c r="A35" s="38"/>
      <c r="B35" s="44"/>
      <c r="C35" s="296" t="s">
        <v>100</v>
      </c>
      <c r="D35" s="296" t="s">
        <v>152</v>
      </c>
      <c r="E35" s="17" t="s">
        <v>1</v>
      </c>
      <c r="F35" s="297">
        <v>342</v>
      </c>
      <c r="G35" s="38"/>
      <c r="H35" s="44"/>
    </row>
    <row r="36" s="2" customFormat="1" ht="16.8" customHeight="1">
      <c r="A36" s="38"/>
      <c r="B36" s="44"/>
      <c r="C36" s="298" t="s">
        <v>519</v>
      </c>
      <c r="D36" s="38"/>
      <c r="E36" s="38"/>
      <c r="F36" s="38"/>
      <c r="G36" s="38"/>
      <c r="H36" s="44"/>
    </row>
    <row r="37" s="2" customFormat="1" ht="16.8" customHeight="1">
      <c r="A37" s="38"/>
      <c r="B37" s="44"/>
      <c r="C37" s="296" t="s">
        <v>148</v>
      </c>
      <c r="D37" s="296" t="s">
        <v>520</v>
      </c>
      <c r="E37" s="17" t="s">
        <v>140</v>
      </c>
      <c r="F37" s="297">
        <v>342</v>
      </c>
      <c r="G37" s="38"/>
      <c r="H37" s="44"/>
    </row>
    <row r="38" s="2" customFormat="1">
      <c r="A38" s="38"/>
      <c r="B38" s="44"/>
      <c r="C38" s="296" t="s">
        <v>169</v>
      </c>
      <c r="D38" s="296" t="s">
        <v>370</v>
      </c>
      <c r="E38" s="17" t="s">
        <v>94</v>
      </c>
      <c r="F38" s="297">
        <v>307.40499999999997</v>
      </c>
      <c r="G38" s="38"/>
      <c r="H38" s="44"/>
    </row>
    <row r="39" s="2" customFormat="1" ht="16.8" customHeight="1">
      <c r="A39" s="38"/>
      <c r="B39" s="44"/>
      <c r="C39" s="296" t="s">
        <v>175</v>
      </c>
      <c r="D39" s="296" t="s">
        <v>384</v>
      </c>
      <c r="E39" s="17" t="s">
        <v>94</v>
      </c>
      <c r="F39" s="297">
        <v>272.20499999999998</v>
      </c>
      <c r="G39" s="38"/>
      <c r="H39" s="44"/>
    </row>
    <row r="40" s="2" customFormat="1" ht="16.8" customHeight="1">
      <c r="A40" s="38"/>
      <c r="B40" s="44"/>
      <c r="C40" s="296" t="s">
        <v>200</v>
      </c>
      <c r="D40" s="296" t="s">
        <v>521</v>
      </c>
      <c r="E40" s="17" t="s">
        <v>140</v>
      </c>
      <c r="F40" s="297">
        <v>342</v>
      </c>
      <c r="G40" s="38"/>
      <c r="H40" s="44"/>
    </row>
    <row r="41" s="2" customFormat="1" ht="16.8" customHeight="1">
      <c r="A41" s="38"/>
      <c r="B41" s="44"/>
      <c r="C41" s="296" t="s">
        <v>203</v>
      </c>
      <c r="D41" s="296" t="s">
        <v>522</v>
      </c>
      <c r="E41" s="17" t="s">
        <v>140</v>
      </c>
      <c r="F41" s="297">
        <v>342</v>
      </c>
      <c r="G41" s="38"/>
      <c r="H41" s="44"/>
    </row>
    <row r="42" s="2" customFormat="1" ht="16.8" customHeight="1">
      <c r="A42" s="38"/>
      <c r="B42" s="44"/>
      <c r="C42" s="292" t="s">
        <v>103</v>
      </c>
      <c r="D42" s="293" t="s">
        <v>104</v>
      </c>
      <c r="E42" s="294" t="s">
        <v>94</v>
      </c>
      <c r="F42" s="295">
        <v>35.200000000000003</v>
      </c>
      <c r="G42" s="38"/>
      <c r="H42" s="44"/>
    </row>
    <row r="43" s="2" customFormat="1" ht="16.8" customHeight="1">
      <c r="A43" s="38"/>
      <c r="B43" s="44"/>
      <c r="C43" s="296" t="s">
        <v>1</v>
      </c>
      <c r="D43" s="296" t="s">
        <v>182</v>
      </c>
      <c r="E43" s="17" t="s">
        <v>1</v>
      </c>
      <c r="F43" s="297">
        <v>8</v>
      </c>
      <c r="G43" s="38"/>
      <c r="H43" s="44"/>
    </row>
    <row r="44" s="2" customFormat="1" ht="16.8" customHeight="1">
      <c r="A44" s="38"/>
      <c r="B44" s="44"/>
      <c r="C44" s="296" t="s">
        <v>1</v>
      </c>
      <c r="D44" s="296" t="s">
        <v>183</v>
      </c>
      <c r="E44" s="17" t="s">
        <v>1</v>
      </c>
      <c r="F44" s="297">
        <v>14.4</v>
      </c>
      <c r="G44" s="38"/>
      <c r="H44" s="44"/>
    </row>
    <row r="45" s="2" customFormat="1" ht="16.8" customHeight="1">
      <c r="A45" s="38"/>
      <c r="B45" s="44"/>
      <c r="C45" s="296" t="s">
        <v>1</v>
      </c>
      <c r="D45" s="296" t="s">
        <v>184</v>
      </c>
      <c r="E45" s="17" t="s">
        <v>1</v>
      </c>
      <c r="F45" s="297">
        <v>12.800000000000001</v>
      </c>
      <c r="G45" s="38"/>
      <c r="H45" s="44"/>
    </row>
    <row r="46" s="2" customFormat="1" ht="16.8" customHeight="1">
      <c r="A46" s="38"/>
      <c r="B46" s="44"/>
      <c r="C46" s="296" t="s">
        <v>103</v>
      </c>
      <c r="D46" s="296" t="s">
        <v>159</v>
      </c>
      <c r="E46" s="17" t="s">
        <v>1</v>
      </c>
      <c r="F46" s="297">
        <v>35.200000000000003</v>
      </c>
      <c r="G46" s="38"/>
      <c r="H46" s="44"/>
    </row>
    <row r="47" s="2" customFormat="1" ht="16.8" customHeight="1">
      <c r="A47" s="38"/>
      <c r="B47" s="44"/>
      <c r="C47" s="298" t="s">
        <v>519</v>
      </c>
      <c r="D47" s="38"/>
      <c r="E47" s="38"/>
      <c r="F47" s="38"/>
      <c r="G47" s="38"/>
      <c r="H47" s="44"/>
    </row>
    <row r="48" s="2" customFormat="1" ht="16.8" customHeight="1">
      <c r="A48" s="38"/>
      <c r="B48" s="44"/>
      <c r="C48" s="296" t="s">
        <v>179</v>
      </c>
      <c r="D48" s="296" t="s">
        <v>387</v>
      </c>
      <c r="E48" s="17" t="s">
        <v>94</v>
      </c>
      <c r="F48" s="297">
        <v>35.200000000000003</v>
      </c>
      <c r="G48" s="38"/>
      <c r="H48" s="44"/>
    </row>
    <row r="49" s="2" customFormat="1">
      <c r="A49" s="38"/>
      <c r="B49" s="44"/>
      <c r="C49" s="296" t="s">
        <v>169</v>
      </c>
      <c r="D49" s="296" t="s">
        <v>370</v>
      </c>
      <c r="E49" s="17" t="s">
        <v>94</v>
      </c>
      <c r="F49" s="297">
        <v>307.40499999999997</v>
      </c>
      <c r="G49" s="38"/>
      <c r="H49" s="44"/>
    </row>
    <row r="50" s="2" customFormat="1" ht="26.4" customHeight="1">
      <c r="A50" s="38"/>
      <c r="B50" s="44"/>
      <c r="C50" s="291" t="s">
        <v>83</v>
      </c>
      <c r="D50" s="291" t="s">
        <v>84</v>
      </c>
      <c r="E50" s="38"/>
      <c r="F50" s="38"/>
      <c r="G50" s="38"/>
      <c r="H50" s="44"/>
    </row>
    <row r="51" s="2" customFormat="1" ht="16.8" customHeight="1">
      <c r="A51" s="38"/>
      <c r="B51" s="44"/>
      <c r="C51" s="292" t="s">
        <v>92</v>
      </c>
      <c r="D51" s="293" t="s">
        <v>93</v>
      </c>
      <c r="E51" s="294" t="s">
        <v>94</v>
      </c>
      <c r="F51" s="295">
        <v>135</v>
      </c>
      <c r="G51" s="38"/>
      <c r="H51" s="44"/>
    </row>
    <row r="52" s="2" customFormat="1" ht="16.8" customHeight="1">
      <c r="A52" s="38"/>
      <c r="B52" s="44"/>
      <c r="C52" s="296" t="s">
        <v>1</v>
      </c>
      <c r="D52" s="296" t="s">
        <v>319</v>
      </c>
      <c r="E52" s="17" t="s">
        <v>1</v>
      </c>
      <c r="F52" s="297">
        <v>90</v>
      </c>
      <c r="G52" s="38"/>
      <c r="H52" s="44"/>
    </row>
    <row r="53" s="2" customFormat="1" ht="16.8" customHeight="1">
      <c r="A53" s="38"/>
      <c r="B53" s="44"/>
      <c r="C53" s="296" t="s">
        <v>1</v>
      </c>
      <c r="D53" s="296" t="s">
        <v>320</v>
      </c>
      <c r="E53" s="17" t="s">
        <v>1</v>
      </c>
      <c r="F53" s="297">
        <v>45</v>
      </c>
      <c r="G53" s="38"/>
      <c r="H53" s="44"/>
    </row>
    <row r="54" s="2" customFormat="1" ht="16.8" customHeight="1">
      <c r="A54" s="38"/>
      <c r="B54" s="44"/>
      <c r="C54" s="296" t="s">
        <v>92</v>
      </c>
      <c r="D54" s="296" t="s">
        <v>159</v>
      </c>
      <c r="E54" s="17" t="s">
        <v>1</v>
      </c>
      <c r="F54" s="297">
        <v>135</v>
      </c>
      <c r="G54" s="38"/>
      <c r="H54" s="44"/>
    </row>
    <row r="55" s="2" customFormat="1" ht="16.8" customHeight="1">
      <c r="A55" s="38"/>
      <c r="B55" s="44"/>
      <c r="C55" s="298" t="s">
        <v>519</v>
      </c>
      <c r="D55" s="38"/>
      <c r="E55" s="38"/>
      <c r="F55" s="38"/>
      <c r="G55" s="38"/>
      <c r="H55" s="44"/>
    </row>
    <row r="56" s="2" customFormat="1">
      <c r="A56" s="38"/>
      <c r="B56" s="44"/>
      <c r="C56" s="296" t="s">
        <v>154</v>
      </c>
      <c r="D56" s="296" t="s">
        <v>363</v>
      </c>
      <c r="E56" s="17" t="s">
        <v>94</v>
      </c>
      <c r="F56" s="297">
        <v>135</v>
      </c>
      <c r="G56" s="38"/>
      <c r="H56" s="44"/>
    </row>
    <row r="57" s="2" customFormat="1">
      <c r="A57" s="38"/>
      <c r="B57" s="44"/>
      <c r="C57" s="296" t="s">
        <v>169</v>
      </c>
      <c r="D57" s="296" t="s">
        <v>370</v>
      </c>
      <c r="E57" s="17" t="s">
        <v>94</v>
      </c>
      <c r="F57" s="297">
        <v>251.19999999999999</v>
      </c>
      <c r="G57" s="38"/>
      <c r="H57" s="44"/>
    </row>
    <row r="58" s="2" customFormat="1" ht="16.8" customHeight="1">
      <c r="A58" s="38"/>
      <c r="B58" s="44"/>
      <c r="C58" s="296" t="s">
        <v>175</v>
      </c>
      <c r="D58" s="296" t="s">
        <v>384</v>
      </c>
      <c r="E58" s="17" t="s">
        <v>94</v>
      </c>
      <c r="F58" s="297">
        <v>236.19999999999999</v>
      </c>
      <c r="G58" s="38"/>
      <c r="H58" s="44"/>
    </row>
    <row r="59" s="2" customFormat="1" ht="16.8" customHeight="1">
      <c r="A59" s="38"/>
      <c r="B59" s="44"/>
      <c r="C59" s="292" t="s">
        <v>96</v>
      </c>
      <c r="D59" s="293" t="s">
        <v>97</v>
      </c>
      <c r="E59" s="294" t="s">
        <v>94</v>
      </c>
      <c r="F59" s="295">
        <v>71.400000000000006</v>
      </c>
      <c r="G59" s="38"/>
      <c r="H59" s="44"/>
    </row>
    <row r="60" s="2" customFormat="1" ht="16.8" customHeight="1">
      <c r="A60" s="38"/>
      <c r="B60" s="44"/>
      <c r="C60" s="296" t="s">
        <v>1</v>
      </c>
      <c r="D60" s="296" t="s">
        <v>324</v>
      </c>
      <c r="E60" s="17" t="s">
        <v>1</v>
      </c>
      <c r="F60" s="297">
        <v>71.400000000000006</v>
      </c>
      <c r="G60" s="38"/>
      <c r="H60" s="44"/>
    </row>
    <row r="61" s="2" customFormat="1" ht="16.8" customHeight="1">
      <c r="A61" s="38"/>
      <c r="B61" s="44"/>
      <c r="C61" s="296" t="s">
        <v>96</v>
      </c>
      <c r="D61" s="296" t="s">
        <v>159</v>
      </c>
      <c r="E61" s="17" t="s">
        <v>1</v>
      </c>
      <c r="F61" s="297">
        <v>71.400000000000006</v>
      </c>
      <c r="G61" s="38"/>
      <c r="H61" s="44"/>
    </row>
    <row r="62" s="2" customFormat="1" ht="16.8" customHeight="1">
      <c r="A62" s="38"/>
      <c r="B62" s="44"/>
      <c r="C62" s="298" t="s">
        <v>519</v>
      </c>
      <c r="D62" s="38"/>
      <c r="E62" s="38"/>
      <c r="F62" s="38"/>
      <c r="G62" s="38"/>
      <c r="H62" s="44"/>
    </row>
    <row r="63" s="2" customFormat="1">
      <c r="A63" s="38"/>
      <c r="B63" s="44"/>
      <c r="C63" s="296" t="s">
        <v>321</v>
      </c>
      <c r="D63" s="296" t="s">
        <v>523</v>
      </c>
      <c r="E63" s="17" t="s">
        <v>94</v>
      </c>
      <c r="F63" s="297">
        <v>71.400000000000006</v>
      </c>
      <c r="G63" s="38"/>
      <c r="H63" s="44"/>
    </row>
    <row r="64" s="2" customFormat="1">
      <c r="A64" s="38"/>
      <c r="B64" s="44"/>
      <c r="C64" s="296" t="s">
        <v>169</v>
      </c>
      <c r="D64" s="296" t="s">
        <v>370</v>
      </c>
      <c r="E64" s="17" t="s">
        <v>94</v>
      </c>
      <c r="F64" s="297">
        <v>251.19999999999999</v>
      </c>
      <c r="G64" s="38"/>
      <c r="H64" s="44"/>
    </row>
    <row r="65" s="2" customFormat="1" ht="16.8" customHeight="1">
      <c r="A65" s="38"/>
      <c r="B65" s="44"/>
      <c r="C65" s="296" t="s">
        <v>175</v>
      </c>
      <c r="D65" s="296" t="s">
        <v>384</v>
      </c>
      <c r="E65" s="17" t="s">
        <v>94</v>
      </c>
      <c r="F65" s="297">
        <v>236.19999999999999</v>
      </c>
      <c r="G65" s="38"/>
      <c r="H65" s="44"/>
    </row>
    <row r="66" s="2" customFormat="1" ht="16.8" customHeight="1">
      <c r="A66" s="38"/>
      <c r="B66" s="44"/>
      <c r="C66" s="292" t="s">
        <v>191</v>
      </c>
      <c r="D66" s="293" t="s">
        <v>104</v>
      </c>
      <c r="E66" s="294" t="s">
        <v>94</v>
      </c>
      <c r="F66" s="295">
        <v>28.800000000000001</v>
      </c>
      <c r="G66" s="38"/>
      <c r="H66" s="44"/>
    </row>
    <row r="67" s="2" customFormat="1" ht="16.8" customHeight="1">
      <c r="A67" s="38"/>
      <c r="B67" s="44"/>
      <c r="C67" s="296" t="s">
        <v>1</v>
      </c>
      <c r="D67" s="296" t="s">
        <v>189</v>
      </c>
      <c r="E67" s="17" t="s">
        <v>1</v>
      </c>
      <c r="F67" s="297">
        <v>14.4</v>
      </c>
      <c r="G67" s="38"/>
      <c r="H67" s="44"/>
    </row>
    <row r="68" s="2" customFormat="1" ht="16.8" customHeight="1">
      <c r="A68" s="38"/>
      <c r="B68" s="44"/>
      <c r="C68" s="296" t="s">
        <v>1</v>
      </c>
      <c r="D68" s="296" t="s">
        <v>190</v>
      </c>
      <c r="E68" s="17" t="s">
        <v>1</v>
      </c>
      <c r="F68" s="297">
        <v>6.4000000000000004</v>
      </c>
      <c r="G68" s="38"/>
      <c r="H68" s="44"/>
    </row>
    <row r="69" s="2" customFormat="1" ht="16.8" customHeight="1">
      <c r="A69" s="38"/>
      <c r="B69" s="44"/>
      <c r="C69" s="296" t="s">
        <v>1</v>
      </c>
      <c r="D69" s="296" t="s">
        <v>182</v>
      </c>
      <c r="E69" s="17" t="s">
        <v>1</v>
      </c>
      <c r="F69" s="297">
        <v>8</v>
      </c>
      <c r="G69" s="38"/>
      <c r="H69" s="44"/>
    </row>
    <row r="70" s="2" customFormat="1" ht="16.8" customHeight="1">
      <c r="A70" s="38"/>
      <c r="B70" s="44"/>
      <c r="C70" s="296" t="s">
        <v>191</v>
      </c>
      <c r="D70" s="296" t="s">
        <v>159</v>
      </c>
      <c r="E70" s="17" t="s">
        <v>1</v>
      </c>
      <c r="F70" s="297">
        <v>28.800000000000001</v>
      </c>
      <c r="G70" s="38"/>
      <c r="H70" s="44"/>
    </row>
    <row r="71" s="2" customFormat="1" ht="16.8" customHeight="1">
      <c r="A71" s="38"/>
      <c r="B71" s="44"/>
      <c r="C71" s="292" t="s">
        <v>100</v>
      </c>
      <c r="D71" s="293" t="s">
        <v>101</v>
      </c>
      <c r="E71" s="294" t="s">
        <v>94</v>
      </c>
      <c r="F71" s="295">
        <v>149</v>
      </c>
      <c r="G71" s="38"/>
      <c r="H71" s="44"/>
    </row>
    <row r="72" s="2" customFormat="1" ht="16.8" customHeight="1">
      <c r="A72" s="38"/>
      <c r="B72" s="44"/>
      <c r="C72" s="296" t="s">
        <v>100</v>
      </c>
      <c r="D72" s="296" t="s">
        <v>317</v>
      </c>
      <c r="E72" s="17" t="s">
        <v>1</v>
      </c>
      <c r="F72" s="297">
        <v>149</v>
      </c>
      <c r="G72" s="38"/>
      <c r="H72" s="44"/>
    </row>
    <row r="73" s="2" customFormat="1" ht="16.8" customHeight="1">
      <c r="A73" s="38"/>
      <c r="B73" s="44"/>
      <c r="C73" s="298" t="s">
        <v>519</v>
      </c>
      <c r="D73" s="38"/>
      <c r="E73" s="38"/>
      <c r="F73" s="38"/>
      <c r="G73" s="38"/>
      <c r="H73" s="44"/>
    </row>
    <row r="74" s="2" customFormat="1" ht="16.8" customHeight="1">
      <c r="A74" s="38"/>
      <c r="B74" s="44"/>
      <c r="C74" s="296" t="s">
        <v>148</v>
      </c>
      <c r="D74" s="296" t="s">
        <v>520</v>
      </c>
      <c r="E74" s="17" t="s">
        <v>140</v>
      </c>
      <c r="F74" s="297">
        <v>149</v>
      </c>
      <c r="G74" s="38"/>
      <c r="H74" s="44"/>
    </row>
    <row r="75" s="2" customFormat="1">
      <c r="A75" s="38"/>
      <c r="B75" s="44"/>
      <c r="C75" s="296" t="s">
        <v>169</v>
      </c>
      <c r="D75" s="296" t="s">
        <v>370</v>
      </c>
      <c r="E75" s="17" t="s">
        <v>94</v>
      </c>
      <c r="F75" s="297">
        <v>251.19999999999999</v>
      </c>
      <c r="G75" s="38"/>
      <c r="H75" s="44"/>
    </row>
    <row r="76" s="2" customFormat="1" ht="16.8" customHeight="1">
      <c r="A76" s="38"/>
      <c r="B76" s="44"/>
      <c r="C76" s="296" t="s">
        <v>175</v>
      </c>
      <c r="D76" s="296" t="s">
        <v>384</v>
      </c>
      <c r="E76" s="17" t="s">
        <v>94</v>
      </c>
      <c r="F76" s="297">
        <v>236.19999999999999</v>
      </c>
      <c r="G76" s="38"/>
      <c r="H76" s="44"/>
    </row>
    <row r="77" s="2" customFormat="1" ht="16.8" customHeight="1">
      <c r="A77" s="38"/>
      <c r="B77" s="44"/>
      <c r="C77" s="296" t="s">
        <v>200</v>
      </c>
      <c r="D77" s="296" t="s">
        <v>521</v>
      </c>
      <c r="E77" s="17" t="s">
        <v>140</v>
      </c>
      <c r="F77" s="297">
        <v>149</v>
      </c>
      <c r="G77" s="38"/>
      <c r="H77" s="44"/>
    </row>
    <row r="78" s="2" customFormat="1" ht="16.8" customHeight="1">
      <c r="A78" s="38"/>
      <c r="B78" s="44"/>
      <c r="C78" s="296" t="s">
        <v>203</v>
      </c>
      <c r="D78" s="296" t="s">
        <v>522</v>
      </c>
      <c r="E78" s="17" t="s">
        <v>140</v>
      </c>
      <c r="F78" s="297">
        <v>149</v>
      </c>
      <c r="G78" s="38"/>
      <c r="H78" s="44"/>
    </row>
    <row r="79" s="2" customFormat="1" ht="16.8" customHeight="1">
      <c r="A79" s="38"/>
      <c r="B79" s="44"/>
      <c r="C79" s="292" t="s">
        <v>103</v>
      </c>
      <c r="D79" s="293" t="s">
        <v>104</v>
      </c>
      <c r="E79" s="294" t="s">
        <v>94</v>
      </c>
      <c r="F79" s="295">
        <v>15</v>
      </c>
      <c r="G79" s="38"/>
      <c r="H79" s="44"/>
    </row>
    <row r="80" s="2" customFormat="1" ht="16.8" customHeight="1">
      <c r="A80" s="38"/>
      <c r="B80" s="44"/>
      <c r="C80" s="296" t="s">
        <v>1</v>
      </c>
      <c r="D80" s="296" t="s">
        <v>328</v>
      </c>
      <c r="E80" s="17" t="s">
        <v>1</v>
      </c>
      <c r="F80" s="297">
        <v>15</v>
      </c>
      <c r="G80" s="38"/>
      <c r="H80" s="44"/>
    </row>
    <row r="81" s="2" customFormat="1" ht="16.8" customHeight="1">
      <c r="A81" s="38"/>
      <c r="B81" s="44"/>
      <c r="C81" s="296" t="s">
        <v>103</v>
      </c>
      <c r="D81" s="296" t="s">
        <v>159</v>
      </c>
      <c r="E81" s="17" t="s">
        <v>1</v>
      </c>
      <c r="F81" s="297">
        <v>15</v>
      </c>
      <c r="G81" s="38"/>
      <c r="H81" s="44"/>
    </row>
    <row r="82" s="2" customFormat="1" ht="16.8" customHeight="1">
      <c r="A82" s="38"/>
      <c r="B82" s="44"/>
      <c r="C82" s="298" t="s">
        <v>519</v>
      </c>
      <c r="D82" s="38"/>
      <c r="E82" s="38"/>
      <c r="F82" s="38"/>
      <c r="G82" s="38"/>
      <c r="H82" s="44"/>
    </row>
    <row r="83" s="2" customFormat="1" ht="16.8" customHeight="1">
      <c r="A83" s="38"/>
      <c r="B83" s="44"/>
      <c r="C83" s="296" t="s">
        <v>179</v>
      </c>
      <c r="D83" s="296" t="s">
        <v>387</v>
      </c>
      <c r="E83" s="17" t="s">
        <v>94</v>
      </c>
      <c r="F83" s="297">
        <v>15</v>
      </c>
      <c r="G83" s="38"/>
      <c r="H83" s="44"/>
    </row>
    <row r="84" s="2" customFormat="1">
      <c r="A84" s="38"/>
      <c r="B84" s="44"/>
      <c r="C84" s="296" t="s">
        <v>169</v>
      </c>
      <c r="D84" s="296" t="s">
        <v>370</v>
      </c>
      <c r="E84" s="17" t="s">
        <v>94</v>
      </c>
      <c r="F84" s="297">
        <v>251.19999999999999</v>
      </c>
      <c r="G84" s="38"/>
      <c r="H84" s="44"/>
    </row>
    <row r="85" s="2" customFormat="1" ht="26.4" customHeight="1">
      <c r="A85" s="38"/>
      <c r="B85" s="44"/>
      <c r="C85" s="291" t="s">
        <v>86</v>
      </c>
      <c r="D85" s="291" t="s">
        <v>87</v>
      </c>
      <c r="E85" s="38"/>
      <c r="F85" s="38"/>
      <c r="G85" s="38"/>
      <c r="H85" s="44"/>
    </row>
    <row r="86" s="2" customFormat="1" ht="16.8" customHeight="1">
      <c r="A86" s="38"/>
      <c r="B86" s="44"/>
      <c r="C86" s="292" t="s">
        <v>92</v>
      </c>
      <c r="D86" s="293" t="s">
        <v>350</v>
      </c>
      <c r="E86" s="294" t="s">
        <v>94</v>
      </c>
      <c r="F86" s="295">
        <v>475</v>
      </c>
      <c r="G86" s="38"/>
      <c r="H86" s="44"/>
    </row>
    <row r="87" s="2" customFormat="1" ht="16.8" customHeight="1">
      <c r="A87" s="38"/>
      <c r="B87" s="44"/>
      <c r="C87" s="296" t="s">
        <v>1</v>
      </c>
      <c r="D87" s="296" t="s">
        <v>365</v>
      </c>
      <c r="E87" s="17" t="s">
        <v>1</v>
      </c>
      <c r="F87" s="297">
        <v>475</v>
      </c>
      <c r="G87" s="38"/>
      <c r="H87" s="44"/>
    </row>
    <row r="88" s="2" customFormat="1" ht="16.8" customHeight="1">
      <c r="A88" s="38"/>
      <c r="B88" s="44"/>
      <c r="C88" s="296" t="s">
        <v>92</v>
      </c>
      <c r="D88" s="296" t="s">
        <v>366</v>
      </c>
      <c r="E88" s="17" t="s">
        <v>1</v>
      </c>
      <c r="F88" s="297">
        <v>475</v>
      </c>
      <c r="G88" s="38"/>
      <c r="H88" s="44"/>
    </row>
    <row r="89" s="2" customFormat="1" ht="16.8" customHeight="1">
      <c r="A89" s="38"/>
      <c r="B89" s="44"/>
      <c r="C89" s="298" t="s">
        <v>519</v>
      </c>
      <c r="D89" s="38"/>
      <c r="E89" s="38"/>
      <c r="F89" s="38"/>
      <c r="G89" s="38"/>
      <c r="H89" s="44"/>
    </row>
    <row r="90" s="2" customFormat="1">
      <c r="A90" s="38"/>
      <c r="B90" s="44"/>
      <c r="C90" s="296" t="s">
        <v>154</v>
      </c>
      <c r="D90" s="296" t="s">
        <v>363</v>
      </c>
      <c r="E90" s="17" t="s">
        <v>94</v>
      </c>
      <c r="F90" s="297">
        <v>475</v>
      </c>
      <c r="G90" s="38"/>
      <c r="H90" s="44"/>
    </row>
    <row r="91" s="2" customFormat="1" ht="16.8" customHeight="1">
      <c r="A91" s="38"/>
      <c r="B91" s="44"/>
      <c r="C91" s="296" t="s">
        <v>175</v>
      </c>
      <c r="D91" s="296" t="s">
        <v>384</v>
      </c>
      <c r="E91" s="17" t="s">
        <v>94</v>
      </c>
      <c r="F91" s="297">
        <v>804.55999999999995</v>
      </c>
      <c r="G91" s="38"/>
      <c r="H91" s="44"/>
    </row>
    <row r="92" s="2" customFormat="1" ht="16.8" customHeight="1">
      <c r="A92" s="38"/>
      <c r="B92" s="44"/>
      <c r="C92" s="292" t="s">
        <v>96</v>
      </c>
      <c r="D92" s="293" t="s">
        <v>352</v>
      </c>
      <c r="E92" s="294" t="s">
        <v>94</v>
      </c>
      <c r="F92" s="295">
        <v>399.56</v>
      </c>
      <c r="G92" s="38"/>
      <c r="H92" s="44"/>
    </row>
    <row r="93" s="2" customFormat="1" ht="16.8" customHeight="1">
      <c r="A93" s="38"/>
      <c r="B93" s="44"/>
      <c r="C93" s="296" t="s">
        <v>1</v>
      </c>
      <c r="D93" s="296" t="s">
        <v>369</v>
      </c>
      <c r="E93" s="17" t="s">
        <v>1</v>
      </c>
      <c r="F93" s="297">
        <v>399.56</v>
      </c>
      <c r="G93" s="38"/>
      <c r="H93" s="44"/>
    </row>
    <row r="94" s="2" customFormat="1" ht="16.8" customHeight="1">
      <c r="A94" s="38"/>
      <c r="B94" s="44"/>
      <c r="C94" s="296" t="s">
        <v>96</v>
      </c>
      <c r="D94" s="296" t="s">
        <v>366</v>
      </c>
      <c r="E94" s="17" t="s">
        <v>1</v>
      </c>
      <c r="F94" s="297">
        <v>399.56</v>
      </c>
      <c r="G94" s="38"/>
      <c r="H94" s="44"/>
    </row>
    <row r="95" s="2" customFormat="1" ht="16.8" customHeight="1">
      <c r="A95" s="38"/>
      <c r="B95" s="44"/>
      <c r="C95" s="298" t="s">
        <v>519</v>
      </c>
      <c r="D95" s="38"/>
      <c r="E95" s="38"/>
      <c r="F95" s="38"/>
      <c r="G95" s="38"/>
      <c r="H95" s="44"/>
    </row>
    <row r="96" s="2" customFormat="1">
      <c r="A96" s="38"/>
      <c r="B96" s="44"/>
      <c r="C96" s="296" t="s">
        <v>161</v>
      </c>
      <c r="D96" s="296" t="s">
        <v>367</v>
      </c>
      <c r="E96" s="17" t="s">
        <v>94</v>
      </c>
      <c r="F96" s="297">
        <v>399.56</v>
      </c>
      <c r="G96" s="38"/>
      <c r="H96" s="44"/>
    </row>
    <row r="97" s="2" customFormat="1" ht="16.8" customHeight="1">
      <c r="A97" s="38"/>
      <c r="B97" s="44"/>
      <c r="C97" s="296" t="s">
        <v>175</v>
      </c>
      <c r="D97" s="296" t="s">
        <v>384</v>
      </c>
      <c r="E97" s="17" t="s">
        <v>94</v>
      </c>
      <c r="F97" s="297">
        <v>804.55999999999995</v>
      </c>
      <c r="G97" s="38"/>
      <c r="H97" s="44"/>
    </row>
    <row r="98" s="2" customFormat="1" ht="16.8" customHeight="1">
      <c r="A98" s="38"/>
      <c r="B98" s="44"/>
      <c r="C98" s="292" t="s">
        <v>448</v>
      </c>
      <c r="D98" s="293" t="s">
        <v>448</v>
      </c>
      <c r="E98" s="294" t="s">
        <v>1</v>
      </c>
      <c r="F98" s="295">
        <v>5204</v>
      </c>
      <c r="G98" s="38"/>
      <c r="H98" s="44"/>
    </row>
    <row r="99" s="2" customFormat="1" ht="16.8" customHeight="1">
      <c r="A99" s="38"/>
      <c r="B99" s="44"/>
      <c r="C99" s="296" t="s">
        <v>1</v>
      </c>
      <c r="D99" s="296" t="s">
        <v>446</v>
      </c>
      <c r="E99" s="17" t="s">
        <v>1</v>
      </c>
      <c r="F99" s="297">
        <v>5174</v>
      </c>
      <c r="G99" s="38"/>
      <c r="H99" s="44"/>
    </row>
    <row r="100" s="2" customFormat="1" ht="16.8" customHeight="1">
      <c r="A100" s="38"/>
      <c r="B100" s="44"/>
      <c r="C100" s="296" t="s">
        <v>1</v>
      </c>
      <c r="D100" s="296" t="s">
        <v>447</v>
      </c>
      <c r="E100" s="17" t="s">
        <v>1</v>
      </c>
      <c r="F100" s="297">
        <v>30</v>
      </c>
      <c r="G100" s="38"/>
      <c r="H100" s="44"/>
    </row>
    <row r="101" s="2" customFormat="1" ht="16.8" customHeight="1">
      <c r="A101" s="38"/>
      <c r="B101" s="44"/>
      <c r="C101" s="296" t="s">
        <v>448</v>
      </c>
      <c r="D101" s="296" t="s">
        <v>366</v>
      </c>
      <c r="E101" s="17" t="s">
        <v>1</v>
      </c>
      <c r="F101" s="297">
        <v>5204</v>
      </c>
      <c r="G101" s="38"/>
      <c r="H101" s="44"/>
    </row>
    <row r="102" s="2" customFormat="1" ht="16.8" customHeight="1">
      <c r="A102" s="38"/>
      <c r="B102" s="44"/>
      <c r="C102" s="292" t="s">
        <v>100</v>
      </c>
      <c r="D102" s="293" t="s">
        <v>100</v>
      </c>
      <c r="E102" s="294" t="s">
        <v>1</v>
      </c>
      <c r="F102" s="295">
        <v>2954</v>
      </c>
      <c r="G102" s="38"/>
      <c r="H102" s="44"/>
    </row>
    <row r="103" s="2" customFormat="1" ht="16.8" customHeight="1">
      <c r="A103" s="38"/>
      <c r="B103" s="44"/>
      <c r="C103" s="296" t="s">
        <v>100</v>
      </c>
      <c r="D103" s="296" t="s">
        <v>362</v>
      </c>
      <c r="E103" s="17" t="s">
        <v>1</v>
      </c>
      <c r="F103" s="297">
        <v>2954</v>
      </c>
      <c r="G103" s="38"/>
      <c r="H103" s="44"/>
    </row>
    <row r="104" s="2" customFormat="1" ht="16.8" customHeight="1">
      <c r="A104" s="38"/>
      <c r="B104" s="44"/>
      <c r="C104" s="292" t="s">
        <v>524</v>
      </c>
      <c r="D104" s="293" t="s">
        <v>101</v>
      </c>
      <c r="E104" s="294" t="s">
        <v>94</v>
      </c>
      <c r="F104" s="295">
        <v>149</v>
      </c>
      <c r="G104" s="38"/>
      <c r="H104" s="44"/>
    </row>
    <row r="105" s="2" customFormat="1" ht="16.8" customHeight="1">
      <c r="A105" s="38"/>
      <c r="B105" s="44"/>
      <c r="C105" s="292" t="s">
        <v>354</v>
      </c>
      <c r="D105" s="293" t="s">
        <v>355</v>
      </c>
      <c r="E105" s="294" t="s">
        <v>94</v>
      </c>
      <c r="F105" s="295">
        <v>804.55999999999995</v>
      </c>
      <c r="G105" s="38"/>
      <c r="H105" s="44"/>
    </row>
    <row r="106" s="2" customFormat="1" ht="16.8" customHeight="1">
      <c r="A106" s="38"/>
      <c r="B106" s="44"/>
      <c r="C106" s="296" t="s">
        <v>354</v>
      </c>
      <c r="D106" s="296" t="s">
        <v>386</v>
      </c>
      <c r="E106" s="17" t="s">
        <v>1</v>
      </c>
      <c r="F106" s="297">
        <v>804.55999999999995</v>
      </c>
      <c r="G106" s="38"/>
      <c r="H106" s="44"/>
    </row>
    <row r="107" s="2" customFormat="1" ht="16.8" customHeight="1">
      <c r="A107" s="38"/>
      <c r="B107" s="44"/>
      <c r="C107" s="298" t="s">
        <v>519</v>
      </c>
      <c r="D107" s="38"/>
      <c r="E107" s="38"/>
      <c r="F107" s="38"/>
      <c r="G107" s="38"/>
      <c r="H107" s="44"/>
    </row>
    <row r="108" s="2" customFormat="1" ht="16.8" customHeight="1">
      <c r="A108" s="38"/>
      <c r="B108" s="44"/>
      <c r="C108" s="296" t="s">
        <v>175</v>
      </c>
      <c r="D108" s="296" t="s">
        <v>384</v>
      </c>
      <c r="E108" s="17" t="s">
        <v>94</v>
      </c>
      <c r="F108" s="297">
        <v>804.55999999999995</v>
      </c>
      <c r="G108" s="38"/>
      <c r="H108" s="44"/>
    </row>
    <row r="109" s="2" customFormat="1">
      <c r="A109" s="38"/>
      <c r="B109" s="44"/>
      <c r="C109" s="296" t="s">
        <v>169</v>
      </c>
      <c r="D109" s="296" t="s">
        <v>370</v>
      </c>
      <c r="E109" s="17" t="s">
        <v>94</v>
      </c>
      <c r="F109" s="297">
        <v>754.55999999999995</v>
      </c>
      <c r="G109" s="38"/>
      <c r="H109" s="44"/>
    </row>
    <row r="110" s="2" customFormat="1" ht="16.8" customHeight="1">
      <c r="A110" s="38"/>
      <c r="B110" s="44"/>
      <c r="C110" s="292" t="s">
        <v>103</v>
      </c>
      <c r="D110" s="293" t="s">
        <v>104</v>
      </c>
      <c r="E110" s="294" t="s">
        <v>94</v>
      </c>
      <c r="F110" s="295">
        <v>70</v>
      </c>
      <c r="G110" s="38"/>
      <c r="H110" s="44"/>
    </row>
    <row r="111" s="2" customFormat="1" ht="16.8" customHeight="1">
      <c r="A111" s="38"/>
      <c r="B111" s="44"/>
      <c r="C111" s="296" t="s">
        <v>1</v>
      </c>
      <c r="D111" s="296" t="s">
        <v>389</v>
      </c>
      <c r="E111" s="17" t="s">
        <v>1</v>
      </c>
      <c r="F111" s="297">
        <v>70</v>
      </c>
      <c r="G111" s="38"/>
      <c r="H111" s="44"/>
    </row>
    <row r="112" s="2" customFormat="1" ht="16.8" customHeight="1">
      <c r="A112" s="38"/>
      <c r="B112" s="44"/>
      <c r="C112" s="296" t="s">
        <v>103</v>
      </c>
      <c r="D112" s="296" t="s">
        <v>366</v>
      </c>
      <c r="E112" s="17" t="s">
        <v>1</v>
      </c>
      <c r="F112" s="297">
        <v>70</v>
      </c>
      <c r="G112" s="38"/>
      <c r="H112" s="44"/>
    </row>
    <row r="113" s="2" customFormat="1" ht="16.8" customHeight="1">
      <c r="A113" s="38"/>
      <c r="B113" s="44"/>
      <c r="C113" s="298" t="s">
        <v>519</v>
      </c>
      <c r="D113" s="38"/>
      <c r="E113" s="38"/>
      <c r="F113" s="38"/>
      <c r="G113" s="38"/>
      <c r="H113" s="44"/>
    </row>
    <row r="114" s="2" customFormat="1" ht="16.8" customHeight="1">
      <c r="A114" s="38"/>
      <c r="B114" s="44"/>
      <c r="C114" s="296" t="s">
        <v>179</v>
      </c>
      <c r="D114" s="296" t="s">
        <v>387</v>
      </c>
      <c r="E114" s="17" t="s">
        <v>94</v>
      </c>
      <c r="F114" s="297">
        <v>70</v>
      </c>
      <c r="G114" s="38"/>
      <c r="H114" s="44"/>
    </row>
    <row r="115" s="2" customFormat="1" ht="16.8" customHeight="1">
      <c r="A115" s="38"/>
      <c r="B115" s="44"/>
      <c r="C115" s="296" t="s">
        <v>175</v>
      </c>
      <c r="D115" s="296" t="s">
        <v>384</v>
      </c>
      <c r="E115" s="17" t="s">
        <v>94</v>
      </c>
      <c r="F115" s="297">
        <v>804.55999999999995</v>
      </c>
      <c r="G115" s="38"/>
      <c r="H115" s="44"/>
    </row>
    <row r="116" s="2" customFormat="1" ht="7.44" customHeight="1">
      <c r="A116" s="38"/>
      <c r="B116" s="171"/>
      <c r="C116" s="172"/>
      <c r="D116" s="172"/>
      <c r="E116" s="172"/>
      <c r="F116" s="172"/>
      <c r="G116" s="172"/>
      <c r="H116" s="44"/>
    </row>
    <row r="117" s="2" customFormat="1">
      <c r="A117" s="38"/>
      <c r="B117" s="38"/>
      <c r="C117" s="38"/>
      <c r="D117" s="38"/>
      <c r="E117" s="38"/>
      <c r="F117" s="38"/>
      <c r="G117" s="38"/>
      <c r="H117" s="38"/>
    </row>
  </sheetData>
  <sheetProtection sheet="1" formatColumns="0" formatRows="0" objects="1" scenarios="1" spinCount="100000" saltValue="z8oseh4h59loEzwq3zUWso/LDIfC18k7x5gfIedZSZaq3o6xTY2260YC5NCPCWUZ1b3cFRUsw22t3r/ivhksEw==" hashValue="GRCPFcwYrdaoa8gR7cH7Tb5oG+qQhi1wOTQMBR14+VhPQVtVzjuy/ePrf/T2OCOJM+0aLJi4SM4wnI2mt4Izbg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Vera Radouchova</dc:creator>
  <cp:lastModifiedBy>Vera Radouchova</cp:lastModifiedBy>
  <dcterms:created xsi:type="dcterms:W3CDTF">2025-06-24T05:52:36Z</dcterms:created>
  <dcterms:modified xsi:type="dcterms:W3CDTF">2025-06-24T05:52:54Z</dcterms:modified>
</cp:coreProperties>
</file>