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ČB zakázky\024 Údržba HOZ Žabovřesky, Dubné\výzva\"/>
    </mc:Choice>
  </mc:AlternateContent>
  <xr:revisionPtr revIDLastSave="0" documentId="13_ncr:1_{DBFFCF65-7DE8-4752-8CA2-D964B71B254F}" xr6:coauthVersionLast="47" xr6:coauthVersionMax="47" xr10:uidLastSave="{00000000-0000-0000-0000-000000000000}"/>
  <bookViews>
    <workbookView xWindow="3690" yWindow="1170" windowWidth="21600" windowHeight="12735" xr2:uid="{00000000-000D-0000-FFFF-FFFF00000000}"/>
  </bookViews>
  <sheets>
    <sheet name="Rekapitulace stavby" sheetId="1" r:id="rId1"/>
    <sheet name="01-2025 - SO.01 Údržba HO..." sheetId="2" r:id="rId2"/>
    <sheet name="02-2025 - SO.02 Údržba HO..." sheetId="3" r:id="rId3"/>
    <sheet name="Pokyny pro vyplnění" sheetId="4" r:id="rId4"/>
  </sheets>
  <definedNames>
    <definedName name="_xlnm._FilterDatabase" localSheetId="1" hidden="1">'01-2025 - SO.01 Údržba HO...'!$C$83:$K$182</definedName>
    <definedName name="_xlnm._FilterDatabase" localSheetId="2" hidden="1">'02-2025 - SO.02 Údržba HO...'!$C$83:$K$174</definedName>
    <definedName name="_xlnm.Print_Titles" localSheetId="1">'01-2025 - SO.01 Údržba HO...'!$83:$83</definedName>
    <definedName name="_xlnm.Print_Titles" localSheetId="2">'02-2025 - SO.02 Údržba HO...'!$83:$83</definedName>
    <definedName name="_xlnm.Print_Titles" localSheetId="0">'Rekapitulace stavby'!$52:$52</definedName>
    <definedName name="_xlnm.Print_Area" localSheetId="1">'01-2025 - SO.01 Údržba HO...'!$C$4:$J$39,'01-2025 - SO.01 Údržba HO...'!$C$45:$J$65,'01-2025 - SO.01 Údržba HO...'!$C$71:$K$182</definedName>
    <definedName name="_xlnm.Print_Area" localSheetId="2">'02-2025 - SO.02 Údržba HO...'!$C$4:$J$39,'02-2025 - SO.02 Údržba HO...'!$C$45:$J$65,'02-2025 - SO.02 Údržba HO...'!$C$71:$K$174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72" i="3"/>
  <c r="BH172" i="3"/>
  <c r="BG172" i="3"/>
  <c r="BF172" i="3"/>
  <c r="T172" i="3"/>
  <c r="T171" i="3"/>
  <c r="T170" i="3"/>
  <c r="R172" i="3"/>
  <c r="R171" i="3" s="1"/>
  <c r="R170" i="3" s="1"/>
  <c r="P172" i="3"/>
  <c r="P171" i="3"/>
  <c r="P170" i="3" s="1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4" i="3"/>
  <c r="BH154" i="3"/>
  <c r="BG154" i="3"/>
  <c r="BF154" i="3"/>
  <c r="T154" i="3"/>
  <c r="R154" i="3"/>
  <c r="P154" i="3"/>
  <c r="BI148" i="3"/>
  <c r="BH148" i="3"/>
  <c r="BG148" i="3"/>
  <c r="BF148" i="3"/>
  <c r="T148" i="3"/>
  <c r="R148" i="3"/>
  <c r="P148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2" i="3"/>
  <c r="BH132" i="3"/>
  <c r="BG132" i="3"/>
  <c r="BF132" i="3"/>
  <c r="T132" i="3"/>
  <c r="R132" i="3"/>
  <c r="P132" i="3"/>
  <c r="BI126" i="3"/>
  <c r="BH126" i="3"/>
  <c r="BG126" i="3"/>
  <c r="BF126" i="3"/>
  <c r="T126" i="3"/>
  <c r="R126" i="3"/>
  <c r="P126" i="3"/>
  <c r="BI120" i="3"/>
  <c r="BH120" i="3"/>
  <c r="BG120" i="3"/>
  <c r="BF120" i="3"/>
  <c r="T120" i="3"/>
  <c r="R120" i="3"/>
  <c r="P120" i="3"/>
  <c r="BI114" i="3"/>
  <c r="BH114" i="3"/>
  <c r="BG114" i="3"/>
  <c r="BF114" i="3"/>
  <c r="T114" i="3"/>
  <c r="R114" i="3"/>
  <c r="P114" i="3"/>
  <c r="BI108" i="3"/>
  <c r="BH108" i="3"/>
  <c r="BG108" i="3"/>
  <c r="BF108" i="3"/>
  <c r="T108" i="3"/>
  <c r="R108" i="3"/>
  <c r="P108" i="3"/>
  <c r="BI103" i="3"/>
  <c r="BH103" i="3"/>
  <c r="BG103" i="3"/>
  <c r="BF103" i="3"/>
  <c r="T103" i="3"/>
  <c r="R103" i="3"/>
  <c r="P103" i="3"/>
  <c r="BI98" i="3"/>
  <c r="BH98" i="3"/>
  <c r="BG98" i="3"/>
  <c r="BF98" i="3"/>
  <c r="T98" i="3"/>
  <c r="R98" i="3"/>
  <c r="P98" i="3"/>
  <c r="BI92" i="3"/>
  <c r="BH92" i="3"/>
  <c r="BG92" i="3"/>
  <c r="BF92" i="3"/>
  <c r="T92" i="3"/>
  <c r="R92" i="3"/>
  <c r="P92" i="3"/>
  <c r="BI86" i="3"/>
  <c r="BH86" i="3"/>
  <c r="BG86" i="3"/>
  <c r="BF86" i="3"/>
  <c r="T86" i="3"/>
  <c r="R86" i="3"/>
  <c r="P86" i="3"/>
  <c r="J81" i="3"/>
  <c r="J80" i="3"/>
  <c r="F80" i="3"/>
  <c r="F78" i="3"/>
  <c r="E76" i="3"/>
  <c r="J55" i="3"/>
  <c r="J54" i="3"/>
  <c r="F54" i="3"/>
  <c r="F52" i="3"/>
  <c r="E50" i="3"/>
  <c r="J18" i="3"/>
  <c r="E18" i="3"/>
  <c r="F81" i="3" s="1"/>
  <c r="J17" i="3"/>
  <c r="J12" i="3"/>
  <c r="J78" i="3" s="1"/>
  <c r="E7" i="3"/>
  <c r="E48" i="3" s="1"/>
  <c r="J37" i="2"/>
  <c r="J36" i="2"/>
  <c r="AY55" i="1"/>
  <c r="J35" i="2"/>
  <c r="AX55" i="1" s="1"/>
  <c r="BI180" i="2"/>
  <c r="BH180" i="2"/>
  <c r="BG180" i="2"/>
  <c r="BF180" i="2"/>
  <c r="T180" i="2"/>
  <c r="T179" i="2"/>
  <c r="T178" i="2" s="1"/>
  <c r="R180" i="2"/>
  <c r="R179" i="2"/>
  <c r="R178" i="2"/>
  <c r="P180" i="2"/>
  <c r="P179" i="2" s="1"/>
  <c r="P178" i="2" s="1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3" i="2"/>
  <c r="BH163" i="2"/>
  <c r="BG163" i="2"/>
  <c r="BF163" i="2"/>
  <c r="T163" i="2"/>
  <c r="T156" i="2"/>
  <c r="R163" i="2"/>
  <c r="P163" i="2"/>
  <c r="P156" i="2" s="1"/>
  <c r="BI157" i="2"/>
  <c r="BH157" i="2"/>
  <c r="BG157" i="2"/>
  <c r="BF157" i="2"/>
  <c r="T157" i="2"/>
  <c r="R157" i="2"/>
  <c r="P157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2" i="2"/>
  <c r="BH132" i="2"/>
  <c r="BG132" i="2"/>
  <c r="BF132" i="2"/>
  <c r="T132" i="2"/>
  <c r="R132" i="2"/>
  <c r="P132" i="2"/>
  <c r="BI126" i="2"/>
  <c r="BH126" i="2"/>
  <c r="BG126" i="2"/>
  <c r="BF126" i="2"/>
  <c r="T126" i="2"/>
  <c r="R126" i="2"/>
  <c r="P126" i="2"/>
  <c r="BI120" i="2"/>
  <c r="BH120" i="2"/>
  <c r="BG120" i="2"/>
  <c r="BF120" i="2"/>
  <c r="T120" i="2"/>
  <c r="R120" i="2"/>
  <c r="P120" i="2"/>
  <c r="BI114" i="2"/>
  <c r="BH114" i="2"/>
  <c r="BG114" i="2"/>
  <c r="BF114" i="2"/>
  <c r="T114" i="2"/>
  <c r="R114" i="2"/>
  <c r="P114" i="2"/>
  <c r="BI108" i="2"/>
  <c r="BH108" i="2"/>
  <c r="BG108" i="2"/>
  <c r="BF108" i="2"/>
  <c r="T108" i="2"/>
  <c r="R108" i="2"/>
  <c r="P108" i="2"/>
  <c r="BI103" i="2"/>
  <c r="BH103" i="2"/>
  <c r="BG103" i="2"/>
  <c r="BF103" i="2"/>
  <c r="T103" i="2"/>
  <c r="R103" i="2"/>
  <c r="P103" i="2"/>
  <c r="BI98" i="2"/>
  <c r="BH98" i="2"/>
  <c r="BG98" i="2"/>
  <c r="BF98" i="2"/>
  <c r="J34" i="2" s="1"/>
  <c r="T98" i="2"/>
  <c r="R98" i="2"/>
  <c r="P98" i="2"/>
  <c r="BI92" i="2"/>
  <c r="BH92" i="2"/>
  <c r="BG92" i="2"/>
  <c r="BF92" i="2"/>
  <c r="T92" i="2"/>
  <c r="R92" i="2"/>
  <c r="P92" i="2"/>
  <c r="BI86" i="2"/>
  <c r="F37" i="2" s="1"/>
  <c r="BH86" i="2"/>
  <c r="F36" i="2" s="1"/>
  <c r="BG86" i="2"/>
  <c r="F35" i="2" s="1"/>
  <c r="BF86" i="2"/>
  <c r="T86" i="2"/>
  <c r="R86" i="2"/>
  <c r="P86" i="2"/>
  <c r="J81" i="2"/>
  <c r="J80" i="2"/>
  <c r="F80" i="2"/>
  <c r="F78" i="2"/>
  <c r="E76" i="2"/>
  <c r="J55" i="2"/>
  <c r="J54" i="2"/>
  <c r="F54" i="2"/>
  <c r="F52" i="2"/>
  <c r="E50" i="2"/>
  <c r="J18" i="2"/>
  <c r="E18" i="2"/>
  <c r="F81" i="2" s="1"/>
  <c r="J17" i="2"/>
  <c r="J12" i="2"/>
  <c r="J78" i="2" s="1"/>
  <c r="E7" i="2"/>
  <c r="E74" i="2"/>
  <c r="L50" i="1"/>
  <c r="AM50" i="1"/>
  <c r="AM49" i="1"/>
  <c r="L49" i="1"/>
  <c r="AM47" i="1"/>
  <c r="L47" i="1"/>
  <c r="L45" i="1"/>
  <c r="L44" i="1"/>
  <c r="BK172" i="3"/>
  <c r="BK98" i="3"/>
  <c r="BK138" i="2"/>
  <c r="J103" i="2"/>
  <c r="J120" i="3"/>
  <c r="J138" i="2"/>
  <c r="J108" i="3"/>
  <c r="BK92" i="2"/>
  <c r="J147" i="2"/>
  <c r="BK154" i="3"/>
  <c r="J132" i="2"/>
  <c r="BK148" i="3"/>
  <c r="BK103" i="2"/>
  <c r="BK132" i="3"/>
  <c r="J114" i="3"/>
  <c r="BK132" i="2"/>
  <c r="BK92" i="3"/>
  <c r="J164" i="3"/>
  <c r="J157" i="2"/>
  <c r="J180" i="2"/>
  <c r="BK170" i="2"/>
  <c r="J142" i="2"/>
  <c r="BK138" i="3"/>
  <c r="BK86" i="3"/>
  <c r="J172" i="2"/>
  <c r="J114" i="2"/>
  <c r="AS54" i="1"/>
  <c r="J98" i="3"/>
  <c r="J170" i="2"/>
  <c r="BK108" i="3"/>
  <c r="J98" i="2"/>
  <c r="J108" i="2"/>
  <c r="J161" i="3"/>
  <c r="J120" i="2"/>
  <c r="BK114" i="2"/>
  <c r="J151" i="2"/>
  <c r="J86" i="2"/>
  <c r="BK103" i="3"/>
  <c r="J138" i="3"/>
  <c r="BK126" i="2"/>
  <c r="J148" i="3"/>
  <c r="BK172" i="2"/>
  <c r="BK142" i="2"/>
  <c r="J126" i="2"/>
  <c r="BK98" i="2"/>
  <c r="J163" i="2"/>
  <c r="J103" i="3"/>
  <c r="BK157" i="2"/>
  <c r="J132" i="3"/>
  <c r="BK147" i="2"/>
  <c r="J86" i="3"/>
  <c r="J92" i="2"/>
  <c r="BK142" i="3"/>
  <c r="BK126" i="3"/>
  <c r="BK108" i="2"/>
  <c r="BK120" i="2"/>
  <c r="BK164" i="3"/>
  <c r="BK180" i="2"/>
  <c r="BK163" i="2"/>
  <c r="BK114" i="3"/>
  <c r="J172" i="3"/>
  <c r="BK86" i="2"/>
  <c r="BK161" i="3"/>
  <c r="J126" i="3"/>
  <c r="BK120" i="3"/>
  <c r="J142" i="3"/>
  <c r="BK151" i="2"/>
  <c r="J154" i="3"/>
  <c r="J92" i="3"/>
  <c r="F34" i="2" l="1"/>
  <c r="R156" i="2"/>
  <c r="R85" i="2" s="1"/>
  <c r="R84" i="2" s="1"/>
  <c r="BK169" i="2"/>
  <c r="J169" i="2"/>
  <c r="J62" i="2"/>
  <c r="T169" i="2"/>
  <c r="T85" i="2"/>
  <c r="T84" i="2" s="1"/>
  <c r="P147" i="3"/>
  <c r="P169" i="2"/>
  <c r="P85" i="2"/>
  <c r="P84" i="2" s="1"/>
  <c r="AU55" i="1" s="1"/>
  <c r="T147" i="3"/>
  <c r="R169" i="2"/>
  <c r="BK147" i="3"/>
  <c r="J147" i="3"/>
  <c r="J61" i="3" s="1"/>
  <c r="P160" i="3"/>
  <c r="P85" i="3" s="1"/>
  <c r="P84" i="3" s="1"/>
  <c r="AU56" i="1" s="1"/>
  <c r="R147" i="3"/>
  <c r="R85" i="3"/>
  <c r="R84" i="3" s="1"/>
  <c r="R160" i="3"/>
  <c r="BK160" i="3"/>
  <c r="J160" i="3" s="1"/>
  <c r="J62" i="3" s="1"/>
  <c r="T160" i="3"/>
  <c r="BK156" i="2"/>
  <c r="J156" i="2"/>
  <c r="J61" i="2" s="1"/>
  <c r="BK85" i="3"/>
  <c r="J85" i="3" s="1"/>
  <c r="J60" i="3" s="1"/>
  <c r="BK179" i="2"/>
  <c r="J179" i="2"/>
  <c r="J64" i="2"/>
  <c r="BK171" i="3"/>
  <c r="J171" i="3"/>
  <c r="J64" i="3" s="1"/>
  <c r="BE86" i="3"/>
  <c r="BE120" i="3"/>
  <c r="BE132" i="3"/>
  <c r="E74" i="3"/>
  <c r="BE108" i="3"/>
  <c r="BE154" i="3"/>
  <c r="J52" i="3"/>
  <c r="BE126" i="3"/>
  <c r="BE164" i="3"/>
  <c r="BE138" i="3"/>
  <c r="BE92" i="3"/>
  <c r="BE98" i="3"/>
  <c r="BE103" i="3"/>
  <c r="BE114" i="3"/>
  <c r="BE148" i="3"/>
  <c r="BE172" i="3"/>
  <c r="BK178" i="2"/>
  <c r="J178" i="2"/>
  <c r="J63" i="2" s="1"/>
  <c r="F55" i="3"/>
  <c r="BE142" i="3"/>
  <c r="BE161" i="3"/>
  <c r="BC55" i="1"/>
  <c r="BE180" i="2"/>
  <c r="BE132" i="2"/>
  <c r="BE138" i="2"/>
  <c r="BE142" i="2"/>
  <c r="BE147" i="2"/>
  <c r="BE151" i="2"/>
  <c r="BE157" i="2"/>
  <c r="BE163" i="2"/>
  <c r="BE170" i="2"/>
  <c r="BE172" i="2"/>
  <c r="BE114" i="2"/>
  <c r="BE126" i="2"/>
  <c r="AW55" i="1"/>
  <c r="E48" i="2"/>
  <c r="J52" i="2"/>
  <c r="F55" i="2"/>
  <c r="BE86" i="2"/>
  <c r="BE92" i="2"/>
  <c r="BE98" i="2"/>
  <c r="BE103" i="2"/>
  <c r="BE108" i="2"/>
  <c r="BE120" i="2"/>
  <c r="BB55" i="1"/>
  <c r="BA55" i="1"/>
  <c r="BD55" i="1"/>
  <c r="F35" i="3"/>
  <c r="BB56" i="1"/>
  <c r="BB54" i="1" s="1"/>
  <c r="W31" i="1" s="1"/>
  <c r="F37" i="3"/>
  <c r="BD56" i="1"/>
  <c r="BD54" i="1" s="1"/>
  <c r="W33" i="1" s="1"/>
  <c r="F36" i="3"/>
  <c r="BC56" i="1" s="1"/>
  <c r="BC54" i="1" s="1"/>
  <c r="W32" i="1" s="1"/>
  <c r="J34" i="3"/>
  <c r="AW56" i="1"/>
  <c r="F34" i="3"/>
  <c r="BA56" i="1"/>
  <c r="BA54" i="1" s="1"/>
  <c r="W30" i="1" s="1"/>
  <c r="T85" i="3" l="1"/>
  <c r="T84" i="3"/>
  <c r="BK85" i="2"/>
  <c r="J85" i="2"/>
  <c r="J60" i="2"/>
  <c r="BK170" i="3"/>
  <c r="J170" i="3"/>
  <c r="J63" i="3"/>
  <c r="BK84" i="2"/>
  <c r="J84" i="2"/>
  <c r="J59" i="2"/>
  <c r="AU54" i="1"/>
  <c r="AW54" i="1"/>
  <c r="AK30" i="1"/>
  <c r="J33" i="3"/>
  <c r="AV56" i="1" s="1"/>
  <c r="AT56" i="1" s="1"/>
  <c r="F33" i="3"/>
  <c r="AZ56" i="1" s="1"/>
  <c r="F33" i="2"/>
  <c r="AZ55" i="1"/>
  <c r="J33" i="2"/>
  <c r="AV55" i="1"/>
  <c r="AT55" i="1" s="1"/>
  <c r="AX54" i="1"/>
  <c r="AY54" i="1"/>
  <c r="BK84" i="3" l="1"/>
  <c r="J84" i="3"/>
  <c r="J59" i="3"/>
  <c r="AZ54" i="1"/>
  <c r="W29" i="1" s="1"/>
  <c r="J30" i="2"/>
  <c r="AG55" i="1" s="1"/>
  <c r="J39" i="2" l="1"/>
  <c r="AN55" i="1"/>
  <c r="J30" i="3"/>
  <c r="AG56" i="1" s="1"/>
  <c r="AV54" i="1"/>
  <c r="AK29" i="1" s="1"/>
  <c r="J39" i="3" l="1"/>
  <c r="AN56" i="1"/>
  <c r="AG54" i="1"/>
  <c r="AK26" i="1" s="1"/>
  <c r="AK35" i="1" s="1"/>
  <c r="AT54" i="1"/>
  <c r="AN54" i="1" l="1"/>
</calcChain>
</file>

<file path=xl/sharedStrings.xml><?xml version="1.0" encoding="utf-8"?>
<sst xmlns="http://schemas.openxmlformats.org/spreadsheetml/2006/main" count="2268" uniqueCount="488">
  <si>
    <t>Export Komplet</t>
  </si>
  <si>
    <t>VZ</t>
  </si>
  <si>
    <t>2.0</t>
  </si>
  <si>
    <t>ZAMOK</t>
  </si>
  <si>
    <t>False</t>
  </si>
  <si>
    <t>{799e5769-525d-47fc-80cd-9d0fe6a949f7}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</si>
  <si>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</si>
  <si>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</si>
  <si>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</si>
  <si>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</si>
  <si>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</si>
  <si>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</si>
  <si>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</si>
  <si>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</si>
  <si>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</si>
  <si>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</si>
  <si>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</si>
  <si>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Žabovřesky, Dubné</t>
  </si>
  <si>
    <t>KSO:</t>
  </si>
  <si>
    <t/>
  </si>
  <si>
    <t>CC-CZ:</t>
  </si>
  <si>
    <t>Místo:</t>
  </si>
  <si>
    <t>Žabovřesky, Dubné</t>
  </si>
  <si>
    <t>Datum:</t>
  </si>
  <si>
    <t>Zadavatel:</t>
  </si>
  <si>
    <t>IČ:</t>
  </si>
  <si>
    <t>Státní pozemkový úřad</t>
  </si>
  <si>
    <t>DIČ:</t>
  </si>
  <si>
    <t>Účastník:</t>
  </si>
  <si>
    <t>Vyplň údaj</t>
  </si>
  <si>
    <t>Projektant:</t>
  </si>
  <si>
    <t>Ing.Karel Kahuda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</si>
  <si>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</si>
  <si>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</si>
  <si>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</si>
  <si>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</si>
  <si>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</si>
  <si>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</si>
  <si>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</si>
  <si>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</si>
  <si>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</si>
  <si>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</si>
  <si>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</si>
  <si>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</si>
  <si>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</si>
  <si>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</si>
  <si>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</si>
  <si>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</si>
  <si>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</si>
  <si>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</si>
  <si>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</si>
  <si>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</si>
  <si>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</si>
  <si>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</si>
  <si>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</si>
  <si>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</si>
  <si>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</si>
  <si>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</si>
  <si>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</si>
  <si>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</si>
  <si>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</si>
  <si>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</si>
  <si>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</si>
  <si>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</si>
  <si>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</si>
  <si>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</si>
  <si>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</si>
  <si>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</si>
  <si>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</si>
  <si>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</si>
  <si>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</si>
  <si>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</si>
  <si>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</si>
  <si>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</si>
  <si>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</si>
  <si>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 xml:space="preserve">SO.01 Údržba HOZ Žabovřesky, Dubné </t>
  </si>
  <si>
    <t>STA</t>
  </si>
  <si>
    <t>1</t>
  </si>
  <si>
    <t>{02879c60-4907-4d47-a0b7-26bcf224143b}</t>
  </si>
  <si>
    <t>2</t>
  </si>
  <si>
    <t>02/2025</t>
  </si>
  <si>
    <t>SO.02 Údržba HOZ  Žabovřesky, Dubné</t>
  </si>
  <si>
    <t>{ad7a4a84-d302-4d0f-b0df-f48185a61c62}</t>
  </si>
  <si>
    <t>KRYCÍ LIST SOUPISU PRACÍ</t>
  </si>
  <si>
    <t>Objekt:</t>
  </si>
  <si>
    <t xml:space="preserve">01/2025 - SO.01 Údržba HOZ Žabovřesky, Dubné </t>
  </si>
  <si>
    <t>Žabovřesky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</si>
  <si>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</si>
  <si>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</si>
  <si>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</si>
  <si>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</si>
  <si>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</si>
  <si>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</si>
  <si>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8 - Trubní vedení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</si>
  <si>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</si>
  <si>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</si>
  <si>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</si>
  <si>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</si>
  <si>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</si>
  <si>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</si>
  <si>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</si>
  <si>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</si>
  <si>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</si>
  <si>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</si>
  <si>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</si>
  <si>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</si>
  <si>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</si>
  <si>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</si>
  <si>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</si>
  <si>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</si>
  <si>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</si>
  <si>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</si>
  <si>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</si>
  <si>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121151104</t>
  </si>
  <si>
    <t>Sejmutí ornice plochy do 100 m2 tl vrstvy přes 200 do 250 mm strojně</t>
  </si>
  <si>
    <t>m2</t>
  </si>
  <si>
    <t>CS ÚRS 2025 01</t>
  </si>
  <si>
    <t>4</t>
  </si>
  <si>
    <t>-633661298</t>
  </si>
  <si>
    <t>PP</t>
  </si>
  <si>
    <t>Sejmutí ornice strojně při souvislé ploše do 100 m2, tl. vrstvy přes 200 do 250 mm</t>
  </si>
  <si>
    <t>Online PSC</t>
  </si>
  <si>
    <t>https://podminky.urs.cz/item/CS_URS_2025_01/121151104</t>
  </si>
  <si>
    <t>P</t>
  </si>
  <si>
    <t>Poznámka k položce:_x000D_
V úseku opravy potrubí nad šachtou č.1</t>
  </si>
  <si>
    <t>VV</t>
  </si>
  <si>
    <t>plocha výkopu</t>
  </si>
  <si>
    <t>0,9*26</t>
  </si>
  <si>
    <t>132154201</t>
  </si>
  <si>
    <t>Hloubení zapažených rýh š do 2000 mm v hornině třídy těžitelnosti I skupiny 1 a 2 objem do 20 m3</t>
  </si>
  <si>
    <t>m3</t>
  </si>
  <si>
    <t>1682975303</t>
  </si>
  <si>
    <t>Hloubení zapažených rýh šířky přes 800 do 2 000 mm strojně s urovnáním dna do předepsaného profilu a spádu v hornině třídy těžitelnosti I skupiny 1 a 2 do 20 m3</t>
  </si>
  <si>
    <t>https://podminky.urs.cz/item/CS_URS_2025_01/132154201</t>
  </si>
  <si>
    <t>Poznámka k položce:_x000D_
výkop v  úseku opravy potrubí nad šachtou č.1</t>
  </si>
  <si>
    <t xml:space="preserve">výkop (šířexdélkaxhloubka)úseku nad šachtou č.1 - objem  potrubí </t>
  </si>
  <si>
    <t>0,9*26*1,5  -(3,14*0,335 *0,335*26)</t>
  </si>
  <si>
    <t>3</t>
  </si>
  <si>
    <t>151101101</t>
  </si>
  <si>
    <t>Zřízení příložného pažení a rozepření stěn rýh hl do 2 m</t>
  </si>
  <si>
    <t>-500060554</t>
  </si>
  <si>
    <t>Zřízení pažení a rozepření stěn rýh pro podzemní vedení příložné pro jakoukoliv mezerovitost, hloubky do 2 m</t>
  </si>
  <si>
    <t>https://podminky.urs.cz/item/CS_URS_2025_01/151101101</t>
  </si>
  <si>
    <t>Poznámka k položce:_x000D_
Výkop v úseku opravy potrubí nad šachtou č.1</t>
  </si>
  <si>
    <t>26*1,5*2</t>
  </si>
  <si>
    <t>151101111</t>
  </si>
  <si>
    <t>Odstranění příložného pažení a rozepření stěn rýh hl do 2 m</t>
  </si>
  <si>
    <t>-972852573</t>
  </si>
  <si>
    <t>Odstranění pažení a rozepření stěn rýh pro podzemní vedení s uložením materiálu na vzdálenost do 3 m od kraje výkopu příložné, hloubky do 2 m</t>
  </si>
  <si>
    <t>https://podminky.urs.cz/item/CS_URS_2025_01/151101111</t>
  </si>
  <si>
    <t>5</t>
  </si>
  <si>
    <t>174151101</t>
  </si>
  <si>
    <t>Zásyp jam, šachet rýh nebo kolem objektů sypaninou se zhutněním</t>
  </si>
  <si>
    <t>-1932448530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</si>
  <si>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</si>
  <si>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</si>
  <si>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zásyp výkopu po obsypání potrubí</t>
  </si>
  <si>
    <t>0,9*26*0,44</t>
  </si>
  <si>
    <t>6</t>
  </si>
  <si>
    <t>175151101</t>
  </si>
  <si>
    <t>Obsypání potrubí strojně sypaninou bez prohození, uloženou do 3 m</t>
  </si>
  <si>
    <t>2059901042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</si>
  <si>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</si>
  <si>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</si>
  <si>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 xml:space="preserve">obsypání potrubí DN 500, vrstva cca 0,3m nad horní hranu potrubí - objem  potrubí </t>
  </si>
  <si>
    <t xml:space="preserve">0,9*0,96*26 - (3,14*0,335 *0,335*26) </t>
  </si>
  <si>
    <t>7</t>
  </si>
  <si>
    <t>181111131</t>
  </si>
  <si>
    <t>Plošná úprava terénu do 500 m2 zemina skupiny 1 až 4 nerovnosti přes 150 do 200 mm v rovinně a svahu do 1:5</t>
  </si>
  <si>
    <t>-965342814</t>
  </si>
  <si>
    <t>Plošná úprava terénu v zemině skupiny 1 až 4 s urovnáním povrchu bez doplnění ornice souvislé plochy do 500 m2 při nerovnostech terénu přes 150 do 200 mm v rovině nebo na svahu do 1:5</t>
  </si>
  <si>
    <t>https://podminky.urs.cz/item/CS_URS_2025_01/181111131</t>
  </si>
  <si>
    <t xml:space="preserve">Poznámka k položce:_x000D_
plocha cca 1 m okolo vyhloubené rýhy v úseku opravy potrubí nad šachtou č.1u </t>
  </si>
  <si>
    <t xml:space="preserve">plocha cca 1 m okolo vyhloubené rýhy v místě opravy potrubí </t>
  </si>
  <si>
    <t>3*28 - (0,9*26)</t>
  </si>
  <si>
    <t>8</t>
  </si>
  <si>
    <t>181351004</t>
  </si>
  <si>
    <t>Rozprostření ornice tl vrstvy přes 200 do 250 mm pl do 100 m2 v rovině nebo ve svahu do 1:5 strojně</t>
  </si>
  <si>
    <t>1895706630</t>
  </si>
  <si>
    <t>Rozprostření a urovnání ornice v rovině nebo ve svahu sklonu do 1:5 strojně při souvislé ploše do 100 m2, tl. vrstvy přes 200 do 250 mm</t>
  </si>
  <si>
    <t>https://podminky.urs.cz/item/CS_URS_2025_01/181351004</t>
  </si>
  <si>
    <t>plocha výkopu rýhy v úseku opravy nad šachtou č.1</t>
  </si>
  <si>
    <t>9</t>
  </si>
  <si>
    <t>451595111</t>
  </si>
  <si>
    <t>Lože pod potrubí otevřený výkop z prohozeného výkopku</t>
  </si>
  <si>
    <t>-1189193121</t>
  </si>
  <si>
    <t>Lože pod potrubí, stoky a drobné objekty v otevřeném výkopu z prohozeného výkopku</t>
  </si>
  <si>
    <t>https://podminky.urs.cz/item/CS_URS_2025_01/451595111</t>
  </si>
  <si>
    <t>Poznámka k položce:_x000D_
Oprava úseku potrubí nad šachtou č.1</t>
  </si>
  <si>
    <t>(šíře xhloubka xdélka prostor v trase potrubí nad šachtou č. 1)</t>
  </si>
  <si>
    <t>(0,9*0,1*26)</t>
  </si>
  <si>
    <t>10</t>
  </si>
  <si>
    <t>810441811</t>
  </si>
  <si>
    <t>Bourání stávajícího potrubí z betonu DN přes 400 do 600</t>
  </si>
  <si>
    <t>m</t>
  </si>
  <si>
    <t>1312757599</t>
  </si>
  <si>
    <t>Bourání stávajícího potrubí z betonu v otevřeném výkopu DN přes 400 do 600</t>
  </si>
  <si>
    <t>https://podminky.urs.cz/item/CS_URS_2025_01/810441811</t>
  </si>
  <si>
    <t>11</t>
  </si>
  <si>
    <t>R-039</t>
  </si>
  <si>
    <t>Čištění potrubí strojně tlakovou vodou do D 500 mm při tl. nánosu do 25% DN, včetně zajištění potřebné technologické vody potřebné k rozplavení</t>
  </si>
  <si>
    <t>1967590391</t>
  </si>
  <si>
    <t xml:space="preserve">rozplavení sedimentů tlakovou vodou pro následné odsátí kombinovaným vozem
</t>
  </si>
  <si>
    <t xml:space="preserve">Poznámka k položce:_x000D_
rozplavení sedimentů tlakovou vodou pro následné odsátí kombinovaným vozem_x000D_
</t>
  </si>
  <si>
    <t>délka úseku od vtokového objektu k šachtě č.1</t>
  </si>
  <si>
    <t>175</t>
  </si>
  <si>
    <t>R-051</t>
  </si>
  <si>
    <t>Odsátí rozplavených sedimentů včetně jeho ekologické likvidace - v souladu se zákonem o odpadech č. 541/2020 Sb., v platném znění; včetně zajištění potřebné techniky a její dopravy</t>
  </si>
  <si>
    <t>1605219634</t>
  </si>
  <si>
    <t>likvidace odsátého sedimentu z potrubí do D 1500 mm, na místo k tomu určené (skládka TKO nebo ZPF dle výsledku rozboru), včetně zajištění potřebné techniky a její dopravy dopravy (např. kombinovaný čistící vůz)</t>
  </si>
  <si>
    <t xml:space="preserve">Poznámka k položce:_x000D_
likvidace odsátého sedimentu z potrubí do D 1500 mm, na místo k tomu určené (skládka TKO nebo ZPF dle výsledku rozboru), včetně zajištění potřebné techniky a její dopravy   dopravy (např. kombinovaný čistící vůz)_x000D_
</t>
  </si>
  <si>
    <t>18</t>
  </si>
  <si>
    <t>R-060</t>
  </si>
  <si>
    <t xml:space="preserve">Eklologická likvidace suti, vybouraných hmot a inertního materiálu v souladu se zákonem o odpadech č. 541/2020 Sb., v platném znění  </t>
  </si>
  <si>
    <t>t</t>
  </si>
  <si>
    <t>-1105526037</t>
  </si>
  <si>
    <t xml:space="preserve">Eklologická likvidace suti, vybouraných hmot a inertního materiálu v souladu se zákonem o odpadech č. 541/2020 Sb., v platném znění </t>
  </si>
  <si>
    <t xml:space="preserve">Poznámka k položce:_x000D_
položka zahrnuje náklady na nakládání, vodorovné přemístění a uložení suti, vybouraných hmot a inertních materiálů, včetně poplatků a dalších souvisejících prací (např. administrativní úkony, úklid odvozových tras) v souladu se zákonem o odpadech č. 541/2020 Sb., v platném znění   
</t>
  </si>
  <si>
    <t>((3,14*0,335 *0,335-3,14*0,25*0,25)*13)*2</t>
  </si>
  <si>
    <t xml:space="preserve">vybourané potrubí13m při uvažované měrné hmotnosti 1m3= 2t </t>
  </si>
  <si>
    <t>Zemní práce</t>
  </si>
  <si>
    <t>13</t>
  </si>
  <si>
    <t>115001101</t>
  </si>
  <si>
    <t>Převedení vody potrubím DN do 100</t>
  </si>
  <si>
    <t>929768353</t>
  </si>
  <si>
    <t>Převedení vody potrubím průměru DN do 100</t>
  </si>
  <si>
    <t>https://podminky.urs.cz/item/CS_URS_2025_01/115001101</t>
  </si>
  <si>
    <t>Poznámka k položce:_x000D_
V místě opravy potrubí úsek nad šachtou č.1</t>
  </si>
  <si>
    <t>26</t>
  </si>
  <si>
    <t>Součet</t>
  </si>
  <si>
    <t>14</t>
  </si>
  <si>
    <t>172153101</t>
  </si>
  <si>
    <t>Zřízení těsnicího jádra nebo vrstvy š do 1 m z hornin třídy těžitelnosti I a II skupiny 1 až 4 zhutněných do 100 % PS C</t>
  </si>
  <si>
    <t>1587759254</t>
  </si>
  <si>
    <t>Zřízení těsnícího jádra nebo těsnící vrstvy zemních a kamenitých hrází přehradních a jiných vodních nádrží z horniny třídy těžitelnosti I a II, skupiny 1 až 4 se zhutněním do 100 % PS - koef. C vodorovné šířky vrstvy do 1 m</t>
  </si>
  <si>
    <t>https://podminky.urs.cz/item/CS_URS_2025_01/172153101</t>
  </si>
  <si>
    <t>Poznámka k položce:_x000D_
Při převodu vody úsek nad šachtou č.1</t>
  </si>
  <si>
    <t>1*0,5</t>
  </si>
  <si>
    <t>Trubní vedení</t>
  </si>
  <si>
    <t>15</t>
  </si>
  <si>
    <t>M</t>
  </si>
  <si>
    <t>59223022</t>
  </si>
  <si>
    <t>trouba betonová hrdlová DN 500</t>
  </si>
  <si>
    <t>-1439103514</t>
  </si>
  <si>
    <t>16</t>
  </si>
  <si>
    <t>811427111</t>
  </si>
  <si>
    <t>Kladení netěsněného potrubí z trub betonových DN 500</t>
  </si>
  <si>
    <t>512</t>
  </si>
  <si>
    <t>2070927773</t>
  </si>
  <si>
    <t>Kladení netěsněného potrubí z trub betonových do DN 500</t>
  </si>
  <si>
    <t>https://podminky.urs.cz/item/CS_URS_2025_01/811427111</t>
  </si>
  <si>
    <t>délka vybouraného potrubí</t>
  </si>
  <si>
    <t>N00</t>
  </si>
  <si>
    <t>Nepojmenované práce</t>
  </si>
  <si>
    <t>N01</t>
  </si>
  <si>
    <t>Nepojmenovaný díl</t>
  </si>
  <si>
    <t>17</t>
  </si>
  <si>
    <t>998318011</t>
  </si>
  <si>
    <t>Přesun hmot pro meliorační kanály</t>
  </si>
  <si>
    <t>1650633160</t>
  </si>
  <si>
    <t>Přesun hmot pro meliorační kanály dopravní vzdálenost do 1 000 m</t>
  </si>
  <si>
    <t>https://podminky.urs.cz/item/CS_URS_2025_01/998318011</t>
  </si>
  <si>
    <t>02/2025 - SO.02 Údržba HOZ  Žabovřesky, Dubné</t>
  </si>
  <si>
    <t>Dubné</t>
  </si>
  <si>
    <t>-490421335</t>
  </si>
  <si>
    <t>Poznámka k položce:_x000D_
V úseku opravy potrubí podd šachtou č.2 a š. č.4</t>
  </si>
  <si>
    <t>0,9*8</t>
  </si>
  <si>
    <t>1580204771</t>
  </si>
  <si>
    <t>Poznámka k položce:_x000D_
výkop v úseku opravy potrubí podd šachtou č.2 a š. č.4</t>
  </si>
  <si>
    <t>0,9*8*1,5  -(3,14*0,335 *0,335*8)</t>
  </si>
  <si>
    <t>-2080477954</t>
  </si>
  <si>
    <t>Poznámka k položce:_x000D_
Výkop v úseku opravy potrubí pod šachtou č.3 a š. č.4</t>
  </si>
  <si>
    <t>8*1,5*2</t>
  </si>
  <si>
    <t>-1971509188</t>
  </si>
  <si>
    <t>Poznámka k položce:_x000D_
V  úseku opravy potrubí pod šachtou č.2 a š. č.4</t>
  </si>
  <si>
    <t>1948702650</t>
  </si>
  <si>
    <t>Poznámka k položce:_x000D_
V úseku opravy potrubí pod šachtou č.2 a š. č.4</t>
  </si>
  <si>
    <t>0,9*8*0,44</t>
  </si>
  <si>
    <t>1844658056</t>
  </si>
  <si>
    <t xml:space="preserve">0,9*0,96*8 - (3,14*0,335 *0,335*8) </t>
  </si>
  <si>
    <t>1300966489</t>
  </si>
  <si>
    <t>Poznámka k položce:_x000D_
plocha cca 1 m okolo vyhloubené rýhy v úseku opravy potrubí pod šachtou č.2 a š. č.4</t>
  </si>
  <si>
    <t>3*10 - (0,9*8)</t>
  </si>
  <si>
    <t>1073355780</t>
  </si>
  <si>
    <t>2019634310</t>
  </si>
  <si>
    <t>Poznámka k položce:_x000D_
Oprava úseku opravy potrubí pod šachtou č.2 a š. č.4</t>
  </si>
  <si>
    <t>(0,9*0,1*8)</t>
  </si>
  <si>
    <t>-2115471034</t>
  </si>
  <si>
    <t>1401865090</t>
  </si>
  <si>
    <t>((3,14*0,335 *0,335-3,14*0,25*0,25)*5)*2</t>
  </si>
  <si>
    <t>1992816628</t>
  </si>
  <si>
    <t>Poznámka k položce:_x000D_
V místě opravy potrubí pod šachtou č.2 a š. č.4</t>
  </si>
  <si>
    <t>4+4</t>
  </si>
  <si>
    <t>-1008042113</t>
  </si>
  <si>
    <t>Poznámka k položce:_x000D_
Při převodu vody v úseku opravy potrubí pod šachtou č.2 a š. č.4</t>
  </si>
  <si>
    <t>2*0,5</t>
  </si>
  <si>
    <t>1414338468</t>
  </si>
  <si>
    <t>Poznámka k položce:_x000D_
náhrada za poškozené kusy v úseku opravy potrubí pod šachtou č.2 a š.č.4</t>
  </si>
  <si>
    <t>-2042555518</t>
  </si>
  <si>
    <t>145760991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</si>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</sst>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1351004" TargetMode="External"/><Relationship Id="rId13" Type="http://schemas.openxmlformats.org/officeDocument/2006/relationships/hyperlink" Target="https://podminky.urs.cz/item/CS_URS_2025_01/811427111" TargetMode="External"/><Relationship Id="rId3" Type="http://schemas.openxmlformats.org/officeDocument/2006/relationships/hyperlink" Target="https://podminky.urs.cz/item/CS_URS_2025_01/151101101" TargetMode="External"/><Relationship Id="rId7" Type="http://schemas.openxmlformats.org/officeDocument/2006/relationships/hyperlink" Target="https://podminky.urs.cz/item/CS_URS_2025_01/181111131" TargetMode="External"/><Relationship Id="rId12" Type="http://schemas.openxmlformats.org/officeDocument/2006/relationships/hyperlink" Target="https://podminky.urs.cz/item/CS_URS_2025_01/172153101" TargetMode="External"/><Relationship Id="rId2" Type="http://schemas.openxmlformats.org/officeDocument/2006/relationships/hyperlink" Target="https://podminky.urs.cz/item/CS_URS_2025_01/132154201" TargetMode="External"/><Relationship Id="rId1" Type="http://schemas.openxmlformats.org/officeDocument/2006/relationships/hyperlink" Target="https://podminky.urs.cz/item/CS_URS_2025_01/121151104" TargetMode="External"/><Relationship Id="rId6" Type="http://schemas.openxmlformats.org/officeDocument/2006/relationships/hyperlink" Target="https://podminky.urs.cz/item/CS_URS_2025_01/175151101" TargetMode="External"/><Relationship Id="rId11" Type="http://schemas.openxmlformats.org/officeDocument/2006/relationships/hyperlink" Target="https://podminky.urs.cz/item/CS_URS_2025_01/115001101" TargetMode="External"/><Relationship Id="rId5" Type="http://schemas.openxmlformats.org/officeDocument/2006/relationships/hyperlink" Target="https://podminky.urs.cz/item/CS_URS_2025_01/174151101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1/810441811" TargetMode="External"/><Relationship Id="rId4" Type="http://schemas.openxmlformats.org/officeDocument/2006/relationships/hyperlink" Target="https://podminky.urs.cz/item/CS_URS_2025_01/151101111" TargetMode="External"/><Relationship Id="rId9" Type="http://schemas.openxmlformats.org/officeDocument/2006/relationships/hyperlink" Target="https://podminky.urs.cz/item/CS_URS_2025_01/451595111" TargetMode="External"/><Relationship Id="rId14" Type="http://schemas.openxmlformats.org/officeDocument/2006/relationships/hyperlink" Target="https://podminky.urs.cz/item/CS_URS_2025_01/9983180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1351004" TargetMode="External"/><Relationship Id="rId13" Type="http://schemas.openxmlformats.org/officeDocument/2006/relationships/hyperlink" Target="https://podminky.urs.cz/item/CS_URS_2025_01/811427111" TargetMode="External"/><Relationship Id="rId3" Type="http://schemas.openxmlformats.org/officeDocument/2006/relationships/hyperlink" Target="https://podminky.urs.cz/item/CS_URS_2025_01/151101101" TargetMode="External"/><Relationship Id="rId7" Type="http://schemas.openxmlformats.org/officeDocument/2006/relationships/hyperlink" Target="https://podminky.urs.cz/item/CS_URS_2025_01/181111131" TargetMode="External"/><Relationship Id="rId12" Type="http://schemas.openxmlformats.org/officeDocument/2006/relationships/hyperlink" Target="https://podminky.urs.cz/item/CS_URS_2025_01/172153101" TargetMode="External"/><Relationship Id="rId2" Type="http://schemas.openxmlformats.org/officeDocument/2006/relationships/hyperlink" Target="https://podminky.urs.cz/item/CS_URS_2025_01/132154201" TargetMode="External"/><Relationship Id="rId1" Type="http://schemas.openxmlformats.org/officeDocument/2006/relationships/hyperlink" Target="https://podminky.urs.cz/item/CS_URS_2025_01/121151104" TargetMode="External"/><Relationship Id="rId6" Type="http://schemas.openxmlformats.org/officeDocument/2006/relationships/hyperlink" Target="https://podminky.urs.cz/item/CS_URS_2025_01/175151101" TargetMode="External"/><Relationship Id="rId11" Type="http://schemas.openxmlformats.org/officeDocument/2006/relationships/hyperlink" Target="https://podminky.urs.cz/item/CS_URS_2025_01/115001101" TargetMode="External"/><Relationship Id="rId5" Type="http://schemas.openxmlformats.org/officeDocument/2006/relationships/hyperlink" Target="https://podminky.urs.cz/item/CS_URS_2025_01/174151101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podminky.urs.cz/item/CS_URS_2025_01/810441811" TargetMode="External"/><Relationship Id="rId4" Type="http://schemas.openxmlformats.org/officeDocument/2006/relationships/hyperlink" Target="https://podminky.urs.cz/item/CS_URS_2025_01/151101111" TargetMode="External"/><Relationship Id="rId9" Type="http://schemas.openxmlformats.org/officeDocument/2006/relationships/hyperlink" Target="https://podminky.urs.cz/item/CS_URS_2025_01/451595111" TargetMode="External"/><Relationship Id="rId14" Type="http://schemas.openxmlformats.org/officeDocument/2006/relationships/hyperlink" Target="https://podminky.urs.cz/item/CS_URS_2025_01/9983180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>
      <selection activeCell="AQ13" sqref="AQ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2" t="s">
        <v>14</v>
      </c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24"/>
      <c r="AQ5" s="24"/>
      <c r="AR5" s="22"/>
      <c r="BE5" s="329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34" t="s">
        <v>17</v>
      </c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24"/>
      <c r="AQ6" s="24"/>
      <c r="AR6" s="22"/>
      <c r="BE6" s="330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30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29</v>
      </c>
      <c r="AO8" s="24"/>
      <c r="AP8" s="24"/>
      <c r="AQ8" s="24"/>
      <c r="AR8" s="22"/>
      <c r="BE8" s="330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0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19</v>
      </c>
      <c r="AO10" s="24"/>
      <c r="AP10" s="24"/>
      <c r="AQ10" s="24"/>
      <c r="AR10" s="22"/>
      <c r="BE10" s="330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0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0"/>
      <c r="BS12" s="19" t="s">
        <v>6</v>
      </c>
    </row>
    <row r="13" spans="1:74" s="1" customFormat="1" ht="12" customHeight="1">
      <c r="B13" s="23"/>
      <c r="C13" s="24"/>
      <c r="D13" s="31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29</v>
      </c>
      <c r="AO13" s="24"/>
      <c r="AP13" s="24"/>
      <c r="AQ13" s="24"/>
      <c r="AR13" s="22"/>
      <c r="BE13" s="330"/>
      <c r="BS13" s="19" t="s">
        <v>6</v>
      </c>
    </row>
    <row r="14" spans="1:74" ht="12.75">
      <c r="B14" s="23"/>
      <c r="C14" s="24"/>
      <c r="D14" s="24"/>
      <c r="E14" s="335" t="s">
        <v>29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1" t="s">
        <v>27</v>
      </c>
      <c r="AL14" s="24"/>
      <c r="AM14" s="24"/>
      <c r="AN14" s="33" t="s">
        <v>29</v>
      </c>
      <c r="AO14" s="24"/>
      <c r="AP14" s="24"/>
      <c r="AQ14" s="24"/>
      <c r="AR14" s="22"/>
      <c r="BE14" s="330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0"/>
      <c r="BS15" s="19" t="s">
        <v>4</v>
      </c>
    </row>
    <row r="16" spans="1:74" s="1" customFormat="1" ht="12" customHeight="1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19</v>
      </c>
      <c r="AO16" s="24"/>
      <c r="AP16" s="24"/>
      <c r="AQ16" s="24"/>
      <c r="AR16" s="22"/>
      <c r="BE16" s="330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0"/>
      <c r="BS17" s="19" t="s">
        <v>32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0"/>
      <c r="BS18" s="19" t="s">
        <v>6</v>
      </c>
    </row>
    <row r="19" spans="1:71" s="1" customFormat="1" ht="12" customHeight="1">
      <c r="B19" s="23"/>
      <c r="C19" s="24"/>
      <c r="D19" s="31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19</v>
      </c>
      <c r="AO19" s="24"/>
      <c r="AP19" s="24"/>
      <c r="AQ19" s="24"/>
      <c r="AR19" s="22"/>
      <c r="BE19" s="330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0"/>
      <c r="BS20" s="19" t="s">
        <v>32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0"/>
    </row>
    <row r="22" spans="1:71" s="1" customFormat="1" ht="12" customHeight="1">
      <c r="B22" s="23"/>
      <c r="C22" s="24"/>
      <c r="D22" s="31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0"/>
    </row>
    <row r="23" spans="1:71" s="1" customFormat="1" ht="48" customHeight="1">
      <c r="B23" s="23"/>
      <c r="C23" s="24"/>
      <c r="D23" s="24"/>
      <c r="E23" s="337" t="s">
        <v>35</v>
      </c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24"/>
      <c r="AP23" s="24"/>
      <c r="AQ23" s="24"/>
      <c r="AR23" s="22"/>
      <c r="BE23" s="330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0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0"/>
    </row>
    <row r="26" spans="1:71" s="2" customFormat="1" ht="25.9" customHeight="1">
      <c r="A26" s="36"/>
      <c r="B26" s="37"/>
      <c r="C26" s="38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8">
        <f>ROUND(AG54,2)</f>
        <v>0</v>
      </c>
      <c r="AL26" s="339"/>
      <c r="AM26" s="339"/>
      <c r="AN26" s="339"/>
      <c r="AO26" s="339"/>
      <c r="AP26" s="38"/>
      <c r="AQ26" s="38"/>
      <c r="AR26" s="41"/>
      <c r="BE26" s="330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0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0" t="s">
        <v>37</v>
      </c>
      <c r="M28" s="340"/>
      <c r="N28" s="340"/>
      <c r="O28" s="340"/>
      <c r="P28" s="340"/>
      <c r="Q28" s="38"/>
      <c r="R28" s="38"/>
      <c r="S28" s="38"/>
      <c r="T28" s="38"/>
      <c r="U28" s="38"/>
      <c r="V28" s="38"/>
      <c r="W28" s="340" t="s">
        <v>38</v>
      </c>
      <c r="X28" s="340"/>
      <c r="Y28" s="340"/>
      <c r="Z28" s="340"/>
      <c r="AA28" s="340"/>
      <c r="AB28" s="340"/>
      <c r="AC28" s="340"/>
      <c r="AD28" s="340"/>
      <c r="AE28" s="340"/>
      <c r="AF28" s="38"/>
      <c r="AG28" s="38"/>
      <c r="AH28" s="38"/>
      <c r="AI28" s="38"/>
      <c r="AJ28" s="38"/>
      <c r="AK28" s="340" t="s">
        <v>39</v>
      </c>
      <c r="AL28" s="340"/>
      <c r="AM28" s="340"/>
      <c r="AN28" s="340"/>
      <c r="AO28" s="340"/>
      <c r="AP28" s="38"/>
      <c r="AQ28" s="38"/>
      <c r="AR28" s="41"/>
      <c r="BE28" s="330"/>
    </row>
    <row r="29" spans="1:71" s="3" customFormat="1" ht="14.45" customHeight="1">
      <c r="B29" s="42"/>
      <c r="C29" s="43"/>
      <c r="D29" s="31" t="s">
        <v>40</v>
      </c>
      <c r="E29" s="43"/>
      <c r="F29" s="31" t="s">
        <v>41</v>
      </c>
      <c r="G29" s="43"/>
      <c r="H29" s="43"/>
      <c r="I29" s="43"/>
      <c r="J29" s="43"/>
      <c r="K29" s="43"/>
      <c r="L29" s="343">
        <v>0.21</v>
      </c>
      <c r="M29" s="342"/>
      <c r="N29" s="342"/>
      <c r="O29" s="342"/>
      <c r="P29" s="342"/>
      <c r="Q29" s="43"/>
      <c r="R29" s="43"/>
      <c r="S29" s="43"/>
      <c r="T29" s="43"/>
      <c r="U29" s="43"/>
      <c r="V29" s="43"/>
      <c r="W29" s="341">
        <f>ROUND(AZ54, 2)</f>
        <v>0</v>
      </c>
      <c r="X29" s="342"/>
      <c r="Y29" s="342"/>
      <c r="Z29" s="342"/>
      <c r="AA29" s="342"/>
      <c r="AB29" s="342"/>
      <c r="AC29" s="342"/>
      <c r="AD29" s="342"/>
      <c r="AE29" s="342"/>
      <c r="AF29" s="43"/>
      <c r="AG29" s="43"/>
      <c r="AH29" s="43"/>
      <c r="AI29" s="43"/>
      <c r="AJ29" s="43"/>
      <c r="AK29" s="341">
        <f>ROUND(AV54, 2)</f>
        <v>0</v>
      </c>
      <c r="AL29" s="342"/>
      <c r="AM29" s="342"/>
      <c r="AN29" s="342"/>
      <c r="AO29" s="342"/>
      <c r="AP29" s="43"/>
      <c r="AQ29" s="43"/>
      <c r="AR29" s="44"/>
      <c r="BE29" s="331"/>
    </row>
    <row r="30" spans="1:71" s="3" customFormat="1" ht="14.45" customHeight="1">
      <c r="B30" s="42"/>
      <c r="C30" s="43"/>
      <c r="D30" s="43"/>
      <c r="E30" s="43"/>
      <c r="F30" s="31" t="s">
        <v>42</v>
      </c>
      <c r="G30" s="43"/>
      <c r="H30" s="43"/>
      <c r="I30" s="43"/>
      <c r="J30" s="43"/>
      <c r="K30" s="43"/>
      <c r="L30" s="343">
        <v>0.12</v>
      </c>
      <c r="M30" s="342"/>
      <c r="N30" s="342"/>
      <c r="O30" s="342"/>
      <c r="P30" s="342"/>
      <c r="Q30" s="43"/>
      <c r="R30" s="43"/>
      <c r="S30" s="43"/>
      <c r="T30" s="43"/>
      <c r="U30" s="43"/>
      <c r="V30" s="43"/>
      <c r="W30" s="341">
        <f>ROUND(BA54, 2)</f>
        <v>0</v>
      </c>
      <c r="X30" s="342"/>
      <c r="Y30" s="342"/>
      <c r="Z30" s="342"/>
      <c r="AA30" s="342"/>
      <c r="AB30" s="342"/>
      <c r="AC30" s="342"/>
      <c r="AD30" s="342"/>
      <c r="AE30" s="342"/>
      <c r="AF30" s="43"/>
      <c r="AG30" s="43"/>
      <c r="AH30" s="43"/>
      <c r="AI30" s="43"/>
      <c r="AJ30" s="43"/>
      <c r="AK30" s="341">
        <f>ROUND(AW54, 2)</f>
        <v>0</v>
      </c>
      <c r="AL30" s="342"/>
      <c r="AM30" s="342"/>
      <c r="AN30" s="342"/>
      <c r="AO30" s="342"/>
      <c r="AP30" s="43"/>
      <c r="AQ30" s="43"/>
      <c r="AR30" s="44"/>
      <c r="BE30" s="331"/>
    </row>
    <row r="31" spans="1:71" s="3" customFormat="1" ht="14.45" hidden="1" customHeight="1">
      <c r="B31" s="42"/>
      <c r="C31" s="43"/>
      <c r="D31" s="43"/>
      <c r="E31" s="43"/>
      <c r="F31" s="31" t="s">
        <v>43</v>
      </c>
      <c r="G31" s="43"/>
      <c r="H31" s="43"/>
      <c r="I31" s="43"/>
      <c r="J31" s="43"/>
      <c r="K31" s="43"/>
      <c r="L31" s="343">
        <v>0.21</v>
      </c>
      <c r="M31" s="342"/>
      <c r="N31" s="342"/>
      <c r="O31" s="342"/>
      <c r="P31" s="342"/>
      <c r="Q31" s="43"/>
      <c r="R31" s="43"/>
      <c r="S31" s="43"/>
      <c r="T31" s="43"/>
      <c r="U31" s="43"/>
      <c r="V31" s="43"/>
      <c r="W31" s="341">
        <f>ROUND(BB54, 2)</f>
        <v>0</v>
      </c>
      <c r="X31" s="342"/>
      <c r="Y31" s="342"/>
      <c r="Z31" s="342"/>
      <c r="AA31" s="342"/>
      <c r="AB31" s="342"/>
      <c r="AC31" s="342"/>
      <c r="AD31" s="342"/>
      <c r="AE31" s="342"/>
      <c r="AF31" s="43"/>
      <c r="AG31" s="43"/>
      <c r="AH31" s="43"/>
      <c r="AI31" s="43"/>
      <c r="AJ31" s="43"/>
      <c r="AK31" s="341">
        <v>0</v>
      </c>
      <c r="AL31" s="342"/>
      <c r="AM31" s="342"/>
      <c r="AN31" s="342"/>
      <c r="AO31" s="342"/>
      <c r="AP31" s="43"/>
      <c r="AQ31" s="43"/>
      <c r="AR31" s="44"/>
      <c r="BE31" s="331"/>
    </row>
    <row r="32" spans="1:71" s="3" customFormat="1" ht="14.45" hidden="1" customHeight="1">
      <c r="B32" s="42"/>
      <c r="C32" s="43"/>
      <c r="D32" s="43"/>
      <c r="E32" s="43"/>
      <c r="F32" s="31" t="s">
        <v>44</v>
      </c>
      <c r="G32" s="43"/>
      <c r="H32" s="43"/>
      <c r="I32" s="43"/>
      <c r="J32" s="43"/>
      <c r="K32" s="43"/>
      <c r="L32" s="343">
        <v>0.12</v>
      </c>
      <c r="M32" s="342"/>
      <c r="N32" s="342"/>
      <c r="O32" s="342"/>
      <c r="P32" s="342"/>
      <c r="Q32" s="43"/>
      <c r="R32" s="43"/>
      <c r="S32" s="43"/>
      <c r="T32" s="43"/>
      <c r="U32" s="43"/>
      <c r="V32" s="43"/>
      <c r="W32" s="341">
        <f>ROUND(BC54, 2)</f>
        <v>0</v>
      </c>
      <c r="X32" s="342"/>
      <c r="Y32" s="342"/>
      <c r="Z32" s="342"/>
      <c r="AA32" s="342"/>
      <c r="AB32" s="342"/>
      <c r="AC32" s="342"/>
      <c r="AD32" s="342"/>
      <c r="AE32" s="342"/>
      <c r="AF32" s="43"/>
      <c r="AG32" s="43"/>
      <c r="AH32" s="43"/>
      <c r="AI32" s="43"/>
      <c r="AJ32" s="43"/>
      <c r="AK32" s="341">
        <v>0</v>
      </c>
      <c r="AL32" s="342"/>
      <c r="AM32" s="342"/>
      <c r="AN32" s="342"/>
      <c r="AO32" s="342"/>
      <c r="AP32" s="43"/>
      <c r="AQ32" s="43"/>
      <c r="AR32" s="44"/>
      <c r="BE32" s="331"/>
    </row>
    <row r="33" spans="1:57" s="3" customFormat="1" ht="14.45" hidden="1" customHeight="1">
      <c r="B33" s="42"/>
      <c r="C33" s="43"/>
      <c r="D33" s="43"/>
      <c r="E33" s="43"/>
      <c r="F33" s="31" t="s">
        <v>45</v>
      </c>
      <c r="G33" s="43"/>
      <c r="H33" s="43"/>
      <c r="I33" s="43"/>
      <c r="J33" s="43"/>
      <c r="K33" s="43"/>
      <c r="L33" s="343">
        <v>0</v>
      </c>
      <c r="M33" s="342"/>
      <c r="N33" s="342"/>
      <c r="O33" s="342"/>
      <c r="P33" s="342"/>
      <c r="Q33" s="43"/>
      <c r="R33" s="43"/>
      <c r="S33" s="43"/>
      <c r="T33" s="43"/>
      <c r="U33" s="43"/>
      <c r="V33" s="43"/>
      <c r="W33" s="341">
        <f>ROUND(BD54, 2)</f>
        <v>0</v>
      </c>
      <c r="X33" s="342"/>
      <c r="Y33" s="342"/>
      <c r="Z33" s="342"/>
      <c r="AA33" s="342"/>
      <c r="AB33" s="342"/>
      <c r="AC33" s="342"/>
      <c r="AD33" s="342"/>
      <c r="AE33" s="342"/>
      <c r="AF33" s="43"/>
      <c r="AG33" s="43"/>
      <c r="AH33" s="43"/>
      <c r="AI33" s="43"/>
      <c r="AJ33" s="43"/>
      <c r="AK33" s="341">
        <v>0</v>
      </c>
      <c r="AL33" s="342"/>
      <c r="AM33" s="342"/>
      <c r="AN33" s="342"/>
      <c r="AO33" s="342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47</v>
      </c>
      <c r="U35" s="47"/>
      <c r="V35" s="47"/>
      <c r="W35" s="47"/>
      <c r="X35" s="344" t="s">
        <v>48</v>
      </c>
      <c r="Y35" s="345"/>
      <c r="Z35" s="345"/>
      <c r="AA35" s="345"/>
      <c r="AB35" s="345"/>
      <c r="AC35" s="47"/>
      <c r="AD35" s="47"/>
      <c r="AE35" s="47"/>
      <c r="AF35" s="47"/>
      <c r="AG35" s="47"/>
      <c r="AH35" s="47"/>
      <c r="AI35" s="47"/>
      <c r="AJ35" s="47"/>
      <c r="AK35" s="346">
        <f>SUM(AK26:AK33)</f>
        <v>0</v>
      </c>
      <c r="AL35" s="345"/>
      <c r="AM35" s="345"/>
      <c r="AN35" s="345"/>
      <c r="AO35" s="347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49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01/2025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8" t="str">
        <f>K6</f>
        <v>Údržba HOZ Žabovřesky, Dubné</v>
      </c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Žabovřesky, Dubné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0" t="str">
        <f>IF(AN8= "","",AN8)</f>
        <v>Vyplň údaj</v>
      </c>
      <c r="AN47" s="350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6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Státní pozemkový úřad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51" t="str">
        <f>IF(E17="","",E17)</f>
        <v>Ing.Karel Kahuda</v>
      </c>
      <c r="AN49" s="352"/>
      <c r="AO49" s="352"/>
      <c r="AP49" s="352"/>
      <c r="AQ49" s="38"/>
      <c r="AR49" s="41"/>
      <c r="AS49" s="353" t="s">
        <v>50</v>
      </c>
      <c r="AT49" s="354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6" customHeight="1">
      <c r="A50" s="36"/>
      <c r="B50" s="37"/>
      <c r="C50" s="31" t="s">
        <v>28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33</v>
      </c>
      <c r="AJ50" s="38"/>
      <c r="AK50" s="38"/>
      <c r="AL50" s="38"/>
      <c r="AM50" s="351" t="str">
        <f>IF(E20="","",E20)</f>
        <v>Ing.Karel Kahuda</v>
      </c>
      <c r="AN50" s="352"/>
      <c r="AO50" s="352"/>
      <c r="AP50" s="352"/>
      <c r="AQ50" s="38"/>
      <c r="AR50" s="41"/>
      <c r="AS50" s="355"/>
      <c r="AT50" s="356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7"/>
      <c r="AT51" s="358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9" t="s">
        <v>51</v>
      </c>
      <c r="D52" s="360"/>
      <c r="E52" s="360"/>
      <c r="F52" s="360"/>
      <c r="G52" s="360"/>
      <c r="H52" s="68"/>
      <c r="I52" s="361" t="s">
        <v>52</v>
      </c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2" t="s">
        <v>53</v>
      </c>
      <c r="AH52" s="360"/>
      <c r="AI52" s="360"/>
      <c r="AJ52" s="360"/>
      <c r="AK52" s="360"/>
      <c r="AL52" s="360"/>
      <c r="AM52" s="360"/>
      <c r="AN52" s="361" t="s">
        <v>54</v>
      </c>
      <c r="AO52" s="360"/>
      <c r="AP52" s="360"/>
      <c r="AQ52" s="69" t="s">
        <v>55</v>
      </c>
      <c r="AR52" s="41"/>
      <c r="AS52" s="70" t="s">
        <v>56</v>
      </c>
      <c r="AT52" s="71" t="s">
        <v>57</v>
      </c>
      <c r="AU52" s="71" t="s">
        <v>58</v>
      </c>
      <c r="AV52" s="71" t="s">
        <v>59</v>
      </c>
      <c r="AW52" s="71" t="s">
        <v>60</v>
      </c>
      <c r="AX52" s="71" t="s">
        <v>61</v>
      </c>
      <c r="AY52" s="71" t="s">
        <v>62</v>
      </c>
      <c r="AZ52" s="71" t="s">
        <v>63</v>
      </c>
      <c r="BA52" s="71" t="s">
        <v>64</v>
      </c>
      <c r="BB52" s="71" t="s">
        <v>65</v>
      </c>
      <c r="BC52" s="71" t="s">
        <v>66</v>
      </c>
      <c r="BD52" s="72" t="s">
        <v>67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68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6">
        <f>ROUND(SUM(AG55:AG56),2)</f>
        <v>0</v>
      </c>
      <c r="AH54" s="366"/>
      <c r="AI54" s="366"/>
      <c r="AJ54" s="366"/>
      <c r="AK54" s="366"/>
      <c r="AL54" s="366"/>
      <c r="AM54" s="366"/>
      <c r="AN54" s="367">
        <f>SUM(AG54,AT54)</f>
        <v>0</v>
      </c>
      <c r="AO54" s="367"/>
      <c r="AP54" s="367"/>
      <c r="AQ54" s="80" t="s">
        <v>19</v>
      </c>
      <c r="AR54" s="81"/>
      <c r="AS54" s="82">
        <f>ROUND(SUM(AS55:AS56),2)</f>
        <v>0</v>
      </c>
      <c r="AT54" s="83">
        <f>ROUND(SUM(AV54:AW54),2)</f>
        <v>0</v>
      </c>
      <c r="AU54" s="84">
        <f>ROUND(SUM(AU55:AU56),5)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ROUND(SUM(AZ55:AZ56),2)</f>
        <v>0</v>
      </c>
      <c r="BA54" s="83">
        <f>ROUND(SUM(BA55:BA56),2)</f>
        <v>0</v>
      </c>
      <c r="BB54" s="83">
        <f>ROUND(SUM(BB55:BB56),2)</f>
        <v>0</v>
      </c>
      <c r="BC54" s="83">
        <f>ROUND(SUM(BC55:BC56),2)</f>
        <v>0</v>
      </c>
      <c r="BD54" s="85">
        <f>ROUND(SUM(BD55:BD56),2)</f>
        <v>0</v>
      </c>
      <c r="BS54" s="86" t="s">
        <v>69</v>
      </c>
      <c r="BT54" s="86" t="s">
        <v>70</v>
      </c>
      <c r="BU54" s="87" t="s">
        <v>71</v>
      </c>
      <c r="BV54" s="86" t="s">
        <v>72</v>
      </c>
      <c r="BW54" s="86" t="s">
        <v>5</v>
      </c>
      <c r="BX54" s="86" t="s">
        <v>73</v>
      </c>
      <c r="CL54" s="86" t="s">
        <v>19</v>
      </c>
    </row>
    <row r="55" spans="1:91" s="7" customFormat="1" ht="14.45" customHeight="1">
      <c r="A55" s="88" t="s">
        <v>74</v>
      </c>
      <c r="B55" s="89"/>
      <c r="C55" s="90"/>
      <c r="D55" s="365" t="s">
        <v>14</v>
      </c>
      <c r="E55" s="365"/>
      <c r="F55" s="365"/>
      <c r="G55" s="365"/>
      <c r="H55" s="365"/>
      <c r="I55" s="91"/>
      <c r="J55" s="365" t="s">
        <v>75</v>
      </c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3">
        <f>'01-2025 - SO.01 Údržba HO...'!J30</f>
        <v>0</v>
      </c>
      <c r="AH55" s="364"/>
      <c r="AI55" s="364"/>
      <c r="AJ55" s="364"/>
      <c r="AK55" s="364"/>
      <c r="AL55" s="364"/>
      <c r="AM55" s="364"/>
      <c r="AN55" s="363">
        <f>SUM(AG55,AT55)</f>
        <v>0</v>
      </c>
      <c r="AO55" s="364"/>
      <c r="AP55" s="364"/>
      <c r="AQ55" s="92" t="s">
        <v>76</v>
      </c>
      <c r="AR55" s="93"/>
      <c r="AS55" s="94">
        <v>0</v>
      </c>
      <c r="AT55" s="95">
        <f>ROUND(SUM(AV55:AW55),2)</f>
        <v>0</v>
      </c>
      <c r="AU55" s="96">
        <f>'01-2025 - SO.01 Údržba HO...'!P84</f>
        <v>0</v>
      </c>
      <c r="AV55" s="95">
        <f>'01-2025 - SO.01 Údržba HO...'!J33</f>
        <v>0</v>
      </c>
      <c r="AW55" s="95">
        <f>'01-2025 - SO.01 Údržba HO...'!J34</f>
        <v>0</v>
      </c>
      <c r="AX55" s="95">
        <f>'01-2025 - SO.01 Údržba HO...'!J35</f>
        <v>0</v>
      </c>
      <c r="AY55" s="95">
        <f>'01-2025 - SO.01 Údržba HO...'!J36</f>
        <v>0</v>
      </c>
      <c r="AZ55" s="95">
        <f>'01-2025 - SO.01 Údržba HO...'!F33</f>
        <v>0</v>
      </c>
      <c r="BA55" s="95">
        <f>'01-2025 - SO.01 Údržba HO...'!F34</f>
        <v>0</v>
      </c>
      <c r="BB55" s="95">
        <f>'01-2025 - SO.01 Údržba HO...'!F35</f>
        <v>0</v>
      </c>
      <c r="BC55" s="95">
        <f>'01-2025 - SO.01 Údržba HO...'!F36</f>
        <v>0</v>
      </c>
      <c r="BD55" s="97">
        <f>'01-2025 - SO.01 Údržba HO...'!F37</f>
        <v>0</v>
      </c>
      <c r="BT55" s="98" t="s">
        <v>77</v>
      </c>
      <c r="BV55" s="98" t="s">
        <v>72</v>
      </c>
      <c r="BW55" s="98" t="s">
        <v>78</v>
      </c>
      <c r="BX55" s="98" t="s">
        <v>5</v>
      </c>
      <c r="CL55" s="98" t="s">
        <v>19</v>
      </c>
      <c r="CM55" s="98" t="s">
        <v>79</v>
      </c>
    </row>
    <row r="56" spans="1:91" s="7" customFormat="1" ht="14.45" customHeight="1">
      <c r="A56" s="88" t="s">
        <v>74</v>
      </c>
      <c r="B56" s="89"/>
      <c r="C56" s="90"/>
      <c r="D56" s="365" t="s">
        <v>80</v>
      </c>
      <c r="E56" s="365"/>
      <c r="F56" s="365"/>
      <c r="G56" s="365"/>
      <c r="H56" s="365"/>
      <c r="I56" s="91"/>
      <c r="J56" s="365" t="s">
        <v>81</v>
      </c>
      <c r="K56" s="365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63">
        <f>'02-2025 - SO.02 Údržba HO...'!J30</f>
        <v>0</v>
      </c>
      <c r="AH56" s="364"/>
      <c r="AI56" s="364"/>
      <c r="AJ56" s="364"/>
      <c r="AK56" s="364"/>
      <c r="AL56" s="364"/>
      <c r="AM56" s="364"/>
      <c r="AN56" s="363">
        <f>SUM(AG56,AT56)</f>
        <v>0</v>
      </c>
      <c r="AO56" s="364"/>
      <c r="AP56" s="364"/>
      <c r="AQ56" s="92" t="s">
        <v>76</v>
      </c>
      <c r="AR56" s="93"/>
      <c r="AS56" s="99">
        <v>0</v>
      </c>
      <c r="AT56" s="100">
        <f>ROUND(SUM(AV56:AW56),2)</f>
        <v>0</v>
      </c>
      <c r="AU56" s="101">
        <f>'02-2025 - SO.02 Údržba HO...'!P84</f>
        <v>0</v>
      </c>
      <c r="AV56" s="100">
        <f>'02-2025 - SO.02 Údržba HO...'!J33</f>
        <v>0</v>
      </c>
      <c r="AW56" s="100">
        <f>'02-2025 - SO.02 Údržba HO...'!J34</f>
        <v>0</v>
      </c>
      <c r="AX56" s="100">
        <f>'02-2025 - SO.02 Údržba HO...'!J35</f>
        <v>0</v>
      </c>
      <c r="AY56" s="100">
        <f>'02-2025 - SO.02 Údržba HO...'!J36</f>
        <v>0</v>
      </c>
      <c r="AZ56" s="100">
        <f>'02-2025 - SO.02 Údržba HO...'!F33</f>
        <v>0</v>
      </c>
      <c r="BA56" s="100">
        <f>'02-2025 - SO.02 Údržba HO...'!F34</f>
        <v>0</v>
      </c>
      <c r="BB56" s="100">
        <f>'02-2025 - SO.02 Údržba HO...'!F35</f>
        <v>0</v>
      </c>
      <c r="BC56" s="100">
        <f>'02-2025 - SO.02 Údržba HO...'!F36</f>
        <v>0</v>
      </c>
      <c r="BD56" s="102">
        <f>'02-2025 - SO.02 Údržba HO...'!F37</f>
        <v>0</v>
      </c>
      <c r="BT56" s="98" t="s">
        <v>77</v>
      </c>
      <c r="BV56" s="98" t="s">
        <v>72</v>
      </c>
      <c r="BW56" s="98" t="s">
        <v>82</v>
      </c>
      <c r="BX56" s="98" t="s">
        <v>5</v>
      </c>
      <c r="CL56" s="98" t="s">
        <v>19</v>
      </c>
      <c r="CM56" s="98" t="s">
        <v>79</v>
      </c>
    </row>
    <row r="57" spans="1:91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91" s="2" customFormat="1" ht="6.95" customHeight="1">
      <c r="A58" s="36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algorithmName="SHA-512" hashValue="HmIgY0clz5WLGKuUjKGFI1trBGiZBwASOBAajGmgehRSL1xPzcuyHJRxRok+t5sgDN6jFDIr9jShGw+IWONFTA==" saltValue="Z7JJsk99C2RORL91h2ffg+6Ii9bKFtlT3fEbiBshbSQKuxYcNAkk/cWXJCRbvusS33Vcx/IZ1+2DBIyc/ThDJg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-2025 - SO.01 Údržba HO...'!C2" display="/" xr:uid="{00000000-0004-0000-0000-000000000000}"/>
    <hyperlink ref="A56" location="'02-2025 - SO.02 Údržba HO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3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78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79</v>
      </c>
    </row>
    <row r="4" spans="1:46" s="1" customFormat="1" ht="24.95" customHeight="1">
      <c r="B4" s="22"/>
      <c r="D4" s="105" t="s">
        <v>83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4.45" customHeight="1">
      <c r="B7" s="22"/>
      <c r="E7" s="369" t="str">
        <f>'Rekapitulace stavby'!K6</f>
        <v>Údržba HOZ Žabovřesky, Dubné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84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71" t="s">
        <v>85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86</v>
      </c>
      <c r="G12" s="36"/>
      <c r="H12" s="36"/>
      <c r="I12" s="107" t="s">
        <v>23</v>
      </c>
      <c r="J12" s="110" t="str">
        <f>'Rekapitulace stavby'!AN8</f>
        <v>Vyplň údaj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31</v>
      </c>
      <c r="F21" s="36"/>
      <c r="G21" s="36"/>
      <c r="H21" s="36"/>
      <c r="I21" s="107" t="s">
        <v>27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31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34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.4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36</v>
      </c>
      <c r="E30" s="36"/>
      <c r="F30" s="36"/>
      <c r="G30" s="36"/>
      <c r="H30" s="36"/>
      <c r="I30" s="36"/>
      <c r="J30" s="116">
        <f>ROUND(J84,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38</v>
      </c>
      <c r="G32" s="36"/>
      <c r="H32" s="36"/>
      <c r="I32" s="117" t="s">
        <v>37</v>
      </c>
      <c r="J32" s="117" t="s">
        <v>39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40</v>
      </c>
      <c r="E33" s="107" t="s">
        <v>41</v>
      </c>
      <c r="F33" s="119">
        <f>ROUND((SUM(BE84:BE182)),  2)</f>
        <v>0</v>
      </c>
      <c r="G33" s="36"/>
      <c r="H33" s="36"/>
      <c r="I33" s="120">
        <v>0.21</v>
      </c>
      <c r="J33" s="119">
        <f>ROUND(((SUM(BE84:BE182))*I33),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42</v>
      </c>
      <c r="F34" s="119">
        <f>ROUND((SUM(BF84:BF182)),  2)</f>
        <v>0</v>
      </c>
      <c r="G34" s="36"/>
      <c r="H34" s="36"/>
      <c r="I34" s="120">
        <v>0.12</v>
      </c>
      <c r="J34" s="119">
        <f>ROUND(((SUM(BF84:BF182))*I34),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43</v>
      </c>
      <c r="F35" s="119">
        <f>ROUND((SUM(BG84:BG182)),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44</v>
      </c>
      <c r="F36" s="119">
        <f>ROUND((SUM(BH84:BH182)),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45</v>
      </c>
      <c r="F37" s="119">
        <f>ROUND((SUM(BI84:BI182)),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46</v>
      </c>
      <c r="E39" s="123"/>
      <c r="F39" s="123"/>
      <c r="G39" s="124" t="s">
        <v>47</v>
      </c>
      <c r="H39" s="125" t="s">
        <v>48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87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4.45" customHeight="1">
      <c r="A48" s="36"/>
      <c r="B48" s="37"/>
      <c r="C48" s="38"/>
      <c r="D48" s="38"/>
      <c r="E48" s="376" t="str">
        <f>E7</f>
        <v>Údržba HOZ Žabovřesky, Dubné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5.6" customHeight="1">
      <c r="A50" s="36"/>
      <c r="B50" s="37"/>
      <c r="C50" s="38"/>
      <c r="D50" s="38"/>
      <c r="E50" s="348" t="str">
        <f>E9</f>
        <v xml:space="preserve">01/2025 - SO.01 Údržba HOZ Žabovřesky, Dubné 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Žabovřesky</v>
      </c>
      <c r="G52" s="38"/>
      <c r="H52" s="38"/>
      <c r="I52" s="31" t="s">
        <v>23</v>
      </c>
      <c r="J52" s="61" t="str">
        <f>IF(J12="","",J12)</f>
        <v>Vyplň údaj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6" customHeight="1">
      <c r="A54" s="36"/>
      <c r="B54" s="37"/>
      <c r="C54" s="31" t="s">
        <v>24</v>
      </c>
      <c r="D54" s="38"/>
      <c r="E54" s="38"/>
      <c r="F54" s="29" t="str">
        <f>E15</f>
        <v>Státní pozemkový úřad</v>
      </c>
      <c r="G54" s="38"/>
      <c r="H54" s="38"/>
      <c r="I54" s="31" t="s">
        <v>30</v>
      </c>
      <c r="J54" s="34" t="str">
        <f>E21</f>
        <v>Ing.Karel Kahuda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6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Ing.Karel Kahuda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88</v>
      </c>
      <c r="D57" s="133"/>
      <c r="E57" s="133"/>
      <c r="F57" s="133"/>
      <c r="G57" s="133"/>
      <c r="H57" s="133"/>
      <c r="I57" s="133"/>
      <c r="J57" s="134" t="s">
        <v>89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68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90</v>
      </c>
    </row>
    <row r="60" spans="1:47" s="9" customFormat="1" ht="24.95" customHeight="1">
      <c r="B60" s="136"/>
      <c r="C60" s="137"/>
      <c r="D60" s="138" t="s">
        <v>91</v>
      </c>
      <c r="E60" s="139"/>
      <c r="F60" s="139"/>
      <c r="G60" s="139"/>
      <c r="H60" s="139"/>
      <c r="I60" s="139"/>
      <c r="J60" s="140">
        <f>J85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92</v>
      </c>
      <c r="E61" s="145"/>
      <c r="F61" s="145"/>
      <c r="G61" s="145"/>
      <c r="H61" s="145"/>
      <c r="I61" s="145"/>
      <c r="J61" s="146">
        <f>J156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93</v>
      </c>
      <c r="E62" s="145"/>
      <c r="F62" s="145"/>
      <c r="G62" s="145"/>
      <c r="H62" s="145"/>
      <c r="I62" s="145"/>
      <c r="J62" s="146">
        <f>J169</f>
        <v>0</v>
      </c>
      <c r="K62" s="143"/>
      <c r="L62" s="147"/>
    </row>
    <row r="63" spans="1:47" s="9" customFormat="1" ht="24.95" customHeight="1">
      <c r="B63" s="136"/>
      <c r="C63" s="137"/>
      <c r="D63" s="138" t="s">
        <v>94</v>
      </c>
      <c r="E63" s="139"/>
      <c r="F63" s="139"/>
      <c r="G63" s="139"/>
      <c r="H63" s="139"/>
      <c r="I63" s="139"/>
      <c r="J63" s="140">
        <f>J178</f>
        <v>0</v>
      </c>
      <c r="K63" s="137"/>
      <c r="L63" s="141"/>
    </row>
    <row r="64" spans="1:47" s="10" customFormat="1" ht="19.899999999999999" customHeight="1">
      <c r="B64" s="142"/>
      <c r="C64" s="143"/>
      <c r="D64" s="144" t="s">
        <v>95</v>
      </c>
      <c r="E64" s="145"/>
      <c r="F64" s="145"/>
      <c r="G64" s="145"/>
      <c r="H64" s="145"/>
      <c r="I64" s="145"/>
      <c r="J64" s="146">
        <f>J179</f>
        <v>0</v>
      </c>
      <c r="K64" s="143"/>
      <c r="L64" s="147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96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4.45" customHeight="1">
      <c r="A74" s="36"/>
      <c r="B74" s="37"/>
      <c r="C74" s="38"/>
      <c r="D74" s="38"/>
      <c r="E74" s="376" t="str">
        <f>E7</f>
        <v>Údržba HOZ Žabovřesky, Dubné</v>
      </c>
      <c r="F74" s="377"/>
      <c r="G74" s="377"/>
      <c r="H74" s="377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84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5.6" customHeight="1">
      <c r="A76" s="36"/>
      <c r="B76" s="37"/>
      <c r="C76" s="38"/>
      <c r="D76" s="38"/>
      <c r="E76" s="348" t="str">
        <f>E9</f>
        <v xml:space="preserve">01/2025 - SO.01 Údržba HOZ Žabovřesky, Dubné </v>
      </c>
      <c r="F76" s="378"/>
      <c r="G76" s="378"/>
      <c r="H76" s="37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21</v>
      </c>
      <c r="D78" s="38"/>
      <c r="E78" s="38"/>
      <c r="F78" s="29" t="str">
        <f>F12</f>
        <v>Žabovřesky</v>
      </c>
      <c r="G78" s="38"/>
      <c r="H78" s="38"/>
      <c r="I78" s="31" t="s">
        <v>23</v>
      </c>
      <c r="J78" s="61" t="str">
        <f>IF(J12="","",J12)</f>
        <v>Vyplň údaj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6" customHeight="1">
      <c r="A80" s="36"/>
      <c r="B80" s="37"/>
      <c r="C80" s="31" t="s">
        <v>24</v>
      </c>
      <c r="D80" s="38"/>
      <c r="E80" s="38"/>
      <c r="F80" s="29" t="str">
        <f>E15</f>
        <v>Státní pozemkový úřad</v>
      </c>
      <c r="G80" s="38"/>
      <c r="H80" s="38"/>
      <c r="I80" s="31" t="s">
        <v>30</v>
      </c>
      <c r="J80" s="34" t="str">
        <f>E21</f>
        <v>Ing.Karel Kahuda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6" customHeight="1">
      <c r="A81" s="36"/>
      <c r="B81" s="37"/>
      <c r="C81" s="31" t="s">
        <v>28</v>
      </c>
      <c r="D81" s="38"/>
      <c r="E81" s="38"/>
      <c r="F81" s="29" t="str">
        <f>IF(E18="","",E18)</f>
        <v>Vyplň údaj</v>
      </c>
      <c r="G81" s="38"/>
      <c r="H81" s="38"/>
      <c r="I81" s="31" t="s">
        <v>33</v>
      </c>
      <c r="J81" s="34" t="str">
        <f>E24</f>
        <v>Ing.Karel Kahuda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48"/>
      <c r="B83" s="149"/>
      <c r="C83" s="150" t="s">
        <v>97</v>
      </c>
      <c r="D83" s="151" t="s">
        <v>55</v>
      </c>
      <c r="E83" s="151" t="s">
        <v>51</v>
      </c>
      <c r="F83" s="151" t="s">
        <v>52</v>
      </c>
      <c r="G83" s="151" t="s">
        <v>98</v>
      </c>
      <c r="H83" s="151" t="s">
        <v>99</v>
      </c>
      <c r="I83" s="151" t="s">
        <v>100</v>
      </c>
      <c r="J83" s="151" t="s">
        <v>89</v>
      </c>
      <c r="K83" s="152" t="s">
        <v>101</v>
      </c>
      <c r="L83" s="153"/>
      <c r="M83" s="70" t="s">
        <v>19</v>
      </c>
      <c r="N83" s="71" t="s">
        <v>40</v>
      </c>
      <c r="O83" s="71" t="s">
        <v>102</v>
      </c>
      <c r="P83" s="71" t="s">
        <v>103</v>
      </c>
      <c r="Q83" s="71" t="s">
        <v>104</v>
      </c>
      <c r="R83" s="71" t="s">
        <v>105</v>
      </c>
      <c r="S83" s="71" t="s">
        <v>106</v>
      </c>
      <c r="T83" s="72" t="s">
        <v>107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65" s="2" customFormat="1" ht="22.9" customHeight="1">
      <c r="A84" s="36"/>
      <c r="B84" s="37"/>
      <c r="C84" s="77" t="s">
        <v>108</v>
      </c>
      <c r="D84" s="38"/>
      <c r="E84" s="38"/>
      <c r="F84" s="38"/>
      <c r="G84" s="38"/>
      <c r="H84" s="38"/>
      <c r="I84" s="38"/>
      <c r="J84" s="154">
        <f>BK84</f>
        <v>0</v>
      </c>
      <c r="K84" s="38"/>
      <c r="L84" s="41"/>
      <c r="M84" s="73"/>
      <c r="N84" s="155"/>
      <c r="O84" s="74"/>
      <c r="P84" s="156">
        <f>P85+P178</f>
        <v>0</v>
      </c>
      <c r="Q84" s="74"/>
      <c r="R84" s="156">
        <f>R85+R178</f>
        <v>5.0832600000000001</v>
      </c>
      <c r="S84" s="74"/>
      <c r="T84" s="157">
        <f>T85+T178</f>
        <v>18.2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69</v>
      </c>
      <c r="AU84" s="19" t="s">
        <v>90</v>
      </c>
      <c r="BK84" s="158">
        <f>BK85+BK178</f>
        <v>0</v>
      </c>
    </row>
    <row r="85" spans="1:65" s="12" customFormat="1" ht="25.9" customHeight="1">
      <c r="B85" s="159"/>
      <c r="C85" s="160"/>
      <c r="D85" s="161" t="s">
        <v>69</v>
      </c>
      <c r="E85" s="162" t="s">
        <v>109</v>
      </c>
      <c r="F85" s="162" t="s">
        <v>110</v>
      </c>
      <c r="G85" s="160"/>
      <c r="H85" s="160"/>
      <c r="I85" s="163"/>
      <c r="J85" s="164">
        <f>BK85</f>
        <v>0</v>
      </c>
      <c r="K85" s="160"/>
      <c r="L85" s="165"/>
      <c r="M85" s="166"/>
      <c r="N85" s="167"/>
      <c r="O85" s="167"/>
      <c r="P85" s="168">
        <f>P86+SUM(P87:P156)+P169</f>
        <v>0</v>
      </c>
      <c r="Q85" s="167"/>
      <c r="R85" s="168">
        <f>R86+SUM(R87:R156)+R169</f>
        <v>5.0832600000000001</v>
      </c>
      <c r="S85" s="167"/>
      <c r="T85" s="169">
        <f>T86+SUM(T87:T156)+T169</f>
        <v>18.2</v>
      </c>
      <c r="AR85" s="170" t="s">
        <v>77</v>
      </c>
      <c r="AT85" s="171" t="s">
        <v>69</v>
      </c>
      <c r="AU85" s="171" t="s">
        <v>70</v>
      </c>
      <c r="AY85" s="170" t="s">
        <v>111</v>
      </c>
      <c r="BK85" s="172">
        <f>BK86+SUM(BK87:BK156)+BK169</f>
        <v>0</v>
      </c>
    </row>
    <row r="86" spans="1:65" s="2" customFormat="1" ht="14.45" customHeight="1">
      <c r="A86" s="36"/>
      <c r="B86" s="37"/>
      <c r="C86" s="173" t="s">
        <v>77</v>
      </c>
      <c r="D86" s="173" t="s">
        <v>112</v>
      </c>
      <c r="E86" s="174" t="s">
        <v>113</v>
      </c>
      <c r="F86" s="175" t="s">
        <v>114</v>
      </c>
      <c r="G86" s="176" t="s">
        <v>115</v>
      </c>
      <c r="H86" s="177">
        <v>23.4</v>
      </c>
      <c r="I86" s="178"/>
      <c r="J86" s="179">
        <f>ROUND(I86*H86,2)</f>
        <v>0</v>
      </c>
      <c r="K86" s="175" t="s">
        <v>116</v>
      </c>
      <c r="L86" s="41"/>
      <c r="M86" s="180" t="s">
        <v>19</v>
      </c>
      <c r="N86" s="181" t="s">
        <v>41</v>
      </c>
      <c r="O86" s="66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4" t="s">
        <v>117</v>
      </c>
      <c r="AT86" s="184" t="s">
        <v>112</v>
      </c>
      <c r="AU86" s="184" t="s">
        <v>77</v>
      </c>
      <c r="AY86" s="19" t="s">
        <v>111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9" t="s">
        <v>77</v>
      </c>
      <c r="BK86" s="185">
        <f>ROUND(I86*H86,2)</f>
        <v>0</v>
      </c>
      <c r="BL86" s="19" t="s">
        <v>117</v>
      </c>
      <c r="BM86" s="184" t="s">
        <v>118</v>
      </c>
    </row>
    <row r="87" spans="1:65" s="2" customFormat="1" ht="11.25">
      <c r="A87" s="36"/>
      <c r="B87" s="37"/>
      <c r="C87" s="38"/>
      <c r="D87" s="186" t="s">
        <v>119</v>
      </c>
      <c r="E87" s="38"/>
      <c r="F87" s="187" t="s">
        <v>120</v>
      </c>
      <c r="G87" s="38"/>
      <c r="H87" s="38"/>
      <c r="I87" s="188"/>
      <c r="J87" s="38"/>
      <c r="K87" s="38"/>
      <c r="L87" s="41"/>
      <c r="M87" s="189"/>
      <c r="N87" s="190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119</v>
      </c>
      <c r="AU87" s="19" t="s">
        <v>77</v>
      </c>
    </row>
    <row r="88" spans="1:65" s="2" customFormat="1" ht="11.25">
      <c r="A88" s="36"/>
      <c r="B88" s="37"/>
      <c r="C88" s="38"/>
      <c r="D88" s="191" t="s">
        <v>121</v>
      </c>
      <c r="E88" s="38"/>
      <c r="F88" s="192" t="s">
        <v>122</v>
      </c>
      <c r="G88" s="38"/>
      <c r="H88" s="38"/>
      <c r="I88" s="188"/>
      <c r="J88" s="38"/>
      <c r="K88" s="38"/>
      <c r="L88" s="41"/>
      <c r="M88" s="189"/>
      <c r="N88" s="190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121</v>
      </c>
      <c r="AU88" s="19" t="s">
        <v>77</v>
      </c>
    </row>
    <row r="89" spans="1:65" s="2" customFormat="1" ht="19.5">
      <c r="A89" s="36"/>
      <c r="B89" s="37"/>
      <c r="C89" s="38"/>
      <c r="D89" s="186" t="s">
        <v>123</v>
      </c>
      <c r="E89" s="38"/>
      <c r="F89" s="193" t="s">
        <v>124</v>
      </c>
      <c r="G89" s="38"/>
      <c r="H89" s="38"/>
      <c r="I89" s="188"/>
      <c r="J89" s="38"/>
      <c r="K89" s="38"/>
      <c r="L89" s="41"/>
      <c r="M89" s="189"/>
      <c r="N89" s="190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123</v>
      </c>
      <c r="AU89" s="19" t="s">
        <v>77</v>
      </c>
    </row>
    <row r="90" spans="1:65" s="13" customFormat="1" ht="11.25">
      <c r="B90" s="194"/>
      <c r="C90" s="195"/>
      <c r="D90" s="186" t="s">
        <v>125</v>
      </c>
      <c r="E90" s="196" t="s">
        <v>19</v>
      </c>
      <c r="F90" s="197" t="s">
        <v>126</v>
      </c>
      <c r="G90" s="195"/>
      <c r="H90" s="196" t="s">
        <v>19</v>
      </c>
      <c r="I90" s="198"/>
      <c r="J90" s="195"/>
      <c r="K90" s="195"/>
      <c r="L90" s="199"/>
      <c r="M90" s="200"/>
      <c r="N90" s="201"/>
      <c r="O90" s="201"/>
      <c r="P90" s="201"/>
      <c r="Q90" s="201"/>
      <c r="R90" s="201"/>
      <c r="S90" s="201"/>
      <c r="T90" s="202"/>
      <c r="AT90" s="203" t="s">
        <v>125</v>
      </c>
      <c r="AU90" s="203" t="s">
        <v>77</v>
      </c>
      <c r="AV90" s="13" t="s">
        <v>77</v>
      </c>
      <c r="AW90" s="13" t="s">
        <v>32</v>
      </c>
      <c r="AX90" s="13" t="s">
        <v>70</v>
      </c>
      <c r="AY90" s="203" t="s">
        <v>111</v>
      </c>
    </row>
    <row r="91" spans="1:65" s="14" customFormat="1" ht="11.25">
      <c r="B91" s="204"/>
      <c r="C91" s="205"/>
      <c r="D91" s="186" t="s">
        <v>125</v>
      </c>
      <c r="E91" s="206" t="s">
        <v>19</v>
      </c>
      <c r="F91" s="207" t="s">
        <v>127</v>
      </c>
      <c r="G91" s="205"/>
      <c r="H91" s="208">
        <v>23.4</v>
      </c>
      <c r="I91" s="209"/>
      <c r="J91" s="205"/>
      <c r="K91" s="205"/>
      <c r="L91" s="210"/>
      <c r="M91" s="211"/>
      <c r="N91" s="212"/>
      <c r="O91" s="212"/>
      <c r="P91" s="212"/>
      <c r="Q91" s="212"/>
      <c r="R91" s="212"/>
      <c r="S91" s="212"/>
      <c r="T91" s="213"/>
      <c r="AT91" s="214" t="s">
        <v>125</v>
      </c>
      <c r="AU91" s="214" t="s">
        <v>77</v>
      </c>
      <c r="AV91" s="14" t="s">
        <v>79</v>
      </c>
      <c r="AW91" s="14" t="s">
        <v>32</v>
      </c>
      <c r="AX91" s="14" t="s">
        <v>77</v>
      </c>
      <c r="AY91" s="214" t="s">
        <v>111</v>
      </c>
    </row>
    <row r="92" spans="1:65" s="2" customFormat="1" ht="19.899999999999999" customHeight="1">
      <c r="A92" s="36"/>
      <c r="B92" s="37"/>
      <c r="C92" s="173" t="s">
        <v>79</v>
      </c>
      <c r="D92" s="173" t="s">
        <v>112</v>
      </c>
      <c r="E92" s="174" t="s">
        <v>128</v>
      </c>
      <c r="F92" s="175" t="s">
        <v>129</v>
      </c>
      <c r="G92" s="176" t="s">
        <v>130</v>
      </c>
      <c r="H92" s="177">
        <v>25.937999999999999</v>
      </c>
      <c r="I92" s="178"/>
      <c r="J92" s="179">
        <f>ROUND(I92*H92,2)</f>
        <v>0</v>
      </c>
      <c r="K92" s="175" t="s">
        <v>116</v>
      </c>
      <c r="L92" s="41"/>
      <c r="M92" s="180" t="s">
        <v>19</v>
      </c>
      <c r="N92" s="181" t="s">
        <v>41</v>
      </c>
      <c r="O92" s="66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4" t="s">
        <v>117</v>
      </c>
      <c r="AT92" s="184" t="s">
        <v>112</v>
      </c>
      <c r="AU92" s="184" t="s">
        <v>77</v>
      </c>
      <c r="AY92" s="19" t="s">
        <v>111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9" t="s">
        <v>77</v>
      </c>
      <c r="BK92" s="185">
        <f>ROUND(I92*H92,2)</f>
        <v>0</v>
      </c>
      <c r="BL92" s="19" t="s">
        <v>117</v>
      </c>
      <c r="BM92" s="184" t="s">
        <v>131</v>
      </c>
    </row>
    <row r="93" spans="1:65" s="2" customFormat="1" ht="19.5">
      <c r="A93" s="36"/>
      <c r="B93" s="37"/>
      <c r="C93" s="38"/>
      <c r="D93" s="186" t="s">
        <v>119</v>
      </c>
      <c r="E93" s="38"/>
      <c r="F93" s="187" t="s">
        <v>132</v>
      </c>
      <c r="G93" s="38"/>
      <c r="H93" s="38"/>
      <c r="I93" s="188"/>
      <c r="J93" s="38"/>
      <c r="K93" s="38"/>
      <c r="L93" s="41"/>
      <c r="M93" s="189"/>
      <c r="N93" s="190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119</v>
      </c>
      <c r="AU93" s="19" t="s">
        <v>77</v>
      </c>
    </row>
    <row r="94" spans="1:65" s="2" customFormat="1" ht="11.25">
      <c r="A94" s="36"/>
      <c r="B94" s="37"/>
      <c r="C94" s="38"/>
      <c r="D94" s="191" t="s">
        <v>121</v>
      </c>
      <c r="E94" s="38"/>
      <c r="F94" s="192" t="s">
        <v>133</v>
      </c>
      <c r="G94" s="38"/>
      <c r="H94" s="38"/>
      <c r="I94" s="188"/>
      <c r="J94" s="38"/>
      <c r="K94" s="38"/>
      <c r="L94" s="41"/>
      <c r="M94" s="189"/>
      <c r="N94" s="190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121</v>
      </c>
      <c r="AU94" s="19" t="s">
        <v>77</v>
      </c>
    </row>
    <row r="95" spans="1:65" s="2" customFormat="1" ht="19.5">
      <c r="A95" s="36"/>
      <c r="B95" s="37"/>
      <c r="C95" s="38"/>
      <c r="D95" s="186" t="s">
        <v>123</v>
      </c>
      <c r="E95" s="38"/>
      <c r="F95" s="193" t="s">
        <v>134</v>
      </c>
      <c r="G95" s="38"/>
      <c r="H95" s="38"/>
      <c r="I95" s="188"/>
      <c r="J95" s="38"/>
      <c r="K95" s="38"/>
      <c r="L95" s="41"/>
      <c r="M95" s="189"/>
      <c r="N95" s="190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123</v>
      </c>
      <c r="AU95" s="19" t="s">
        <v>77</v>
      </c>
    </row>
    <row r="96" spans="1:65" s="13" customFormat="1" ht="11.25">
      <c r="B96" s="194"/>
      <c r="C96" s="195"/>
      <c r="D96" s="186" t="s">
        <v>125</v>
      </c>
      <c r="E96" s="196" t="s">
        <v>19</v>
      </c>
      <c r="F96" s="197" t="s">
        <v>135</v>
      </c>
      <c r="G96" s="195"/>
      <c r="H96" s="196" t="s">
        <v>19</v>
      </c>
      <c r="I96" s="198"/>
      <c r="J96" s="195"/>
      <c r="K96" s="195"/>
      <c r="L96" s="199"/>
      <c r="M96" s="200"/>
      <c r="N96" s="201"/>
      <c r="O96" s="201"/>
      <c r="P96" s="201"/>
      <c r="Q96" s="201"/>
      <c r="R96" s="201"/>
      <c r="S96" s="201"/>
      <c r="T96" s="202"/>
      <c r="AT96" s="203" t="s">
        <v>125</v>
      </c>
      <c r="AU96" s="203" t="s">
        <v>77</v>
      </c>
      <c r="AV96" s="13" t="s">
        <v>77</v>
      </c>
      <c r="AW96" s="13" t="s">
        <v>32</v>
      </c>
      <c r="AX96" s="13" t="s">
        <v>70</v>
      </c>
      <c r="AY96" s="203" t="s">
        <v>111</v>
      </c>
    </row>
    <row r="97" spans="1:65" s="14" customFormat="1" ht="11.25">
      <c r="B97" s="204"/>
      <c r="C97" s="205"/>
      <c r="D97" s="186" t="s">
        <v>125</v>
      </c>
      <c r="E97" s="206" t="s">
        <v>19</v>
      </c>
      <c r="F97" s="207" t="s">
        <v>136</v>
      </c>
      <c r="G97" s="205"/>
      <c r="H97" s="208">
        <v>25.937999999999999</v>
      </c>
      <c r="I97" s="209"/>
      <c r="J97" s="205"/>
      <c r="K97" s="205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125</v>
      </c>
      <c r="AU97" s="214" t="s">
        <v>77</v>
      </c>
      <c r="AV97" s="14" t="s">
        <v>79</v>
      </c>
      <c r="AW97" s="14" t="s">
        <v>32</v>
      </c>
      <c r="AX97" s="14" t="s">
        <v>77</v>
      </c>
      <c r="AY97" s="214" t="s">
        <v>111</v>
      </c>
    </row>
    <row r="98" spans="1:65" s="2" customFormat="1" ht="14.45" customHeight="1">
      <c r="A98" s="36"/>
      <c r="B98" s="37"/>
      <c r="C98" s="173" t="s">
        <v>137</v>
      </c>
      <c r="D98" s="173" t="s">
        <v>112</v>
      </c>
      <c r="E98" s="174" t="s">
        <v>138</v>
      </c>
      <c r="F98" s="175" t="s">
        <v>139</v>
      </c>
      <c r="G98" s="176" t="s">
        <v>115</v>
      </c>
      <c r="H98" s="177">
        <v>78</v>
      </c>
      <c r="I98" s="178"/>
      <c r="J98" s="179">
        <f>ROUND(I98*H98,2)</f>
        <v>0</v>
      </c>
      <c r="K98" s="175" t="s">
        <v>116</v>
      </c>
      <c r="L98" s="41"/>
      <c r="M98" s="180" t="s">
        <v>19</v>
      </c>
      <c r="N98" s="181" t="s">
        <v>41</v>
      </c>
      <c r="O98" s="66"/>
      <c r="P98" s="182">
        <f>O98*H98</f>
        <v>0</v>
      </c>
      <c r="Q98" s="182">
        <v>8.4000000000000003E-4</v>
      </c>
      <c r="R98" s="182">
        <f>Q98*H98</f>
        <v>6.5520000000000009E-2</v>
      </c>
      <c r="S98" s="182">
        <v>0</v>
      </c>
      <c r="T98" s="183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4" t="s">
        <v>117</v>
      </c>
      <c r="AT98" s="184" t="s">
        <v>112</v>
      </c>
      <c r="AU98" s="184" t="s">
        <v>77</v>
      </c>
      <c r="AY98" s="19" t="s">
        <v>111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19" t="s">
        <v>77</v>
      </c>
      <c r="BK98" s="185">
        <f>ROUND(I98*H98,2)</f>
        <v>0</v>
      </c>
      <c r="BL98" s="19" t="s">
        <v>117</v>
      </c>
      <c r="BM98" s="184" t="s">
        <v>140</v>
      </c>
    </row>
    <row r="99" spans="1:65" s="2" customFormat="1" ht="11.25">
      <c r="A99" s="36"/>
      <c r="B99" s="37"/>
      <c r="C99" s="38"/>
      <c r="D99" s="186" t="s">
        <v>119</v>
      </c>
      <c r="E99" s="38"/>
      <c r="F99" s="187" t="s">
        <v>141</v>
      </c>
      <c r="G99" s="38"/>
      <c r="H99" s="38"/>
      <c r="I99" s="188"/>
      <c r="J99" s="38"/>
      <c r="K99" s="38"/>
      <c r="L99" s="41"/>
      <c r="M99" s="189"/>
      <c r="N99" s="19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119</v>
      </c>
      <c r="AU99" s="19" t="s">
        <v>77</v>
      </c>
    </row>
    <row r="100" spans="1:65" s="2" customFormat="1" ht="11.25">
      <c r="A100" s="36"/>
      <c r="B100" s="37"/>
      <c r="C100" s="38"/>
      <c r="D100" s="191" t="s">
        <v>121</v>
      </c>
      <c r="E100" s="38"/>
      <c r="F100" s="192" t="s">
        <v>142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121</v>
      </c>
      <c r="AU100" s="19" t="s">
        <v>77</v>
      </c>
    </row>
    <row r="101" spans="1:65" s="2" customFormat="1" ht="19.5">
      <c r="A101" s="36"/>
      <c r="B101" s="37"/>
      <c r="C101" s="38"/>
      <c r="D101" s="186" t="s">
        <v>123</v>
      </c>
      <c r="E101" s="38"/>
      <c r="F101" s="193" t="s">
        <v>143</v>
      </c>
      <c r="G101" s="38"/>
      <c r="H101" s="38"/>
      <c r="I101" s="188"/>
      <c r="J101" s="38"/>
      <c r="K101" s="38"/>
      <c r="L101" s="41"/>
      <c r="M101" s="189"/>
      <c r="N101" s="19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123</v>
      </c>
      <c r="AU101" s="19" t="s">
        <v>77</v>
      </c>
    </row>
    <row r="102" spans="1:65" s="14" customFormat="1" ht="11.25">
      <c r="B102" s="204"/>
      <c r="C102" s="205"/>
      <c r="D102" s="186" t="s">
        <v>125</v>
      </c>
      <c r="E102" s="206" t="s">
        <v>19</v>
      </c>
      <c r="F102" s="207" t="s">
        <v>144</v>
      </c>
      <c r="G102" s="205"/>
      <c r="H102" s="208">
        <v>78</v>
      </c>
      <c r="I102" s="209"/>
      <c r="J102" s="205"/>
      <c r="K102" s="205"/>
      <c r="L102" s="210"/>
      <c r="M102" s="211"/>
      <c r="N102" s="212"/>
      <c r="O102" s="212"/>
      <c r="P102" s="212"/>
      <c r="Q102" s="212"/>
      <c r="R102" s="212"/>
      <c r="S102" s="212"/>
      <c r="T102" s="213"/>
      <c r="AT102" s="214" t="s">
        <v>125</v>
      </c>
      <c r="AU102" s="214" t="s">
        <v>77</v>
      </c>
      <c r="AV102" s="14" t="s">
        <v>79</v>
      </c>
      <c r="AW102" s="14" t="s">
        <v>32</v>
      </c>
      <c r="AX102" s="14" t="s">
        <v>77</v>
      </c>
      <c r="AY102" s="214" t="s">
        <v>111</v>
      </c>
    </row>
    <row r="103" spans="1:65" s="2" customFormat="1" ht="14.45" customHeight="1">
      <c r="A103" s="36"/>
      <c r="B103" s="37"/>
      <c r="C103" s="173" t="s">
        <v>117</v>
      </c>
      <c r="D103" s="173" t="s">
        <v>112</v>
      </c>
      <c r="E103" s="174" t="s">
        <v>145</v>
      </c>
      <c r="F103" s="175" t="s">
        <v>146</v>
      </c>
      <c r="G103" s="176" t="s">
        <v>115</v>
      </c>
      <c r="H103" s="177">
        <v>78</v>
      </c>
      <c r="I103" s="178"/>
      <c r="J103" s="179">
        <f>ROUND(I103*H103,2)</f>
        <v>0</v>
      </c>
      <c r="K103" s="175" t="s">
        <v>116</v>
      </c>
      <c r="L103" s="41"/>
      <c r="M103" s="180" t="s">
        <v>19</v>
      </c>
      <c r="N103" s="181" t="s">
        <v>41</v>
      </c>
      <c r="O103" s="66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4" t="s">
        <v>117</v>
      </c>
      <c r="AT103" s="184" t="s">
        <v>112</v>
      </c>
      <c r="AU103" s="184" t="s">
        <v>77</v>
      </c>
      <c r="AY103" s="19" t="s">
        <v>111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9" t="s">
        <v>77</v>
      </c>
      <c r="BK103" s="185">
        <f>ROUND(I103*H103,2)</f>
        <v>0</v>
      </c>
      <c r="BL103" s="19" t="s">
        <v>117</v>
      </c>
      <c r="BM103" s="184" t="s">
        <v>147</v>
      </c>
    </row>
    <row r="104" spans="1:65" s="2" customFormat="1" ht="11.25">
      <c r="A104" s="36"/>
      <c r="B104" s="37"/>
      <c r="C104" s="38"/>
      <c r="D104" s="186" t="s">
        <v>119</v>
      </c>
      <c r="E104" s="38"/>
      <c r="F104" s="187" t="s">
        <v>148</v>
      </c>
      <c r="G104" s="38"/>
      <c r="H104" s="38"/>
      <c r="I104" s="188"/>
      <c r="J104" s="38"/>
      <c r="K104" s="38"/>
      <c r="L104" s="41"/>
      <c r="M104" s="189"/>
      <c r="N104" s="190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119</v>
      </c>
      <c r="AU104" s="19" t="s">
        <v>77</v>
      </c>
    </row>
    <row r="105" spans="1:65" s="2" customFormat="1" ht="11.25">
      <c r="A105" s="36"/>
      <c r="B105" s="37"/>
      <c r="C105" s="38"/>
      <c r="D105" s="191" t="s">
        <v>121</v>
      </c>
      <c r="E105" s="38"/>
      <c r="F105" s="192" t="s">
        <v>149</v>
      </c>
      <c r="G105" s="38"/>
      <c r="H105" s="38"/>
      <c r="I105" s="188"/>
      <c r="J105" s="38"/>
      <c r="K105" s="38"/>
      <c r="L105" s="41"/>
      <c r="M105" s="189"/>
      <c r="N105" s="190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121</v>
      </c>
      <c r="AU105" s="19" t="s">
        <v>77</v>
      </c>
    </row>
    <row r="106" spans="1:65" s="2" customFormat="1" ht="19.5">
      <c r="A106" s="36"/>
      <c r="B106" s="37"/>
      <c r="C106" s="38"/>
      <c r="D106" s="186" t="s">
        <v>123</v>
      </c>
      <c r="E106" s="38"/>
      <c r="F106" s="193" t="s">
        <v>124</v>
      </c>
      <c r="G106" s="38"/>
      <c r="H106" s="38"/>
      <c r="I106" s="188"/>
      <c r="J106" s="38"/>
      <c r="K106" s="38"/>
      <c r="L106" s="41"/>
      <c r="M106" s="189"/>
      <c r="N106" s="190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123</v>
      </c>
      <c r="AU106" s="19" t="s">
        <v>77</v>
      </c>
    </row>
    <row r="107" spans="1:65" s="14" customFormat="1" ht="11.25">
      <c r="B107" s="204"/>
      <c r="C107" s="205"/>
      <c r="D107" s="186" t="s">
        <v>125</v>
      </c>
      <c r="E107" s="206" t="s">
        <v>19</v>
      </c>
      <c r="F107" s="207" t="s">
        <v>144</v>
      </c>
      <c r="G107" s="205"/>
      <c r="H107" s="208">
        <v>78</v>
      </c>
      <c r="I107" s="209"/>
      <c r="J107" s="205"/>
      <c r="K107" s="205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125</v>
      </c>
      <c r="AU107" s="214" t="s">
        <v>77</v>
      </c>
      <c r="AV107" s="14" t="s">
        <v>79</v>
      </c>
      <c r="AW107" s="14" t="s">
        <v>32</v>
      </c>
      <c r="AX107" s="14" t="s">
        <v>77</v>
      </c>
      <c r="AY107" s="214" t="s">
        <v>111</v>
      </c>
    </row>
    <row r="108" spans="1:65" s="2" customFormat="1" ht="14.45" customHeight="1">
      <c r="A108" s="36"/>
      <c r="B108" s="37"/>
      <c r="C108" s="173" t="s">
        <v>150</v>
      </c>
      <c r="D108" s="173" t="s">
        <v>112</v>
      </c>
      <c r="E108" s="174" t="s">
        <v>151</v>
      </c>
      <c r="F108" s="175" t="s">
        <v>152</v>
      </c>
      <c r="G108" s="176" t="s">
        <v>130</v>
      </c>
      <c r="H108" s="177">
        <v>10.295999999999999</v>
      </c>
      <c r="I108" s="178"/>
      <c r="J108" s="179">
        <f>ROUND(I108*H108,2)</f>
        <v>0</v>
      </c>
      <c r="K108" s="175" t="s">
        <v>116</v>
      </c>
      <c r="L108" s="41"/>
      <c r="M108" s="180" t="s">
        <v>19</v>
      </c>
      <c r="N108" s="181" t="s">
        <v>41</v>
      </c>
      <c r="O108" s="66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4" t="s">
        <v>117</v>
      </c>
      <c r="AT108" s="184" t="s">
        <v>112</v>
      </c>
      <c r="AU108" s="184" t="s">
        <v>77</v>
      </c>
      <c r="AY108" s="19" t="s">
        <v>111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9" t="s">
        <v>77</v>
      </c>
      <c r="BK108" s="185">
        <f>ROUND(I108*H108,2)</f>
        <v>0</v>
      </c>
      <c r="BL108" s="19" t="s">
        <v>117</v>
      </c>
      <c r="BM108" s="184" t="s">
        <v>153</v>
      </c>
    </row>
    <row r="109" spans="1:65" s="2" customFormat="1" ht="19.5">
      <c r="A109" s="36"/>
      <c r="B109" s="37"/>
      <c r="C109" s="38"/>
      <c r="D109" s="186" t="s">
        <v>119</v>
      </c>
      <c r="E109" s="38"/>
      <c r="F109" s="187" t="s">
        <v>154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119</v>
      </c>
      <c r="AU109" s="19" t="s">
        <v>77</v>
      </c>
    </row>
    <row r="110" spans="1:65" s="2" customFormat="1" ht="11.25">
      <c r="A110" s="36"/>
      <c r="B110" s="37"/>
      <c r="C110" s="38"/>
      <c r="D110" s="191" t="s">
        <v>121</v>
      </c>
      <c r="E110" s="38"/>
      <c r="F110" s="192" t="s">
        <v>155</v>
      </c>
      <c r="G110" s="38"/>
      <c r="H110" s="38"/>
      <c r="I110" s="188"/>
      <c r="J110" s="38"/>
      <c r="K110" s="38"/>
      <c r="L110" s="41"/>
      <c r="M110" s="189"/>
      <c r="N110" s="190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121</v>
      </c>
      <c r="AU110" s="19" t="s">
        <v>77</v>
      </c>
    </row>
    <row r="111" spans="1:65" s="2" customFormat="1" ht="19.5">
      <c r="A111" s="36"/>
      <c r="B111" s="37"/>
      <c r="C111" s="38"/>
      <c r="D111" s="186" t="s">
        <v>123</v>
      </c>
      <c r="E111" s="38"/>
      <c r="F111" s="193" t="s">
        <v>124</v>
      </c>
      <c r="G111" s="38"/>
      <c r="H111" s="38"/>
      <c r="I111" s="188"/>
      <c r="J111" s="38"/>
      <c r="K111" s="38"/>
      <c r="L111" s="41"/>
      <c r="M111" s="189"/>
      <c r="N111" s="190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123</v>
      </c>
      <c r="AU111" s="19" t="s">
        <v>77</v>
      </c>
    </row>
    <row r="112" spans="1:65" s="13" customFormat="1" ht="11.25">
      <c r="B112" s="194"/>
      <c r="C112" s="195"/>
      <c r="D112" s="186" t="s">
        <v>125</v>
      </c>
      <c r="E112" s="196" t="s">
        <v>19</v>
      </c>
      <c r="F112" s="197" t="s">
        <v>156</v>
      </c>
      <c r="G112" s="195"/>
      <c r="H112" s="196" t="s">
        <v>19</v>
      </c>
      <c r="I112" s="198"/>
      <c r="J112" s="195"/>
      <c r="K112" s="195"/>
      <c r="L112" s="199"/>
      <c r="M112" s="200"/>
      <c r="N112" s="201"/>
      <c r="O112" s="201"/>
      <c r="P112" s="201"/>
      <c r="Q112" s="201"/>
      <c r="R112" s="201"/>
      <c r="S112" s="201"/>
      <c r="T112" s="202"/>
      <c r="AT112" s="203" t="s">
        <v>125</v>
      </c>
      <c r="AU112" s="203" t="s">
        <v>77</v>
      </c>
      <c r="AV112" s="13" t="s">
        <v>77</v>
      </c>
      <c r="AW112" s="13" t="s">
        <v>32</v>
      </c>
      <c r="AX112" s="13" t="s">
        <v>70</v>
      </c>
      <c r="AY112" s="203" t="s">
        <v>111</v>
      </c>
    </row>
    <row r="113" spans="1:65" s="14" customFormat="1" ht="11.25">
      <c r="B113" s="204"/>
      <c r="C113" s="205"/>
      <c r="D113" s="186" t="s">
        <v>125</v>
      </c>
      <c r="E113" s="206" t="s">
        <v>19</v>
      </c>
      <c r="F113" s="207" t="s">
        <v>157</v>
      </c>
      <c r="G113" s="205"/>
      <c r="H113" s="208">
        <v>10.295999999999999</v>
      </c>
      <c r="I113" s="209"/>
      <c r="J113" s="205"/>
      <c r="K113" s="205"/>
      <c r="L113" s="210"/>
      <c r="M113" s="211"/>
      <c r="N113" s="212"/>
      <c r="O113" s="212"/>
      <c r="P113" s="212"/>
      <c r="Q113" s="212"/>
      <c r="R113" s="212"/>
      <c r="S113" s="212"/>
      <c r="T113" s="213"/>
      <c r="AT113" s="214" t="s">
        <v>125</v>
      </c>
      <c r="AU113" s="214" t="s">
        <v>77</v>
      </c>
      <c r="AV113" s="14" t="s">
        <v>79</v>
      </c>
      <c r="AW113" s="14" t="s">
        <v>32</v>
      </c>
      <c r="AX113" s="14" t="s">
        <v>77</v>
      </c>
      <c r="AY113" s="214" t="s">
        <v>111</v>
      </c>
    </row>
    <row r="114" spans="1:65" s="2" customFormat="1" ht="14.45" customHeight="1">
      <c r="A114" s="36"/>
      <c r="B114" s="37"/>
      <c r="C114" s="173" t="s">
        <v>158</v>
      </c>
      <c r="D114" s="173" t="s">
        <v>112</v>
      </c>
      <c r="E114" s="174" t="s">
        <v>159</v>
      </c>
      <c r="F114" s="175" t="s">
        <v>160</v>
      </c>
      <c r="G114" s="176" t="s">
        <v>130</v>
      </c>
      <c r="H114" s="177">
        <v>13.302</v>
      </c>
      <c r="I114" s="178"/>
      <c r="J114" s="179">
        <f>ROUND(I114*H114,2)</f>
        <v>0</v>
      </c>
      <c r="K114" s="175" t="s">
        <v>116</v>
      </c>
      <c r="L114" s="41"/>
      <c r="M114" s="180" t="s">
        <v>19</v>
      </c>
      <c r="N114" s="181" t="s">
        <v>41</v>
      </c>
      <c r="O114" s="66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4" t="s">
        <v>117</v>
      </c>
      <c r="AT114" s="184" t="s">
        <v>112</v>
      </c>
      <c r="AU114" s="184" t="s">
        <v>77</v>
      </c>
      <c r="AY114" s="19" t="s">
        <v>111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9" t="s">
        <v>77</v>
      </c>
      <c r="BK114" s="185">
        <f>ROUND(I114*H114,2)</f>
        <v>0</v>
      </c>
      <c r="BL114" s="19" t="s">
        <v>117</v>
      </c>
      <c r="BM114" s="184" t="s">
        <v>161</v>
      </c>
    </row>
    <row r="115" spans="1:65" s="2" customFormat="1" ht="19.5">
      <c r="A115" s="36"/>
      <c r="B115" s="37"/>
      <c r="C115" s="38"/>
      <c r="D115" s="186" t="s">
        <v>119</v>
      </c>
      <c r="E115" s="38"/>
      <c r="F115" s="187" t="s">
        <v>162</v>
      </c>
      <c r="G115" s="38"/>
      <c r="H115" s="38"/>
      <c r="I115" s="188"/>
      <c r="J115" s="38"/>
      <c r="K115" s="38"/>
      <c r="L115" s="41"/>
      <c r="M115" s="189"/>
      <c r="N115" s="190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119</v>
      </c>
      <c r="AU115" s="19" t="s">
        <v>77</v>
      </c>
    </row>
    <row r="116" spans="1:65" s="2" customFormat="1" ht="11.25">
      <c r="A116" s="36"/>
      <c r="B116" s="37"/>
      <c r="C116" s="38"/>
      <c r="D116" s="191" t="s">
        <v>121</v>
      </c>
      <c r="E116" s="38"/>
      <c r="F116" s="192" t="s">
        <v>163</v>
      </c>
      <c r="G116" s="38"/>
      <c r="H116" s="38"/>
      <c r="I116" s="188"/>
      <c r="J116" s="38"/>
      <c r="K116" s="38"/>
      <c r="L116" s="41"/>
      <c r="M116" s="189"/>
      <c r="N116" s="190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121</v>
      </c>
      <c r="AU116" s="19" t="s">
        <v>77</v>
      </c>
    </row>
    <row r="117" spans="1:65" s="2" customFormat="1" ht="19.5">
      <c r="A117" s="36"/>
      <c r="B117" s="37"/>
      <c r="C117" s="38"/>
      <c r="D117" s="186" t="s">
        <v>123</v>
      </c>
      <c r="E117" s="38"/>
      <c r="F117" s="193" t="s">
        <v>124</v>
      </c>
      <c r="G117" s="38"/>
      <c r="H117" s="38"/>
      <c r="I117" s="188"/>
      <c r="J117" s="38"/>
      <c r="K117" s="38"/>
      <c r="L117" s="41"/>
      <c r="M117" s="189"/>
      <c r="N117" s="190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123</v>
      </c>
      <c r="AU117" s="19" t="s">
        <v>77</v>
      </c>
    </row>
    <row r="118" spans="1:65" s="13" customFormat="1" ht="11.25">
      <c r="B118" s="194"/>
      <c r="C118" s="195"/>
      <c r="D118" s="186" t="s">
        <v>125</v>
      </c>
      <c r="E118" s="196" t="s">
        <v>19</v>
      </c>
      <c r="F118" s="197" t="s">
        <v>164</v>
      </c>
      <c r="G118" s="195"/>
      <c r="H118" s="196" t="s">
        <v>19</v>
      </c>
      <c r="I118" s="198"/>
      <c r="J118" s="195"/>
      <c r="K118" s="195"/>
      <c r="L118" s="199"/>
      <c r="M118" s="200"/>
      <c r="N118" s="201"/>
      <c r="O118" s="201"/>
      <c r="P118" s="201"/>
      <c r="Q118" s="201"/>
      <c r="R118" s="201"/>
      <c r="S118" s="201"/>
      <c r="T118" s="202"/>
      <c r="AT118" s="203" t="s">
        <v>125</v>
      </c>
      <c r="AU118" s="203" t="s">
        <v>77</v>
      </c>
      <c r="AV118" s="13" t="s">
        <v>77</v>
      </c>
      <c r="AW118" s="13" t="s">
        <v>32</v>
      </c>
      <c r="AX118" s="13" t="s">
        <v>70</v>
      </c>
      <c r="AY118" s="203" t="s">
        <v>111</v>
      </c>
    </row>
    <row r="119" spans="1:65" s="14" customFormat="1" ht="11.25">
      <c r="B119" s="204"/>
      <c r="C119" s="205"/>
      <c r="D119" s="186" t="s">
        <v>125</v>
      </c>
      <c r="E119" s="206" t="s">
        <v>19</v>
      </c>
      <c r="F119" s="207" t="s">
        <v>165</v>
      </c>
      <c r="G119" s="205"/>
      <c r="H119" s="208">
        <v>13.302</v>
      </c>
      <c r="I119" s="209"/>
      <c r="J119" s="205"/>
      <c r="K119" s="205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125</v>
      </c>
      <c r="AU119" s="214" t="s">
        <v>77</v>
      </c>
      <c r="AV119" s="14" t="s">
        <v>79</v>
      </c>
      <c r="AW119" s="14" t="s">
        <v>32</v>
      </c>
      <c r="AX119" s="14" t="s">
        <v>77</v>
      </c>
      <c r="AY119" s="214" t="s">
        <v>111</v>
      </c>
    </row>
    <row r="120" spans="1:65" s="2" customFormat="1" ht="19.899999999999999" customHeight="1">
      <c r="A120" s="36"/>
      <c r="B120" s="37"/>
      <c r="C120" s="173" t="s">
        <v>166</v>
      </c>
      <c r="D120" s="173" t="s">
        <v>112</v>
      </c>
      <c r="E120" s="174" t="s">
        <v>167</v>
      </c>
      <c r="F120" s="175" t="s">
        <v>168</v>
      </c>
      <c r="G120" s="176" t="s">
        <v>115</v>
      </c>
      <c r="H120" s="177">
        <v>60.6</v>
      </c>
      <c r="I120" s="178"/>
      <c r="J120" s="179">
        <f>ROUND(I120*H120,2)</f>
        <v>0</v>
      </c>
      <c r="K120" s="175" t="s">
        <v>116</v>
      </c>
      <c r="L120" s="41"/>
      <c r="M120" s="180" t="s">
        <v>19</v>
      </c>
      <c r="N120" s="181" t="s">
        <v>41</v>
      </c>
      <c r="O120" s="66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4" t="s">
        <v>117</v>
      </c>
      <c r="AT120" s="184" t="s">
        <v>112</v>
      </c>
      <c r="AU120" s="184" t="s">
        <v>77</v>
      </c>
      <c r="AY120" s="19" t="s">
        <v>111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9" t="s">
        <v>77</v>
      </c>
      <c r="BK120" s="185">
        <f>ROUND(I120*H120,2)</f>
        <v>0</v>
      </c>
      <c r="BL120" s="19" t="s">
        <v>117</v>
      </c>
      <c r="BM120" s="184" t="s">
        <v>169</v>
      </c>
    </row>
    <row r="121" spans="1:65" s="2" customFormat="1" ht="19.5">
      <c r="A121" s="36"/>
      <c r="B121" s="37"/>
      <c r="C121" s="38"/>
      <c r="D121" s="186" t="s">
        <v>119</v>
      </c>
      <c r="E121" s="38"/>
      <c r="F121" s="187" t="s">
        <v>170</v>
      </c>
      <c r="G121" s="38"/>
      <c r="H121" s="38"/>
      <c r="I121" s="188"/>
      <c r="J121" s="38"/>
      <c r="K121" s="38"/>
      <c r="L121" s="41"/>
      <c r="M121" s="189"/>
      <c r="N121" s="190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119</v>
      </c>
      <c r="AU121" s="19" t="s">
        <v>77</v>
      </c>
    </row>
    <row r="122" spans="1:65" s="2" customFormat="1" ht="11.25">
      <c r="A122" s="36"/>
      <c r="B122" s="37"/>
      <c r="C122" s="38"/>
      <c r="D122" s="191" t="s">
        <v>121</v>
      </c>
      <c r="E122" s="38"/>
      <c r="F122" s="192" t="s">
        <v>171</v>
      </c>
      <c r="G122" s="38"/>
      <c r="H122" s="38"/>
      <c r="I122" s="188"/>
      <c r="J122" s="38"/>
      <c r="K122" s="38"/>
      <c r="L122" s="41"/>
      <c r="M122" s="189"/>
      <c r="N122" s="190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121</v>
      </c>
      <c r="AU122" s="19" t="s">
        <v>77</v>
      </c>
    </row>
    <row r="123" spans="1:65" s="2" customFormat="1" ht="19.5">
      <c r="A123" s="36"/>
      <c r="B123" s="37"/>
      <c r="C123" s="38"/>
      <c r="D123" s="186" t="s">
        <v>123</v>
      </c>
      <c r="E123" s="38"/>
      <c r="F123" s="193" t="s">
        <v>172</v>
      </c>
      <c r="G123" s="38"/>
      <c r="H123" s="38"/>
      <c r="I123" s="188"/>
      <c r="J123" s="38"/>
      <c r="K123" s="38"/>
      <c r="L123" s="41"/>
      <c r="M123" s="189"/>
      <c r="N123" s="19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123</v>
      </c>
      <c r="AU123" s="19" t="s">
        <v>77</v>
      </c>
    </row>
    <row r="124" spans="1:65" s="13" customFormat="1" ht="11.25">
      <c r="B124" s="194"/>
      <c r="C124" s="195"/>
      <c r="D124" s="186" t="s">
        <v>125</v>
      </c>
      <c r="E124" s="196" t="s">
        <v>19</v>
      </c>
      <c r="F124" s="197" t="s">
        <v>173</v>
      </c>
      <c r="G124" s="195"/>
      <c r="H124" s="196" t="s">
        <v>19</v>
      </c>
      <c r="I124" s="198"/>
      <c r="J124" s="195"/>
      <c r="K124" s="195"/>
      <c r="L124" s="199"/>
      <c r="M124" s="200"/>
      <c r="N124" s="201"/>
      <c r="O124" s="201"/>
      <c r="P124" s="201"/>
      <c r="Q124" s="201"/>
      <c r="R124" s="201"/>
      <c r="S124" s="201"/>
      <c r="T124" s="202"/>
      <c r="AT124" s="203" t="s">
        <v>125</v>
      </c>
      <c r="AU124" s="203" t="s">
        <v>77</v>
      </c>
      <c r="AV124" s="13" t="s">
        <v>77</v>
      </c>
      <c r="AW124" s="13" t="s">
        <v>32</v>
      </c>
      <c r="AX124" s="13" t="s">
        <v>70</v>
      </c>
      <c r="AY124" s="203" t="s">
        <v>111</v>
      </c>
    </row>
    <row r="125" spans="1:65" s="14" customFormat="1" ht="11.25">
      <c r="B125" s="204"/>
      <c r="C125" s="205"/>
      <c r="D125" s="186" t="s">
        <v>125</v>
      </c>
      <c r="E125" s="206" t="s">
        <v>19</v>
      </c>
      <c r="F125" s="207" t="s">
        <v>174</v>
      </c>
      <c r="G125" s="205"/>
      <c r="H125" s="208">
        <v>60.6</v>
      </c>
      <c r="I125" s="209"/>
      <c r="J125" s="205"/>
      <c r="K125" s="205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125</v>
      </c>
      <c r="AU125" s="214" t="s">
        <v>77</v>
      </c>
      <c r="AV125" s="14" t="s">
        <v>79</v>
      </c>
      <c r="AW125" s="14" t="s">
        <v>32</v>
      </c>
      <c r="AX125" s="14" t="s">
        <v>77</v>
      </c>
      <c r="AY125" s="214" t="s">
        <v>111</v>
      </c>
    </row>
    <row r="126" spans="1:65" s="2" customFormat="1" ht="19.899999999999999" customHeight="1">
      <c r="A126" s="36"/>
      <c r="B126" s="37"/>
      <c r="C126" s="173" t="s">
        <v>175</v>
      </c>
      <c r="D126" s="173" t="s">
        <v>112</v>
      </c>
      <c r="E126" s="174" t="s">
        <v>176</v>
      </c>
      <c r="F126" s="175" t="s">
        <v>177</v>
      </c>
      <c r="G126" s="176" t="s">
        <v>115</v>
      </c>
      <c r="H126" s="177">
        <v>23.4</v>
      </c>
      <c r="I126" s="178"/>
      <c r="J126" s="179">
        <f>ROUND(I126*H126,2)</f>
        <v>0</v>
      </c>
      <c r="K126" s="175" t="s">
        <v>116</v>
      </c>
      <c r="L126" s="41"/>
      <c r="M126" s="180" t="s">
        <v>19</v>
      </c>
      <c r="N126" s="181" t="s">
        <v>41</v>
      </c>
      <c r="O126" s="66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4" t="s">
        <v>117</v>
      </c>
      <c r="AT126" s="184" t="s">
        <v>112</v>
      </c>
      <c r="AU126" s="184" t="s">
        <v>77</v>
      </c>
      <c r="AY126" s="19" t="s">
        <v>111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9" t="s">
        <v>77</v>
      </c>
      <c r="BK126" s="185">
        <f>ROUND(I126*H126,2)</f>
        <v>0</v>
      </c>
      <c r="BL126" s="19" t="s">
        <v>117</v>
      </c>
      <c r="BM126" s="184" t="s">
        <v>178</v>
      </c>
    </row>
    <row r="127" spans="1:65" s="2" customFormat="1" ht="11.25">
      <c r="A127" s="36"/>
      <c r="B127" s="37"/>
      <c r="C127" s="38"/>
      <c r="D127" s="186" t="s">
        <v>119</v>
      </c>
      <c r="E127" s="38"/>
      <c r="F127" s="187" t="s">
        <v>179</v>
      </c>
      <c r="G127" s="38"/>
      <c r="H127" s="38"/>
      <c r="I127" s="188"/>
      <c r="J127" s="38"/>
      <c r="K127" s="38"/>
      <c r="L127" s="41"/>
      <c r="M127" s="189"/>
      <c r="N127" s="190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119</v>
      </c>
      <c r="AU127" s="19" t="s">
        <v>77</v>
      </c>
    </row>
    <row r="128" spans="1:65" s="2" customFormat="1" ht="11.25">
      <c r="A128" s="36"/>
      <c r="B128" s="37"/>
      <c r="C128" s="38"/>
      <c r="D128" s="191" t="s">
        <v>121</v>
      </c>
      <c r="E128" s="38"/>
      <c r="F128" s="192" t="s">
        <v>180</v>
      </c>
      <c r="G128" s="38"/>
      <c r="H128" s="38"/>
      <c r="I128" s="188"/>
      <c r="J128" s="38"/>
      <c r="K128" s="38"/>
      <c r="L128" s="41"/>
      <c r="M128" s="189"/>
      <c r="N128" s="190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121</v>
      </c>
      <c r="AU128" s="19" t="s">
        <v>77</v>
      </c>
    </row>
    <row r="129" spans="1:65" s="2" customFormat="1" ht="19.5">
      <c r="A129" s="36"/>
      <c r="B129" s="37"/>
      <c r="C129" s="38"/>
      <c r="D129" s="186" t="s">
        <v>123</v>
      </c>
      <c r="E129" s="38"/>
      <c r="F129" s="193" t="s">
        <v>124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123</v>
      </c>
      <c r="AU129" s="19" t="s">
        <v>77</v>
      </c>
    </row>
    <row r="130" spans="1:65" s="13" customFormat="1" ht="11.25">
      <c r="B130" s="194"/>
      <c r="C130" s="195"/>
      <c r="D130" s="186" t="s">
        <v>125</v>
      </c>
      <c r="E130" s="196" t="s">
        <v>19</v>
      </c>
      <c r="F130" s="197" t="s">
        <v>181</v>
      </c>
      <c r="G130" s="195"/>
      <c r="H130" s="196" t="s">
        <v>19</v>
      </c>
      <c r="I130" s="198"/>
      <c r="J130" s="195"/>
      <c r="K130" s="195"/>
      <c r="L130" s="199"/>
      <c r="M130" s="200"/>
      <c r="N130" s="201"/>
      <c r="O130" s="201"/>
      <c r="P130" s="201"/>
      <c r="Q130" s="201"/>
      <c r="R130" s="201"/>
      <c r="S130" s="201"/>
      <c r="T130" s="202"/>
      <c r="AT130" s="203" t="s">
        <v>125</v>
      </c>
      <c r="AU130" s="203" t="s">
        <v>77</v>
      </c>
      <c r="AV130" s="13" t="s">
        <v>77</v>
      </c>
      <c r="AW130" s="13" t="s">
        <v>32</v>
      </c>
      <c r="AX130" s="13" t="s">
        <v>70</v>
      </c>
      <c r="AY130" s="203" t="s">
        <v>111</v>
      </c>
    </row>
    <row r="131" spans="1:65" s="14" customFormat="1" ht="11.25">
      <c r="B131" s="204"/>
      <c r="C131" s="205"/>
      <c r="D131" s="186" t="s">
        <v>125</v>
      </c>
      <c r="E131" s="206" t="s">
        <v>19</v>
      </c>
      <c r="F131" s="207" t="s">
        <v>127</v>
      </c>
      <c r="G131" s="205"/>
      <c r="H131" s="208">
        <v>23.4</v>
      </c>
      <c r="I131" s="209"/>
      <c r="J131" s="205"/>
      <c r="K131" s="205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125</v>
      </c>
      <c r="AU131" s="214" t="s">
        <v>77</v>
      </c>
      <c r="AV131" s="14" t="s">
        <v>79</v>
      </c>
      <c r="AW131" s="14" t="s">
        <v>32</v>
      </c>
      <c r="AX131" s="14" t="s">
        <v>77</v>
      </c>
      <c r="AY131" s="214" t="s">
        <v>111</v>
      </c>
    </row>
    <row r="132" spans="1:65" s="2" customFormat="1" ht="14.45" customHeight="1">
      <c r="A132" s="36"/>
      <c r="B132" s="37"/>
      <c r="C132" s="173" t="s">
        <v>182</v>
      </c>
      <c r="D132" s="173" t="s">
        <v>112</v>
      </c>
      <c r="E132" s="174" t="s">
        <v>183</v>
      </c>
      <c r="F132" s="175" t="s">
        <v>184</v>
      </c>
      <c r="G132" s="176" t="s">
        <v>130</v>
      </c>
      <c r="H132" s="177">
        <v>2.34</v>
      </c>
      <c r="I132" s="178"/>
      <c r="J132" s="179">
        <f>ROUND(I132*H132,2)</f>
        <v>0</v>
      </c>
      <c r="K132" s="175" t="s">
        <v>116</v>
      </c>
      <c r="L132" s="41"/>
      <c r="M132" s="180" t="s">
        <v>19</v>
      </c>
      <c r="N132" s="181" t="s">
        <v>41</v>
      </c>
      <c r="O132" s="6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4" t="s">
        <v>117</v>
      </c>
      <c r="AT132" s="184" t="s">
        <v>112</v>
      </c>
      <c r="AU132" s="184" t="s">
        <v>77</v>
      </c>
      <c r="AY132" s="19" t="s">
        <v>111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9" t="s">
        <v>77</v>
      </c>
      <c r="BK132" s="185">
        <f>ROUND(I132*H132,2)</f>
        <v>0</v>
      </c>
      <c r="BL132" s="19" t="s">
        <v>117</v>
      </c>
      <c r="BM132" s="184" t="s">
        <v>185</v>
      </c>
    </row>
    <row r="133" spans="1:65" s="2" customFormat="1" ht="11.25">
      <c r="A133" s="36"/>
      <c r="B133" s="37"/>
      <c r="C133" s="38"/>
      <c r="D133" s="186" t="s">
        <v>119</v>
      </c>
      <c r="E133" s="38"/>
      <c r="F133" s="187" t="s">
        <v>186</v>
      </c>
      <c r="G133" s="38"/>
      <c r="H133" s="38"/>
      <c r="I133" s="188"/>
      <c r="J133" s="38"/>
      <c r="K133" s="38"/>
      <c r="L133" s="41"/>
      <c r="M133" s="189"/>
      <c r="N133" s="190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119</v>
      </c>
      <c r="AU133" s="19" t="s">
        <v>77</v>
      </c>
    </row>
    <row r="134" spans="1:65" s="2" customFormat="1" ht="11.25">
      <c r="A134" s="36"/>
      <c r="B134" s="37"/>
      <c r="C134" s="38"/>
      <c r="D134" s="191" t="s">
        <v>121</v>
      </c>
      <c r="E134" s="38"/>
      <c r="F134" s="192" t="s">
        <v>187</v>
      </c>
      <c r="G134" s="38"/>
      <c r="H134" s="38"/>
      <c r="I134" s="188"/>
      <c r="J134" s="38"/>
      <c r="K134" s="38"/>
      <c r="L134" s="41"/>
      <c r="M134" s="189"/>
      <c r="N134" s="190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121</v>
      </c>
      <c r="AU134" s="19" t="s">
        <v>77</v>
      </c>
    </row>
    <row r="135" spans="1:65" s="2" customFormat="1" ht="19.5">
      <c r="A135" s="36"/>
      <c r="B135" s="37"/>
      <c r="C135" s="38"/>
      <c r="D135" s="186" t="s">
        <v>123</v>
      </c>
      <c r="E135" s="38"/>
      <c r="F135" s="193" t="s">
        <v>188</v>
      </c>
      <c r="G135" s="38"/>
      <c r="H135" s="38"/>
      <c r="I135" s="188"/>
      <c r="J135" s="38"/>
      <c r="K135" s="38"/>
      <c r="L135" s="41"/>
      <c r="M135" s="189"/>
      <c r="N135" s="190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123</v>
      </c>
      <c r="AU135" s="19" t="s">
        <v>77</v>
      </c>
    </row>
    <row r="136" spans="1:65" s="13" customFormat="1" ht="11.25">
      <c r="B136" s="194"/>
      <c r="C136" s="195"/>
      <c r="D136" s="186" t="s">
        <v>125</v>
      </c>
      <c r="E136" s="196" t="s">
        <v>19</v>
      </c>
      <c r="F136" s="197" t="s">
        <v>189</v>
      </c>
      <c r="G136" s="195"/>
      <c r="H136" s="196" t="s">
        <v>19</v>
      </c>
      <c r="I136" s="198"/>
      <c r="J136" s="195"/>
      <c r="K136" s="195"/>
      <c r="L136" s="199"/>
      <c r="M136" s="200"/>
      <c r="N136" s="201"/>
      <c r="O136" s="201"/>
      <c r="P136" s="201"/>
      <c r="Q136" s="201"/>
      <c r="R136" s="201"/>
      <c r="S136" s="201"/>
      <c r="T136" s="202"/>
      <c r="AT136" s="203" t="s">
        <v>125</v>
      </c>
      <c r="AU136" s="203" t="s">
        <v>77</v>
      </c>
      <c r="AV136" s="13" t="s">
        <v>77</v>
      </c>
      <c r="AW136" s="13" t="s">
        <v>32</v>
      </c>
      <c r="AX136" s="13" t="s">
        <v>70</v>
      </c>
      <c r="AY136" s="203" t="s">
        <v>111</v>
      </c>
    </row>
    <row r="137" spans="1:65" s="14" customFormat="1" ht="11.25">
      <c r="B137" s="204"/>
      <c r="C137" s="205"/>
      <c r="D137" s="186" t="s">
        <v>125</v>
      </c>
      <c r="E137" s="206" t="s">
        <v>19</v>
      </c>
      <c r="F137" s="207" t="s">
        <v>190</v>
      </c>
      <c r="G137" s="205"/>
      <c r="H137" s="208">
        <v>2.34</v>
      </c>
      <c r="I137" s="209"/>
      <c r="J137" s="205"/>
      <c r="K137" s="205"/>
      <c r="L137" s="210"/>
      <c r="M137" s="211"/>
      <c r="N137" s="212"/>
      <c r="O137" s="212"/>
      <c r="P137" s="212"/>
      <c r="Q137" s="212"/>
      <c r="R137" s="212"/>
      <c r="S137" s="212"/>
      <c r="T137" s="213"/>
      <c r="AT137" s="214" t="s">
        <v>125</v>
      </c>
      <c r="AU137" s="214" t="s">
        <v>77</v>
      </c>
      <c r="AV137" s="14" t="s">
        <v>79</v>
      </c>
      <c r="AW137" s="14" t="s">
        <v>32</v>
      </c>
      <c r="AX137" s="14" t="s">
        <v>77</v>
      </c>
      <c r="AY137" s="214" t="s">
        <v>111</v>
      </c>
    </row>
    <row r="138" spans="1:65" s="2" customFormat="1" ht="14.45" customHeight="1">
      <c r="A138" s="36"/>
      <c r="B138" s="37"/>
      <c r="C138" s="173" t="s">
        <v>191</v>
      </c>
      <c r="D138" s="173" t="s">
        <v>112</v>
      </c>
      <c r="E138" s="174" t="s">
        <v>192</v>
      </c>
      <c r="F138" s="175" t="s">
        <v>193</v>
      </c>
      <c r="G138" s="176" t="s">
        <v>194</v>
      </c>
      <c r="H138" s="177">
        <v>26</v>
      </c>
      <c r="I138" s="178"/>
      <c r="J138" s="179">
        <f>ROUND(I138*H138,2)</f>
        <v>0</v>
      </c>
      <c r="K138" s="175" t="s">
        <v>116</v>
      </c>
      <c r="L138" s="41"/>
      <c r="M138" s="180" t="s">
        <v>19</v>
      </c>
      <c r="N138" s="181" t="s">
        <v>41</v>
      </c>
      <c r="O138" s="66"/>
      <c r="P138" s="182">
        <f>O138*H138</f>
        <v>0</v>
      </c>
      <c r="Q138" s="182">
        <v>0</v>
      </c>
      <c r="R138" s="182">
        <f>Q138*H138</f>
        <v>0</v>
      </c>
      <c r="S138" s="182">
        <v>0.7</v>
      </c>
      <c r="T138" s="183">
        <f>S138*H138</f>
        <v>18.2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4" t="s">
        <v>117</v>
      </c>
      <c r="AT138" s="184" t="s">
        <v>112</v>
      </c>
      <c r="AU138" s="184" t="s">
        <v>77</v>
      </c>
      <c r="AY138" s="19" t="s">
        <v>111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9" t="s">
        <v>77</v>
      </c>
      <c r="BK138" s="185">
        <f>ROUND(I138*H138,2)</f>
        <v>0</v>
      </c>
      <c r="BL138" s="19" t="s">
        <v>117</v>
      </c>
      <c r="BM138" s="184" t="s">
        <v>195</v>
      </c>
    </row>
    <row r="139" spans="1:65" s="2" customFormat="1" ht="11.25">
      <c r="A139" s="36"/>
      <c r="B139" s="37"/>
      <c r="C139" s="38"/>
      <c r="D139" s="186" t="s">
        <v>119</v>
      </c>
      <c r="E139" s="38"/>
      <c r="F139" s="187" t="s">
        <v>196</v>
      </c>
      <c r="G139" s="38"/>
      <c r="H139" s="38"/>
      <c r="I139" s="188"/>
      <c r="J139" s="38"/>
      <c r="K139" s="38"/>
      <c r="L139" s="41"/>
      <c r="M139" s="189"/>
      <c r="N139" s="190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119</v>
      </c>
      <c r="AU139" s="19" t="s">
        <v>77</v>
      </c>
    </row>
    <row r="140" spans="1:65" s="2" customFormat="1" ht="11.25">
      <c r="A140" s="36"/>
      <c r="B140" s="37"/>
      <c r="C140" s="38"/>
      <c r="D140" s="191" t="s">
        <v>121</v>
      </c>
      <c r="E140" s="38"/>
      <c r="F140" s="192" t="s">
        <v>197</v>
      </c>
      <c r="G140" s="38"/>
      <c r="H140" s="38"/>
      <c r="I140" s="188"/>
      <c r="J140" s="38"/>
      <c r="K140" s="38"/>
      <c r="L140" s="41"/>
      <c r="M140" s="189"/>
      <c r="N140" s="190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121</v>
      </c>
      <c r="AU140" s="19" t="s">
        <v>77</v>
      </c>
    </row>
    <row r="141" spans="1:65" s="2" customFormat="1" ht="19.5">
      <c r="A141" s="36"/>
      <c r="B141" s="37"/>
      <c r="C141" s="38"/>
      <c r="D141" s="186" t="s">
        <v>123</v>
      </c>
      <c r="E141" s="38"/>
      <c r="F141" s="193" t="s">
        <v>124</v>
      </c>
      <c r="G141" s="38"/>
      <c r="H141" s="38"/>
      <c r="I141" s="188"/>
      <c r="J141" s="38"/>
      <c r="K141" s="38"/>
      <c r="L141" s="41"/>
      <c r="M141" s="189"/>
      <c r="N141" s="190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123</v>
      </c>
      <c r="AU141" s="19" t="s">
        <v>77</v>
      </c>
    </row>
    <row r="142" spans="1:65" s="2" customFormat="1" ht="22.15" customHeight="1">
      <c r="A142" s="36"/>
      <c r="B142" s="37"/>
      <c r="C142" s="173" t="s">
        <v>198</v>
      </c>
      <c r="D142" s="173" t="s">
        <v>112</v>
      </c>
      <c r="E142" s="174" t="s">
        <v>199</v>
      </c>
      <c r="F142" s="175" t="s">
        <v>200</v>
      </c>
      <c r="G142" s="176" t="s">
        <v>194</v>
      </c>
      <c r="H142" s="177">
        <v>175</v>
      </c>
      <c r="I142" s="178"/>
      <c r="J142" s="179">
        <f>ROUND(I142*H142,2)</f>
        <v>0</v>
      </c>
      <c r="K142" s="175" t="s">
        <v>19</v>
      </c>
      <c r="L142" s="41"/>
      <c r="M142" s="180" t="s">
        <v>19</v>
      </c>
      <c r="N142" s="181" t="s">
        <v>41</v>
      </c>
      <c r="O142" s="6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4" t="s">
        <v>117</v>
      </c>
      <c r="AT142" s="184" t="s">
        <v>112</v>
      </c>
      <c r="AU142" s="184" t="s">
        <v>77</v>
      </c>
      <c r="AY142" s="19" t="s">
        <v>111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9" t="s">
        <v>77</v>
      </c>
      <c r="BK142" s="185">
        <f>ROUND(I142*H142,2)</f>
        <v>0</v>
      </c>
      <c r="BL142" s="19" t="s">
        <v>117</v>
      </c>
      <c r="BM142" s="184" t="s">
        <v>201</v>
      </c>
    </row>
    <row r="143" spans="1:65" s="2" customFormat="1" ht="19.5">
      <c r="A143" s="36"/>
      <c r="B143" s="37"/>
      <c r="C143" s="38"/>
      <c r="D143" s="186" t="s">
        <v>119</v>
      </c>
      <c r="E143" s="38"/>
      <c r="F143" s="187" t="s">
        <v>202</v>
      </c>
      <c r="G143" s="38"/>
      <c r="H143" s="38"/>
      <c r="I143" s="188"/>
      <c r="J143" s="38"/>
      <c r="K143" s="38"/>
      <c r="L143" s="41"/>
      <c r="M143" s="189"/>
      <c r="N143" s="190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119</v>
      </c>
      <c r="AU143" s="19" t="s">
        <v>77</v>
      </c>
    </row>
    <row r="144" spans="1:65" s="2" customFormat="1" ht="29.25">
      <c r="A144" s="36"/>
      <c r="B144" s="37"/>
      <c r="C144" s="38"/>
      <c r="D144" s="186" t="s">
        <v>123</v>
      </c>
      <c r="E144" s="38"/>
      <c r="F144" s="193" t="s">
        <v>203</v>
      </c>
      <c r="G144" s="38"/>
      <c r="H144" s="38"/>
      <c r="I144" s="188"/>
      <c r="J144" s="38"/>
      <c r="K144" s="38"/>
      <c r="L144" s="41"/>
      <c r="M144" s="189"/>
      <c r="N144" s="190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123</v>
      </c>
      <c r="AU144" s="19" t="s">
        <v>77</v>
      </c>
    </row>
    <row r="145" spans="1:65" s="13" customFormat="1" ht="11.25">
      <c r="B145" s="194"/>
      <c r="C145" s="195"/>
      <c r="D145" s="186" t="s">
        <v>125</v>
      </c>
      <c r="E145" s="196" t="s">
        <v>19</v>
      </c>
      <c r="F145" s="197" t="s">
        <v>204</v>
      </c>
      <c r="G145" s="195"/>
      <c r="H145" s="196" t="s">
        <v>19</v>
      </c>
      <c r="I145" s="198"/>
      <c r="J145" s="195"/>
      <c r="K145" s="195"/>
      <c r="L145" s="199"/>
      <c r="M145" s="200"/>
      <c r="N145" s="201"/>
      <c r="O145" s="201"/>
      <c r="P145" s="201"/>
      <c r="Q145" s="201"/>
      <c r="R145" s="201"/>
      <c r="S145" s="201"/>
      <c r="T145" s="202"/>
      <c r="AT145" s="203" t="s">
        <v>125</v>
      </c>
      <c r="AU145" s="203" t="s">
        <v>77</v>
      </c>
      <c r="AV145" s="13" t="s">
        <v>77</v>
      </c>
      <c r="AW145" s="13" t="s">
        <v>32</v>
      </c>
      <c r="AX145" s="13" t="s">
        <v>70</v>
      </c>
      <c r="AY145" s="203" t="s">
        <v>111</v>
      </c>
    </row>
    <row r="146" spans="1:65" s="14" customFormat="1" ht="11.25">
      <c r="B146" s="204"/>
      <c r="C146" s="205"/>
      <c r="D146" s="186" t="s">
        <v>125</v>
      </c>
      <c r="E146" s="206" t="s">
        <v>19</v>
      </c>
      <c r="F146" s="207" t="s">
        <v>205</v>
      </c>
      <c r="G146" s="205"/>
      <c r="H146" s="208">
        <v>175</v>
      </c>
      <c r="I146" s="209"/>
      <c r="J146" s="205"/>
      <c r="K146" s="205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125</v>
      </c>
      <c r="AU146" s="214" t="s">
        <v>77</v>
      </c>
      <c r="AV146" s="14" t="s">
        <v>79</v>
      </c>
      <c r="AW146" s="14" t="s">
        <v>32</v>
      </c>
      <c r="AX146" s="14" t="s">
        <v>77</v>
      </c>
      <c r="AY146" s="214" t="s">
        <v>111</v>
      </c>
    </row>
    <row r="147" spans="1:65" s="2" customFormat="1" ht="22.15" customHeight="1">
      <c r="A147" s="36"/>
      <c r="B147" s="37"/>
      <c r="C147" s="173" t="s">
        <v>8</v>
      </c>
      <c r="D147" s="173" t="s">
        <v>112</v>
      </c>
      <c r="E147" s="174" t="s">
        <v>206</v>
      </c>
      <c r="F147" s="175" t="s">
        <v>207</v>
      </c>
      <c r="G147" s="176" t="s">
        <v>194</v>
      </c>
      <c r="H147" s="177">
        <v>175</v>
      </c>
      <c r="I147" s="178"/>
      <c r="J147" s="179">
        <f>ROUND(I147*H147,2)</f>
        <v>0</v>
      </c>
      <c r="K147" s="175" t="s">
        <v>19</v>
      </c>
      <c r="L147" s="41"/>
      <c r="M147" s="180" t="s">
        <v>19</v>
      </c>
      <c r="N147" s="181" t="s">
        <v>41</v>
      </c>
      <c r="O147" s="6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4" t="s">
        <v>117</v>
      </c>
      <c r="AT147" s="184" t="s">
        <v>112</v>
      </c>
      <c r="AU147" s="184" t="s">
        <v>77</v>
      </c>
      <c r="AY147" s="19" t="s">
        <v>111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9" t="s">
        <v>77</v>
      </c>
      <c r="BK147" s="185">
        <f>ROUND(I147*H147,2)</f>
        <v>0</v>
      </c>
      <c r="BL147" s="19" t="s">
        <v>117</v>
      </c>
      <c r="BM147" s="184" t="s">
        <v>208</v>
      </c>
    </row>
    <row r="148" spans="1:65" s="2" customFormat="1" ht="19.5">
      <c r="A148" s="36"/>
      <c r="B148" s="37"/>
      <c r="C148" s="38"/>
      <c r="D148" s="186" t="s">
        <v>119</v>
      </c>
      <c r="E148" s="38"/>
      <c r="F148" s="187" t="s">
        <v>209</v>
      </c>
      <c r="G148" s="38"/>
      <c r="H148" s="38"/>
      <c r="I148" s="188"/>
      <c r="J148" s="38"/>
      <c r="K148" s="38"/>
      <c r="L148" s="41"/>
      <c r="M148" s="189"/>
      <c r="N148" s="190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119</v>
      </c>
      <c r="AU148" s="19" t="s">
        <v>77</v>
      </c>
    </row>
    <row r="149" spans="1:65" s="2" customFormat="1" ht="39">
      <c r="A149" s="36"/>
      <c r="B149" s="37"/>
      <c r="C149" s="38"/>
      <c r="D149" s="186" t="s">
        <v>123</v>
      </c>
      <c r="E149" s="38"/>
      <c r="F149" s="193" t="s">
        <v>210</v>
      </c>
      <c r="G149" s="38"/>
      <c r="H149" s="38"/>
      <c r="I149" s="188"/>
      <c r="J149" s="38"/>
      <c r="K149" s="38"/>
      <c r="L149" s="41"/>
      <c r="M149" s="189"/>
      <c r="N149" s="190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123</v>
      </c>
      <c r="AU149" s="19" t="s">
        <v>77</v>
      </c>
    </row>
    <row r="150" spans="1:65" s="14" customFormat="1" ht="11.25">
      <c r="B150" s="204"/>
      <c r="C150" s="205"/>
      <c r="D150" s="186" t="s">
        <v>125</v>
      </c>
      <c r="E150" s="206" t="s">
        <v>19</v>
      </c>
      <c r="F150" s="207" t="s">
        <v>205</v>
      </c>
      <c r="G150" s="205"/>
      <c r="H150" s="208">
        <v>175</v>
      </c>
      <c r="I150" s="209"/>
      <c r="J150" s="205"/>
      <c r="K150" s="205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125</v>
      </c>
      <c r="AU150" s="214" t="s">
        <v>77</v>
      </c>
      <c r="AV150" s="14" t="s">
        <v>79</v>
      </c>
      <c r="AW150" s="14" t="s">
        <v>32</v>
      </c>
      <c r="AX150" s="14" t="s">
        <v>77</v>
      </c>
      <c r="AY150" s="214" t="s">
        <v>111</v>
      </c>
    </row>
    <row r="151" spans="1:65" s="2" customFormat="1" ht="22.15" customHeight="1">
      <c r="A151" s="36"/>
      <c r="B151" s="37"/>
      <c r="C151" s="173" t="s">
        <v>211</v>
      </c>
      <c r="D151" s="173" t="s">
        <v>112</v>
      </c>
      <c r="E151" s="174" t="s">
        <v>212</v>
      </c>
      <c r="F151" s="175" t="s">
        <v>213</v>
      </c>
      <c r="G151" s="176" t="s">
        <v>214</v>
      </c>
      <c r="H151" s="177">
        <v>4.0599999999999996</v>
      </c>
      <c r="I151" s="178"/>
      <c r="J151" s="179">
        <f>ROUND(I151*H151,2)</f>
        <v>0</v>
      </c>
      <c r="K151" s="175" t="s">
        <v>19</v>
      </c>
      <c r="L151" s="41"/>
      <c r="M151" s="180" t="s">
        <v>19</v>
      </c>
      <c r="N151" s="181" t="s">
        <v>41</v>
      </c>
      <c r="O151" s="6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4" t="s">
        <v>117</v>
      </c>
      <c r="AT151" s="184" t="s">
        <v>112</v>
      </c>
      <c r="AU151" s="184" t="s">
        <v>77</v>
      </c>
      <c r="AY151" s="19" t="s">
        <v>111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9" t="s">
        <v>77</v>
      </c>
      <c r="BK151" s="185">
        <f>ROUND(I151*H151,2)</f>
        <v>0</v>
      </c>
      <c r="BL151" s="19" t="s">
        <v>117</v>
      </c>
      <c r="BM151" s="184" t="s">
        <v>215</v>
      </c>
    </row>
    <row r="152" spans="1:65" s="2" customFormat="1" ht="11.25">
      <c r="A152" s="36"/>
      <c r="B152" s="37"/>
      <c r="C152" s="38"/>
      <c r="D152" s="186" t="s">
        <v>119</v>
      </c>
      <c r="E152" s="38"/>
      <c r="F152" s="187" t="s">
        <v>216</v>
      </c>
      <c r="G152" s="38"/>
      <c r="H152" s="38"/>
      <c r="I152" s="188"/>
      <c r="J152" s="38"/>
      <c r="K152" s="38"/>
      <c r="L152" s="41"/>
      <c r="M152" s="189"/>
      <c r="N152" s="190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119</v>
      </c>
      <c r="AU152" s="19" t="s">
        <v>77</v>
      </c>
    </row>
    <row r="153" spans="1:65" s="2" customFormat="1" ht="39">
      <c r="A153" s="36"/>
      <c r="B153" s="37"/>
      <c r="C153" s="38"/>
      <c r="D153" s="186" t="s">
        <v>123</v>
      </c>
      <c r="E153" s="38"/>
      <c r="F153" s="193" t="s">
        <v>217</v>
      </c>
      <c r="G153" s="38"/>
      <c r="H153" s="38"/>
      <c r="I153" s="188"/>
      <c r="J153" s="38"/>
      <c r="K153" s="38"/>
      <c r="L153" s="41"/>
      <c r="M153" s="189"/>
      <c r="N153" s="190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123</v>
      </c>
      <c r="AU153" s="19" t="s">
        <v>77</v>
      </c>
    </row>
    <row r="154" spans="1:65" s="14" customFormat="1" ht="11.25">
      <c r="B154" s="204"/>
      <c r="C154" s="205"/>
      <c r="D154" s="186" t="s">
        <v>125</v>
      </c>
      <c r="E154" s="206" t="s">
        <v>19</v>
      </c>
      <c r="F154" s="207" t="s">
        <v>218</v>
      </c>
      <c r="G154" s="205"/>
      <c r="H154" s="208">
        <v>4.0599999999999996</v>
      </c>
      <c r="I154" s="209"/>
      <c r="J154" s="205"/>
      <c r="K154" s="205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125</v>
      </c>
      <c r="AU154" s="214" t="s">
        <v>77</v>
      </c>
      <c r="AV154" s="14" t="s">
        <v>79</v>
      </c>
      <c r="AW154" s="14" t="s">
        <v>32</v>
      </c>
      <c r="AX154" s="14" t="s">
        <v>77</v>
      </c>
      <c r="AY154" s="214" t="s">
        <v>111</v>
      </c>
    </row>
    <row r="155" spans="1:65" s="13" customFormat="1" ht="11.25">
      <c r="B155" s="194"/>
      <c r="C155" s="195"/>
      <c r="D155" s="186" t="s">
        <v>125</v>
      </c>
      <c r="E155" s="196" t="s">
        <v>19</v>
      </c>
      <c r="F155" s="197" t="s">
        <v>219</v>
      </c>
      <c r="G155" s="195"/>
      <c r="H155" s="196" t="s">
        <v>19</v>
      </c>
      <c r="I155" s="198"/>
      <c r="J155" s="195"/>
      <c r="K155" s="195"/>
      <c r="L155" s="199"/>
      <c r="M155" s="200"/>
      <c r="N155" s="201"/>
      <c r="O155" s="201"/>
      <c r="P155" s="201"/>
      <c r="Q155" s="201"/>
      <c r="R155" s="201"/>
      <c r="S155" s="201"/>
      <c r="T155" s="202"/>
      <c r="AT155" s="203" t="s">
        <v>125</v>
      </c>
      <c r="AU155" s="203" t="s">
        <v>77</v>
      </c>
      <c r="AV155" s="13" t="s">
        <v>77</v>
      </c>
      <c r="AW155" s="13" t="s">
        <v>32</v>
      </c>
      <c r="AX155" s="13" t="s">
        <v>70</v>
      </c>
      <c r="AY155" s="203" t="s">
        <v>111</v>
      </c>
    </row>
    <row r="156" spans="1:65" s="12" customFormat="1" ht="22.9" customHeight="1">
      <c r="B156" s="159"/>
      <c r="C156" s="160"/>
      <c r="D156" s="161" t="s">
        <v>69</v>
      </c>
      <c r="E156" s="215" t="s">
        <v>77</v>
      </c>
      <c r="F156" s="215" t="s">
        <v>220</v>
      </c>
      <c r="G156" s="160"/>
      <c r="H156" s="160"/>
      <c r="I156" s="163"/>
      <c r="J156" s="216">
        <f>BK156</f>
        <v>0</v>
      </c>
      <c r="K156" s="160"/>
      <c r="L156" s="165"/>
      <c r="M156" s="166"/>
      <c r="N156" s="167"/>
      <c r="O156" s="167"/>
      <c r="P156" s="168">
        <f>SUM(P157:P168)</f>
        <v>0</v>
      </c>
      <c r="Q156" s="167"/>
      <c r="R156" s="168">
        <f>SUM(R157:R168)</f>
        <v>0.18694</v>
      </c>
      <c r="S156" s="167"/>
      <c r="T156" s="169">
        <f>SUM(T157:T168)</f>
        <v>0</v>
      </c>
      <c r="AR156" s="170" t="s">
        <v>77</v>
      </c>
      <c r="AT156" s="171" t="s">
        <v>69</v>
      </c>
      <c r="AU156" s="171" t="s">
        <v>77</v>
      </c>
      <c r="AY156" s="170" t="s">
        <v>111</v>
      </c>
      <c r="BK156" s="172">
        <f>SUM(BK157:BK168)</f>
        <v>0</v>
      </c>
    </row>
    <row r="157" spans="1:65" s="2" customFormat="1" ht="14.45" customHeight="1">
      <c r="A157" s="36"/>
      <c r="B157" s="37"/>
      <c r="C157" s="173" t="s">
        <v>221</v>
      </c>
      <c r="D157" s="173" t="s">
        <v>112</v>
      </c>
      <c r="E157" s="174" t="s">
        <v>222</v>
      </c>
      <c r="F157" s="175" t="s">
        <v>223</v>
      </c>
      <c r="G157" s="176" t="s">
        <v>194</v>
      </c>
      <c r="H157" s="177">
        <v>26</v>
      </c>
      <c r="I157" s="178"/>
      <c r="J157" s="179">
        <f>ROUND(I157*H157,2)</f>
        <v>0</v>
      </c>
      <c r="K157" s="175" t="s">
        <v>116</v>
      </c>
      <c r="L157" s="41"/>
      <c r="M157" s="180" t="s">
        <v>19</v>
      </c>
      <c r="N157" s="181" t="s">
        <v>41</v>
      </c>
      <c r="O157" s="66"/>
      <c r="P157" s="182">
        <f>O157*H157</f>
        <v>0</v>
      </c>
      <c r="Q157" s="182">
        <v>7.1900000000000002E-3</v>
      </c>
      <c r="R157" s="182">
        <f>Q157*H157</f>
        <v>0.18694</v>
      </c>
      <c r="S157" s="182">
        <v>0</v>
      </c>
      <c r="T157" s="183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4" t="s">
        <v>117</v>
      </c>
      <c r="AT157" s="184" t="s">
        <v>112</v>
      </c>
      <c r="AU157" s="184" t="s">
        <v>79</v>
      </c>
      <c r="AY157" s="19" t="s">
        <v>111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9" t="s">
        <v>77</v>
      </c>
      <c r="BK157" s="185">
        <f>ROUND(I157*H157,2)</f>
        <v>0</v>
      </c>
      <c r="BL157" s="19" t="s">
        <v>117</v>
      </c>
      <c r="BM157" s="184" t="s">
        <v>224</v>
      </c>
    </row>
    <row r="158" spans="1:65" s="2" customFormat="1" ht="11.25">
      <c r="A158" s="36"/>
      <c r="B158" s="37"/>
      <c r="C158" s="38"/>
      <c r="D158" s="186" t="s">
        <v>119</v>
      </c>
      <c r="E158" s="38"/>
      <c r="F158" s="187" t="s">
        <v>225</v>
      </c>
      <c r="G158" s="38"/>
      <c r="H158" s="38"/>
      <c r="I158" s="188"/>
      <c r="J158" s="38"/>
      <c r="K158" s="38"/>
      <c r="L158" s="41"/>
      <c r="M158" s="189"/>
      <c r="N158" s="190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119</v>
      </c>
      <c r="AU158" s="19" t="s">
        <v>79</v>
      </c>
    </row>
    <row r="159" spans="1:65" s="2" customFormat="1" ht="11.25">
      <c r="A159" s="36"/>
      <c r="B159" s="37"/>
      <c r="C159" s="38"/>
      <c r="D159" s="191" t="s">
        <v>121</v>
      </c>
      <c r="E159" s="38"/>
      <c r="F159" s="192" t="s">
        <v>226</v>
      </c>
      <c r="G159" s="38"/>
      <c r="H159" s="38"/>
      <c r="I159" s="188"/>
      <c r="J159" s="38"/>
      <c r="K159" s="38"/>
      <c r="L159" s="41"/>
      <c r="M159" s="189"/>
      <c r="N159" s="190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121</v>
      </c>
      <c r="AU159" s="19" t="s">
        <v>79</v>
      </c>
    </row>
    <row r="160" spans="1:65" s="2" customFormat="1" ht="19.5">
      <c r="A160" s="36"/>
      <c r="B160" s="37"/>
      <c r="C160" s="38"/>
      <c r="D160" s="186" t="s">
        <v>123</v>
      </c>
      <c r="E160" s="38"/>
      <c r="F160" s="193" t="s">
        <v>227</v>
      </c>
      <c r="G160" s="38"/>
      <c r="H160" s="38"/>
      <c r="I160" s="188"/>
      <c r="J160" s="38"/>
      <c r="K160" s="38"/>
      <c r="L160" s="41"/>
      <c r="M160" s="189"/>
      <c r="N160" s="190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123</v>
      </c>
      <c r="AU160" s="19" t="s">
        <v>79</v>
      </c>
    </row>
    <row r="161" spans="1:65" s="14" customFormat="1" ht="11.25">
      <c r="B161" s="204"/>
      <c r="C161" s="205"/>
      <c r="D161" s="186" t="s">
        <v>125</v>
      </c>
      <c r="E161" s="206" t="s">
        <v>19</v>
      </c>
      <c r="F161" s="207" t="s">
        <v>228</v>
      </c>
      <c r="G161" s="205"/>
      <c r="H161" s="208">
        <v>26</v>
      </c>
      <c r="I161" s="209"/>
      <c r="J161" s="205"/>
      <c r="K161" s="205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125</v>
      </c>
      <c r="AU161" s="214" t="s">
        <v>79</v>
      </c>
      <c r="AV161" s="14" t="s">
        <v>79</v>
      </c>
      <c r="AW161" s="14" t="s">
        <v>32</v>
      </c>
      <c r="AX161" s="14" t="s">
        <v>70</v>
      </c>
      <c r="AY161" s="214" t="s">
        <v>111</v>
      </c>
    </row>
    <row r="162" spans="1:65" s="15" customFormat="1" ht="11.25">
      <c r="B162" s="217"/>
      <c r="C162" s="218"/>
      <c r="D162" s="186" t="s">
        <v>125</v>
      </c>
      <c r="E162" s="219" t="s">
        <v>19</v>
      </c>
      <c r="F162" s="220" t="s">
        <v>229</v>
      </c>
      <c r="G162" s="218"/>
      <c r="H162" s="221">
        <v>26</v>
      </c>
      <c r="I162" s="222"/>
      <c r="J162" s="218"/>
      <c r="K162" s="218"/>
      <c r="L162" s="223"/>
      <c r="M162" s="224"/>
      <c r="N162" s="225"/>
      <c r="O162" s="225"/>
      <c r="P162" s="225"/>
      <c r="Q162" s="225"/>
      <c r="R162" s="225"/>
      <c r="S162" s="225"/>
      <c r="T162" s="226"/>
      <c r="AT162" s="227" t="s">
        <v>125</v>
      </c>
      <c r="AU162" s="227" t="s">
        <v>79</v>
      </c>
      <c r="AV162" s="15" t="s">
        <v>117</v>
      </c>
      <c r="AW162" s="15" t="s">
        <v>32</v>
      </c>
      <c r="AX162" s="15" t="s">
        <v>77</v>
      </c>
      <c r="AY162" s="227" t="s">
        <v>111</v>
      </c>
    </row>
    <row r="163" spans="1:65" s="2" customFormat="1" ht="19.899999999999999" customHeight="1">
      <c r="A163" s="36"/>
      <c r="B163" s="37"/>
      <c r="C163" s="173" t="s">
        <v>230</v>
      </c>
      <c r="D163" s="173" t="s">
        <v>112</v>
      </c>
      <c r="E163" s="174" t="s">
        <v>231</v>
      </c>
      <c r="F163" s="175" t="s">
        <v>232</v>
      </c>
      <c r="G163" s="176" t="s">
        <v>130</v>
      </c>
      <c r="H163" s="177">
        <v>0.5</v>
      </c>
      <c r="I163" s="178"/>
      <c r="J163" s="179">
        <f>ROUND(I163*H163,2)</f>
        <v>0</v>
      </c>
      <c r="K163" s="175" t="s">
        <v>116</v>
      </c>
      <c r="L163" s="41"/>
      <c r="M163" s="180" t="s">
        <v>19</v>
      </c>
      <c r="N163" s="181" t="s">
        <v>41</v>
      </c>
      <c r="O163" s="6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4" t="s">
        <v>117</v>
      </c>
      <c r="AT163" s="184" t="s">
        <v>112</v>
      </c>
      <c r="AU163" s="184" t="s">
        <v>79</v>
      </c>
      <c r="AY163" s="19" t="s">
        <v>111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9" t="s">
        <v>77</v>
      </c>
      <c r="BK163" s="185">
        <f>ROUND(I163*H163,2)</f>
        <v>0</v>
      </c>
      <c r="BL163" s="19" t="s">
        <v>117</v>
      </c>
      <c r="BM163" s="184" t="s">
        <v>233</v>
      </c>
    </row>
    <row r="164" spans="1:65" s="2" customFormat="1" ht="19.5">
      <c r="A164" s="36"/>
      <c r="B164" s="37"/>
      <c r="C164" s="38"/>
      <c r="D164" s="186" t="s">
        <v>119</v>
      </c>
      <c r="E164" s="38"/>
      <c r="F164" s="187" t="s">
        <v>234</v>
      </c>
      <c r="G164" s="38"/>
      <c r="H164" s="38"/>
      <c r="I164" s="188"/>
      <c r="J164" s="38"/>
      <c r="K164" s="38"/>
      <c r="L164" s="41"/>
      <c r="M164" s="189"/>
      <c r="N164" s="190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119</v>
      </c>
      <c r="AU164" s="19" t="s">
        <v>79</v>
      </c>
    </row>
    <row r="165" spans="1:65" s="2" customFormat="1" ht="11.25">
      <c r="A165" s="36"/>
      <c r="B165" s="37"/>
      <c r="C165" s="38"/>
      <c r="D165" s="191" t="s">
        <v>121</v>
      </c>
      <c r="E165" s="38"/>
      <c r="F165" s="192" t="s">
        <v>235</v>
      </c>
      <c r="G165" s="38"/>
      <c r="H165" s="38"/>
      <c r="I165" s="188"/>
      <c r="J165" s="38"/>
      <c r="K165" s="38"/>
      <c r="L165" s="41"/>
      <c r="M165" s="189"/>
      <c r="N165" s="190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121</v>
      </c>
      <c r="AU165" s="19" t="s">
        <v>79</v>
      </c>
    </row>
    <row r="166" spans="1:65" s="2" customFormat="1" ht="19.5">
      <c r="A166" s="36"/>
      <c r="B166" s="37"/>
      <c r="C166" s="38"/>
      <c r="D166" s="186" t="s">
        <v>123</v>
      </c>
      <c r="E166" s="38"/>
      <c r="F166" s="193" t="s">
        <v>236</v>
      </c>
      <c r="G166" s="38"/>
      <c r="H166" s="38"/>
      <c r="I166" s="188"/>
      <c r="J166" s="38"/>
      <c r="K166" s="38"/>
      <c r="L166" s="41"/>
      <c r="M166" s="189"/>
      <c r="N166" s="190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123</v>
      </c>
      <c r="AU166" s="19" t="s">
        <v>79</v>
      </c>
    </row>
    <row r="167" spans="1:65" s="14" customFormat="1" ht="11.25">
      <c r="B167" s="204"/>
      <c r="C167" s="205"/>
      <c r="D167" s="186" t="s">
        <v>125</v>
      </c>
      <c r="E167" s="206" t="s">
        <v>19</v>
      </c>
      <c r="F167" s="207" t="s">
        <v>237</v>
      </c>
      <c r="G167" s="205"/>
      <c r="H167" s="208">
        <v>0.5</v>
      </c>
      <c r="I167" s="209"/>
      <c r="J167" s="205"/>
      <c r="K167" s="205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125</v>
      </c>
      <c r="AU167" s="214" t="s">
        <v>79</v>
      </c>
      <c r="AV167" s="14" t="s">
        <v>79</v>
      </c>
      <c r="AW167" s="14" t="s">
        <v>32</v>
      </c>
      <c r="AX167" s="14" t="s">
        <v>70</v>
      </c>
      <c r="AY167" s="214" t="s">
        <v>111</v>
      </c>
    </row>
    <row r="168" spans="1:65" s="15" customFormat="1" ht="11.25">
      <c r="B168" s="217"/>
      <c r="C168" s="218"/>
      <c r="D168" s="186" t="s">
        <v>125</v>
      </c>
      <c r="E168" s="219" t="s">
        <v>19</v>
      </c>
      <c r="F168" s="220" t="s">
        <v>229</v>
      </c>
      <c r="G168" s="218"/>
      <c r="H168" s="221">
        <v>0.5</v>
      </c>
      <c r="I168" s="222"/>
      <c r="J168" s="218"/>
      <c r="K168" s="218"/>
      <c r="L168" s="223"/>
      <c r="M168" s="224"/>
      <c r="N168" s="225"/>
      <c r="O168" s="225"/>
      <c r="P168" s="225"/>
      <c r="Q168" s="225"/>
      <c r="R168" s="225"/>
      <c r="S168" s="225"/>
      <c r="T168" s="226"/>
      <c r="AT168" s="227" t="s">
        <v>125</v>
      </c>
      <c r="AU168" s="227" t="s">
        <v>79</v>
      </c>
      <c r="AV168" s="15" t="s">
        <v>117</v>
      </c>
      <c r="AW168" s="15" t="s">
        <v>32</v>
      </c>
      <c r="AX168" s="15" t="s">
        <v>77</v>
      </c>
      <c r="AY168" s="227" t="s">
        <v>111</v>
      </c>
    </row>
    <row r="169" spans="1:65" s="12" customFormat="1" ht="22.9" customHeight="1">
      <c r="B169" s="159"/>
      <c r="C169" s="160"/>
      <c r="D169" s="161" t="s">
        <v>69</v>
      </c>
      <c r="E169" s="215" t="s">
        <v>175</v>
      </c>
      <c r="F169" s="215" t="s">
        <v>238</v>
      </c>
      <c r="G169" s="160"/>
      <c r="H169" s="160"/>
      <c r="I169" s="163"/>
      <c r="J169" s="216">
        <f>BK169</f>
        <v>0</v>
      </c>
      <c r="K169" s="160"/>
      <c r="L169" s="165"/>
      <c r="M169" s="166"/>
      <c r="N169" s="167"/>
      <c r="O169" s="167"/>
      <c r="P169" s="168">
        <f>SUM(P170:P177)</f>
        <v>0</v>
      </c>
      <c r="Q169" s="167"/>
      <c r="R169" s="168">
        <f>SUM(R170:R177)</f>
        <v>4.8308</v>
      </c>
      <c r="S169" s="167"/>
      <c r="T169" s="169">
        <f>SUM(T170:T177)</f>
        <v>0</v>
      </c>
      <c r="AR169" s="170" t="s">
        <v>77</v>
      </c>
      <c r="AT169" s="171" t="s">
        <v>69</v>
      </c>
      <c r="AU169" s="171" t="s">
        <v>77</v>
      </c>
      <c r="AY169" s="170" t="s">
        <v>111</v>
      </c>
      <c r="BK169" s="172">
        <f>SUM(BK170:BK177)</f>
        <v>0</v>
      </c>
    </row>
    <row r="170" spans="1:65" s="2" customFormat="1" ht="14.45" customHeight="1">
      <c r="A170" s="36"/>
      <c r="B170" s="37"/>
      <c r="C170" s="228" t="s">
        <v>239</v>
      </c>
      <c r="D170" s="228" t="s">
        <v>240</v>
      </c>
      <c r="E170" s="229" t="s">
        <v>241</v>
      </c>
      <c r="F170" s="230" t="s">
        <v>242</v>
      </c>
      <c r="G170" s="231" t="s">
        <v>194</v>
      </c>
      <c r="H170" s="232">
        <v>13</v>
      </c>
      <c r="I170" s="233"/>
      <c r="J170" s="234">
        <f>ROUND(I170*H170,2)</f>
        <v>0</v>
      </c>
      <c r="K170" s="230" t="s">
        <v>116</v>
      </c>
      <c r="L170" s="235"/>
      <c r="M170" s="236" t="s">
        <v>19</v>
      </c>
      <c r="N170" s="237" t="s">
        <v>41</v>
      </c>
      <c r="O170" s="66"/>
      <c r="P170" s="182">
        <f>O170*H170</f>
        <v>0</v>
      </c>
      <c r="Q170" s="182">
        <v>0.37159999999999999</v>
      </c>
      <c r="R170" s="182">
        <f>Q170*H170</f>
        <v>4.8308</v>
      </c>
      <c r="S170" s="182">
        <v>0</v>
      </c>
      <c r="T170" s="183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4" t="s">
        <v>175</v>
      </c>
      <c r="AT170" s="184" t="s">
        <v>240</v>
      </c>
      <c r="AU170" s="184" t="s">
        <v>79</v>
      </c>
      <c r="AY170" s="19" t="s">
        <v>111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9" t="s">
        <v>77</v>
      </c>
      <c r="BK170" s="185">
        <f>ROUND(I170*H170,2)</f>
        <v>0</v>
      </c>
      <c r="BL170" s="19" t="s">
        <v>117</v>
      </c>
      <c r="BM170" s="184" t="s">
        <v>243</v>
      </c>
    </row>
    <row r="171" spans="1:65" s="2" customFormat="1" ht="11.25">
      <c r="A171" s="36"/>
      <c r="B171" s="37"/>
      <c r="C171" s="38"/>
      <c r="D171" s="186" t="s">
        <v>119</v>
      </c>
      <c r="E171" s="38"/>
      <c r="F171" s="187" t="s">
        <v>242</v>
      </c>
      <c r="G171" s="38"/>
      <c r="H171" s="38"/>
      <c r="I171" s="188"/>
      <c r="J171" s="38"/>
      <c r="K171" s="38"/>
      <c r="L171" s="41"/>
      <c r="M171" s="189"/>
      <c r="N171" s="190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119</v>
      </c>
      <c r="AU171" s="19" t="s">
        <v>79</v>
      </c>
    </row>
    <row r="172" spans="1:65" s="2" customFormat="1" ht="14.45" customHeight="1">
      <c r="A172" s="36"/>
      <c r="B172" s="37"/>
      <c r="C172" s="173" t="s">
        <v>244</v>
      </c>
      <c r="D172" s="173" t="s">
        <v>112</v>
      </c>
      <c r="E172" s="174" t="s">
        <v>245</v>
      </c>
      <c r="F172" s="175" t="s">
        <v>246</v>
      </c>
      <c r="G172" s="176" t="s">
        <v>194</v>
      </c>
      <c r="H172" s="177">
        <v>26</v>
      </c>
      <c r="I172" s="178"/>
      <c r="J172" s="179">
        <f>ROUND(I172*H172,2)</f>
        <v>0</v>
      </c>
      <c r="K172" s="175" t="s">
        <v>116</v>
      </c>
      <c r="L172" s="41"/>
      <c r="M172" s="180" t="s">
        <v>19</v>
      </c>
      <c r="N172" s="181" t="s">
        <v>41</v>
      </c>
      <c r="O172" s="6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4" t="s">
        <v>247</v>
      </c>
      <c r="AT172" s="184" t="s">
        <v>112</v>
      </c>
      <c r="AU172" s="184" t="s">
        <v>79</v>
      </c>
      <c r="AY172" s="19" t="s">
        <v>111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9" t="s">
        <v>77</v>
      </c>
      <c r="BK172" s="185">
        <f>ROUND(I172*H172,2)</f>
        <v>0</v>
      </c>
      <c r="BL172" s="19" t="s">
        <v>247</v>
      </c>
      <c r="BM172" s="184" t="s">
        <v>248</v>
      </c>
    </row>
    <row r="173" spans="1:65" s="2" customFormat="1" ht="11.25">
      <c r="A173" s="36"/>
      <c r="B173" s="37"/>
      <c r="C173" s="38"/>
      <c r="D173" s="186" t="s">
        <v>119</v>
      </c>
      <c r="E173" s="38"/>
      <c r="F173" s="187" t="s">
        <v>249</v>
      </c>
      <c r="G173" s="38"/>
      <c r="H173" s="38"/>
      <c r="I173" s="188"/>
      <c r="J173" s="38"/>
      <c r="K173" s="38"/>
      <c r="L173" s="41"/>
      <c r="M173" s="189"/>
      <c r="N173" s="190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119</v>
      </c>
      <c r="AU173" s="19" t="s">
        <v>79</v>
      </c>
    </row>
    <row r="174" spans="1:65" s="2" customFormat="1" ht="11.25">
      <c r="A174" s="36"/>
      <c r="B174" s="37"/>
      <c r="C174" s="38"/>
      <c r="D174" s="191" t="s">
        <v>121</v>
      </c>
      <c r="E174" s="38"/>
      <c r="F174" s="192" t="s">
        <v>250</v>
      </c>
      <c r="G174" s="38"/>
      <c r="H174" s="38"/>
      <c r="I174" s="188"/>
      <c r="J174" s="38"/>
      <c r="K174" s="38"/>
      <c r="L174" s="41"/>
      <c r="M174" s="189"/>
      <c r="N174" s="190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121</v>
      </c>
      <c r="AU174" s="19" t="s">
        <v>79</v>
      </c>
    </row>
    <row r="175" spans="1:65" s="14" customFormat="1" ht="11.25">
      <c r="B175" s="204"/>
      <c r="C175" s="205"/>
      <c r="D175" s="186" t="s">
        <v>125</v>
      </c>
      <c r="E175" s="206" t="s">
        <v>19</v>
      </c>
      <c r="F175" s="207" t="s">
        <v>228</v>
      </c>
      <c r="G175" s="205"/>
      <c r="H175" s="208">
        <v>26</v>
      </c>
      <c r="I175" s="209"/>
      <c r="J175" s="205"/>
      <c r="K175" s="205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125</v>
      </c>
      <c r="AU175" s="214" t="s">
        <v>79</v>
      </c>
      <c r="AV175" s="14" t="s">
        <v>79</v>
      </c>
      <c r="AW175" s="14" t="s">
        <v>32</v>
      </c>
      <c r="AX175" s="14" t="s">
        <v>70</v>
      </c>
      <c r="AY175" s="214" t="s">
        <v>111</v>
      </c>
    </row>
    <row r="176" spans="1:65" s="13" customFormat="1" ht="11.25">
      <c r="B176" s="194"/>
      <c r="C176" s="195"/>
      <c r="D176" s="186" t="s">
        <v>125</v>
      </c>
      <c r="E176" s="196" t="s">
        <v>19</v>
      </c>
      <c r="F176" s="197" t="s">
        <v>251</v>
      </c>
      <c r="G176" s="195"/>
      <c r="H176" s="196" t="s">
        <v>19</v>
      </c>
      <c r="I176" s="198"/>
      <c r="J176" s="195"/>
      <c r="K176" s="195"/>
      <c r="L176" s="199"/>
      <c r="M176" s="200"/>
      <c r="N176" s="201"/>
      <c r="O176" s="201"/>
      <c r="P176" s="201"/>
      <c r="Q176" s="201"/>
      <c r="R176" s="201"/>
      <c r="S176" s="201"/>
      <c r="T176" s="202"/>
      <c r="AT176" s="203" t="s">
        <v>125</v>
      </c>
      <c r="AU176" s="203" t="s">
        <v>79</v>
      </c>
      <c r="AV176" s="13" t="s">
        <v>77</v>
      </c>
      <c r="AW176" s="13" t="s">
        <v>32</v>
      </c>
      <c r="AX176" s="13" t="s">
        <v>70</v>
      </c>
      <c r="AY176" s="203" t="s">
        <v>111</v>
      </c>
    </row>
    <row r="177" spans="1:65" s="15" customFormat="1" ht="11.25">
      <c r="B177" s="217"/>
      <c r="C177" s="218"/>
      <c r="D177" s="186" t="s">
        <v>125</v>
      </c>
      <c r="E177" s="219" t="s">
        <v>19</v>
      </c>
      <c r="F177" s="220" t="s">
        <v>229</v>
      </c>
      <c r="G177" s="218"/>
      <c r="H177" s="221">
        <v>26</v>
      </c>
      <c r="I177" s="222"/>
      <c r="J177" s="218"/>
      <c r="K177" s="218"/>
      <c r="L177" s="223"/>
      <c r="M177" s="224"/>
      <c r="N177" s="225"/>
      <c r="O177" s="225"/>
      <c r="P177" s="225"/>
      <c r="Q177" s="225"/>
      <c r="R177" s="225"/>
      <c r="S177" s="225"/>
      <c r="T177" s="226"/>
      <c r="AT177" s="227" t="s">
        <v>125</v>
      </c>
      <c r="AU177" s="227" t="s">
        <v>79</v>
      </c>
      <c r="AV177" s="15" t="s">
        <v>117</v>
      </c>
      <c r="AW177" s="15" t="s">
        <v>32</v>
      </c>
      <c r="AX177" s="15" t="s">
        <v>77</v>
      </c>
      <c r="AY177" s="227" t="s">
        <v>111</v>
      </c>
    </row>
    <row r="178" spans="1:65" s="12" customFormat="1" ht="25.9" customHeight="1">
      <c r="B178" s="159"/>
      <c r="C178" s="160"/>
      <c r="D178" s="161" t="s">
        <v>69</v>
      </c>
      <c r="E178" s="162" t="s">
        <v>252</v>
      </c>
      <c r="F178" s="162" t="s">
        <v>253</v>
      </c>
      <c r="G178" s="160"/>
      <c r="H178" s="160"/>
      <c r="I178" s="163"/>
      <c r="J178" s="164">
        <f>BK178</f>
        <v>0</v>
      </c>
      <c r="K178" s="160"/>
      <c r="L178" s="165"/>
      <c r="M178" s="166"/>
      <c r="N178" s="167"/>
      <c r="O178" s="167"/>
      <c r="P178" s="168">
        <f>P179</f>
        <v>0</v>
      </c>
      <c r="Q178" s="167"/>
      <c r="R178" s="168">
        <f>R179</f>
        <v>0</v>
      </c>
      <c r="S178" s="167"/>
      <c r="T178" s="169">
        <f>T179</f>
        <v>0</v>
      </c>
      <c r="AR178" s="170" t="s">
        <v>117</v>
      </c>
      <c r="AT178" s="171" t="s">
        <v>69</v>
      </c>
      <c r="AU178" s="171" t="s">
        <v>70</v>
      </c>
      <c r="AY178" s="170" t="s">
        <v>111</v>
      </c>
      <c r="BK178" s="172">
        <f>BK179</f>
        <v>0</v>
      </c>
    </row>
    <row r="179" spans="1:65" s="12" customFormat="1" ht="22.9" customHeight="1">
      <c r="B179" s="159"/>
      <c r="C179" s="160"/>
      <c r="D179" s="161" t="s">
        <v>69</v>
      </c>
      <c r="E179" s="215" t="s">
        <v>254</v>
      </c>
      <c r="F179" s="215" t="s">
        <v>255</v>
      </c>
      <c r="G179" s="160"/>
      <c r="H179" s="160"/>
      <c r="I179" s="163"/>
      <c r="J179" s="216">
        <f>BK179</f>
        <v>0</v>
      </c>
      <c r="K179" s="160"/>
      <c r="L179" s="165"/>
      <c r="M179" s="166"/>
      <c r="N179" s="167"/>
      <c r="O179" s="167"/>
      <c r="P179" s="168">
        <f>SUM(P180:P182)</f>
        <v>0</v>
      </c>
      <c r="Q179" s="167"/>
      <c r="R179" s="168">
        <f>SUM(R180:R182)</f>
        <v>0</v>
      </c>
      <c r="S179" s="167"/>
      <c r="T179" s="169">
        <f>SUM(T180:T182)</f>
        <v>0</v>
      </c>
      <c r="AR179" s="170" t="s">
        <v>117</v>
      </c>
      <c r="AT179" s="171" t="s">
        <v>69</v>
      </c>
      <c r="AU179" s="171" t="s">
        <v>77</v>
      </c>
      <c r="AY179" s="170" t="s">
        <v>111</v>
      </c>
      <c r="BK179" s="172">
        <f>SUM(BK180:BK182)</f>
        <v>0</v>
      </c>
    </row>
    <row r="180" spans="1:65" s="2" customFormat="1" ht="14.45" customHeight="1">
      <c r="A180" s="36"/>
      <c r="B180" s="37"/>
      <c r="C180" s="173" t="s">
        <v>256</v>
      </c>
      <c r="D180" s="173" t="s">
        <v>112</v>
      </c>
      <c r="E180" s="174" t="s">
        <v>257</v>
      </c>
      <c r="F180" s="175" t="s">
        <v>258</v>
      </c>
      <c r="G180" s="176" t="s">
        <v>214</v>
      </c>
      <c r="H180" s="177">
        <v>5.0830000000000002</v>
      </c>
      <c r="I180" s="178"/>
      <c r="J180" s="179">
        <f>ROUND(I180*H180,2)</f>
        <v>0</v>
      </c>
      <c r="K180" s="175" t="s">
        <v>116</v>
      </c>
      <c r="L180" s="41"/>
      <c r="M180" s="180" t="s">
        <v>19</v>
      </c>
      <c r="N180" s="181" t="s">
        <v>41</v>
      </c>
      <c r="O180" s="66"/>
      <c r="P180" s="182">
        <f>O180*H180</f>
        <v>0</v>
      </c>
      <c r="Q180" s="182">
        <v>0</v>
      </c>
      <c r="R180" s="182">
        <f>Q180*H180</f>
        <v>0</v>
      </c>
      <c r="S180" s="182">
        <v>0</v>
      </c>
      <c r="T180" s="183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4" t="s">
        <v>247</v>
      </c>
      <c r="AT180" s="184" t="s">
        <v>112</v>
      </c>
      <c r="AU180" s="184" t="s">
        <v>79</v>
      </c>
      <c r="AY180" s="19" t="s">
        <v>111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9" t="s">
        <v>77</v>
      </c>
      <c r="BK180" s="185">
        <f>ROUND(I180*H180,2)</f>
        <v>0</v>
      </c>
      <c r="BL180" s="19" t="s">
        <v>247</v>
      </c>
      <c r="BM180" s="184" t="s">
        <v>259</v>
      </c>
    </row>
    <row r="181" spans="1:65" s="2" customFormat="1" ht="11.25">
      <c r="A181" s="36"/>
      <c r="B181" s="37"/>
      <c r="C181" s="38"/>
      <c r="D181" s="186" t="s">
        <v>119</v>
      </c>
      <c r="E181" s="38"/>
      <c r="F181" s="187" t="s">
        <v>260</v>
      </c>
      <c r="G181" s="38"/>
      <c r="H181" s="38"/>
      <c r="I181" s="188"/>
      <c r="J181" s="38"/>
      <c r="K181" s="38"/>
      <c r="L181" s="41"/>
      <c r="M181" s="189"/>
      <c r="N181" s="190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119</v>
      </c>
      <c r="AU181" s="19" t="s">
        <v>79</v>
      </c>
    </row>
    <row r="182" spans="1:65" s="2" customFormat="1" ht="11.25">
      <c r="A182" s="36"/>
      <c r="B182" s="37"/>
      <c r="C182" s="38"/>
      <c r="D182" s="191" t="s">
        <v>121</v>
      </c>
      <c r="E182" s="38"/>
      <c r="F182" s="192" t="s">
        <v>261</v>
      </c>
      <c r="G182" s="38"/>
      <c r="H182" s="38"/>
      <c r="I182" s="188"/>
      <c r="J182" s="38"/>
      <c r="K182" s="38"/>
      <c r="L182" s="41"/>
      <c r="M182" s="238"/>
      <c r="N182" s="239"/>
      <c r="O182" s="240"/>
      <c r="P182" s="240"/>
      <c r="Q182" s="240"/>
      <c r="R182" s="240"/>
      <c r="S182" s="240"/>
      <c r="T182" s="241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121</v>
      </c>
      <c r="AU182" s="19" t="s">
        <v>79</v>
      </c>
    </row>
    <row r="183" spans="1:65" s="2" customFormat="1" ht="6.95" customHeight="1">
      <c r="A183" s="36"/>
      <c r="B183" s="49"/>
      <c r="C183" s="50"/>
      <c r="D183" s="50"/>
      <c r="E183" s="50"/>
      <c r="F183" s="50"/>
      <c r="G183" s="50"/>
      <c r="H183" s="50"/>
      <c r="I183" s="50"/>
      <c r="J183" s="50"/>
      <c r="K183" s="50"/>
      <c r="L183" s="41"/>
      <c r="M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</row>
  </sheetData>
  <sheetProtection algorithmName="SHA-512" hashValue="8o2hRXgolZwQTXXE8LXUaieXL4OO5SX/SIjx8MA7QClsT/WIbinxJYYF55BZaBzamX0Eodu36lR+EEOngEb1og==" saltValue="8eccUTvU0Mbtl4JCiPh+uaIqfkeB1t19O1v0KfUOvrr0IHy8U0hFvZf1M53ZQJqXyMEOHoLPMY6KLz6h+vqViQ==" spinCount="100000" sheet="1" objects="1" scenarios="1" formatColumns="0" formatRows="0" autoFilter="0"/>
  <autoFilter ref="C83:K182" xr:uid="{00000000-0009-0000-0000-000001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4" r:id="rId2" xr:uid="{00000000-0004-0000-0100-000001000000}"/>
    <hyperlink ref="F100" r:id="rId3" xr:uid="{00000000-0004-0000-0100-000002000000}"/>
    <hyperlink ref="F105" r:id="rId4" xr:uid="{00000000-0004-0000-0100-000003000000}"/>
    <hyperlink ref="F110" r:id="rId5" xr:uid="{00000000-0004-0000-0100-000004000000}"/>
    <hyperlink ref="F116" r:id="rId6" xr:uid="{00000000-0004-0000-0100-000005000000}"/>
    <hyperlink ref="F122" r:id="rId7" xr:uid="{00000000-0004-0000-0100-000006000000}"/>
    <hyperlink ref="F128" r:id="rId8" xr:uid="{00000000-0004-0000-0100-000007000000}"/>
    <hyperlink ref="F134" r:id="rId9" xr:uid="{00000000-0004-0000-0100-000008000000}"/>
    <hyperlink ref="F140" r:id="rId10" xr:uid="{00000000-0004-0000-0100-000009000000}"/>
    <hyperlink ref="F159" r:id="rId11" xr:uid="{00000000-0004-0000-0100-00000A000000}"/>
    <hyperlink ref="F165" r:id="rId12" xr:uid="{00000000-0004-0000-0100-00000B000000}"/>
    <hyperlink ref="F174" r:id="rId13" xr:uid="{00000000-0004-0000-0100-00000C000000}"/>
    <hyperlink ref="F182" r:id="rId14" xr:uid="{00000000-0004-0000-0100-00000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75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82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79</v>
      </c>
    </row>
    <row r="4" spans="1:46" s="1" customFormat="1" ht="24.95" customHeight="1">
      <c r="B4" s="22"/>
      <c r="D4" s="105" t="s">
        <v>83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4.45" customHeight="1">
      <c r="B7" s="22"/>
      <c r="E7" s="369" t="str">
        <f>'Rekapitulace stavby'!K6</f>
        <v>Údržba HOZ Žabovřesky, Dubné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84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71" t="s">
        <v>262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263</v>
      </c>
      <c r="G12" s="36"/>
      <c r="H12" s="36"/>
      <c r="I12" s="107" t="s">
        <v>23</v>
      </c>
      <c r="J12" s="110" t="str">
        <f>'Rekapitulace stavby'!AN8</f>
        <v>Vyplň údaj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26</v>
      </c>
      <c r="F15" s="36"/>
      <c r="G15" s="36"/>
      <c r="H15" s="36"/>
      <c r="I15" s="107" t="s">
        <v>27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31</v>
      </c>
      <c r="F21" s="36"/>
      <c r="G21" s="36"/>
      <c r="H21" s="36"/>
      <c r="I21" s="107" t="s">
        <v>27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33</v>
      </c>
      <c r="E23" s="36"/>
      <c r="F23" s="36"/>
      <c r="G23" s="36"/>
      <c r="H23" s="36"/>
      <c r="I23" s="107" t="s">
        <v>25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31</v>
      </c>
      <c r="F24" s="36"/>
      <c r="G24" s="36"/>
      <c r="H24" s="36"/>
      <c r="I24" s="107" t="s">
        <v>27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34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.4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36</v>
      </c>
      <c r="E30" s="36"/>
      <c r="F30" s="36"/>
      <c r="G30" s="36"/>
      <c r="H30" s="36"/>
      <c r="I30" s="36"/>
      <c r="J30" s="116">
        <f>ROUND(J84,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38</v>
      </c>
      <c r="G32" s="36"/>
      <c r="H32" s="36"/>
      <c r="I32" s="117" t="s">
        <v>37</v>
      </c>
      <c r="J32" s="117" t="s">
        <v>39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40</v>
      </c>
      <c r="E33" s="107" t="s">
        <v>41</v>
      </c>
      <c r="F33" s="119">
        <f>ROUND((SUM(BE84:BE174)),  2)</f>
        <v>0</v>
      </c>
      <c r="G33" s="36"/>
      <c r="H33" s="36"/>
      <c r="I33" s="120">
        <v>0.21</v>
      </c>
      <c r="J33" s="119">
        <f>ROUND(((SUM(BE84:BE174))*I33),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42</v>
      </c>
      <c r="F34" s="119">
        <f>ROUND((SUM(BF84:BF174)),  2)</f>
        <v>0</v>
      </c>
      <c r="G34" s="36"/>
      <c r="H34" s="36"/>
      <c r="I34" s="120">
        <v>0.12</v>
      </c>
      <c r="J34" s="119">
        <f>ROUND(((SUM(BF84:BF174))*I34),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43</v>
      </c>
      <c r="F35" s="119">
        <f>ROUND((SUM(BG84:BG174)),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44</v>
      </c>
      <c r="F36" s="119">
        <f>ROUND((SUM(BH84:BH174)),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45</v>
      </c>
      <c r="F37" s="119">
        <f>ROUND((SUM(BI84:BI174)),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46</v>
      </c>
      <c r="E39" s="123"/>
      <c r="F39" s="123"/>
      <c r="G39" s="124" t="s">
        <v>47</v>
      </c>
      <c r="H39" s="125" t="s">
        <v>48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87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4.45" customHeight="1">
      <c r="A48" s="36"/>
      <c r="B48" s="37"/>
      <c r="C48" s="38"/>
      <c r="D48" s="38"/>
      <c r="E48" s="376" t="str">
        <f>E7</f>
        <v>Údržba HOZ Žabovřesky, Dubné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5.6" customHeight="1">
      <c r="A50" s="36"/>
      <c r="B50" s="37"/>
      <c r="C50" s="38"/>
      <c r="D50" s="38"/>
      <c r="E50" s="348" t="str">
        <f>E9</f>
        <v>02/2025 - SO.02 Údržba HOZ  Žabovřesky, Dubné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Dubné</v>
      </c>
      <c r="G52" s="38"/>
      <c r="H52" s="38"/>
      <c r="I52" s="31" t="s">
        <v>23</v>
      </c>
      <c r="J52" s="61" t="str">
        <f>IF(J12="","",J12)</f>
        <v>Vyplň údaj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6" customHeight="1">
      <c r="A54" s="36"/>
      <c r="B54" s="37"/>
      <c r="C54" s="31" t="s">
        <v>24</v>
      </c>
      <c r="D54" s="38"/>
      <c r="E54" s="38"/>
      <c r="F54" s="29" t="str">
        <f>E15</f>
        <v>Státní pozemkový úřad</v>
      </c>
      <c r="G54" s="38"/>
      <c r="H54" s="38"/>
      <c r="I54" s="31" t="s">
        <v>30</v>
      </c>
      <c r="J54" s="34" t="str">
        <f>E21</f>
        <v>Ing.Karel Kahuda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6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33</v>
      </c>
      <c r="J55" s="34" t="str">
        <f>E24</f>
        <v>Ing.Karel Kahuda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88</v>
      </c>
      <c r="D57" s="133"/>
      <c r="E57" s="133"/>
      <c r="F57" s="133"/>
      <c r="G57" s="133"/>
      <c r="H57" s="133"/>
      <c r="I57" s="133"/>
      <c r="J57" s="134" t="s">
        <v>89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68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90</v>
      </c>
    </row>
    <row r="60" spans="1:47" s="9" customFormat="1" ht="24.95" customHeight="1">
      <c r="B60" s="136"/>
      <c r="C60" s="137"/>
      <c r="D60" s="138" t="s">
        <v>91</v>
      </c>
      <c r="E60" s="139"/>
      <c r="F60" s="139"/>
      <c r="G60" s="139"/>
      <c r="H60" s="139"/>
      <c r="I60" s="139"/>
      <c r="J60" s="140">
        <f>J85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92</v>
      </c>
      <c r="E61" s="145"/>
      <c r="F61" s="145"/>
      <c r="G61" s="145"/>
      <c r="H61" s="145"/>
      <c r="I61" s="145"/>
      <c r="J61" s="146">
        <f>J147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93</v>
      </c>
      <c r="E62" s="145"/>
      <c r="F62" s="145"/>
      <c r="G62" s="145"/>
      <c r="H62" s="145"/>
      <c r="I62" s="145"/>
      <c r="J62" s="146">
        <f>J160</f>
        <v>0</v>
      </c>
      <c r="K62" s="143"/>
      <c r="L62" s="147"/>
    </row>
    <row r="63" spans="1:47" s="9" customFormat="1" ht="24.95" customHeight="1">
      <c r="B63" s="136"/>
      <c r="C63" s="137"/>
      <c r="D63" s="138" t="s">
        <v>94</v>
      </c>
      <c r="E63" s="139"/>
      <c r="F63" s="139"/>
      <c r="G63" s="139"/>
      <c r="H63" s="139"/>
      <c r="I63" s="139"/>
      <c r="J63" s="140">
        <f>J170</f>
        <v>0</v>
      </c>
      <c r="K63" s="137"/>
      <c r="L63" s="141"/>
    </row>
    <row r="64" spans="1:47" s="10" customFormat="1" ht="19.899999999999999" customHeight="1">
      <c r="B64" s="142"/>
      <c r="C64" s="143"/>
      <c r="D64" s="144" t="s">
        <v>95</v>
      </c>
      <c r="E64" s="145"/>
      <c r="F64" s="145"/>
      <c r="G64" s="145"/>
      <c r="H64" s="145"/>
      <c r="I64" s="145"/>
      <c r="J64" s="146">
        <f>J171</f>
        <v>0</v>
      </c>
      <c r="K64" s="143"/>
      <c r="L64" s="147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96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4.45" customHeight="1">
      <c r="A74" s="36"/>
      <c r="B74" s="37"/>
      <c r="C74" s="38"/>
      <c r="D74" s="38"/>
      <c r="E74" s="376" t="str">
        <f>E7</f>
        <v>Údržba HOZ Žabovřesky, Dubné</v>
      </c>
      <c r="F74" s="377"/>
      <c r="G74" s="377"/>
      <c r="H74" s="377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84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5.6" customHeight="1">
      <c r="A76" s="36"/>
      <c r="B76" s="37"/>
      <c r="C76" s="38"/>
      <c r="D76" s="38"/>
      <c r="E76" s="348" t="str">
        <f>E9</f>
        <v>02/2025 - SO.02 Údržba HOZ  Žabovřesky, Dubné</v>
      </c>
      <c r="F76" s="378"/>
      <c r="G76" s="378"/>
      <c r="H76" s="37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21</v>
      </c>
      <c r="D78" s="38"/>
      <c r="E78" s="38"/>
      <c r="F78" s="29" t="str">
        <f>F12</f>
        <v>Dubné</v>
      </c>
      <c r="G78" s="38"/>
      <c r="H78" s="38"/>
      <c r="I78" s="31" t="s">
        <v>23</v>
      </c>
      <c r="J78" s="61" t="str">
        <f>IF(J12="","",J12)</f>
        <v>Vyplň údaj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6" customHeight="1">
      <c r="A80" s="36"/>
      <c r="B80" s="37"/>
      <c r="C80" s="31" t="s">
        <v>24</v>
      </c>
      <c r="D80" s="38"/>
      <c r="E80" s="38"/>
      <c r="F80" s="29" t="str">
        <f>E15</f>
        <v>Státní pozemkový úřad</v>
      </c>
      <c r="G80" s="38"/>
      <c r="H80" s="38"/>
      <c r="I80" s="31" t="s">
        <v>30</v>
      </c>
      <c r="J80" s="34" t="str">
        <f>E21</f>
        <v>Ing.Karel Kahuda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6" customHeight="1">
      <c r="A81" s="36"/>
      <c r="B81" s="37"/>
      <c r="C81" s="31" t="s">
        <v>28</v>
      </c>
      <c r="D81" s="38"/>
      <c r="E81" s="38"/>
      <c r="F81" s="29" t="str">
        <f>IF(E18="","",E18)</f>
        <v>Vyplň údaj</v>
      </c>
      <c r="G81" s="38"/>
      <c r="H81" s="38"/>
      <c r="I81" s="31" t="s">
        <v>33</v>
      </c>
      <c r="J81" s="34" t="str">
        <f>E24</f>
        <v>Ing.Karel Kahuda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48"/>
      <c r="B83" s="149"/>
      <c r="C83" s="150" t="s">
        <v>97</v>
      </c>
      <c r="D83" s="151" t="s">
        <v>55</v>
      </c>
      <c r="E83" s="151" t="s">
        <v>51</v>
      </c>
      <c r="F83" s="151" t="s">
        <v>52</v>
      </c>
      <c r="G83" s="151" t="s">
        <v>98</v>
      </c>
      <c r="H83" s="151" t="s">
        <v>99</v>
      </c>
      <c r="I83" s="151" t="s">
        <v>100</v>
      </c>
      <c r="J83" s="151" t="s">
        <v>89</v>
      </c>
      <c r="K83" s="152" t="s">
        <v>101</v>
      </c>
      <c r="L83" s="153"/>
      <c r="M83" s="70" t="s">
        <v>19</v>
      </c>
      <c r="N83" s="71" t="s">
        <v>40</v>
      </c>
      <c r="O83" s="71" t="s">
        <v>102</v>
      </c>
      <c r="P83" s="71" t="s">
        <v>103</v>
      </c>
      <c r="Q83" s="71" t="s">
        <v>104</v>
      </c>
      <c r="R83" s="71" t="s">
        <v>105</v>
      </c>
      <c r="S83" s="71" t="s">
        <v>106</v>
      </c>
      <c r="T83" s="72" t="s">
        <v>107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65" s="2" customFormat="1" ht="22.9" customHeight="1">
      <c r="A84" s="36"/>
      <c r="B84" s="37"/>
      <c r="C84" s="77" t="s">
        <v>108</v>
      </c>
      <c r="D84" s="38"/>
      <c r="E84" s="38"/>
      <c r="F84" s="38"/>
      <c r="G84" s="38"/>
      <c r="H84" s="38"/>
      <c r="I84" s="38"/>
      <c r="J84" s="154">
        <f>BK84</f>
        <v>0</v>
      </c>
      <c r="K84" s="38"/>
      <c r="L84" s="41"/>
      <c r="M84" s="73"/>
      <c r="N84" s="155"/>
      <c r="O84" s="74"/>
      <c r="P84" s="156">
        <f>P85+P170</f>
        <v>0</v>
      </c>
      <c r="Q84" s="74"/>
      <c r="R84" s="156">
        <f>R85+R170</f>
        <v>1.9356799999999998</v>
      </c>
      <c r="S84" s="74"/>
      <c r="T84" s="157">
        <f>T85+T170</f>
        <v>5.6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69</v>
      </c>
      <c r="AU84" s="19" t="s">
        <v>90</v>
      </c>
      <c r="BK84" s="158">
        <f>BK85+BK170</f>
        <v>0</v>
      </c>
    </row>
    <row r="85" spans="1:65" s="12" customFormat="1" ht="25.9" customHeight="1">
      <c r="B85" s="159"/>
      <c r="C85" s="160"/>
      <c r="D85" s="161" t="s">
        <v>69</v>
      </c>
      <c r="E85" s="162" t="s">
        <v>109</v>
      </c>
      <c r="F85" s="162" t="s">
        <v>110</v>
      </c>
      <c r="G85" s="160"/>
      <c r="H85" s="160"/>
      <c r="I85" s="163"/>
      <c r="J85" s="164">
        <f>BK85</f>
        <v>0</v>
      </c>
      <c r="K85" s="160"/>
      <c r="L85" s="165"/>
      <c r="M85" s="166"/>
      <c r="N85" s="167"/>
      <c r="O85" s="167"/>
      <c r="P85" s="168">
        <f>P86+SUM(P87:P147)+P160</f>
        <v>0</v>
      </c>
      <c r="Q85" s="167"/>
      <c r="R85" s="168">
        <f>R86+SUM(R87:R147)+R160</f>
        <v>1.9356799999999998</v>
      </c>
      <c r="S85" s="167"/>
      <c r="T85" s="169">
        <f>T86+SUM(T87:T147)+T160</f>
        <v>5.6</v>
      </c>
      <c r="AR85" s="170" t="s">
        <v>77</v>
      </c>
      <c r="AT85" s="171" t="s">
        <v>69</v>
      </c>
      <c r="AU85" s="171" t="s">
        <v>70</v>
      </c>
      <c r="AY85" s="170" t="s">
        <v>111</v>
      </c>
      <c r="BK85" s="172">
        <f>BK86+SUM(BK87:BK147)+BK160</f>
        <v>0</v>
      </c>
    </row>
    <row r="86" spans="1:65" s="2" customFormat="1" ht="14.45" customHeight="1">
      <c r="A86" s="36"/>
      <c r="B86" s="37"/>
      <c r="C86" s="173" t="s">
        <v>77</v>
      </c>
      <c r="D86" s="173" t="s">
        <v>112</v>
      </c>
      <c r="E86" s="174" t="s">
        <v>113</v>
      </c>
      <c r="F86" s="175" t="s">
        <v>114</v>
      </c>
      <c r="G86" s="176" t="s">
        <v>115</v>
      </c>
      <c r="H86" s="177">
        <v>7.2</v>
      </c>
      <c r="I86" s="178"/>
      <c r="J86" s="179">
        <f>ROUND(I86*H86,2)</f>
        <v>0</v>
      </c>
      <c r="K86" s="175" t="s">
        <v>116</v>
      </c>
      <c r="L86" s="41"/>
      <c r="M86" s="180" t="s">
        <v>19</v>
      </c>
      <c r="N86" s="181" t="s">
        <v>41</v>
      </c>
      <c r="O86" s="66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4" t="s">
        <v>117</v>
      </c>
      <c r="AT86" s="184" t="s">
        <v>112</v>
      </c>
      <c r="AU86" s="184" t="s">
        <v>77</v>
      </c>
      <c r="AY86" s="19" t="s">
        <v>111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9" t="s">
        <v>77</v>
      </c>
      <c r="BK86" s="185">
        <f>ROUND(I86*H86,2)</f>
        <v>0</v>
      </c>
      <c r="BL86" s="19" t="s">
        <v>117</v>
      </c>
      <c r="BM86" s="184" t="s">
        <v>264</v>
      </c>
    </row>
    <row r="87" spans="1:65" s="2" customFormat="1" ht="11.25">
      <c r="A87" s="36"/>
      <c r="B87" s="37"/>
      <c r="C87" s="38"/>
      <c r="D87" s="186" t="s">
        <v>119</v>
      </c>
      <c r="E87" s="38"/>
      <c r="F87" s="187" t="s">
        <v>120</v>
      </c>
      <c r="G87" s="38"/>
      <c r="H87" s="38"/>
      <c r="I87" s="188"/>
      <c r="J87" s="38"/>
      <c r="K87" s="38"/>
      <c r="L87" s="41"/>
      <c r="M87" s="189"/>
      <c r="N87" s="190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119</v>
      </c>
      <c r="AU87" s="19" t="s">
        <v>77</v>
      </c>
    </row>
    <row r="88" spans="1:65" s="2" customFormat="1" ht="11.25">
      <c r="A88" s="36"/>
      <c r="B88" s="37"/>
      <c r="C88" s="38"/>
      <c r="D88" s="191" t="s">
        <v>121</v>
      </c>
      <c r="E88" s="38"/>
      <c r="F88" s="192" t="s">
        <v>122</v>
      </c>
      <c r="G88" s="38"/>
      <c r="H88" s="38"/>
      <c r="I88" s="188"/>
      <c r="J88" s="38"/>
      <c r="K88" s="38"/>
      <c r="L88" s="41"/>
      <c r="M88" s="189"/>
      <c r="N88" s="190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121</v>
      </c>
      <c r="AU88" s="19" t="s">
        <v>77</v>
      </c>
    </row>
    <row r="89" spans="1:65" s="2" customFormat="1" ht="19.5">
      <c r="A89" s="36"/>
      <c r="B89" s="37"/>
      <c r="C89" s="38"/>
      <c r="D89" s="186" t="s">
        <v>123</v>
      </c>
      <c r="E89" s="38"/>
      <c r="F89" s="193" t="s">
        <v>265</v>
      </c>
      <c r="G89" s="38"/>
      <c r="H89" s="38"/>
      <c r="I89" s="188"/>
      <c r="J89" s="38"/>
      <c r="K89" s="38"/>
      <c r="L89" s="41"/>
      <c r="M89" s="189"/>
      <c r="N89" s="190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123</v>
      </c>
      <c r="AU89" s="19" t="s">
        <v>77</v>
      </c>
    </row>
    <row r="90" spans="1:65" s="13" customFormat="1" ht="11.25">
      <c r="B90" s="194"/>
      <c r="C90" s="195"/>
      <c r="D90" s="186" t="s">
        <v>125</v>
      </c>
      <c r="E90" s="196" t="s">
        <v>19</v>
      </c>
      <c r="F90" s="197" t="s">
        <v>126</v>
      </c>
      <c r="G90" s="195"/>
      <c r="H90" s="196" t="s">
        <v>19</v>
      </c>
      <c r="I90" s="198"/>
      <c r="J90" s="195"/>
      <c r="K90" s="195"/>
      <c r="L90" s="199"/>
      <c r="M90" s="200"/>
      <c r="N90" s="201"/>
      <c r="O90" s="201"/>
      <c r="P90" s="201"/>
      <c r="Q90" s="201"/>
      <c r="R90" s="201"/>
      <c r="S90" s="201"/>
      <c r="T90" s="202"/>
      <c r="AT90" s="203" t="s">
        <v>125</v>
      </c>
      <c r="AU90" s="203" t="s">
        <v>77</v>
      </c>
      <c r="AV90" s="13" t="s">
        <v>77</v>
      </c>
      <c r="AW90" s="13" t="s">
        <v>32</v>
      </c>
      <c r="AX90" s="13" t="s">
        <v>70</v>
      </c>
      <c r="AY90" s="203" t="s">
        <v>111</v>
      </c>
    </row>
    <row r="91" spans="1:65" s="14" customFormat="1" ht="11.25">
      <c r="B91" s="204"/>
      <c r="C91" s="205"/>
      <c r="D91" s="186" t="s">
        <v>125</v>
      </c>
      <c r="E91" s="206" t="s">
        <v>19</v>
      </c>
      <c r="F91" s="207" t="s">
        <v>266</v>
      </c>
      <c r="G91" s="205"/>
      <c r="H91" s="208">
        <v>7.2</v>
      </c>
      <c r="I91" s="209"/>
      <c r="J91" s="205"/>
      <c r="K91" s="205"/>
      <c r="L91" s="210"/>
      <c r="M91" s="211"/>
      <c r="N91" s="212"/>
      <c r="O91" s="212"/>
      <c r="P91" s="212"/>
      <c r="Q91" s="212"/>
      <c r="R91" s="212"/>
      <c r="S91" s="212"/>
      <c r="T91" s="213"/>
      <c r="AT91" s="214" t="s">
        <v>125</v>
      </c>
      <c r="AU91" s="214" t="s">
        <v>77</v>
      </c>
      <c r="AV91" s="14" t="s">
        <v>79</v>
      </c>
      <c r="AW91" s="14" t="s">
        <v>32</v>
      </c>
      <c r="AX91" s="14" t="s">
        <v>77</v>
      </c>
      <c r="AY91" s="214" t="s">
        <v>111</v>
      </c>
    </row>
    <row r="92" spans="1:65" s="2" customFormat="1" ht="19.899999999999999" customHeight="1">
      <c r="A92" s="36"/>
      <c r="B92" s="37"/>
      <c r="C92" s="173" t="s">
        <v>79</v>
      </c>
      <c r="D92" s="173" t="s">
        <v>112</v>
      </c>
      <c r="E92" s="174" t="s">
        <v>128</v>
      </c>
      <c r="F92" s="175" t="s">
        <v>129</v>
      </c>
      <c r="G92" s="176" t="s">
        <v>130</v>
      </c>
      <c r="H92" s="177">
        <v>7.9809999999999999</v>
      </c>
      <c r="I92" s="178"/>
      <c r="J92" s="179">
        <f>ROUND(I92*H92,2)</f>
        <v>0</v>
      </c>
      <c r="K92" s="175" t="s">
        <v>116</v>
      </c>
      <c r="L92" s="41"/>
      <c r="M92" s="180" t="s">
        <v>19</v>
      </c>
      <c r="N92" s="181" t="s">
        <v>41</v>
      </c>
      <c r="O92" s="66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4" t="s">
        <v>117</v>
      </c>
      <c r="AT92" s="184" t="s">
        <v>112</v>
      </c>
      <c r="AU92" s="184" t="s">
        <v>77</v>
      </c>
      <c r="AY92" s="19" t="s">
        <v>111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9" t="s">
        <v>77</v>
      </c>
      <c r="BK92" s="185">
        <f>ROUND(I92*H92,2)</f>
        <v>0</v>
      </c>
      <c r="BL92" s="19" t="s">
        <v>117</v>
      </c>
      <c r="BM92" s="184" t="s">
        <v>267</v>
      </c>
    </row>
    <row r="93" spans="1:65" s="2" customFormat="1" ht="19.5">
      <c r="A93" s="36"/>
      <c r="B93" s="37"/>
      <c r="C93" s="38"/>
      <c r="D93" s="186" t="s">
        <v>119</v>
      </c>
      <c r="E93" s="38"/>
      <c r="F93" s="187" t="s">
        <v>132</v>
      </c>
      <c r="G93" s="38"/>
      <c r="H93" s="38"/>
      <c r="I93" s="188"/>
      <c r="J93" s="38"/>
      <c r="K93" s="38"/>
      <c r="L93" s="41"/>
      <c r="M93" s="189"/>
      <c r="N93" s="190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119</v>
      </c>
      <c r="AU93" s="19" t="s">
        <v>77</v>
      </c>
    </row>
    <row r="94" spans="1:65" s="2" customFormat="1" ht="11.25">
      <c r="A94" s="36"/>
      <c r="B94" s="37"/>
      <c r="C94" s="38"/>
      <c r="D94" s="191" t="s">
        <v>121</v>
      </c>
      <c r="E94" s="38"/>
      <c r="F94" s="192" t="s">
        <v>133</v>
      </c>
      <c r="G94" s="38"/>
      <c r="H94" s="38"/>
      <c r="I94" s="188"/>
      <c r="J94" s="38"/>
      <c r="K94" s="38"/>
      <c r="L94" s="41"/>
      <c r="M94" s="189"/>
      <c r="N94" s="190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121</v>
      </c>
      <c r="AU94" s="19" t="s">
        <v>77</v>
      </c>
    </row>
    <row r="95" spans="1:65" s="2" customFormat="1" ht="19.5">
      <c r="A95" s="36"/>
      <c r="B95" s="37"/>
      <c r="C95" s="38"/>
      <c r="D95" s="186" t="s">
        <v>123</v>
      </c>
      <c r="E95" s="38"/>
      <c r="F95" s="193" t="s">
        <v>268</v>
      </c>
      <c r="G95" s="38"/>
      <c r="H95" s="38"/>
      <c r="I95" s="188"/>
      <c r="J95" s="38"/>
      <c r="K95" s="38"/>
      <c r="L95" s="41"/>
      <c r="M95" s="189"/>
      <c r="N95" s="190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123</v>
      </c>
      <c r="AU95" s="19" t="s">
        <v>77</v>
      </c>
    </row>
    <row r="96" spans="1:65" s="13" customFormat="1" ht="11.25">
      <c r="B96" s="194"/>
      <c r="C96" s="195"/>
      <c r="D96" s="186" t="s">
        <v>125</v>
      </c>
      <c r="E96" s="196" t="s">
        <v>19</v>
      </c>
      <c r="F96" s="197" t="s">
        <v>135</v>
      </c>
      <c r="G96" s="195"/>
      <c r="H96" s="196" t="s">
        <v>19</v>
      </c>
      <c r="I96" s="198"/>
      <c r="J96" s="195"/>
      <c r="K96" s="195"/>
      <c r="L96" s="199"/>
      <c r="M96" s="200"/>
      <c r="N96" s="201"/>
      <c r="O96" s="201"/>
      <c r="P96" s="201"/>
      <c r="Q96" s="201"/>
      <c r="R96" s="201"/>
      <c r="S96" s="201"/>
      <c r="T96" s="202"/>
      <c r="AT96" s="203" t="s">
        <v>125</v>
      </c>
      <c r="AU96" s="203" t="s">
        <v>77</v>
      </c>
      <c r="AV96" s="13" t="s">
        <v>77</v>
      </c>
      <c r="AW96" s="13" t="s">
        <v>32</v>
      </c>
      <c r="AX96" s="13" t="s">
        <v>70</v>
      </c>
      <c r="AY96" s="203" t="s">
        <v>111</v>
      </c>
    </row>
    <row r="97" spans="1:65" s="14" customFormat="1" ht="11.25">
      <c r="B97" s="204"/>
      <c r="C97" s="205"/>
      <c r="D97" s="186" t="s">
        <v>125</v>
      </c>
      <c r="E97" s="206" t="s">
        <v>19</v>
      </c>
      <c r="F97" s="207" t="s">
        <v>269</v>
      </c>
      <c r="G97" s="205"/>
      <c r="H97" s="208">
        <v>7.9809999999999999</v>
      </c>
      <c r="I97" s="209"/>
      <c r="J97" s="205"/>
      <c r="K97" s="205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125</v>
      </c>
      <c r="AU97" s="214" t="s">
        <v>77</v>
      </c>
      <c r="AV97" s="14" t="s">
        <v>79</v>
      </c>
      <c r="AW97" s="14" t="s">
        <v>32</v>
      </c>
      <c r="AX97" s="14" t="s">
        <v>77</v>
      </c>
      <c r="AY97" s="214" t="s">
        <v>111</v>
      </c>
    </row>
    <row r="98" spans="1:65" s="2" customFormat="1" ht="14.45" customHeight="1">
      <c r="A98" s="36"/>
      <c r="B98" s="37"/>
      <c r="C98" s="173" t="s">
        <v>137</v>
      </c>
      <c r="D98" s="173" t="s">
        <v>112</v>
      </c>
      <c r="E98" s="174" t="s">
        <v>138</v>
      </c>
      <c r="F98" s="175" t="s">
        <v>139</v>
      </c>
      <c r="G98" s="176" t="s">
        <v>115</v>
      </c>
      <c r="H98" s="177">
        <v>24</v>
      </c>
      <c r="I98" s="178"/>
      <c r="J98" s="179">
        <f>ROUND(I98*H98,2)</f>
        <v>0</v>
      </c>
      <c r="K98" s="175" t="s">
        <v>116</v>
      </c>
      <c r="L98" s="41"/>
      <c r="M98" s="180" t="s">
        <v>19</v>
      </c>
      <c r="N98" s="181" t="s">
        <v>41</v>
      </c>
      <c r="O98" s="66"/>
      <c r="P98" s="182">
        <f>O98*H98</f>
        <v>0</v>
      </c>
      <c r="Q98" s="182">
        <v>8.4000000000000003E-4</v>
      </c>
      <c r="R98" s="182">
        <f>Q98*H98</f>
        <v>2.0160000000000001E-2</v>
      </c>
      <c r="S98" s="182">
        <v>0</v>
      </c>
      <c r="T98" s="183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4" t="s">
        <v>117</v>
      </c>
      <c r="AT98" s="184" t="s">
        <v>112</v>
      </c>
      <c r="AU98" s="184" t="s">
        <v>77</v>
      </c>
      <c r="AY98" s="19" t="s">
        <v>111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19" t="s">
        <v>77</v>
      </c>
      <c r="BK98" s="185">
        <f>ROUND(I98*H98,2)</f>
        <v>0</v>
      </c>
      <c r="BL98" s="19" t="s">
        <v>117</v>
      </c>
      <c r="BM98" s="184" t="s">
        <v>270</v>
      </c>
    </row>
    <row r="99" spans="1:65" s="2" customFormat="1" ht="11.25">
      <c r="A99" s="36"/>
      <c r="B99" s="37"/>
      <c r="C99" s="38"/>
      <c r="D99" s="186" t="s">
        <v>119</v>
      </c>
      <c r="E99" s="38"/>
      <c r="F99" s="187" t="s">
        <v>141</v>
      </c>
      <c r="G99" s="38"/>
      <c r="H99" s="38"/>
      <c r="I99" s="188"/>
      <c r="J99" s="38"/>
      <c r="K99" s="38"/>
      <c r="L99" s="41"/>
      <c r="M99" s="189"/>
      <c r="N99" s="19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119</v>
      </c>
      <c r="AU99" s="19" t="s">
        <v>77</v>
      </c>
    </row>
    <row r="100" spans="1:65" s="2" customFormat="1" ht="11.25">
      <c r="A100" s="36"/>
      <c r="B100" s="37"/>
      <c r="C100" s="38"/>
      <c r="D100" s="191" t="s">
        <v>121</v>
      </c>
      <c r="E100" s="38"/>
      <c r="F100" s="192" t="s">
        <v>142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121</v>
      </c>
      <c r="AU100" s="19" t="s">
        <v>77</v>
      </c>
    </row>
    <row r="101" spans="1:65" s="2" customFormat="1" ht="19.5">
      <c r="A101" s="36"/>
      <c r="B101" s="37"/>
      <c r="C101" s="38"/>
      <c r="D101" s="186" t="s">
        <v>123</v>
      </c>
      <c r="E101" s="38"/>
      <c r="F101" s="193" t="s">
        <v>271</v>
      </c>
      <c r="G101" s="38"/>
      <c r="H101" s="38"/>
      <c r="I101" s="188"/>
      <c r="J101" s="38"/>
      <c r="K101" s="38"/>
      <c r="L101" s="41"/>
      <c r="M101" s="189"/>
      <c r="N101" s="19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123</v>
      </c>
      <c r="AU101" s="19" t="s">
        <v>77</v>
      </c>
    </row>
    <row r="102" spans="1:65" s="14" customFormat="1" ht="11.25">
      <c r="B102" s="204"/>
      <c r="C102" s="205"/>
      <c r="D102" s="186" t="s">
        <v>125</v>
      </c>
      <c r="E102" s="206" t="s">
        <v>19</v>
      </c>
      <c r="F102" s="207" t="s">
        <v>272</v>
      </c>
      <c r="G102" s="205"/>
      <c r="H102" s="208">
        <v>24</v>
      </c>
      <c r="I102" s="209"/>
      <c r="J102" s="205"/>
      <c r="K102" s="205"/>
      <c r="L102" s="210"/>
      <c r="M102" s="211"/>
      <c r="N102" s="212"/>
      <c r="O102" s="212"/>
      <c r="P102" s="212"/>
      <c r="Q102" s="212"/>
      <c r="R102" s="212"/>
      <c r="S102" s="212"/>
      <c r="T102" s="213"/>
      <c r="AT102" s="214" t="s">
        <v>125</v>
      </c>
      <c r="AU102" s="214" t="s">
        <v>77</v>
      </c>
      <c r="AV102" s="14" t="s">
        <v>79</v>
      </c>
      <c r="AW102" s="14" t="s">
        <v>32</v>
      </c>
      <c r="AX102" s="14" t="s">
        <v>77</v>
      </c>
      <c r="AY102" s="214" t="s">
        <v>111</v>
      </c>
    </row>
    <row r="103" spans="1:65" s="2" customFormat="1" ht="14.45" customHeight="1">
      <c r="A103" s="36"/>
      <c r="B103" s="37"/>
      <c r="C103" s="173" t="s">
        <v>117</v>
      </c>
      <c r="D103" s="173" t="s">
        <v>112</v>
      </c>
      <c r="E103" s="174" t="s">
        <v>145</v>
      </c>
      <c r="F103" s="175" t="s">
        <v>146</v>
      </c>
      <c r="G103" s="176" t="s">
        <v>115</v>
      </c>
      <c r="H103" s="177">
        <v>24</v>
      </c>
      <c r="I103" s="178"/>
      <c r="J103" s="179">
        <f>ROUND(I103*H103,2)</f>
        <v>0</v>
      </c>
      <c r="K103" s="175" t="s">
        <v>116</v>
      </c>
      <c r="L103" s="41"/>
      <c r="M103" s="180" t="s">
        <v>19</v>
      </c>
      <c r="N103" s="181" t="s">
        <v>41</v>
      </c>
      <c r="O103" s="66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4" t="s">
        <v>117</v>
      </c>
      <c r="AT103" s="184" t="s">
        <v>112</v>
      </c>
      <c r="AU103" s="184" t="s">
        <v>77</v>
      </c>
      <c r="AY103" s="19" t="s">
        <v>111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9" t="s">
        <v>77</v>
      </c>
      <c r="BK103" s="185">
        <f>ROUND(I103*H103,2)</f>
        <v>0</v>
      </c>
      <c r="BL103" s="19" t="s">
        <v>117</v>
      </c>
      <c r="BM103" s="184" t="s">
        <v>273</v>
      </c>
    </row>
    <row r="104" spans="1:65" s="2" customFormat="1" ht="11.25">
      <c r="A104" s="36"/>
      <c r="B104" s="37"/>
      <c r="C104" s="38"/>
      <c r="D104" s="186" t="s">
        <v>119</v>
      </c>
      <c r="E104" s="38"/>
      <c r="F104" s="187" t="s">
        <v>148</v>
      </c>
      <c r="G104" s="38"/>
      <c r="H104" s="38"/>
      <c r="I104" s="188"/>
      <c r="J104" s="38"/>
      <c r="K104" s="38"/>
      <c r="L104" s="41"/>
      <c r="M104" s="189"/>
      <c r="N104" s="190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119</v>
      </c>
      <c r="AU104" s="19" t="s">
        <v>77</v>
      </c>
    </row>
    <row r="105" spans="1:65" s="2" customFormat="1" ht="11.25">
      <c r="A105" s="36"/>
      <c r="B105" s="37"/>
      <c r="C105" s="38"/>
      <c r="D105" s="191" t="s">
        <v>121</v>
      </c>
      <c r="E105" s="38"/>
      <c r="F105" s="192" t="s">
        <v>149</v>
      </c>
      <c r="G105" s="38"/>
      <c r="H105" s="38"/>
      <c r="I105" s="188"/>
      <c r="J105" s="38"/>
      <c r="K105" s="38"/>
      <c r="L105" s="41"/>
      <c r="M105" s="189"/>
      <c r="N105" s="190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121</v>
      </c>
      <c r="AU105" s="19" t="s">
        <v>77</v>
      </c>
    </row>
    <row r="106" spans="1:65" s="2" customFormat="1" ht="19.5">
      <c r="A106" s="36"/>
      <c r="B106" s="37"/>
      <c r="C106" s="38"/>
      <c r="D106" s="186" t="s">
        <v>123</v>
      </c>
      <c r="E106" s="38"/>
      <c r="F106" s="193" t="s">
        <v>274</v>
      </c>
      <c r="G106" s="38"/>
      <c r="H106" s="38"/>
      <c r="I106" s="188"/>
      <c r="J106" s="38"/>
      <c r="K106" s="38"/>
      <c r="L106" s="41"/>
      <c r="M106" s="189"/>
      <c r="N106" s="190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123</v>
      </c>
      <c r="AU106" s="19" t="s">
        <v>77</v>
      </c>
    </row>
    <row r="107" spans="1:65" s="14" customFormat="1" ht="11.25">
      <c r="B107" s="204"/>
      <c r="C107" s="205"/>
      <c r="D107" s="186" t="s">
        <v>125</v>
      </c>
      <c r="E107" s="206" t="s">
        <v>19</v>
      </c>
      <c r="F107" s="207" t="s">
        <v>272</v>
      </c>
      <c r="G107" s="205"/>
      <c r="H107" s="208">
        <v>24</v>
      </c>
      <c r="I107" s="209"/>
      <c r="J107" s="205"/>
      <c r="K107" s="205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125</v>
      </c>
      <c r="AU107" s="214" t="s">
        <v>77</v>
      </c>
      <c r="AV107" s="14" t="s">
        <v>79</v>
      </c>
      <c r="AW107" s="14" t="s">
        <v>32</v>
      </c>
      <c r="AX107" s="14" t="s">
        <v>77</v>
      </c>
      <c r="AY107" s="214" t="s">
        <v>111</v>
      </c>
    </row>
    <row r="108" spans="1:65" s="2" customFormat="1" ht="14.45" customHeight="1">
      <c r="A108" s="36"/>
      <c r="B108" s="37"/>
      <c r="C108" s="173" t="s">
        <v>150</v>
      </c>
      <c r="D108" s="173" t="s">
        <v>112</v>
      </c>
      <c r="E108" s="174" t="s">
        <v>151</v>
      </c>
      <c r="F108" s="175" t="s">
        <v>152</v>
      </c>
      <c r="G108" s="176" t="s">
        <v>130</v>
      </c>
      <c r="H108" s="177">
        <v>3.1680000000000001</v>
      </c>
      <c r="I108" s="178"/>
      <c r="J108" s="179">
        <f>ROUND(I108*H108,2)</f>
        <v>0</v>
      </c>
      <c r="K108" s="175" t="s">
        <v>116</v>
      </c>
      <c r="L108" s="41"/>
      <c r="M108" s="180" t="s">
        <v>19</v>
      </c>
      <c r="N108" s="181" t="s">
        <v>41</v>
      </c>
      <c r="O108" s="66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4" t="s">
        <v>117</v>
      </c>
      <c r="AT108" s="184" t="s">
        <v>112</v>
      </c>
      <c r="AU108" s="184" t="s">
        <v>77</v>
      </c>
      <c r="AY108" s="19" t="s">
        <v>111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9" t="s">
        <v>77</v>
      </c>
      <c r="BK108" s="185">
        <f>ROUND(I108*H108,2)</f>
        <v>0</v>
      </c>
      <c r="BL108" s="19" t="s">
        <v>117</v>
      </c>
      <c r="BM108" s="184" t="s">
        <v>275</v>
      </c>
    </row>
    <row r="109" spans="1:65" s="2" customFormat="1" ht="19.5">
      <c r="A109" s="36"/>
      <c r="B109" s="37"/>
      <c r="C109" s="38"/>
      <c r="D109" s="186" t="s">
        <v>119</v>
      </c>
      <c r="E109" s="38"/>
      <c r="F109" s="187" t="s">
        <v>154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119</v>
      </c>
      <c r="AU109" s="19" t="s">
        <v>77</v>
      </c>
    </row>
    <row r="110" spans="1:65" s="2" customFormat="1" ht="11.25">
      <c r="A110" s="36"/>
      <c r="B110" s="37"/>
      <c r="C110" s="38"/>
      <c r="D110" s="191" t="s">
        <v>121</v>
      </c>
      <c r="E110" s="38"/>
      <c r="F110" s="192" t="s">
        <v>155</v>
      </c>
      <c r="G110" s="38"/>
      <c r="H110" s="38"/>
      <c r="I110" s="188"/>
      <c r="J110" s="38"/>
      <c r="K110" s="38"/>
      <c r="L110" s="41"/>
      <c r="M110" s="189"/>
      <c r="N110" s="190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121</v>
      </c>
      <c r="AU110" s="19" t="s">
        <v>77</v>
      </c>
    </row>
    <row r="111" spans="1:65" s="2" customFormat="1" ht="19.5">
      <c r="A111" s="36"/>
      <c r="B111" s="37"/>
      <c r="C111" s="38"/>
      <c r="D111" s="186" t="s">
        <v>123</v>
      </c>
      <c r="E111" s="38"/>
      <c r="F111" s="193" t="s">
        <v>276</v>
      </c>
      <c r="G111" s="38"/>
      <c r="H111" s="38"/>
      <c r="I111" s="188"/>
      <c r="J111" s="38"/>
      <c r="K111" s="38"/>
      <c r="L111" s="41"/>
      <c r="M111" s="189"/>
      <c r="N111" s="190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123</v>
      </c>
      <c r="AU111" s="19" t="s">
        <v>77</v>
      </c>
    </row>
    <row r="112" spans="1:65" s="13" customFormat="1" ht="11.25">
      <c r="B112" s="194"/>
      <c r="C112" s="195"/>
      <c r="D112" s="186" t="s">
        <v>125</v>
      </c>
      <c r="E112" s="196" t="s">
        <v>19</v>
      </c>
      <c r="F112" s="197" t="s">
        <v>156</v>
      </c>
      <c r="G112" s="195"/>
      <c r="H112" s="196" t="s">
        <v>19</v>
      </c>
      <c r="I112" s="198"/>
      <c r="J112" s="195"/>
      <c r="K112" s="195"/>
      <c r="L112" s="199"/>
      <c r="M112" s="200"/>
      <c r="N112" s="201"/>
      <c r="O112" s="201"/>
      <c r="P112" s="201"/>
      <c r="Q112" s="201"/>
      <c r="R112" s="201"/>
      <c r="S112" s="201"/>
      <c r="T112" s="202"/>
      <c r="AT112" s="203" t="s">
        <v>125</v>
      </c>
      <c r="AU112" s="203" t="s">
        <v>77</v>
      </c>
      <c r="AV112" s="13" t="s">
        <v>77</v>
      </c>
      <c r="AW112" s="13" t="s">
        <v>32</v>
      </c>
      <c r="AX112" s="13" t="s">
        <v>70</v>
      </c>
      <c r="AY112" s="203" t="s">
        <v>111</v>
      </c>
    </row>
    <row r="113" spans="1:65" s="14" customFormat="1" ht="11.25">
      <c r="B113" s="204"/>
      <c r="C113" s="205"/>
      <c r="D113" s="186" t="s">
        <v>125</v>
      </c>
      <c r="E113" s="206" t="s">
        <v>19</v>
      </c>
      <c r="F113" s="207" t="s">
        <v>277</v>
      </c>
      <c r="G113" s="205"/>
      <c r="H113" s="208">
        <v>3.1680000000000001</v>
      </c>
      <c r="I113" s="209"/>
      <c r="J113" s="205"/>
      <c r="K113" s="205"/>
      <c r="L113" s="210"/>
      <c r="M113" s="211"/>
      <c r="N113" s="212"/>
      <c r="O113" s="212"/>
      <c r="P113" s="212"/>
      <c r="Q113" s="212"/>
      <c r="R113" s="212"/>
      <c r="S113" s="212"/>
      <c r="T113" s="213"/>
      <c r="AT113" s="214" t="s">
        <v>125</v>
      </c>
      <c r="AU113" s="214" t="s">
        <v>77</v>
      </c>
      <c r="AV113" s="14" t="s">
        <v>79</v>
      </c>
      <c r="AW113" s="14" t="s">
        <v>32</v>
      </c>
      <c r="AX113" s="14" t="s">
        <v>77</v>
      </c>
      <c r="AY113" s="214" t="s">
        <v>111</v>
      </c>
    </row>
    <row r="114" spans="1:65" s="2" customFormat="1" ht="14.45" customHeight="1">
      <c r="A114" s="36"/>
      <c r="B114" s="37"/>
      <c r="C114" s="173" t="s">
        <v>158</v>
      </c>
      <c r="D114" s="173" t="s">
        <v>112</v>
      </c>
      <c r="E114" s="174" t="s">
        <v>159</v>
      </c>
      <c r="F114" s="175" t="s">
        <v>160</v>
      </c>
      <c r="G114" s="176" t="s">
        <v>130</v>
      </c>
      <c r="H114" s="177">
        <v>4.093</v>
      </c>
      <c r="I114" s="178"/>
      <c r="J114" s="179">
        <f>ROUND(I114*H114,2)</f>
        <v>0</v>
      </c>
      <c r="K114" s="175" t="s">
        <v>116</v>
      </c>
      <c r="L114" s="41"/>
      <c r="M114" s="180" t="s">
        <v>19</v>
      </c>
      <c r="N114" s="181" t="s">
        <v>41</v>
      </c>
      <c r="O114" s="66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4" t="s">
        <v>117</v>
      </c>
      <c r="AT114" s="184" t="s">
        <v>112</v>
      </c>
      <c r="AU114" s="184" t="s">
        <v>77</v>
      </c>
      <c r="AY114" s="19" t="s">
        <v>111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9" t="s">
        <v>77</v>
      </c>
      <c r="BK114" s="185">
        <f>ROUND(I114*H114,2)</f>
        <v>0</v>
      </c>
      <c r="BL114" s="19" t="s">
        <v>117</v>
      </c>
      <c r="BM114" s="184" t="s">
        <v>278</v>
      </c>
    </row>
    <row r="115" spans="1:65" s="2" customFormat="1" ht="19.5">
      <c r="A115" s="36"/>
      <c r="B115" s="37"/>
      <c r="C115" s="38"/>
      <c r="D115" s="186" t="s">
        <v>119</v>
      </c>
      <c r="E115" s="38"/>
      <c r="F115" s="187" t="s">
        <v>162</v>
      </c>
      <c r="G115" s="38"/>
      <c r="H115" s="38"/>
      <c r="I115" s="188"/>
      <c r="J115" s="38"/>
      <c r="K115" s="38"/>
      <c r="L115" s="41"/>
      <c r="M115" s="189"/>
      <c r="N115" s="190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119</v>
      </c>
      <c r="AU115" s="19" t="s">
        <v>77</v>
      </c>
    </row>
    <row r="116" spans="1:65" s="2" customFormat="1" ht="11.25">
      <c r="A116" s="36"/>
      <c r="B116" s="37"/>
      <c r="C116" s="38"/>
      <c r="D116" s="191" t="s">
        <v>121</v>
      </c>
      <c r="E116" s="38"/>
      <c r="F116" s="192" t="s">
        <v>163</v>
      </c>
      <c r="G116" s="38"/>
      <c r="H116" s="38"/>
      <c r="I116" s="188"/>
      <c r="J116" s="38"/>
      <c r="K116" s="38"/>
      <c r="L116" s="41"/>
      <c r="M116" s="189"/>
      <c r="N116" s="190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121</v>
      </c>
      <c r="AU116" s="19" t="s">
        <v>77</v>
      </c>
    </row>
    <row r="117" spans="1:65" s="2" customFormat="1" ht="19.5">
      <c r="A117" s="36"/>
      <c r="B117" s="37"/>
      <c r="C117" s="38"/>
      <c r="D117" s="186" t="s">
        <v>123</v>
      </c>
      <c r="E117" s="38"/>
      <c r="F117" s="193" t="s">
        <v>276</v>
      </c>
      <c r="G117" s="38"/>
      <c r="H117" s="38"/>
      <c r="I117" s="188"/>
      <c r="J117" s="38"/>
      <c r="K117" s="38"/>
      <c r="L117" s="41"/>
      <c r="M117" s="189"/>
      <c r="N117" s="190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123</v>
      </c>
      <c r="AU117" s="19" t="s">
        <v>77</v>
      </c>
    </row>
    <row r="118" spans="1:65" s="13" customFormat="1" ht="11.25">
      <c r="B118" s="194"/>
      <c r="C118" s="195"/>
      <c r="D118" s="186" t="s">
        <v>125</v>
      </c>
      <c r="E118" s="196" t="s">
        <v>19</v>
      </c>
      <c r="F118" s="197" t="s">
        <v>164</v>
      </c>
      <c r="G118" s="195"/>
      <c r="H118" s="196" t="s">
        <v>19</v>
      </c>
      <c r="I118" s="198"/>
      <c r="J118" s="195"/>
      <c r="K118" s="195"/>
      <c r="L118" s="199"/>
      <c r="M118" s="200"/>
      <c r="N118" s="201"/>
      <c r="O118" s="201"/>
      <c r="P118" s="201"/>
      <c r="Q118" s="201"/>
      <c r="R118" s="201"/>
      <c r="S118" s="201"/>
      <c r="T118" s="202"/>
      <c r="AT118" s="203" t="s">
        <v>125</v>
      </c>
      <c r="AU118" s="203" t="s">
        <v>77</v>
      </c>
      <c r="AV118" s="13" t="s">
        <v>77</v>
      </c>
      <c r="AW118" s="13" t="s">
        <v>32</v>
      </c>
      <c r="AX118" s="13" t="s">
        <v>70</v>
      </c>
      <c r="AY118" s="203" t="s">
        <v>111</v>
      </c>
    </row>
    <row r="119" spans="1:65" s="14" customFormat="1" ht="11.25">
      <c r="B119" s="204"/>
      <c r="C119" s="205"/>
      <c r="D119" s="186" t="s">
        <v>125</v>
      </c>
      <c r="E119" s="206" t="s">
        <v>19</v>
      </c>
      <c r="F119" s="207" t="s">
        <v>279</v>
      </c>
      <c r="G119" s="205"/>
      <c r="H119" s="208">
        <v>4.093</v>
      </c>
      <c r="I119" s="209"/>
      <c r="J119" s="205"/>
      <c r="K119" s="205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125</v>
      </c>
      <c r="AU119" s="214" t="s">
        <v>77</v>
      </c>
      <c r="AV119" s="14" t="s">
        <v>79</v>
      </c>
      <c r="AW119" s="14" t="s">
        <v>32</v>
      </c>
      <c r="AX119" s="14" t="s">
        <v>77</v>
      </c>
      <c r="AY119" s="214" t="s">
        <v>111</v>
      </c>
    </row>
    <row r="120" spans="1:65" s="2" customFormat="1" ht="19.899999999999999" customHeight="1">
      <c r="A120" s="36"/>
      <c r="B120" s="37"/>
      <c r="C120" s="173" t="s">
        <v>166</v>
      </c>
      <c r="D120" s="173" t="s">
        <v>112</v>
      </c>
      <c r="E120" s="174" t="s">
        <v>167</v>
      </c>
      <c r="F120" s="175" t="s">
        <v>168</v>
      </c>
      <c r="G120" s="176" t="s">
        <v>115</v>
      </c>
      <c r="H120" s="177">
        <v>22.8</v>
      </c>
      <c r="I120" s="178"/>
      <c r="J120" s="179">
        <f>ROUND(I120*H120,2)</f>
        <v>0</v>
      </c>
      <c r="K120" s="175" t="s">
        <v>116</v>
      </c>
      <c r="L120" s="41"/>
      <c r="M120" s="180" t="s">
        <v>19</v>
      </c>
      <c r="N120" s="181" t="s">
        <v>41</v>
      </c>
      <c r="O120" s="66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4" t="s">
        <v>117</v>
      </c>
      <c r="AT120" s="184" t="s">
        <v>112</v>
      </c>
      <c r="AU120" s="184" t="s">
        <v>77</v>
      </c>
      <c r="AY120" s="19" t="s">
        <v>111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9" t="s">
        <v>77</v>
      </c>
      <c r="BK120" s="185">
        <f>ROUND(I120*H120,2)</f>
        <v>0</v>
      </c>
      <c r="BL120" s="19" t="s">
        <v>117</v>
      </c>
      <c r="BM120" s="184" t="s">
        <v>280</v>
      </c>
    </row>
    <row r="121" spans="1:65" s="2" customFormat="1" ht="19.5">
      <c r="A121" s="36"/>
      <c r="B121" s="37"/>
      <c r="C121" s="38"/>
      <c r="D121" s="186" t="s">
        <v>119</v>
      </c>
      <c r="E121" s="38"/>
      <c r="F121" s="187" t="s">
        <v>170</v>
      </c>
      <c r="G121" s="38"/>
      <c r="H121" s="38"/>
      <c r="I121" s="188"/>
      <c r="J121" s="38"/>
      <c r="K121" s="38"/>
      <c r="L121" s="41"/>
      <c r="M121" s="189"/>
      <c r="N121" s="190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119</v>
      </c>
      <c r="AU121" s="19" t="s">
        <v>77</v>
      </c>
    </row>
    <row r="122" spans="1:65" s="2" customFormat="1" ht="11.25">
      <c r="A122" s="36"/>
      <c r="B122" s="37"/>
      <c r="C122" s="38"/>
      <c r="D122" s="191" t="s">
        <v>121</v>
      </c>
      <c r="E122" s="38"/>
      <c r="F122" s="192" t="s">
        <v>171</v>
      </c>
      <c r="G122" s="38"/>
      <c r="H122" s="38"/>
      <c r="I122" s="188"/>
      <c r="J122" s="38"/>
      <c r="K122" s="38"/>
      <c r="L122" s="41"/>
      <c r="M122" s="189"/>
      <c r="N122" s="190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121</v>
      </c>
      <c r="AU122" s="19" t="s">
        <v>77</v>
      </c>
    </row>
    <row r="123" spans="1:65" s="2" customFormat="1" ht="19.5">
      <c r="A123" s="36"/>
      <c r="B123" s="37"/>
      <c r="C123" s="38"/>
      <c r="D123" s="186" t="s">
        <v>123</v>
      </c>
      <c r="E123" s="38"/>
      <c r="F123" s="193" t="s">
        <v>281</v>
      </c>
      <c r="G123" s="38"/>
      <c r="H123" s="38"/>
      <c r="I123" s="188"/>
      <c r="J123" s="38"/>
      <c r="K123" s="38"/>
      <c r="L123" s="41"/>
      <c r="M123" s="189"/>
      <c r="N123" s="19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123</v>
      </c>
      <c r="AU123" s="19" t="s">
        <v>77</v>
      </c>
    </row>
    <row r="124" spans="1:65" s="13" customFormat="1" ht="11.25">
      <c r="B124" s="194"/>
      <c r="C124" s="195"/>
      <c r="D124" s="186" t="s">
        <v>125</v>
      </c>
      <c r="E124" s="196" t="s">
        <v>19</v>
      </c>
      <c r="F124" s="197" t="s">
        <v>173</v>
      </c>
      <c r="G124" s="195"/>
      <c r="H124" s="196" t="s">
        <v>19</v>
      </c>
      <c r="I124" s="198"/>
      <c r="J124" s="195"/>
      <c r="K124" s="195"/>
      <c r="L124" s="199"/>
      <c r="M124" s="200"/>
      <c r="N124" s="201"/>
      <c r="O124" s="201"/>
      <c r="P124" s="201"/>
      <c r="Q124" s="201"/>
      <c r="R124" s="201"/>
      <c r="S124" s="201"/>
      <c r="T124" s="202"/>
      <c r="AT124" s="203" t="s">
        <v>125</v>
      </c>
      <c r="AU124" s="203" t="s">
        <v>77</v>
      </c>
      <c r="AV124" s="13" t="s">
        <v>77</v>
      </c>
      <c r="AW124" s="13" t="s">
        <v>32</v>
      </c>
      <c r="AX124" s="13" t="s">
        <v>70</v>
      </c>
      <c r="AY124" s="203" t="s">
        <v>111</v>
      </c>
    </row>
    <row r="125" spans="1:65" s="14" customFormat="1" ht="11.25">
      <c r="B125" s="204"/>
      <c r="C125" s="205"/>
      <c r="D125" s="186" t="s">
        <v>125</v>
      </c>
      <c r="E125" s="206" t="s">
        <v>19</v>
      </c>
      <c r="F125" s="207" t="s">
        <v>282</v>
      </c>
      <c r="G125" s="205"/>
      <c r="H125" s="208">
        <v>22.8</v>
      </c>
      <c r="I125" s="209"/>
      <c r="J125" s="205"/>
      <c r="K125" s="205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125</v>
      </c>
      <c r="AU125" s="214" t="s">
        <v>77</v>
      </c>
      <c r="AV125" s="14" t="s">
        <v>79</v>
      </c>
      <c r="AW125" s="14" t="s">
        <v>32</v>
      </c>
      <c r="AX125" s="14" t="s">
        <v>77</v>
      </c>
      <c r="AY125" s="214" t="s">
        <v>111</v>
      </c>
    </row>
    <row r="126" spans="1:65" s="2" customFormat="1" ht="19.899999999999999" customHeight="1">
      <c r="A126" s="36"/>
      <c r="B126" s="37"/>
      <c r="C126" s="173" t="s">
        <v>175</v>
      </c>
      <c r="D126" s="173" t="s">
        <v>112</v>
      </c>
      <c r="E126" s="174" t="s">
        <v>176</v>
      </c>
      <c r="F126" s="175" t="s">
        <v>177</v>
      </c>
      <c r="G126" s="176" t="s">
        <v>115</v>
      </c>
      <c r="H126" s="177">
        <v>7.2</v>
      </c>
      <c r="I126" s="178"/>
      <c r="J126" s="179">
        <f>ROUND(I126*H126,2)</f>
        <v>0</v>
      </c>
      <c r="K126" s="175" t="s">
        <v>116</v>
      </c>
      <c r="L126" s="41"/>
      <c r="M126" s="180" t="s">
        <v>19</v>
      </c>
      <c r="N126" s="181" t="s">
        <v>41</v>
      </c>
      <c r="O126" s="66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4" t="s">
        <v>117</v>
      </c>
      <c r="AT126" s="184" t="s">
        <v>112</v>
      </c>
      <c r="AU126" s="184" t="s">
        <v>77</v>
      </c>
      <c r="AY126" s="19" t="s">
        <v>111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9" t="s">
        <v>77</v>
      </c>
      <c r="BK126" s="185">
        <f>ROUND(I126*H126,2)</f>
        <v>0</v>
      </c>
      <c r="BL126" s="19" t="s">
        <v>117</v>
      </c>
      <c r="BM126" s="184" t="s">
        <v>283</v>
      </c>
    </row>
    <row r="127" spans="1:65" s="2" customFormat="1" ht="11.25">
      <c r="A127" s="36"/>
      <c r="B127" s="37"/>
      <c r="C127" s="38"/>
      <c r="D127" s="186" t="s">
        <v>119</v>
      </c>
      <c r="E127" s="38"/>
      <c r="F127" s="187" t="s">
        <v>179</v>
      </c>
      <c r="G127" s="38"/>
      <c r="H127" s="38"/>
      <c r="I127" s="188"/>
      <c r="J127" s="38"/>
      <c r="K127" s="38"/>
      <c r="L127" s="41"/>
      <c r="M127" s="189"/>
      <c r="N127" s="190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119</v>
      </c>
      <c r="AU127" s="19" t="s">
        <v>77</v>
      </c>
    </row>
    <row r="128" spans="1:65" s="2" customFormat="1" ht="11.25">
      <c r="A128" s="36"/>
      <c r="B128" s="37"/>
      <c r="C128" s="38"/>
      <c r="D128" s="191" t="s">
        <v>121</v>
      </c>
      <c r="E128" s="38"/>
      <c r="F128" s="192" t="s">
        <v>180</v>
      </c>
      <c r="G128" s="38"/>
      <c r="H128" s="38"/>
      <c r="I128" s="188"/>
      <c r="J128" s="38"/>
      <c r="K128" s="38"/>
      <c r="L128" s="41"/>
      <c r="M128" s="189"/>
      <c r="N128" s="190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121</v>
      </c>
      <c r="AU128" s="19" t="s">
        <v>77</v>
      </c>
    </row>
    <row r="129" spans="1:65" s="2" customFormat="1" ht="19.5">
      <c r="A129" s="36"/>
      <c r="B129" s="37"/>
      <c r="C129" s="38"/>
      <c r="D129" s="186" t="s">
        <v>123</v>
      </c>
      <c r="E129" s="38"/>
      <c r="F129" s="193" t="s">
        <v>276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123</v>
      </c>
      <c r="AU129" s="19" t="s">
        <v>77</v>
      </c>
    </row>
    <row r="130" spans="1:65" s="13" customFormat="1" ht="11.25">
      <c r="B130" s="194"/>
      <c r="C130" s="195"/>
      <c r="D130" s="186" t="s">
        <v>125</v>
      </c>
      <c r="E130" s="196" t="s">
        <v>19</v>
      </c>
      <c r="F130" s="197" t="s">
        <v>181</v>
      </c>
      <c r="G130" s="195"/>
      <c r="H130" s="196" t="s">
        <v>19</v>
      </c>
      <c r="I130" s="198"/>
      <c r="J130" s="195"/>
      <c r="K130" s="195"/>
      <c r="L130" s="199"/>
      <c r="M130" s="200"/>
      <c r="N130" s="201"/>
      <c r="O130" s="201"/>
      <c r="P130" s="201"/>
      <c r="Q130" s="201"/>
      <c r="R130" s="201"/>
      <c r="S130" s="201"/>
      <c r="T130" s="202"/>
      <c r="AT130" s="203" t="s">
        <v>125</v>
      </c>
      <c r="AU130" s="203" t="s">
        <v>77</v>
      </c>
      <c r="AV130" s="13" t="s">
        <v>77</v>
      </c>
      <c r="AW130" s="13" t="s">
        <v>32</v>
      </c>
      <c r="AX130" s="13" t="s">
        <v>70</v>
      </c>
      <c r="AY130" s="203" t="s">
        <v>111</v>
      </c>
    </row>
    <row r="131" spans="1:65" s="14" customFormat="1" ht="11.25">
      <c r="B131" s="204"/>
      <c r="C131" s="205"/>
      <c r="D131" s="186" t="s">
        <v>125</v>
      </c>
      <c r="E131" s="206" t="s">
        <v>19</v>
      </c>
      <c r="F131" s="207" t="s">
        <v>266</v>
      </c>
      <c r="G131" s="205"/>
      <c r="H131" s="208">
        <v>7.2</v>
      </c>
      <c r="I131" s="209"/>
      <c r="J131" s="205"/>
      <c r="K131" s="205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125</v>
      </c>
      <c r="AU131" s="214" t="s">
        <v>77</v>
      </c>
      <c r="AV131" s="14" t="s">
        <v>79</v>
      </c>
      <c r="AW131" s="14" t="s">
        <v>32</v>
      </c>
      <c r="AX131" s="14" t="s">
        <v>77</v>
      </c>
      <c r="AY131" s="214" t="s">
        <v>111</v>
      </c>
    </row>
    <row r="132" spans="1:65" s="2" customFormat="1" ht="14.45" customHeight="1">
      <c r="A132" s="36"/>
      <c r="B132" s="37"/>
      <c r="C132" s="173" t="s">
        <v>182</v>
      </c>
      <c r="D132" s="173" t="s">
        <v>112</v>
      </c>
      <c r="E132" s="174" t="s">
        <v>183</v>
      </c>
      <c r="F132" s="175" t="s">
        <v>184</v>
      </c>
      <c r="G132" s="176" t="s">
        <v>130</v>
      </c>
      <c r="H132" s="177">
        <v>0.72</v>
      </c>
      <c r="I132" s="178"/>
      <c r="J132" s="179">
        <f>ROUND(I132*H132,2)</f>
        <v>0</v>
      </c>
      <c r="K132" s="175" t="s">
        <v>116</v>
      </c>
      <c r="L132" s="41"/>
      <c r="M132" s="180" t="s">
        <v>19</v>
      </c>
      <c r="N132" s="181" t="s">
        <v>41</v>
      </c>
      <c r="O132" s="6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4" t="s">
        <v>117</v>
      </c>
      <c r="AT132" s="184" t="s">
        <v>112</v>
      </c>
      <c r="AU132" s="184" t="s">
        <v>77</v>
      </c>
      <c r="AY132" s="19" t="s">
        <v>111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9" t="s">
        <v>77</v>
      </c>
      <c r="BK132" s="185">
        <f>ROUND(I132*H132,2)</f>
        <v>0</v>
      </c>
      <c r="BL132" s="19" t="s">
        <v>117</v>
      </c>
      <c r="BM132" s="184" t="s">
        <v>284</v>
      </c>
    </row>
    <row r="133" spans="1:65" s="2" customFormat="1" ht="11.25">
      <c r="A133" s="36"/>
      <c r="B133" s="37"/>
      <c r="C133" s="38"/>
      <c r="D133" s="186" t="s">
        <v>119</v>
      </c>
      <c r="E133" s="38"/>
      <c r="F133" s="187" t="s">
        <v>186</v>
      </c>
      <c r="G133" s="38"/>
      <c r="H133" s="38"/>
      <c r="I133" s="188"/>
      <c r="J133" s="38"/>
      <c r="K133" s="38"/>
      <c r="L133" s="41"/>
      <c r="M133" s="189"/>
      <c r="N133" s="190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119</v>
      </c>
      <c r="AU133" s="19" t="s">
        <v>77</v>
      </c>
    </row>
    <row r="134" spans="1:65" s="2" customFormat="1" ht="11.25">
      <c r="A134" s="36"/>
      <c r="B134" s="37"/>
      <c r="C134" s="38"/>
      <c r="D134" s="191" t="s">
        <v>121</v>
      </c>
      <c r="E134" s="38"/>
      <c r="F134" s="192" t="s">
        <v>187</v>
      </c>
      <c r="G134" s="38"/>
      <c r="H134" s="38"/>
      <c r="I134" s="188"/>
      <c r="J134" s="38"/>
      <c r="K134" s="38"/>
      <c r="L134" s="41"/>
      <c r="M134" s="189"/>
      <c r="N134" s="190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121</v>
      </c>
      <c r="AU134" s="19" t="s">
        <v>77</v>
      </c>
    </row>
    <row r="135" spans="1:65" s="2" customFormat="1" ht="19.5">
      <c r="A135" s="36"/>
      <c r="B135" s="37"/>
      <c r="C135" s="38"/>
      <c r="D135" s="186" t="s">
        <v>123</v>
      </c>
      <c r="E135" s="38"/>
      <c r="F135" s="193" t="s">
        <v>285</v>
      </c>
      <c r="G135" s="38"/>
      <c r="H135" s="38"/>
      <c r="I135" s="188"/>
      <c r="J135" s="38"/>
      <c r="K135" s="38"/>
      <c r="L135" s="41"/>
      <c r="M135" s="189"/>
      <c r="N135" s="190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123</v>
      </c>
      <c r="AU135" s="19" t="s">
        <v>77</v>
      </c>
    </row>
    <row r="136" spans="1:65" s="13" customFormat="1" ht="11.25">
      <c r="B136" s="194"/>
      <c r="C136" s="195"/>
      <c r="D136" s="186" t="s">
        <v>125</v>
      </c>
      <c r="E136" s="196" t="s">
        <v>19</v>
      </c>
      <c r="F136" s="197" t="s">
        <v>189</v>
      </c>
      <c r="G136" s="195"/>
      <c r="H136" s="196" t="s">
        <v>19</v>
      </c>
      <c r="I136" s="198"/>
      <c r="J136" s="195"/>
      <c r="K136" s="195"/>
      <c r="L136" s="199"/>
      <c r="M136" s="200"/>
      <c r="N136" s="201"/>
      <c r="O136" s="201"/>
      <c r="P136" s="201"/>
      <c r="Q136" s="201"/>
      <c r="R136" s="201"/>
      <c r="S136" s="201"/>
      <c r="T136" s="202"/>
      <c r="AT136" s="203" t="s">
        <v>125</v>
      </c>
      <c r="AU136" s="203" t="s">
        <v>77</v>
      </c>
      <c r="AV136" s="13" t="s">
        <v>77</v>
      </c>
      <c r="AW136" s="13" t="s">
        <v>32</v>
      </c>
      <c r="AX136" s="13" t="s">
        <v>70</v>
      </c>
      <c r="AY136" s="203" t="s">
        <v>111</v>
      </c>
    </row>
    <row r="137" spans="1:65" s="14" customFormat="1" ht="11.25">
      <c r="B137" s="204"/>
      <c r="C137" s="205"/>
      <c r="D137" s="186" t="s">
        <v>125</v>
      </c>
      <c r="E137" s="206" t="s">
        <v>19</v>
      </c>
      <c r="F137" s="207" t="s">
        <v>286</v>
      </c>
      <c r="G137" s="205"/>
      <c r="H137" s="208">
        <v>0.72</v>
      </c>
      <c r="I137" s="209"/>
      <c r="J137" s="205"/>
      <c r="K137" s="205"/>
      <c r="L137" s="210"/>
      <c r="M137" s="211"/>
      <c r="N137" s="212"/>
      <c r="O137" s="212"/>
      <c r="P137" s="212"/>
      <c r="Q137" s="212"/>
      <c r="R137" s="212"/>
      <c r="S137" s="212"/>
      <c r="T137" s="213"/>
      <c r="AT137" s="214" t="s">
        <v>125</v>
      </c>
      <c r="AU137" s="214" t="s">
        <v>77</v>
      </c>
      <c r="AV137" s="14" t="s">
        <v>79</v>
      </c>
      <c r="AW137" s="14" t="s">
        <v>32</v>
      </c>
      <c r="AX137" s="14" t="s">
        <v>77</v>
      </c>
      <c r="AY137" s="214" t="s">
        <v>111</v>
      </c>
    </row>
    <row r="138" spans="1:65" s="2" customFormat="1" ht="14.45" customHeight="1">
      <c r="A138" s="36"/>
      <c r="B138" s="37"/>
      <c r="C138" s="173" t="s">
        <v>191</v>
      </c>
      <c r="D138" s="173" t="s">
        <v>112</v>
      </c>
      <c r="E138" s="174" t="s">
        <v>192</v>
      </c>
      <c r="F138" s="175" t="s">
        <v>193</v>
      </c>
      <c r="G138" s="176" t="s">
        <v>194</v>
      </c>
      <c r="H138" s="177">
        <v>8</v>
      </c>
      <c r="I138" s="178"/>
      <c r="J138" s="179">
        <f>ROUND(I138*H138,2)</f>
        <v>0</v>
      </c>
      <c r="K138" s="175" t="s">
        <v>116</v>
      </c>
      <c r="L138" s="41"/>
      <c r="M138" s="180" t="s">
        <v>19</v>
      </c>
      <c r="N138" s="181" t="s">
        <v>41</v>
      </c>
      <c r="O138" s="66"/>
      <c r="P138" s="182">
        <f>O138*H138</f>
        <v>0</v>
      </c>
      <c r="Q138" s="182">
        <v>0</v>
      </c>
      <c r="R138" s="182">
        <f>Q138*H138</f>
        <v>0</v>
      </c>
      <c r="S138" s="182">
        <v>0.7</v>
      </c>
      <c r="T138" s="183">
        <f>S138*H138</f>
        <v>5.6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4" t="s">
        <v>117</v>
      </c>
      <c r="AT138" s="184" t="s">
        <v>112</v>
      </c>
      <c r="AU138" s="184" t="s">
        <v>77</v>
      </c>
      <c r="AY138" s="19" t="s">
        <v>111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9" t="s">
        <v>77</v>
      </c>
      <c r="BK138" s="185">
        <f>ROUND(I138*H138,2)</f>
        <v>0</v>
      </c>
      <c r="BL138" s="19" t="s">
        <v>117</v>
      </c>
      <c r="BM138" s="184" t="s">
        <v>287</v>
      </c>
    </row>
    <row r="139" spans="1:65" s="2" customFormat="1" ht="11.25">
      <c r="A139" s="36"/>
      <c r="B139" s="37"/>
      <c r="C139" s="38"/>
      <c r="D139" s="186" t="s">
        <v>119</v>
      </c>
      <c r="E139" s="38"/>
      <c r="F139" s="187" t="s">
        <v>196</v>
      </c>
      <c r="G139" s="38"/>
      <c r="H139" s="38"/>
      <c r="I139" s="188"/>
      <c r="J139" s="38"/>
      <c r="K139" s="38"/>
      <c r="L139" s="41"/>
      <c r="M139" s="189"/>
      <c r="N139" s="190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119</v>
      </c>
      <c r="AU139" s="19" t="s">
        <v>77</v>
      </c>
    </row>
    <row r="140" spans="1:65" s="2" customFormat="1" ht="11.25">
      <c r="A140" s="36"/>
      <c r="B140" s="37"/>
      <c r="C140" s="38"/>
      <c r="D140" s="191" t="s">
        <v>121</v>
      </c>
      <c r="E140" s="38"/>
      <c r="F140" s="192" t="s">
        <v>197</v>
      </c>
      <c r="G140" s="38"/>
      <c r="H140" s="38"/>
      <c r="I140" s="188"/>
      <c r="J140" s="38"/>
      <c r="K140" s="38"/>
      <c r="L140" s="41"/>
      <c r="M140" s="189"/>
      <c r="N140" s="190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121</v>
      </c>
      <c r="AU140" s="19" t="s">
        <v>77</v>
      </c>
    </row>
    <row r="141" spans="1:65" s="2" customFormat="1" ht="19.5">
      <c r="A141" s="36"/>
      <c r="B141" s="37"/>
      <c r="C141" s="38"/>
      <c r="D141" s="186" t="s">
        <v>123</v>
      </c>
      <c r="E141" s="38"/>
      <c r="F141" s="193" t="s">
        <v>276</v>
      </c>
      <c r="G141" s="38"/>
      <c r="H141" s="38"/>
      <c r="I141" s="188"/>
      <c r="J141" s="38"/>
      <c r="K141" s="38"/>
      <c r="L141" s="41"/>
      <c r="M141" s="189"/>
      <c r="N141" s="190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123</v>
      </c>
      <c r="AU141" s="19" t="s">
        <v>77</v>
      </c>
    </row>
    <row r="142" spans="1:65" s="2" customFormat="1" ht="22.15" customHeight="1">
      <c r="A142" s="36"/>
      <c r="B142" s="37"/>
      <c r="C142" s="173" t="s">
        <v>221</v>
      </c>
      <c r="D142" s="173" t="s">
        <v>112</v>
      </c>
      <c r="E142" s="174" t="s">
        <v>212</v>
      </c>
      <c r="F142" s="175" t="s">
        <v>213</v>
      </c>
      <c r="G142" s="176" t="s">
        <v>214</v>
      </c>
      <c r="H142" s="177">
        <v>1.5609999999999999</v>
      </c>
      <c r="I142" s="178"/>
      <c r="J142" s="179">
        <f>ROUND(I142*H142,2)</f>
        <v>0</v>
      </c>
      <c r="K142" s="175" t="s">
        <v>19</v>
      </c>
      <c r="L142" s="41"/>
      <c r="M142" s="180" t="s">
        <v>19</v>
      </c>
      <c r="N142" s="181" t="s">
        <v>41</v>
      </c>
      <c r="O142" s="6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4" t="s">
        <v>117</v>
      </c>
      <c r="AT142" s="184" t="s">
        <v>112</v>
      </c>
      <c r="AU142" s="184" t="s">
        <v>77</v>
      </c>
      <c r="AY142" s="19" t="s">
        <v>111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9" t="s">
        <v>77</v>
      </c>
      <c r="BK142" s="185">
        <f>ROUND(I142*H142,2)</f>
        <v>0</v>
      </c>
      <c r="BL142" s="19" t="s">
        <v>117</v>
      </c>
      <c r="BM142" s="184" t="s">
        <v>288</v>
      </c>
    </row>
    <row r="143" spans="1:65" s="2" customFormat="1" ht="11.25">
      <c r="A143" s="36"/>
      <c r="B143" s="37"/>
      <c r="C143" s="38"/>
      <c r="D143" s="186" t="s">
        <v>119</v>
      </c>
      <c r="E143" s="38"/>
      <c r="F143" s="187" t="s">
        <v>216</v>
      </c>
      <c r="G143" s="38"/>
      <c r="H143" s="38"/>
      <c r="I143" s="188"/>
      <c r="J143" s="38"/>
      <c r="K143" s="38"/>
      <c r="L143" s="41"/>
      <c r="M143" s="189"/>
      <c r="N143" s="190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119</v>
      </c>
      <c r="AU143" s="19" t="s">
        <v>77</v>
      </c>
    </row>
    <row r="144" spans="1:65" s="2" customFormat="1" ht="39">
      <c r="A144" s="36"/>
      <c r="B144" s="37"/>
      <c r="C144" s="38"/>
      <c r="D144" s="186" t="s">
        <v>123</v>
      </c>
      <c r="E144" s="38"/>
      <c r="F144" s="193" t="s">
        <v>217</v>
      </c>
      <c r="G144" s="38"/>
      <c r="H144" s="38"/>
      <c r="I144" s="188"/>
      <c r="J144" s="38"/>
      <c r="K144" s="38"/>
      <c r="L144" s="41"/>
      <c r="M144" s="189"/>
      <c r="N144" s="190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123</v>
      </c>
      <c r="AU144" s="19" t="s">
        <v>77</v>
      </c>
    </row>
    <row r="145" spans="1:65" s="14" customFormat="1" ht="11.25">
      <c r="B145" s="204"/>
      <c r="C145" s="205"/>
      <c r="D145" s="186" t="s">
        <v>125</v>
      </c>
      <c r="E145" s="206" t="s">
        <v>19</v>
      </c>
      <c r="F145" s="207" t="s">
        <v>289</v>
      </c>
      <c r="G145" s="205"/>
      <c r="H145" s="208">
        <v>1.5609999999999999</v>
      </c>
      <c r="I145" s="209"/>
      <c r="J145" s="205"/>
      <c r="K145" s="205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125</v>
      </c>
      <c r="AU145" s="214" t="s">
        <v>77</v>
      </c>
      <c r="AV145" s="14" t="s">
        <v>79</v>
      </c>
      <c r="AW145" s="14" t="s">
        <v>32</v>
      </c>
      <c r="AX145" s="14" t="s">
        <v>77</v>
      </c>
      <c r="AY145" s="214" t="s">
        <v>111</v>
      </c>
    </row>
    <row r="146" spans="1:65" s="13" customFormat="1" ht="11.25">
      <c r="B146" s="194"/>
      <c r="C146" s="195"/>
      <c r="D146" s="186" t="s">
        <v>125</v>
      </c>
      <c r="E146" s="196" t="s">
        <v>19</v>
      </c>
      <c r="F146" s="197" t="s">
        <v>219</v>
      </c>
      <c r="G146" s="195"/>
      <c r="H146" s="196" t="s">
        <v>19</v>
      </c>
      <c r="I146" s="198"/>
      <c r="J146" s="195"/>
      <c r="K146" s="195"/>
      <c r="L146" s="199"/>
      <c r="M146" s="200"/>
      <c r="N146" s="201"/>
      <c r="O146" s="201"/>
      <c r="P146" s="201"/>
      <c r="Q146" s="201"/>
      <c r="R146" s="201"/>
      <c r="S146" s="201"/>
      <c r="T146" s="202"/>
      <c r="AT146" s="203" t="s">
        <v>125</v>
      </c>
      <c r="AU146" s="203" t="s">
        <v>77</v>
      </c>
      <c r="AV146" s="13" t="s">
        <v>77</v>
      </c>
      <c r="AW146" s="13" t="s">
        <v>32</v>
      </c>
      <c r="AX146" s="13" t="s">
        <v>70</v>
      </c>
      <c r="AY146" s="203" t="s">
        <v>111</v>
      </c>
    </row>
    <row r="147" spans="1:65" s="12" customFormat="1" ht="22.9" customHeight="1">
      <c r="B147" s="159"/>
      <c r="C147" s="160"/>
      <c r="D147" s="161" t="s">
        <v>69</v>
      </c>
      <c r="E147" s="215" t="s">
        <v>77</v>
      </c>
      <c r="F147" s="215" t="s">
        <v>220</v>
      </c>
      <c r="G147" s="160"/>
      <c r="H147" s="160"/>
      <c r="I147" s="163"/>
      <c r="J147" s="216">
        <f>BK147</f>
        <v>0</v>
      </c>
      <c r="K147" s="160"/>
      <c r="L147" s="165"/>
      <c r="M147" s="166"/>
      <c r="N147" s="167"/>
      <c r="O147" s="167"/>
      <c r="P147" s="168">
        <f>SUM(P148:P159)</f>
        <v>0</v>
      </c>
      <c r="Q147" s="167"/>
      <c r="R147" s="168">
        <f>SUM(R148:R159)</f>
        <v>5.7520000000000002E-2</v>
      </c>
      <c r="S147" s="167"/>
      <c r="T147" s="169">
        <f>SUM(T148:T159)</f>
        <v>0</v>
      </c>
      <c r="AR147" s="170" t="s">
        <v>77</v>
      </c>
      <c r="AT147" s="171" t="s">
        <v>69</v>
      </c>
      <c r="AU147" s="171" t="s">
        <v>77</v>
      </c>
      <c r="AY147" s="170" t="s">
        <v>111</v>
      </c>
      <c r="BK147" s="172">
        <f>SUM(BK148:BK159)</f>
        <v>0</v>
      </c>
    </row>
    <row r="148" spans="1:65" s="2" customFormat="1" ht="14.45" customHeight="1">
      <c r="A148" s="36"/>
      <c r="B148" s="37"/>
      <c r="C148" s="173" t="s">
        <v>230</v>
      </c>
      <c r="D148" s="173" t="s">
        <v>112</v>
      </c>
      <c r="E148" s="174" t="s">
        <v>222</v>
      </c>
      <c r="F148" s="175" t="s">
        <v>223</v>
      </c>
      <c r="G148" s="176" t="s">
        <v>194</v>
      </c>
      <c r="H148" s="177">
        <v>8</v>
      </c>
      <c r="I148" s="178"/>
      <c r="J148" s="179">
        <f>ROUND(I148*H148,2)</f>
        <v>0</v>
      </c>
      <c r="K148" s="175" t="s">
        <v>116</v>
      </c>
      <c r="L148" s="41"/>
      <c r="M148" s="180" t="s">
        <v>19</v>
      </c>
      <c r="N148" s="181" t="s">
        <v>41</v>
      </c>
      <c r="O148" s="66"/>
      <c r="P148" s="182">
        <f>O148*H148</f>
        <v>0</v>
      </c>
      <c r="Q148" s="182">
        <v>7.1900000000000002E-3</v>
      </c>
      <c r="R148" s="182">
        <f>Q148*H148</f>
        <v>5.7520000000000002E-2</v>
      </c>
      <c r="S148" s="182">
        <v>0</v>
      </c>
      <c r="T148" s="183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4" t="s">
        <v>117</v>
      </c>
      <c r="AT148" s="184" t="s">
        <v>112</v>
      </c>
      <c r="AU148" s="184" t="s">
        <v>79</v>
      </c>
      <c r="AY148" s="19" t="s">
        <v>111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9" t="s">
        <v>77</v>
      </c>
      <c r="BK148" s="185">
        <f>ROUND(I148*H148,2)</f>
        <v>0</v>
      </c>
      <c r="BL148" s="19" t="s">
        <v>117</v>
      </c>
      <c r="BM148" s="184" t="s">
        <v>290</v>
      </c>
    </row>
    <row r="149" spans="1:65" s="2" customFormat="1" ht="11.25">
      <c r="A149" s="36"/>
      <c r="B149" s="37"/>
      <c r="C149" s="38"/>
      <c r="D149" s="186" t="s">
        <v>119</v>
      </c>
      <c r="E149" s="38"/>
      <c r="F149" s="187" t="s">
        <v>225</v>
      </c>
      <c r="G149" s="38"/>
      <c r="H149" s="38"/>
      <c r="I149" s="188"/>
      <c r="J149" s="38"/>
      <c r="K149" s="38"/>
      <c r="L149" s="41"/>
      <c r="M149" s="189"/>
      <c r="N149" s="190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119</v>
      </c>
      <c r="AU149" s="19" t="s">
        <v>79</v>
      </c>
    </row>
    <row r="150" spans="1:65" s="2" customFormat="1" ht="11.25">
      <c r="A150" s="36"/>
      <c r="B150" s="37"/>
      <c r="C150" s="38"/>
      <c r="D150" s="191" t="s">
        <v>121</v>
      </c>
      <c r="E150" s="38"/>
      <c r="F150" s="192" t="s">
        <v>226</v>
      </c>
      <c r="G150" s="38"/>
      <c r="H150" s="38"/>
      <c r="I150" s="188"/>
      <c r="J150" s="38"/>
      <c r="K150" s="38"/>
      <c r="L150" s="41"/>
      <c r="M150" s="189"/>
      <c r="N150" s="190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121</v>
      </c>
      <c r="AU150" s="19" t="s">
        <v>79</v>
      </c>
    </row>
    <row r="151" spans="1:65" s="2" customFormat="1" ht="19.5">
      <c r="A151" s="36"/>
      <c r="B151" s="37"/>
      <c r="C151" s="38"/>
      <c r="D151" s="186" t="s">
        <v>123</v>
      </c>
      <c r="E151" s="38"/>
      <c r="F151" s="193" t="s">
        <v>291</v>
      </c>
      <c r="G151" s="38"/>
      <c r="H151" s="38"/>
      <c r="I151" s="188"/>
      <c r="J151" s="38"/>
      <c r="K151" s="38"/>
      <c r="L151" s="41"/>
      <c r="M151" s="189"/>
      <c r="N151" s="19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123</v>
      </c>
      <c r="AU151" s="19" t="s">
        <v>79</v>
      </c>
    </row>
    <row r="152" spans="1:65" s="14" customFormat="1" ht="11.25">
      <c r="B152" s="204"/>
      <c r="C152" s="205"/>
      <c r="D152" s="186" t="s">
        <v>125</v>
      </c>
      <c r="E152" s="206" t="s">
        <v>19</v>
      </c>
      <c r="F152" s="207" t="s">
        <v>292</v>
      </c>
      <c r="G152" s="205"/>
      <c r="H152" s="208">
        <v>8</v>
      </c>
      <c r="I152" s="209"/>
      <c r="J152" s="205"/>
      <c r="K152" s="205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125</v>
      </c>
      <c r="AU152" s="214" t="s">
        <v>79</v>
      </c>
      <c r="AV152" s="14" t="s">
        <v>79</v>
      </c>
      <c r="AW152" s="14" t="s">
        <v>32</v>
      </c>
      <c r="AX152" s="14" t="s">
        <v>70</v>
      </c>
      <c r="AY152" s="214" t="s">
        <v>111</v>
      </c>
    </row>
    <row r="153" spans="1:65" s="15" customFormat="1" ht="11.25">
      <c r="B153" s="217"/>
      <c r="C153" s="218"/>
      <c r="D153" s="186" t="s">
        <v>125</v>
      </c>
      <c r="E153" s="219" t="s">
        <v>19</v>
      </c>
      <c r="F153" s="220" t="s">
        <v>229</v>
      </c>
      <c r="G153" s="218"/>
      <c r="H153" s="221">
        <v>8</v>
      </c>
      <c r="I153" s="222"/>
      <c r="J153" s="218"/>
      <c r="K153" s="218"/>
      <c r="L153" s="223"/>
      <c r="M153" s="224"/>
      <c r="N153" s="225"/>
      <c r="O153" s="225"/>
      <c r="P153" s="225"/>
      <c r="Q153" s="225"/>
      <c r="R153" s="225"/>
      <c r="S153" s="225"/>
      <c r="T153" s="226"/>
      <c r="AT153" s="227" t="s">
        <v>125</v>
      </c>
      <c r="AU153" s="227" t="s">
        <v>79</v>
      </c>
      <c r="AV153" s="15" t="s">
        <v>117</v>
      </c>
      <c r="AW153" s="15" t="s">
        <v>32</v>
      </c>
      <c r="AX153" s="15" t="s">
        <v>77</v>
      </c>
      <c r="AY153" s="227" t="s">
        <v>111</v>
      </c>
    </row>
    <row r="154" spans="1:65" s="2" customFormat="1" ht="19.899999999999999" customHeight="1">
      <c r="A154" s="36"/>
      <c r="B154" s="37"/>
      <c r="C154" s="173" t="s">
        <v>239</v>
      </c>
      <c r="D154" s="173" t="s">
        <v>112</v>
      </c>
      <c r="E154" s="174" t="s">
        <v>231</v>
      </c>
      <c r="F154" s="175" t="s">
        <v>232</v>
      </c>
      <c r="G154" s="176" t="s">
        <v>130</v>
      </c>
      <c r="H154" s="177">
        <v>1</v>
      </c>
      <c r="I154" s="178"/>
      <c r="J154" s="179">
        <f>ROUND(I154*H154,2)</f>
        <v>0</v>
      </c>
      <c r="K154" s="175" t="s">
        <v>116</v>
      </c>
      <c r="L154" s="41"/>
      <c r="M154" s="180" t="s">
        <v>19</v>
      </c>
      <c r="N154" s="181" t="s">
        <v>41</v>
      </c>
      <c r="O154" s="6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4" t="s">
        <v>117</v>
      </c>
      <c r="AT154" s="184" t="s">
        <v>112</v>
      </c>
      <c r="AU154" s="184" t="s">
        <v>79</v>
      </c>
      <c r="AY154" s="19" t="s">
        <v>111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9" t="s">
        <v>77</v>
      </c>
      <c r="BK154" s="185">
        <f>ROUND(I154*H154,2)</f>
        <v>0</v>
      </c>
      <c r="BL154" s="19" t="s">
        <v>117</v>
      </c>
      <c r="BM154" s="184" t="s">
        <v>293</v>
      </c>
    </row>
    <row r="155" spans="1:65" s="2" customFormat="1" ht="19.5">
      <c r="A155" s="36"/>
      <c r="B155" s="37"/>
      <c r="C155" s="38"/>
      <c r="D155" s="186" t="s">
        <v>119</v>
      </c>
      <c r="E155" s="38"/>
      <c r="F155" s="187" t="s">
        <v>234</v>
      </c>
      <c r="G155" s="38"/>
      <c r="H155" s="38"/>
      <c r="I155" s="188"/>
      <c r="J155" s="38"/>
      <c r="K155" s="38"/>
      <c r="L155" s="41"/>
      <c r="M155" s="189"/>
      <c r="N155" s="190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119</v>
      </c>
      <c r="AU155" s="19" t="s">
        <v>79</v>
      </c>
    </row>
    <row r="156" spans="1:65" s="2" customFormat="1" ht="11.25">
      <c r="A156" s="36"/>
      <c r="B156" s="37"/>
      <c r="C156" s="38"/>
      <c r="D156" s="191" t="s">
        <v>121</v>
      </c>
      <c r="E156" s="38"/>
      <c r="F156" s="192" t="s">
        <v>235</v>
      </c>
      <c r="G156" s="38"/>
      <c r="H156" s="38"/>
      <c r="I156" s="188"/>
      <c r="J156" s="38"/>
      <c r="K156" s="38"/>
      <c r="L156" s="41"/>
      <c r="M156" s="189"/>
      <c r="N156" s="190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121</v>
      </c>
      <c r="AU156" s="19" t="s">
        <v>79</v>
      </c>
    </row>
    <row r="157" spans="1:65" s="2" customFormat="1" ht="19.5">
      <c r="A157" s="36"/>
      <c r="B157" s="37"/>
      <c r="C157" s="38"/>
      <c r="D157" s="186" t="s">
        <v>123</v>
      </c>
      <c r="E157" s="38"/>
      <c r="F157" s="193" t="s">
        <v>294</v>
      </c>
      <c r="G157" s="38"/>
      <c r="H157" s="38"/>
      <c r="I157" s="188"/>
      <c r="J157" s="38"/>
      <c r="K157" s="38"/>
      <c r="L157" s="41"/>
      <c r="M157" s="189"/>
      <c r="N157" s="190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123</v>
      </c>
      <c r="AU157" s="19" t="s">
        <v>79</v>
      </c>
    </row>
    <row r="158" spans="1:65" s="14" customFormat="1" ht="11.25">
      <c r="B158" s="204"/>
      <c r="C158" s="205"/>
      <c r="D158" s="186" t="s">
        <v>125</v>
      </c>
      <c r="E158" s="206" t="s">
        <v>19</v>
      </c>
      <c r="F158" s="207" t="s">
        <v>295</v>
      </c>
      <c r="G158" s="205"/>
      <c r="H158" s="208">
        <v>1</v>
      </c>
      <c r="I158" s="209"/>
      <c r="J158" s="205"/>
      <c r="K158" s="205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125</v>
      </c>
      <c r="AU158" s="214" t="s">
        <v>79</v>
      </c>
      <c r="AV158" s="14" t="s">
        <v>79</v>
      </c>
      <c r="AW158" s="14" t="s">
        <v>32</v>
      </c>
      <c r="AX158" s="14" t="s">
        <v>70</v>
      </c>
      <c r="AY158" s="214" t="s">
        <v>111</v>
      </c>
    </row>
    <row r="159" spans="1:65" s="15" customFormat="1" ht="11.25">
      <c r="B159" s="217"/>
      <c r="C159" s="218"/>
      <c r="D159" s="186" t="s">
        <v>125</v>
      </c>
      <c r="E159" s="219" t="s">
        <v>19</v>
      </c>
      <c r="F159" s="220" t="s">
        <v>229</v>
      </c>
      <c r="G159" s="218"/>
      <c r="H159" s="221">
        <v>1</v>
      </c>
      <c r="I159" s="222"/>
      <c r="J159" s="218"/>
      <c r="K159" s="218"/>
      <c r="L159" s="223"/>
      <c r="M159" s="224"/>
      <c r="N159" s="225"/>
      <c r="O159" s="225"/>
      <c r="P159" s="225"/>
      <c r="Q159" s="225"/>
      <c r="R159" s="225"/>
      <c r="S159" s="225"/>
      <c r="T159" s="226"/>
      <c r="AT159" s="227" t="s">
        <v>125</v>
      </c>
      <c r="AU159" s="227" t="s">
        <v>79</v>
      </c>
      <c r="AV159" s="15" t="s">
        <v>117</v>
      </c>
      <c r="AW159" s="15" t="s">
        <v>32</v>
      </c>
      <c r="AX159" s="15" t="s">
        <v>77</v>
      </c>
      <c r="AY159" s="227" t="s">
        <v>111</v>
      </c>
    </row>
    <row r="160" spans="1:65" s="12" customFormat="1" ht="22.9" customHeight="1">
      <c r="B160" s="159"/>
      <c r="C160" s="160"/>
      <c r="D160" s="161" t="s">
        <v>69</v>
      </c>
      <c r="E160" s="215" t="s">
        <v>175</v>
      </c>
      <c r="F160" s="215" t="s">
        <v>238</v>
      </c>
      <c r="G160" s="160"/>
      <c r="H160" s="160"/>
      <c r="I160" s="163"/>
      <c r="J160" s="216">
        <f>BK160</f>
        <v>0</v>
      </c>
      <c r="K160" s="160"/>
      <c r="L160" s="165"/>
      <c r="M160" s="166"/>
      <c r="N160" s="167"/>
      <c r="O160" s="167"/>
      <c r="P160" s="168">
        <f>SUM(P161:P169)</f>
        <v>0</v>
      </c>
      <c r="Q160" s="167"/>
      <c r="R160" s="168">
        <f>SUM(R161:R169)</f>
        <v>1.8579999999999999</v>
      </c>
      <c r="S160" s="167"/>
      <c r="T160" s="169">
        <f>SUM(T161:T169)</f>
        <v>0</v>
      </c>
      <c r="AR160" s="170" t="s">
        <v>77</v>
      </c>
      <c r="AT160" s="171" t="s">
        <v>69</v>
      </c>
      <c r="AU160" s="171" t="s">
        <v>77</v>
      </c>
      <c r="AY160" s="170" t="s">
        <v>111</v>
      </c>
      <c r="BK160" s="172">
        <f>SUM(BK161:BK169)</f>
        <v>0</v>
      </c>
    </row>
    <row r="161" spans="1:65" s="2" customFormat="1" ht="14.45" customHeight="1">
      <c r="A161" s="36"/>
      <c r="B161" s="37"/>
      <c r="C161" s="228" t="s">
        <v>244</v>
      </c>
      <c r="D161" s="228" t="s">
        <v>240</v>
      </c>
      <c r="E161" s="229" t="s">
        <v>241</v>
      </c>
      <c r="F161" s="230" t="s">
        <v>242</v>
      </c>
      <c r="G161" s="231" t="s">
        <v>194</v>
      </c>
      <c r="H161" s="232">
        <v>5</v>
      </c>
      <c r="I161" s="233"/>
      <c r="J161" s="234">
        <f>ROUND(I161*H161,2)</f>
        <v>0</v>
      </c>
      <c r="K161" s="230" t="s">
        <v>116</v>
      </c>
      <c r="L161" s="235"/>
      <c r="M161" s="236" t="s">
        <v>19</v>
      </c>
      <c r="N161" s="237" t="s">
        <v>41</v>
      </c>
      <c r="O161" s="66"/>
      <c r="P161" s="182">
        <f>O161*H161</f>
        <v>0</v>
      </c>
      <c r="Q161" s="182">
        <v>0.37159999999999999</v>
      </c>
      <c r="R161" s="182">
        <f>Q161*H161</f>
        <v>1.8579999999999999</v>
      </c>
      <c r="S161" s="182">
        <v>0</v>
      </c>
      <c r="T161" s="183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4" t="s">
        <v>175</v>
      </c>
      <c r="AT161" s="184" t="s">
        <v>240</v>
      </c>
      <c r="AU161" s="184" t="s">
        <v>79</v>
      </c>
      <c r="AY161" s="19" t="s">
        <v>111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9" t="s">
        <v>77</v>
      </c>
      <c r="BK161" s="185">
        <f>ROUND(I161*H161,2)</f>
        <v>0</v>
      </c>
      <c r="BL161" s="19" t="s">
        <v>117</v>
      </c>
      <c r="BM161" s="184" t="s">
        <v>296</v>
      </c>
    </row>
    <row r="162" spans="1:65" s="2" customFormat="1" ht="11.25">
      <c r="A162" s="36"/>
      <c r="B162" s="37"/>
      <c r="C162" s="38"/>
      <c r="D162" s="186" t="s">
        <v>119</v>
      </c>
      <c r="E162" s="38"/>
      <c r="F162" s="187" t="s">
        <v>242</v>
      </c>
      <c r="G162" s="38"/>
      <c r="H162" s="38"/>
      <c r="I162" s="188"/>
      <c r="J162" s="38"/>
      <c r="K162" s="38"/>
      <c r="L162" s="41"/>
      <c r="M162" s="189"/>
      <c r="N162" s="190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119</v>
      </c>
      <c r="AU162" s="19" t="s">
        <v>79</v>
      </c>
    </row>
    <row r="163" spans="1:65" s="2" customFormat="1" ht="19.5">
      <c r="A163" s="36"/>
      <c r="B163" s="37"/>
      <c r="C163" s="38"/>
      <c r="D163" s="186" t="s">
        <v>123</v>
      </c>
      <c r="E163" s="38"/>
      <c r="F163" s="193" t="s">
        <v>297</v>
      </c>
      <c r="G163" s="38"/>
      <c r="H163" s="38"/>
      <c r="I163" s="188"/>
      <c r="J163" s="38"/>
      <c r="K163" s="38"/>
      <c r="L163" s="41"/>
      <c r="M163" s="189"/>
      <c r="N163" s="190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123</v>
      </c>
      <c r="AU163" s="19" t="s">
        <v>79</v>
      </c>
    </row>
    <row r="164" spans="1:65" s="2" customFormat="1" ht="14.45" customHeight="1">
      <c r="A164" s="36"/>
      <c r="B164" s="37"/>
      <c r="C164" s="173" t="s">
        <v>256</v>
      </c>
      <c r="D164" s="173" t="s">
        <v>112</v>
      </c>
      <c r="E164" s="174" t="s">
        <v>245</v>
      </c>
      <c r="F164" s="175" t="s">
        <v>246</v>
      </c>
      <c r="G164" s="176" t="s">
        <v>194</v>
      </c>
      <c r="H164" s="177">
        <v>8</v>
      </c>
      <c r="I164" s="178"/>
      <c r="J164" s="179">
        <f>ROUND(I164*H164,2)</f>
        <v>0</v>
      </c>
      <c r="K164" s="175" t="s">
        <v>116</v>
      </c>
      <c r="L164" s="41"/>
      <c r="M164" s="180" t="s">
        <v>19</v>
      </c>
      <c r="N164" s="181" t="s">
        <v>41</v>
      </c>
      <c r="O164" s="6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4" t="s">
        <v>247</v>
      </c>
      <c r="AT164" s="184" t="s">
        <v>112</v>
      </c>
      <c r="AU164" s="184" t="s">
        <v>79</v>
      </c>
      <c r="AY164" s="19" t="s">
        <v>111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9" t="s">
        <v>77</v>
      </c>
      <c r="BK164" s="185">
        <f>ROUND(I164*H164,2)</f>
        <v>0</v>
      </c>
      <c r="BL164" s="19" t="s">
        <v>247</v>
      </c>
      <c r="BM164" s="184" t="s">
        <v>298</v>
      </c>
    </row>
    <row r="165" spans="1:65" s="2" customFormat="1" ht="11.25">
      <c r="A165" s="36"/>
      <c r="B165" s="37"/>
      <c r="C165" s="38"/>
      <c r="D165" s="186" t="s">
        <v>119</v>
      </c>
      <c r="E165" s="38"/>
      <c r="F165" s="187" t="s">
        <v>249</v>
      </c>
      <c r="G165" s="38"/>
      <c r="H165" s="38"/>
      <c r="I165" s="188"/>
      <c r="J165" s="38"/>
      <c r="K165" s="38"/>
      <c r="L165" s="41"/>
      <c r="M165" s="189"/>
      <c r="N165" s="190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119</v>
      </c>
      <c r="AU165" s="19" t="s">
        <v>79</v>
      </c>
    </row>
    <row r="166" spans="1:65" s="2" customFormat="1" ht="11.25">
      <c r="A166" s="36"/>
      <c r="B166" s="37"/>
      <c r="C166" s="38"/>
      <c r="D166" s="191" t="s">
        <v>121</v>
      </c>
      <c r="E166" s="38"/>
      <c r="F166" s="192" t="s">
        <v>250</v>
      </c>
      <c r="G166" s="38"/>
      <c r="H166" s="38"/>
      <c r="I166" s="188"/>
      <c r="J166" s="38"/>
      <c r="K166" s="38"/>
      <c r="L166" s="41"/>
      <c r="M166" s="189"/>
      <c r="N166" s="190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121</v>
      </c>
      <c r="AU166" s="19" t="s">
        <v>79</v>
      </c>
    </row>
    <row r="167" spans="1:65" s="14" customFormat="1" ht="11.25">
      <c r="B167" s="204"/>
      <c r="C167" s="205"/>
      <c r="D167" s="186" t="s">
        <v>125</v>
      </c>
      <c r="E167" s="206" t="s">
        <v>19</v>
      </c>
      <c r="F167" s="207" t="s">
        <v>175</v>
      </c>
      <c r="G167" s="205"/>
      <c r="H167" s="208">
        <v>8</v>
      </c>
      <c r="I167" s="209"/>
      <c r="J167" s="205"/>
      <c r="K167" s="205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125</v>
      </c>
      <c r="AU167" s="214" t="s">
        <v>79</v>
      </c>
      <c r="AV167" s="14" t="s">
        <v>79</v>
      </c>
      <c r="AW167" s="14" t="s">
        <v>32</v>
      </c>
      <c r="AX167" s="14" t="s">
        <v>70</v>
      </c>
      <c r="AY167" s="214" t="s">
        <v>111</v>
      </c>
    </row>
    <row r="168" spans="1:65" s="13" customFormat="1" ht="11.25">
      <c r="B168" s="194"/>
      <c r="C168" s="195"/>
      <c r="D168" s="186" t="s">
        <v>125</v>
      </c>
      <c r="E168" s="196" t="s">
        <v>19</v>
      </c>
      <c r="F168" s="197" t="s">
        <v>251</v>
      </c>
      <c r="G168" s="195"/>
      <c r="H168" s="196" t="s">
        <v>19</v>
      </c>
      <c r="I168" s="198"/>
      <c r="J168" s="195"/>
      <c r="K168" s="195"/>
      <c r="L168" s="199"/>
      <c r="M168" s="200"/>
      <c r="N168" s="201"/>
      <c r="O168" s="201"/>
      <c r="P168" s="201"/>
      <c r="Q168" s="201"/>
      <c r="R168" s="201"/>
      <c r="S168" s="201"/>
      <c r="T168" s="202"/>
      <c r="AT168" s="203" t="s">
        <v>125</v>
      </c>
      <c r="AU168" s="203" t="s">
        <v>79</v>
      </c>
      <c r="AV168" s="13" t="s">
        <v>77</v>
      </c>
      <c r="AW168" s="13" t="s">
        <v>32</v>
      </c>
      <c r="AX168" s="13" t="s">
        <v>70</v>
      </c>
      <c r="AY168" s="203" t="s">
        <v>111</v>
      </c>
    </row>
    <row r="169" spans="1:65" s="15" customFormat="1" ht="11.25">
      <c r="B169" s="217"/>
      <c r="C169" s="218"/>
      <c r="D169" s="186" t="s">
        <v>125</v>
      </c>
      <c r="E169" s="219" t="s">
        <v>19</v>
      </c>
      <c r="F169" s="220" t="s">
        <v>229</v>
      </c>
      <c r="G169" s="218"/>
      <c r="H169" s="221">
        <v>8</v>
      </c>
      <c r="I169" s="222"/>
      <c r="J169" s="218"/>
      <c r="K169" s="218"/>
      <c r="L169" s="223"/>
      <c r="M169" s="224"/>
      <c r="N169" s="225"/>
      <c r="O169" s="225"/>
      <c r="P169" s="225"/>
      <c r="Q169" s="225"/>
      <c r="R169" s="225"/>
      <c r="S169" s="225"/>
      <c r="T169" s="226"/>
      <c r="AT169" s="227" t="s">
        <v>125</v>
      </c>
      <c r="AU169" s="227" t="s">
        <v>79</v>
      </c>
      <c r="AV169" s="15" t="s">
        <v>117</v>
      </c>
      <c r="AW169" s="15" t="s">
        <v>32</v>
      </c>
      <c r="AX169" s="15" t="s">
        <v>77</v>
      </c>
      <c r="AY169" s="227" t="s">
        <v>111</v>
      </c>
    </row>
    <row r="170" spans="1:65" s="12" customFormat="1" ht="25.9" customHeight="1">
      <c r="B170" s="159"/>
      <c r="C170" s="160"/>
      <c r="D170" s="161" t="s">
        <v>69</v>
      </c>
      <c r="E170" s="162" t="s">
        <v>252</v>
      </c>
      <c r="F170" s="162" t="s">
        <v>253</v>
      </c>
      <c r="G170" s="160"/>
      <c r="H170" s="160"/>
      <c r="I170" s="163"/>
      <c r="J170" s="164">
        <f>BK170</f>
        <v>0</v>
      </c>
      <c r="K170" s="160"/>
      <c r="L170" s="165"/>
      <c r="M170" s="166"/>
      <c r="N170" s="167"/>
      <c r="O170" s="167"/>
      <c r="P170" s="168">
        <f>P171</f>
        <v>0</v>
      </c>
      <c r="Q170" s="167"/>
      <c r="R170" s="168">
        <f>R171</f>
        <v>0</v>
      </c>
      <c r="S170" s="167"/>
      <c r="T170" s="169">
        <f>T171</f>
        <v>0</v>
      </c>
      <c r="AR170" s="170" t="s">
        <v>117</v>
      </c>
      <c r="AT170" s="171" t="s">
        <v>69</v>
      </c>
      <c r="AU170" s="171" t="s">
        <v>70</v>
      </c>
      <c r="AY170" s="170" t="s">
        <v>111</v>
      </c>
      <c r="BK170" s="172">
        <f>BK171</f>
        <v>0</v>
      </c>
    </row>
    <row r="171" spans="1:65" s="12" customFormat="1" ht="22.9" customHeight="1">
      <c r="B171" s="159"/>
      <c r="C171" s="160"/>
      <c r="D171" s="161" t="s">
        <v>69</v>
      </c>
      <c r="E171" s="215" t="s">
        <v>254</v>
      </c>
      <c r="F171" s="215" t="s">
        <v>255</v>
      </c>
      <c r="G171" s="160"/>
      <c r="H171" s="160"/>
      <c r="I171" s="163"/>
      <c r="J171" s="216">
        <f>BK171</f>
        <v>0</v>
      </c>
      <c r="K171" s="160"/>
      <c r="L171" s="165"/>
      <c r="M171" s="166"/>
      <c r="N171" s="167"/>
      <c r="O171" s="167"/>
      <c r="P171" s="168">
        <f>SUM(P172:P174)</f>
        <v>0</v>
      </c>
      <c r="Q171" s="167"/>
      <c r="R171" s="168">
        <f>SUM(R172:R174)</f>
        <v>0</v>
      </c>
      <c r="S171" s="167"/>
      <c r="T171" s="169">
        <f>SUM(T172:T174)</f>
        <v>0</v>
      </c>
      <c r="AR171" s="170" t="s">
        <v>117</v>
      </c>
      <c r="AT171" s="171" t="s">
        <v>69</v>
      </c>
      <c r="AU171" s="171" t="s">
        <v>77</v>
      </c>
      <c r="AY171" s="170" t="s">
        <v>111</v>
      </c>
      <c r="BK171" s="172">
        <f>SUM(BK172:BK174)</f>
        <v>0</v>
      </c>
    </row>
    <row r="172" spans="1:65" s="2" customFormat="1" ht="14.45" customHeight="1">
      <c r="A172" s="36"/>
      <c r="B172" s="37"/>
      <c r="C172" s="173" t="s">
        <v>211</v>
      </c>
      <c r="D172" s="173" t="s">
        <v>112</v>
      </c>
      <c r="E172" s="174" t="s">
        <v>257</v>
      </c>
      <c r="F172" s="175" t="s">
        <v>258</v>
      </c>
      <c r="G172" s="176" t="s">
        <v>214</v>
      </c>
      <c r="H172" s="177">
        <v>1.9359999999999999</v>
      </c>
      <c r="I172" s="178"/>
      <c r="J172" s="179">
        <f>ROUND(I172*H172,2)</f>
        <v>0</v>
      </c>
      <c r="K172" s="175" t="s">
        <v>116</v>
      </c>
      <c r="L172" s="41"/>
      <c r="M172" s="180" t="s">
        <v>19</v>
      </c>
      <c r="N172" s="181" t="s">
        <v>41</v>
      </c>
      <c r="O172" s="6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4" t="s">
        <v>247</v>
      </c>
      <c r="AT172" s="184" t="s">
        <v>112</v>
      </c>
      <c r="AU172" s="184" t="s">
        <v>79</v>
      </c>
      <c r="AY172" s="19" t="s">
        <v>111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9" t="s">
        <v>77</v>
      </c>
      <c r="BK172" s="185">
        <f>ROUND(I172*H172,2)</f>
        <v>0</v>
      </c>
      <c r="BL172" s="19" t="s">
        <v>247</v>
      </c>
      <c r="BM172" s="184" t="s">
        <v>299</v>
      </c>
    </row>
    <row r="173" spans="1:65" s="2" customFormat="1" ht="11.25">
      <c r="A173" s="36"/>
      <c r="B173" s="37"/>
      <c r="C173" s="38"/>
      <c r="D173" s="186" t="s">
        <v>119</v>
      </c>
      <c r="E173" s="38"/>
      <c r="F173" s="187" t="s">
        <v>260</v>
      </c>
      <c r="G173" s="38"/>
      <c r="H173" s="38"/>
      <c r="I173" s="188"/>
      <c r="J173" s="38"/>
      <c r="K173" s="38"/>
      <c r="L173" s="41"/>
      <c r="M173" s="189"/>
      <c r="N173" s="190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119</v>
      </c>
      <c r="AU173" s="19" t="s">
        <v>79</v>
      </c>
    </row>
    <row r="174" spans="1:65" s="2" customFormat="1" ht="11.25">
      <c r="A174" s="36"/>
      <c r="B174" s="37"/>
      <c r="C174" s="38"/>
      <c r="D174" s="191" t="s">
        <v>121</v>
      </c>
      <c r="E174" s="38"/>
      <c r="F174" s="192" t="s">
        <v>261</v>
      </c>
      <c r="G174" s="38"/>
      <c r="H174" s="38"/>
      <c r="I174" s="188"/>
      <c r="J174" s="38"/>
      <c r="K174" s="38"/>
      <c r="L174" s="41"/>
      <c r="M174" s="238"/>
      <c r="N174" s="239"/>
      <c r="O174" s="240"/>
      <c r="P174" s="240"/>
      <c r="Q174" s="240"/>
      <c r="R174" s="240"/>
      <c r="S174" s="240"/>
      <c r="T174" s="241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121</v>
      </c>
      <c r="AU174" s="19" t="s">
        <v>79</v>
      </c>
    </row>
    <row r="175" spans="1:65" s="2" customFormat="1" ht="6.95" customHeight="1">
      <c r="A175" s="36"/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41"/>
      <c r="M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</row>
  </sheetData>
  <sheetProtection algorithmName="SHA-512" hashValue="bmMRhHj52N7qaWCvRvXowc+bJxaBIU06Zv6dK27SWpWUcE3Gr6CTXjigKEcHLr1h1MJ6nyFTRWmrP7FbgTvErQ==" saltValue="6+j/OjKiPGaV6V6/JjzsF4Pc77t5p7uw68XfpuZxIjnQ7H4qfS8OVCjGGj46SPtLWHAQLSspmH3dJKZL2H5aog==" spinCount="100000" sheet="1" objects="1" scenarios="1" formatColumns="0" formatRows="0" autoFilter="0"/>
  <autoFilter ref="C83:K174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4" r:id="rId2" xr:uid="{00000000-0004-0000-0200-000001000000}"/>
    <hyperlink ref="F100" r:id="rId3" xr:uid="{00000000-0004-0000-0200-000002000000}"/>
    <hyperlink ref="F105" r:id="rId4" xr:uid="{00000000-0004-0000-0200-000003000000}"/>
    <hyperlink ref="F110" r:id="rId5" xr:uid="{00000000-0004-0000-0200-000004000000}"/>
    <hyperlink ref="F116" r:id="rId6" xr:uid="{00000000-0004-0000-0200-000005000000}"/>
    <hyperlink ref="F122" r:id="rId7" xr:uid="{00000000-0004-0000-0200-000006000000}"/>
    <hyperlink ref="F128" r:id="rId8" xr:uid="{00000000-0004-0000-0200-000007000000}"/>
    <hyperlink ref="F134" r:id="rId9" xr:uid="{00000000-0004-0000-0200-000008000000}"/>
    <hyperlink ref="F140" r:id="rId10" xr:uid="{00000000-0004-0000-0200-000009000000}"/>
    <hyperlink ref="F150" r:id="rId11" xr:uid="{00000000-0004-0000-0200-00000A000000}"/>
    <hyperlink ref="F156" r:id="rId12" xr:uid="{00000000-0004-0000-0200-00000B000000}"/>
    <hyperlink ref="F166" r:id="rId13" xr:uid="{00000000-0004-0000-0200-00000C000000}"/>
    <hyperlink ref="F174" r:id="rId14" xr:uid="{00000000-0004-0000-0200-00000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42" customWidth="1"/>
    <col min="2" max="2" width="1.6640625" style="242" customWidth="1"/>
    <col min="3" max="4" width="5" style="242" customWidth="1"/>
    <col min="5" max="5" width="11.6640625" style="242" customWidth="1"/>
    <col min="6" max="6" width="9.1640625" style="242" customWidth="1"/>
    <col min="7" max="7" width="5" style="242" customWidth="1"/>
    <col min="8" max="8" width="77.83203125" style="242" customWidth="1"/>
    <col min="9" max="10" width="20" style="242" customWidth="1"/>
    <col min="11" max="11" width="1.6640625" style="242" customWidth="1"/>
  </cols>
  <sheetData>
    <row r="1" spans="2:11" s="1" customFormat="1" ht="37.5" customHeight="1"/>
    <row r="2" spans="2:11" s="1" customFormat="1" ht="7.5" customHeight="1">
      <c r="B2" s="243"/>
      <c r="C2" s="244"/>
      <c r="D2" s="244"/>
      <c r="E2" s="244"/>
      <c r="F2" s="244"/>
      <c r="G2" s="244"/>
      <c r="H2" s="244"/>
      <c r="I2" s="244"/>
      <c r="J2" s="244"/>
      <c r="K2" s="245"/>
    </row>
    <row r="3" spans="2:11" s="16" customFormat="1" ht="45" customHeight="1">
      <c r="B3" s="246"/>
      <c r="C3" s="381" t="s">
        <v>300</v>
      </c>
      <c r="D3" s="381"/>
      <c r="E3" s="381"/>
      <c r="F3" s="381"/>
      <c r="G3" s="381"/>
      <c r="H3" s="381"/>
      <c r="I3" s="381"/>
      <c r="J3" s="381"/>
      <c r="K3" s="247"/>
    </row>
    <row r="4" spans="2:11" s="1" customFormat="1" ht="25.5" customHeight="1">
      <c r="B4" s="248"/>
      <c r="C4" s="380" t="s">
        <v>301</v>
      </c>
      <c r="D4" s="380"/>
      <c r="E4" s="380"/>
      <c r="F4" s="380"/>
      <c r="G4" s="380"/>
      <c r="H4" s="380"/>
      <c r="I4" s="380"/>
      <c r="J4" s="380"/>
      <c r="K4" s="249"/>
    </row>
    <row r="5" spans="2:11" s="1" customFormat="1" ht="5.25" customHeight="1">
      <c r="B5" s="248"/>
      <c r="C5" s="250"/>
      <c r="D5" s="250"/>
      <c r="E5" s="250"/>
      <c r="F5" s="250"/>
      <c r="G5" s="250"/>
      <c r="H5" s="250"/>
      <c r="I5" s="250"/>
      <c r="J5" s="250"/>
      <c r="K5" s="249"/>
    </row>
    <row r="6" spans="2:11" s="1" customFormat="1" ht="15" customHeight="1">
      <c r="B6" s="248"/>
      <c r="C6" s="379" t="s">
        <v>302</v>
      </c>
      <c r="D6" s="379"/>
      <c r="E6" s="379"/>
      <c r="F6" s="379"/>
      <c r="G6" s="379"/>
      <c r="H6" s="379"/>
      <c r="I6" s="379"/>
      <c r="J6" s="379"/>
      <c r="K6" s="249"/>
    </row>
    <row r="7" spans="2:11" s="1" customFormat="1" ht="15" customHeight="1">
      <c r="B7" s="252"/>
      <c r="C7" s="379" t="s">
        <v>303</v>
      </c>
      <c r="D7" s="379"/>
      <c r="E7" s="379"/>
      <c r="F7" s="379"/>
      <c r="G7" s="379"/>
      <c r="H7" s="379"/>
      <c r="I7" s="379"/>
      <c r="J7" s="379"/>
      <c r="K7" s="249"/>
    </row>
    <row r="8" spans="2:11" s="1" customFormat="1" ht="12.75" customHeight="1">
      <c r="B8" s="252"/>
      <c r="C8" s="251"/>
      <c r="D8" s="251"/>
      <c r="E8" s="251"/>
      <c r="F8" s="251"/>
      <c r="G8" s="251"/>
      <c r="H8" s="251"/>
      <c r="I8" s="251"/>
      <c r="J8" s="251"/>
      <c r="K8" s="249"/>
    </row>
    <row r="9" spans="2:11" s="1" customFormat="1" ht="15" customHeight="1">
      <c r="B9" s="252"/>
      <c r="C9" s="379" t="s">
        <v>304</v>
      </c>
      <c r="D9" s="379"/>
      <c r="E9" s="379"/>
      <c r="F9" s="379"/>
      <c r="G9" s="379"/>
      <c r="H9" s="379"/>
      <c r="I9" s="379"/>
      <c r="J9" s="379"/>
      <c r="K9" s="249"/>
    </row>
    <row r="10" spans="2:11" s="1" customFormat="1" ht="15" customHeight="1">
      <c r="B10" s="252"/>
      <c r="C10" s="251"/>
      <c r="D10" s="379" t="s">
        <v>305</v>
      </c>
      <c r="E10" s="379"/>
      <c r="F10" s="379"/>
      <c r="G10" s="379"/>
      <c r="H10" s="379"/>
      <c r="I10" s="379"/>
      <c r="J10" s="379"/>
      <c r="K10" s="249"/>
    </row>
    <row r="11" spans="2:11" s="1" customFormat="1" ht="15" customHeight="1">
      <c r="B11" s="252"/>
      <c r="C11" s="253"/>
      <c r="D11" s="379" t="s">
        <v>306</v>
      </c>
      <c r="E11" s="379"/>
      <c r="F11" s="379"/>
      <c r="G11" s="379"/>
      <c r="H11" s="379"/>
      <c r="I11" s="379"/>
      <c r="J11" s="379"/>
      <c r="K11" s="249"/>
    </row>
    <row r="12" spans="2:11" s="1" customFormat="1" ht="15" customHeight="1">
      <c r="B12" s="252"/>
      <c r="C12" s="253"/>
      <c r="D12" s="251"/>
      <c r="E12" s="251"/>
      <c r="F12" s="251"/>
      <c r="G12" s="251"/>
      <c r="H12" s="251"/>
      <c r="I12" s="251"/>
      <c r="J12" s="251"/>
      <c r="K12" s="249"/>
    </row>
    <row r="13" spans="2:11" s="1" customFormat="1" ht="15" customHeight="1">
      <c r="B13" s="252"/>
      <c r="C13" s="253"/>
      <c r="D13" s="254" t="s">
        <v>307</v>
      </c>
      <c r="E13" s="251"/>
      <c r="F13" s="251"/>
      <c r="G13" s="251"/>
      <c r="H13" s="251"/>
      <c r="I13" s="251"/>
      <c r="J13" s="251"/>
      <c r="K13" s="249"/>
    </row>
    <row r="14" spans="2:11" s="1" customFormat="1" ht="12.75" customHeight="1">
      <c r="B14" s="252"/>
      <c r="C14" s="253"/>
      <c r="D14" s="253"/>
      <c r="E14" s="253"/>
      <c r="F14" s="253"/>
      <c r="G14" s="253"/>
      <c r="H14" s="253"/>
      <c r="I14" s="253"/>
      <c r="J14" s="253"/>
      <c r="K14" s="249"/>
    </row>
    <row r="15" spans="2:11" s="1" customFormat="1" ht="15" customHeight="1">
      <c r="B15" s="252"/>
      <c r="C15" s="253"/>
      <c r="D15" s="379" t="s">
        <v>308</v>
      </c>
      <c r="E15" s="379"/>
      <c r="F15" s="379"/>
      <c r="G15" s="379"/>
      <c r="H15" s="379"/>
      <c r="I15" s="379"/>
      <c r="J15" s="379"/>
      <c r="K15" s="249"/>
    </row>
    <row r="16" spans="2:11" s="1" customFormat="1" ht="15" customHeight="1">
      <c r="B16" s="252"/>
      <c r="C16" s="253"/>
      <c r="D16" s="379" t="s">
        <v>309</v>
      </c>
      <c r="E16" s="379"/>
      <c r="F16" s="379"/>
      <c r="G16" s="379"/>
      <c r="H16" s="379"/>
      <c r="I16" s="379"/>
      <c r="J16" s="379"/>
      <c r="K16" s="249"/>
    </row>
    <row r="17" spans="2:11" s="1" customFormat="1" ht="15" customHeight="1">
      <c r="B17" s="252"/>
      <c r="C17" s="253"/>
      <c r="D17" s="379" t="s">
        <v>310</v>
      </c>
      <c r="E17" s="379"/>
      <c r="F17" s="379"/>
      <c r="G17" s="379"/>
      <c r="H17" s="379"/>
      <c r="I17" s="379"/>
      <c r="J17" s="379"/>
      <c r="K17" s="249"/>
    </row>
    <row r="18" spans="2:11" s="1" customFormat="1" ht="15" customHeight="1">
      <c r="B18" s="252"/>
      <c r="C18" s="253"/>
      <c r="D18" s="253"/>
      <c r="E18" s="255" t="s">
        <v>76</v>
      </c>
      <c r="F18" s="379" t="s">
        <v>311</v>
      </c>
      <c r="G18" s="379"/>
      <c r="H18" s="379"/>
      <c r="I18" s="379"/>
      <c r="J18" s="379"/>
      <c r="K18" s="249"/>
    </row>
    <row r="19" spans="2:11" s="1" customFormat="1" ht="15" customHeight="1">
      <c r="B19" s="252"/>
      <c r="C19" s="253"/>
      <c r="D19" s="253"/>
      <c r="E19" s="255" t="s">
        <v>312</v>
      </c>
      <c r="F19" s="379" t="s">
        <v>313</v>
      </c>
      <c r="G19" s="379"/>
      <c r="H19" s="379"/>
      <c r="I19" s="379"/>
      <c r="J19" s="379"/>
      <c r="K19" s="249"/>
    </row>
    <row r="20" spans="2:11" s="1" customFormat="1" ht="15" customHeight="1">
      <c r="B20" s="252"/>
      <c r="C20" s="253"/>
      <c r="D20" s="253"/>
      <c r="E20" s="255" t="s">
        <v>314</v>
      </c>
      <c r="F20" s="379" t="s">
        <v>315</v>
      </c>
      <c r="G20" s="379"/>
      <c r="H20" s="379"/>
      <c r="I20" s="379"/>
      <c r="J20" s="379"/>
      <c r="K20" s="249"/>
    </row>
    <row r="21" spans="2:11" s="1" customFormat="1" ht="15" customHeight="1">
      <c r="B21" s="252"/>
      <c r="C21" s="253"/>
      <c r="D21" s="253"/>
      <c r="E21" s="255" t="s">
        <v>316</v>
      </c>
      <c r="F21" s="379" t="s">
        <v>317</v>
      </c>
      <c r="G21" s="379"/>
      <c r="H21" s="379"/>
      <c r="I21" s="379"/>
      <c r="J21" s="379"/>
      <c r="K21" s="249"/>
    </row>
    <row r="22" spans="2:11" s="1" customFormat="1" ht="15" customHeight="1">
      <c r="B22" s="252"/>
      <c r="C22" s="253"/>
      <c r="D22" s="253"/>
      <c r="E22" s="255" t="s">
        <v>318</v>
      </c>
      <c r="F22" s="379" t="s">
        <v>319</v>
      </c>
      <c r="G22" s="379"/>
      <c r="H22" s="379"/>
      <c r="I22" s="379"/>
      <c r="J22" s="379"/>
      <c r="K22" s="249"/>
    </row>
    <row r="23" spans="2:11" s="1" customFormat="1" ht="15" customHeight="1">
      <c r="B23" s="252"/>
      <c r="C23" s="253"/>
      <c r="D23" s="253"/>
      <c r="E23" s="255" t="s">
        <v>320</v>
      </c>
      <c r="F23" s="379" t="s">
        <v>321</v>
      </c>
      <c r="G23" s="379"/>
      <c r="H23" s="379"/>
      <c r="I23" s="379"/>
      <c r="J23" s="379"/>
      <c r="K23" s="249"/>
    </row>
    <row r="24" spans="2:11" s="1" customFormat="1" ht="12.75" customHeight="1">
      <c r="B24" s="252"/>
      <c r="C24" s="253"/>
      <c r="D24" s="253"/>
      <c r="E24" s="253"/>
      <c r="F24" s="253"/>
      <c r="G24" s="253"/>
      <c r="H24" s="253"/>
      <c r="I24" s="253"/>
      <c r="J24" s="253"/>
      <c r="K24" s="249"/>
    </row>
    <row r="25" spans="2:11" s="1" customFormat="1" ht="15" customHeight="1">
      <c r="B25" s="252"/>
      <c r="C25" s="379" t="s">
        <v>322</v>
      </c>
      <c r="D25" s="379"/>
      <c r="E25" s="379"/>
      <c r="F25" s="379"/>
      <c r="G25" s="379"/>
      <c r="H25" s="379"/>
      <c r="I25" s="379"/>
      <c r="J25" s="379"/>
      <c r="K25" s="249"/>
    </row>
    <row r="26" spans="2:11" s="1" customFormat="1" ht="15" customHeight="1">
      <c r="B26" s="252"/>
      <c r="C26" s="379" t="s">
        <v>323</v>
      </c>
      <c r="D26" s="379"/>
      <c r="E26" s="379"/>
      <c r="F26" s="379"/>
      <c r="G26" s="379"/>
      <c r="H26" s="379"/>
      <c r="I26" s="379"/>
      <c r="J26" s="379"/>
      <c r="K26" s="249"/>
    </row>
    <row r="27" spans="2:11" s="1" customFormat="1" ht="15" customHeight="1">
      <c r="B27" s="252"/>
      <c r="C27" s="251"/>
      <c r="D27" s="379" t="s">
        <v>324</v>
      </c>
      <c r="E27" s="379"/>
      <c r="F27" s="379"/>
      <c r="G27" s="379"/>
      <c r="H27" s="379"/>
      <c r="I27" s="379"/>
      <c r="J27" s="379"/>
      <c r="K27" s="249"/>
    </row>
    <row r="28" spans="2:11" s="1" customFormat="1" ht="15" customHeight="1">
      <c r="B28" s="252"/>
      <c r="C28" s="253"/>
      <c r="D28" s="379" t="s">
        <v>325</v>
      </c>
      <c r="E28" s="379"/>
      <c r="F28" s="379"/>
      <c r="G28" s="379"/>
      <c r="H28" s="379"/>
      <c r="I28" s="379"/>
      <c r="J28" s="379"/>
      <c r="K28" s="249"/>
    </row>
    <row r="29" spans="2:11" s="1" customFormat="1" ht="12.75" customHeight="1">
      <c r="B29" s="252"/>
      <c r="C29" s="253"/>
      <c r="D29" s="253"/>
      <c r="E29" s="253"/>
      <c r="F29" s="253"/>
      <c r="G29" s="253"/>
      <c r="H29" s="253"/>
      <c r="I29" s="253"/>
      <c r="J29" s="253"/>
      <c r="K29" s="249"/>
    </row>
    <row r="30" spans="2:11" s="1" customFormat="1" ht="15" customHeight="1">
      <c r="B30" s="252"/>
      <c r="C30" s="253"/>
      <c r="D30" s="379" t="s">
        <v>326</v>
      </c>
      <c r="E30" s="379"/>
      <c r="F30" s="379"/>
      <c r="G30" s="379"/>
      <c r="H30" s="379"/>
      <c r="I30" s="379"/>
      <c r="J30" s="379"/>
      <c r="K30" s="249"/>
    </row>
    <row r="31" spans="2:11" s="1" customFormat="1" ht="15" customHeight="1">
      <c r="B31" s="252"/>
      <c r="C31" s="253"/>
      <c r="D31" s="379" t="s">
        <v>327</v>
      </c>
      <c r="E31" s="379"/>
      <c r="F31" s="379"/>
      <c r="G31" s="379"/>
      <c r="H31" s="379"/>
      <c r="I31" s="379"/>
      <c r="J31" s="379"/>
      <c r="K31" s="249"/>
    </row>
    <row r="32" spans="2:11" s="1" customFormat="1" ht="12.75" customHeight="1">
      <c r="B32" s="252"/>
      <c r="C32" s="253"/>
      <c r="D32" s="253"/>
      <c r="E32" s="253"/>
      <c r="F32" s="253"/>
      <c r="G32" s="253"/>
      <c r="H32" s="253"/>
      <c r="I32" s="253"/>
      <c r="J32" s="253"/>
      <c r="K32" s="249"/>
    </row>
    <row r="33" spans="2:11" s="1" customFormat="1" ht="15" customHeight="1">
      <c r="B33" s="252"/>
      <c r="C33" s="253"/>
      <c r="D33" s="379" t="s">
        <v>328</v>
      </c>
      <c r="E33" s="379"/>
      <c r="F33" s="379"/>
      <c r="G33" s="379"/>
      <c r="H33" s="379"/>
      <c r="I33" s="379"/>
      <c r="J33" s="379"/>
      <c r="K33" s="249"/>
    </row>
    <row r="34" spans="2:11" s="1" customFormat="1" ht="15" customHeight="1">
      <c r="B34" s="252"/>
      <c r="C34" s="253"/>
      <c r="D34" s="379" t="s">
        <v>329</v>
      </c>
      <c r="E34" s="379"/>
      <c r="F34" s="379"/>
      <c r="G34" s="379"/>
      <c r="H34" s="379"/>
      <c r="I34" s="379"/>
      <c r="J34" s="379"/>
      <c r="K34" s="249"/>
    </row>
    <row r="35" spans="2:11" s="1" customFormat="1" ht="15" customHeight="1">
      <c r="B35" s="252"/>
      <c r="C35" s="253"/>
      <c r="D35" s="379" t="s">
        <v>330</v>
      </c>
      <c r="E35" s="379"/>
      <c r="F35" s="379"/>
      <c r="G35" s="379"/>
      <c r="H35" s="379"/>
      <c r="I35" s="379"/>
      <c r="J35" s="379"/>
      <c r="K35" s="249"/>
    </row>
    <row r="36" spans="2:11" s="1" customFormat="1" ht="15" customHeight="1">
      <c r="B36" s="252"/>
      <c r="C36" s="253"/>
      <c r="D36" s="251"/>
      <c r="E36" s="254" t="s">
        <v>97</v>
      </c>
      <c r="F36" s="251"/>
      <c r="G36" s="379" t="s">
        <v>331</v>
      </c>
      <c r="H36" s="379"/>
      <c r="I36" s="379"/>
      <c r="J36" s="379"/>
      <c r="K36" s="249"/>
    </row>
    <row r="37" spans="2:11" s="1" customFormat="1" ht="30.75" customHeight="1">
      <c r="B37" s="252"/>
      <c r="C37" s="253"/>
      <c r="D37" s="251"/>
      <c r="E37" s="254" t="s">
        <v>332</v>
      </c>
      <c r="F37" s="251"/>
      <c r="G37" s="379" t="s">
        <v>333</v>
      </c>
      <c r="H37" s="379"/>
      <c r="I37" s="379"/>
      <c r="J37" s="379"/>
      <c r="K37" s="249"/>
    </row>
    <row r="38" spans="2:11" s="1" customFormat="1" ht="15" customHeight="1">
      <c r="B38" s="252"/>
      <c r="C38" s="253"/>
      <c r="D38" s="251"/>
      <c r="E38" s="254" t="s">
        <v>51</v>
      </c>
      <c r="F38" s="251"/>
      <c r="G38" s="379" t="s">
        <v>334</v>
      </c>
      <c r="H38" s="379"/>
      <c r="I38" s="379"/>
      <c r="J38" s="379"/>
      <c r="K38" s="249"/>
    </row>
    <row r="39" spans="2:11" s="1" customFormat="1" ht="15" customHeight="1">
      <c r="B39" s="252"/>
      <c r="C39" s="253"/>
      <c r="D39" s="251"/>
      <c r="E39" s="254" t="s">
        <v>52</v>
      </c>
      <c r="F39" s="251"/>
      <c r="G39" s="379" t="s">
        <v>335</v>
      </c>
      <c r="H39" s="379"/>
      <c r="I39" s="379"/>
      <c r="J39" s="379"/>
      <c r="K39" s="249"/>
    </row>
    <row r="40" spans="2:11" s="1" customFormat="1" ht="15" customHeight="1">
      <c r="B40" s="252"/>
      <c r="C40" s="253"/>
      <c r="D40" s="251"/>
      <c r="E40" s="254" t="s">
        <v>98</v>
      </c>
      <c r="F40" s="251"/>
      <c r="G40" s="379" t="s">
        <v>336</v>
      </c>
      <c r="H40" s="379"/>
      <c r="I40" s="379"/>
      <c r="J40" s="379"/>
      <c r="K40" s="249"/>
    </row>
    <row r="41" spans="2:11" s="1" customFormat="1" ht="15" customHeight="1">
      <c r="B41" s="252"/>
      <c r="C41" s="253"/>
      <c r="D41" s="251"/>
      <c r="E41" s="254" t="s">
        <v>99</v>
      </c>
      <c r="F41" s="251"/>
      <c r="G41" s="379" t="s">
        <v>337</v>
      </c>
      <c r="H41" s="379"/>
      <c r="I41" s="379"/>
      <c r="J41" s="379"/>
      <c r="K41" s="249"/>
    </row>
    <row r="42" spans="2:11" s="1" customFormat="1" ht="15" customHeight="1">
      <c r="B42" s="252"/>
      <c r="C42" s="253"/>
      <c r="D42" s="251"/>
      <c r="E42" s="254" t="s">
        <v>338</v>
      </c>
      <c r="F42" s="251"/>
      <c r="G42" s="379" t="s">
        <v>339</v>
      </c>
      <c r="H42" s="379"/>
      <c r="I42" s="379"/>
      <c r="J42" s="379"/>
      <c r="K42" s="249"/>
    </row>
    <row r="43" spans="2:11" s="1" customFormat="1" ht="15" customHeight="1">
      <c r="B43" s="252"/>
      <c r="C43" s="253"/>
      <c r="D43" s="251"/>
      <c r="E43" s="254"/>
      <c r="F43" s="251"/>
      <c r="G43" s="379" t="s">
        <v>340</v>
      </c>
      <c r="H43" s="379"/>
      <c r="I43" s="379"/>
      <c r="J43" s="379"/>
      <c r="K43" s="249"/>
    </row>
    <row r="44" spans="2:11" s="1" customFormat="1" ht="15" customHeight="1">
      <c r="B44" s="252"/>
      <c r="C44" s="253"/>
      <c r="D44" s="251"/>
      <c r="E44" s="254" t="s">
        <v>341</v>
      </c>
      <c r="F44" s="251"/>
      <c r="G44" s="379" t="s">
        <v>342</v>
      </c>
      <c r="H44" s="379"/>
      <c r="I44" s="379"/>
      <c r="J44" s="379"/>
      <c r="K44" s="249"/>
    </row>
    <row r="45" spans="2:11" s="1" customFormat="1" ht="15" customHeight="1">
      <c r="B45" s="252"/>
      <c r="C45" s="253"/>
      <c r="D45" s="251"/>
      <c r="E45" s="254" t="s">
        <v>101</v>
      </c>
      <c r="F45" s="251"/>
      <c r="G45" s="379" t="s">
        <v>343</v>
      </c>
      <c r="H45" s="379"/>
      <c r="I45" s="379"/>
      <c r="J45" s="379"/>
      <c r="K45" s="249"/>
    </row>
    <row r="46" spans="2:11" s="1" customFormat="1" ht="12.75" customHeight="1">
      <c r="B46" s="252"/>
      <c r="C46" s="253"/>
      <c r="D46" s="251"/>
      <c r="E46" s="251"/>
      <c r="F46" s="251"/>
      <c r="G46" s="251"/>
      <c r="H46" s="251"/>
      <c r="I46" s="251"/>
      <c r="J46" s="251"/>
      <c r="K46" s="249"/>
    </row>
    <row r="47" spans="2:11" s="1" customFormat="1" ht="15" customHeight="1">
      <c r="B47" s="252"/>
      <c r="C47" s="253"/>
      <c r="D47" s="379" t="s">
        <v>344</v>
      </c>
      <c r="E47" s="379"/>
      <c r="F47" s="379"/>
      <c r="G47" s="379"/>
      <c r="H47" s="379"/>
      <c r="I47" s="379"/>
      <c r="J47" s="379"/>
      <c r="K47" s="249"/>
    </row>
    <row r="48" spans="2:11" s="1" customFormat="1" ht="15" customHeight="1">
      <c r="B48" s="252"/>
      <c r="C48" s="253"/>
      <c r="D48" s="253"/>
      <c r="E48" s="379" t="s">
        <v>345</v>
      </c>
      <c r="F48" s="379"/>
      <c r="G48" s="379"/>
      <c r="H48" s="379"/>
      <c r="I48" s="379"/>
      <c r="J48" s="379"/>
      <c r="K48" s="249"/>
    </row>
    <row r="49" spans="2:11" s="1" customFormat="1" ht="15" customHeight="1">
      <c r="B49" s="252"/>
      <c r="C49" s="253"/>
      <c r="D49" s="253"/>
      <c r="E49" s="379" t="s">
        <v>346</v>
      </c>
      <c r="F49" s="379"/>
      <c r="G49" s="379"/>
      <c r="H49" s="379"/>
      <c r="I49" s="379"/>
      <c r="J49" s="379"/>
      <c r="K49" s="249"/>
    </row>
    <row r="50" spans="2:11" s="1" customFormat="1" ht="15" customHeight="1">
      <c r="B50" s="252"/>
      <c r="C50" s="253"/>
      <c r="D50" s="253"/>
      <c r="E50" s="379" t="s">
        <v>347</v>
      </c>
      <c r="F50" s="379"/>
      <c r="G50" s="379"/>
      <c r="H50" s="379"/>
      <c r="I50" s="379"/>
      <c r="J50" s="379"/>
      <c r="K50" s="249"/>
    </row>
    <row r="51" spans="2:11" s="1" customFormat="1" ht="15" customHeight="1">
      <c r="B51" s="252"/>
      <c r="C51" s="253"/>
      <c r="D51" s="379" t="s">
        <v>348</v>
      </c>
      <c r="E51" s="379"/>
      <c r="F51" s="379"/>
      <c r="G51" s="379"/>
      <c r="H51" s="379"/>
      <c r="I51" s="379"/>
      <c r="J51" s="379"/>
      <c r="K51" s="249"/>
    </row>
    <row r="52" spans="2:11" s="1" customFormat="1" ht="25.5" customHeight="1">
      <c r="B52" s="248"/>
      <c r="C52" s="380" t="s">
        <v>349</v>
      </c>
      <c r="D52" s="380"/>
      <c r="E52" s="380"/>
      <c r="F52" s="380"/>
      <c r="G52" s="380"/>
      <c r="H52" s="380"/>
      <c r="I52" s="380"/>
      <c r="J52" s="380"/>
      <c r="K52" s="249"/>
    </row>
    <row r="53" spans="2:11" s="1" customFormat="1" ht="5.25" customHeight="1">
      <c r="B53" s="248"/>
      <c r="C53" s="250"/>
      <c r="D53" s="250"/>
      <c r="E53" s="250"/>
      <c r="F53" s="250"/>
      <c r="G53" s="250"/>
      <c r="H53" s="250"/>
      <c r="I53" s="250"/>
      <c r="J53" s="250"/>
      <c r="K53" s="249"/>
    </row>
    <row r="54" spans="2:11" s="1" customFormat="1" ht="15" customHeight="1">
      <c r="B54" s="248"/>
      <c r="C54" s="379" t="s">
        <v>350</v>
      </c>
      <c r="D54" s="379"/>
      <c r="E54" s="379"/>
      <c r="F54" s="379"/>
      <c r="G54" s="379"/>
      <c r="H54" s="379"/>
      <c r="I54" s="379"/>
      <c r="J54" s="379"/>
      <c r="K54" s="249"/>
    </row>
    <row r="55" spans="2:11" s="1" customFormat="1" ht="15" customHeight="1">
      <c r="B55" s="248"/>
      <c r="C55" s="379" t="s">
        <v>351</v>
      </c>
      <c r="D55" s="379"/>
      <c r="E55" s="379"/>
      <c r="F55" s="379"/>
      <c r="G55" s="379"/>
      <c r="H55" s="379"/>
      <c r="I55" s="379"/>
      <c r="J55" s="379"/>
      <c r="K55" s="249"/>
    </row>
    <row r="56" spans="2:11" s="1" customFormat="1" ht="12.75" customHeight="1">
      <c r="B56" s="248"/>
      <c r="C56" s="251"/>
      <c r="D56" s="251"/>
      <c r="E56" s="251"/>
      <c r="F56" s="251"/>
      <c r="G56" s="251"/>
      <c r="H56" s="251"/>
      <c r="I56" s="251"/>
      <c r="J56" s="251"/>
      <c r="K56" s="249"/>
    </row>
    <row r="57" spans="2:11" s="1" customFormat="1" ht="15" customHeight="1">
      <c r="B57" s="248"/>
      <c r="C57" s="379" t="s">
        <v>352</v>
      </c>
      <c r="D57" s="379"/>
      <c r="E57" s="379"/>
      <c r="F57" s="379"/>
      <c r="G57" s="379"/>
      <c r="H57" s="379"/>
      <c r="I57" s="379"/>
      <c r="J57" s="379"/>
      <c r="K57" s="249"/>
    </row>
    <row r="58" spans="2:11" s="1" customFormat="1" ht="15" customHeight="1">
      <c r="B58" s="248"/>
      <c r="C58" s="253"/>
      <c r="D58" s="379" t="s">
        <v>353</v>
      </c>
      <c r="E58" s="379"/>
      <c r="F58" s="379"/>
      <c r="G58" s="379"/>
      <c r="H58" s="379"/>
      <c r="I58" s="379"/>
      <c r="J58" s="379"/>
      <c r="K58" s="249"/>
    </row>
    <row r="59" spans="2:11" s="1" customFormat="1" ht="15" customHeight="1">
      <c r="B59" s="248"/>
      <c r="C59" s="253"/>
      <c r="D59" s="379" t="s">
        <v>354</v>
      </c>
      <c r="E59" s="379"/>
      <c r="F59" s="379"/>
      <c r="G59" s="379"/>
      <c r="H59" s="379"/>
      <c r="I59" s="379"/>
      <c r="J59" s="379"/>
      <c r="K59" s="249"/>
    </row>
    <row r="60" spans="2:11" s="1" customFormat="1" ht="15" customHeight="1">
      <c r="B60" s="248"/>
      <c r="C60" s="253"/>
      <c r="D60" s="379" t="s">
        <v>355</v>
      </c>
      <c r="E60" s="379"/>
      <c r="F60" s="379"/>
      <c r="G60" s="379"/>
      <c r="H60" s="379"/>
      <c r="I60" s="379"/>
      <c r="J60" s="379"/>
      <c r="K60" s="249"/>
    </row>
    <row r="61" spans="2:11" s="1" customFormat="1" ht="15" customHeight="1">
      <c r="B61" s="248"/>
      <c r="C61" s="253"/>
      <c r="D61" s="379" t="s">
        <v>356</v>
      </c>
      <c r="E61" s="379"/>
      <c r="F61" s="379"/>
      <c r="G61" s="379"/>
      <c r="H61" s="379"/>
      <c r="I61" s="379"/>
      <c r="J61" s="379"/>
      <c r="K61" s="249"/>
    </row>
    <row r="62" spans="2:11" s="1" customFormat="1" ht="15" customHeight="1">
      <c r="B62" s="248"/>
      <c r="C62" s="253"/>
      <c r="D62" s="382" t="s">
        <v>357</v>
      </c>
      <c r="E62" s="382"/>
      <c r="F62" s="382"/>
      <c r="G62" s="382"/>
      <c r="H62" s="382"/>
      <c r="I62" s="382"/>
      <c r="J62" s="382"/>
      <c r="K62" s="249"/>
    </row>
    <row r="63" spans="2:11" s="1" customFormat="1" ht="15" customHeight="1">
      <c r="B63" s="248"/>
      <c r="C63" s="253"/>
      <c r="D63" s="379" t="s">
        <v>358</v>
      </c>
      <c r="E63" s="379"/>
      <c r="F63" s="379"/>
      <c r="G63" s="379"/>
      <c r="H63" s="379"/>
      <c r="I63" s="379"/>
      <c r="J63" s="379"/>
      <c r="K63" s="249"/>
    </row>
    <row r="64" spans="2:11" s="1" customFormat="1" ht="12.75" customHeight="1">
      <c r="B64" s="248"/>
      <c r="C64" s="253"/>
      <c r="D64" s="253"/>
      <c r="E64" s="256"/>
      <c r="F64" s="253"/>
      <c r="G64" s="253"/>
      <c r="H64" s="253"/>
      <c r="I64" s="253"/>
      <c r="J64" s="253"/>
      <c r="K64" s="249"/>
    </row>
    <row r="65" spans="2:11" s="1" customFormat="1" ht="15" customHeight="1">
      <c r="B65" s="248"/>
      <c r="C65" s="253"/>
      <c r="D65" s="379" t="s">
        <v>359</v>
      </c>
      <c r="E65" s="379"/>
      <c r="F65" s="379"/>
      <c r="G65" s="379"/>
      <c r="H65" s="379"/>
      <c r="I65" s="379"/>
      <c r="J65" s="379"/>
      <c r="K65" s="249"/>
    </row>
    <row r="66" spans="2:11" s="1" customFormat="1" ht="15" customHeight="1">
      <c r="B66" s="248"/>
      <c r="C66" s="253"/>
      <c r="D66" s="382" t="s">
        <v>360</v>
      </c>
      <c r="E66" s="382"/>
      <c r="F66" s="382"/>
      <c r="G66" s="382"/>
      <c r="H66" s="382"/>
      <c r="I66" s="382"/>
      <c r="J66" s="382"/>
      <c r="K66" s="249"/>
    </row>
    <row r="67" spans="2:11" s="1" customFormat="1" ht="15" customHeight="1">
      <c r="B67" s="248"/>
      <c r="C67" s="253"/>
      <c r="D67" s="379" t="s">
        <v>361</v>
      </c>
      <c r="E67" s="379"/>
      <c r="F67" s="379"/>
      <c r="G67" s="379"/>
      <c r="H67" s="379"/>
      <c r="I67" s="379"/>
      <c r="J67" s="379"/>
      <c r="K67" s="249"/>
    </row>
    <row r="68" spans="2:11" s="1" customFormat="1" ht="15" customHeight="1">
      <c r="B68" s="248"/>
      <c r="C68" s="253"/>
      <c r="D68" s="379" t="s">
        <v>362</v>
      </c>
      <c r="E68" s="379"/>
      <c r="F68" s="379"/>
      <c r="G68" s="379"/>
      <c r="H68" s="379"/>
      <c r="I68" s="379"/>
      <c r="J68" s="379"/>
      <c r="K68" s="249"/>
    </row>
    <row r="69" spans="2:11" s="1" customFormat="1" ht="15" customHeight="1">
      <c r="B69" s="248"/>
      <c r="C69" s="253"/>
      <c r="D69" s="379" t="s">
        <v>363</v>
      </c>
      <c r="E69" s="379"/>
      <c r="F69" s="379"/>
      <c r="G69" s="379"/>
      <c r="H69" s="379"/>
      <c r="I69" s="379"/>
      <c r="J69" s="379"/>
      <c r="K69" s="249"/>
    </row>
    <row r="70" spans="2:11" s="1" customFormat="1" ht="15" customHeight="1">
      <c r="B70" s="248"/>
      <c r="C70" s="253"/>
      <c r="D70" s="379" t="s">
        <v>364</v>
      </c>
      <c r="E70" s="379"/>
      <c r="F70" s="379"/>
      <c r="G70" s="379"/>
      <c r="H70" s="379"/>
      <c r="I70" s="379"/>
      <c r="J70" s="379"/>
      <c r="K70" s="249"/>
    </row>
    <row r="71" spans="2:11" s="1" customFormat="1" ht="12.75" customHeight="1">
      <c r="B71" s="257"/>
      <c r="C71" s="258"/>
      <c r="D71" s="258"/>
      <c r="E71" s="258"/>
      <c r="F71" s="258"/>
      <c r="G71" s="258"/>
      <c r="H71" s="258"/>
      <c r="I71" s="258"/>
      <c r="J71" s="258"/>
      <c r="K71" s="259"/>
    </row>
    <row r="72" spans="2:11" s="1" customFormat="1" ht="18.75" customHeight="1">
      <c r="B72" s="260"/>
      <c r="C72" s="260"/>
      <c r="D72" s="260"/>
      <c r="E72" s="260"/>
      <c r="F72" s="260"/>
      <c r="G72" s="260"/>
      <c r="H72" s="260"/>
      <c r="I72" s="260"/>
      <c r="J72" s="260"/>
      <c r="K72" s="261"/>
    </row>
    <row r="73" spans="2:11" s="1" customFormat="1" ht="18.75" customHeight="1">
      <c r="B73" s="261"/>
      <c r="C73" s="261"/>
      <c r="D73" s="261"/>
      <c r="E73" s="261"/>
      <c r="F73" s="261"/>
      <c r="G73" s="261"/>
      <c r="H73" s="261"/>
      <c r="I73" s="261"/>
      <c r="J73" s="261"/>
      <c r="K73" s="261"/>
    </row>
    <row r="74" spans="2:11" s="1" customFormat="1" ht="7.5" customHeight="1">
      <c r="B74" s="262"/>
      <c r="C74" s="263"/>
      <c r="D74" s="263"/>
      <c r="E74" s="263"/>
      <c r="F74" s="263"/>
      <c r="G74" s="263"/>
      <c r="H74" s="263"/>
      <c r="I74" s="263"/>
      <c r="J74" s="263"/>
      <c r="K74" s="264"/>
    </row>
    <row r="75" spans="2:11" s="1" customFormat="1" ht="45" customHeight="1">
      <c r="B75" s="265"/>
      <c r="C75" s="383" t="s">
        <v>365</v>
      </c>
      <c r="D75" s="383"/>
      <c r="E75" s="383"/>
      <c r="F75" s="383"/>
      <c r="G75" s="383"/>
      <c r="H75" s="383"/>
      <c r="I75" s="383"/>
      <c r="J75" s="383"/>
      <c r="K75" s="266"/>
    </row>
    <row r="76" spans="2:11" s="1" customFormat="1" ht="17.25" customHeight="1">
      <c r="B76" s="265"/>
      <c r="C76" s="267" t="s">
        <v>366</v>
      </c>
      <c r="D76" s="267"/>
      <c r="E76" s="267"/>
      <c r="F76" s="267" t="s">
        <v>367</v>
      </c>
      <c r="G76" s="268"/>
      <c r="H76" s="267" t="s">
        <v>52</v>
      </c>
      <c r="I76" s="267" t="s">
        <v>55</v>
      </c>
      <c r="J76" s="267" t="s">
        <v>368</v>
      </c>
      <c r="K76" s="266"/>
    </row>
    <row r="77" spans="2:11" s="1" customFormat="1" ht="17.25" customHeight="1">
      <c r="B77" s="265"/>
      <c r="C77" s="269" t="s">
        <v>369</v>
      </c>
      <c r="D77" s="269"/>
      <c r="E77" s="269"/>
      <c r="F77" s="270" t="s">
        <v>370</v>
      </c>
      <c r="G77" s="271"/>
      <c r="H77" s="269"/>
      <c r="I77" s="269"/>
      <c r="J77" s="269" t="s">
        <v>371</v>
      </c>
      <c r="K77" s="266"/>
    </row>
    <row r="78" spans="2:11" s="1" customFormat="1" ht="5.25" customHeight="1">
      <c r="B78" s="265"/>
      <c r="C78" s="272"/>
      <c r="D78" s="272"/>
      <c r="E78" s="272"/>
      <c r="F78" s="272"/>
      <c r="G78" s="273"/>
      <c r="H78" s="272"/>
      <c r="I78" s="272"/>
      <c r="J78" s="272"/>
      <c r="K78" s="266"/>
    </row>
    <row r="79" spans="2:11" s="1" customFormat="1" ht="15" customHeight="1">
      <c r="B79" s="265"/>
      <c r="C79" s="254" t="s">
        <v>51</v>
      </c>
      <c r="D79" s="274"/>
      <c r="E79" s="274"/>
      <c r="F79" s="275" t="s">
        <v>372</v>
      </c>
      <c r="G79" s="276"/>
      <c r="H79" s="254" t="s">
        <v>373</v>
      </c>
      <c r="I79" s="254" t="s">
        <v>374</v>
      </c>
      <c r="J79" s="254">
        <v>20</v>
      </c>
      <c r="K79" s="266"/>
    </row>
    <row r="80" spans="2:11" s="1" customFormat="1" ht="15" customHeight="1">
      <c r="B80" s="265"/>
      <c r="C80" s="254" t="s">
        <v>375</v>
      </c>
      <c r="D80" s="254"/>
      <c r="E80" s="254"/>
      <c r="F80" s="275" t="s">
        <v>372</v>
      </c>
      <c r="G80" s="276"/>
      <c r="H80" s="254" t="s">
        <v>376</v>
      </c>
      <c r="I80" s="254" t="s">
        <v>374</v>
      </c>
      <c r="J80" s="254">
        <v>120</v>
      </c>
      <c r="K80" s="266"/>
    </row>
    <row r="81" spans="2:11" s="1" customFormat="1" ht="15" customHeight="1">
      <c r="B81" s="277"/>
      <c r="C81" s="254" t="s">
        <v>377</v>
      </c>
      <c r="D81" s="254"/>
      <c r="E81" s="254"/>
      <c r="F81" s="275" t="s">
        <v>378</v>
      </c>
      <c r="G81" s="276"/>
      <c r="H81" s="254" t="s">
        <v>379</v>
      </c>
      <c r="I81" s="254" t="s">
        <v>374</v>
      </c>
      <c r="J81" s="254">
        <v>50</v>
      </c>
      <c r="K81" s="266"/>
    </row>
    <row r="82" spans="2:11" s="1" customFormat="1" ht="15" customHeight="1">
      <c r="B82" s="277"/>
      <c r="C82" s="254" t="s">
        <v>380</v>
      </c>
      <c r="D82" s="254"/>
      <c r="E82" s="254"/>
      <c r="F82" s="275" t="s">
        <v>372</v>
      </c>
      <c r="G82" s="276"/>
      <c r="H82" s="254" t="s">
        <v>381</v>
      </c>
      <c r="I82" s="254" t="s">
        <v>382</v>
      </c>
      <c r="J82" s="254"/>
      <c r="K82" s="266"/>
    </row>
    <row r="83" spans="2:11" s="1" customFormat="1" ht="15" customHeight="1">
      <c r="B83" s="277"/>
      <c r="C83" s="278" t="s">
        <v>383</v>
      </c>
      <c r="D83" s="278"/>
      <c r="E83" s="278"/>
      <c r="F83" s="279" t="s">
        <v>378</v>
      </c>
      <c r="G83" s="278"/>
      <c r="H83" s="278" t="s">
        <v>384</v>
      </c>
      <c r="I83" s="278" t="s">
        <v>374</v>
      </c>
      <c r="J83" s="278">
        <v>15</v>
      </c>
      <c r="K83" s="266"/>
    </row>
    <row r="84" spans="2:11" s="1" customFormat="1" ht="15" customHeight="1">
      <c r="B84" s="277"/>
      <c r="C84" s="278" t="s">
        <v>385</v>
      </c>
      <c r="D84" s="278"/>
      <c r="E84" s="278"/>
      <c r="F84" s="279" t="s">
        <v>378</v>
      </c>
      <c r="G84" s="278"/>
      <c r="H84" s="278" t="s">
        <v>386</v>
      </c>
      <c r="I84" s="278" t="s">
        <v>374</v>
      </c>
      <c r="J84" s="278">
        <v>15</v>
      </c>
      <c r="K84" s="266"/>
    </row>
    <row r="85" spans="2:11" s="1" customFormat="1" ht="15" customHeight="1">
      <c r="B85" s="277"/>
      <c r="C85" s="278" t="s">
        <v>387</v>
      </c>
      <c r="D85" s="278"/>
      <c r="E85" s="278"/>
      <c r="F85" s="279" t="s">
        <v>378</v>
      </c>
      <c r="G85" s="278"/>
      <c r="H85" s="278" t="s">
        <v>388</v>
      </c>
      <c r="I85" s="278" t="s">
        <v>374</v>
      </c>
      <c r="J85" s="278">
        <v>20</v>
      </c>
      <c r="K85" s="266"/>
    </row>
    <row r="86" spans="2:11" s="1" customFormat="1" ht="15" customHeight="1">
      <c r="B86" s="277"/>
      <c r="C86" s="278" t="s">
        <v>389</v>
      </c>
      <c r="D86" s="278"/>
      <c r="E86" s="278"/>
      <c r="F86" s="279" t="s">
        <v>378</v>
      </c>
      <c r="G86" s="278"/>
      <c r="H86" s="278" t="s">
        <v>390</v>
      </c>
      <c r="I86" s="278" t="s">
        <v>374</v>
      </c>
      <c r="J86" s="278">
        <v>20</v>
      </c>
      <c r="K86" s="266"/>
    </row>
    <row r="87" spans="2:11" s="1" customFormat="1" ht="15" customHeight="1">
      <c r="B87" s="277"/>
      <c r="C87" s="254" t="s">
        <v>391</v>
      </c>
      <c r="D87" s="254"/>
      <c r="E87" s="254"/>
      <c r="F87" s="275" t="s">
        <v>378</v>
      </c>
      <c r="G87" s="276"/>
      <c r="H87" s="254" t="s">
        <v>392</v>
      </c>
      <c r="I87" s="254" t="s">
        <v>374</v>
      </c>
      <c r="J87" s="254">
        <v>50</v>
      </c>
      <c r="K87" s="266"/>
    </row>
    <row r="88" spans="2:11" s="1" customFormat="1" ht="15" customHeight="1">
      <c r="B88" s="277"/>
      <c r="C88" s="254" t="s">
        <v>393</v>
      </c>
      <c r="D88" s="254"/>
      <c r="E88" s="254"/>
      <c r="F88" s="275" t="s">
        <v>378</v>
      </c>
      <c r="G88" s="276"/>
      <c r="H88" s="254" t="s">
        <v>394</v>
      </c>
      <c r="I88" s="254" t="s">
        <v>374</v>
      </c>
      <c r="J88" s="254">
        <v>20</v>
      </c>
      <c r="K88" s="266"/>
    </row>
    <row r="89" spans="2:11" s="1" customFormat="1" ht="15" customHeight="1">
      <c r="B89" s="277"/>
      <c r="C89" s="254" t="s">
        <v>395</v>
      </c>
      <c r="D89" s="254"/>
      <c r="E89" s="254"/>
      <c r="F89" s="275" t="s">
        <v>378</v>
      </c>
      <c r="G89" s="276"/>
      <c r="H89" s="254" t="s">
        <v>396</v>
      </c>
      <c r="I89" s="254" t="s">
        <v>374</v>
      </c>
      <c r="J89" s="254">
        <v>20</v>
      </c>
      <c r="K89" s="266"/>
    </row>
    <row r="90" spans="2:11" s="1" customFormat="1" ht="15" customHeight="1">
      <c r="B90" s="277"/>
      <c r="C90" s="254" t="s">
        <v>397</v>
      </c>
      <c r="D90" s="254"/>
      <c r="E90" s="254"/>
      <c r="F90" s="275" t="s">
        <v>378</v>
      </c>
      <c r="G90" s="276"/>
      <c r="H90" s="254" t="s">
        <v>398</v>
      </c>
      <c r="I90" s="254" t="s">
        <v>374</v>
      </c>
      <c r="J90" s="254">
        <v>50</v>
      </c>
      <c r="K90" s="266"/>
    </row>
    <row r="91" spans="2:11" s="1" customFormat="1" ht="15" customHeight="1">
      <c r="B91" s="277"/>
      <c r="C91" s="254" t="s">
        <v>399</v>
      </c>
      <c r="D91" s="254"/>
      <c r="E91" s="254"/>
      <c r="F91" s="275" t="s">
        <v>378</v>
      </c>
      <c r="G91" s="276"/>
      <c r="H91" s="254" t="s">
        <v>399</v>
      </c>
      <c r="I91" s="254" t="s">
        <v>374</v>
      </c>
      <c r="J91" s="254">
        <v>50</v>
      </c>
      <c r="K91" s="266"/>
    </row>
    <row r="92" spans="2:11" s="1" customFormat="1" ht="15" customHeight="1">
      <c r="B92" s="277"/>
      <c r="C92" s="254" t="s">
        <v>400</v>
      </c>
      <c r="D92" s="254"/>
      <c r="E92" s="254"/>
      <c r="F92" s="275" t="s">
        <v>378</v>
      </c>
      <c r="G92" s="276"/>
      <c r="H92" s="254" t="s">
        <v>401</v>
      </c>
      <c r="I92" s="254" t="s">
        <v>374</v>
      </c>
      <c r="J92" s="254">
        <v>255</v>
      </c>
      <c r="K92" s="266"/>
    </row>
    <row r="93" spans="2:11" s="1" customFormat="1" ht="15" customHeight="1">
      <c r="B93" s="277"/>
      <c r="C93" s="254" t="s">
        <v>402</v>
      </c>
      <c r="D93" s="254"/>
      <c r="E93" s="254"/>
      <c r="F93" s="275" t="s">
        <v>372</v>
      </c>
      <c r="G93" s="276"/>
      <c r="H93" s="254" t="s">
        <v>403</v>
      </c>
      <c r="I93" s="254" t="s">
        <v>404</v>
      </c>
      <c r="J93" s="254"/>
      <c r="K93" s="266"/>
    </row>
    <row r="94" spans="2:11" s="1" customFormat="1" ht="15" customHeight="1">
      <c r="B94" s="277"/>
      <c r="C94" s="254" t="s">
        <v>405</v>
      </c>
      <c r="D94" s="254"/>
      <c r="E94" s="254"/>
      <c r="F94" s="275" t="s">
        <v>372</v>
      </c>
      <c r="G94" s="276"/>
      <c r="H94" s="254" t="s">
        <v>406</v>
      </c>
      <c r="I94" s="254" t="s">
        <v>407</v>
      </c>
      <c r="J94" s="254"/>
      <c r="K94" s="266"/>
    </row>
    <row r="95" spans="2:11" s="1" customFormat="1" ht="15" customHeight="1">
      <c r="B95" s="277"/>
      <c r="C95" s="254" t="s">
        <v>408</v>
      </c>
      <c r="D95" s="254"/>
      <c r="E95" s="254"/>
      <c r="F95" s="275" t="s">
        <v>372</v>
      </c>
      <c r="G95" s="276"/>
      <c r="H95" s="254" t="s">
        <v>408</v>
      </c>
      <c r="I95" s="254" t="s">
        <v>407</v>
      </c>
      <c r="J95" s="254"/>
      <c r="K95" s="266"/>
    </row>
    <row r="96" spans="2:11" s="1" customFormat="1" ht="15" customHeight="1">
      <c r="B96" s="277"/>
      <c r="C96" s="254" t="s">
        <v>36</v>
      </c>
      <c r="D96" s="254"/>
      <c r="E96" s="254"/>
      <c r="F96" s="275" t="s">
        <v>372</v>
      </c>
      <c r="G96" s="276"/>
      <c r="H96" s="254" t="s">
        <v>409</v>
      </c>
      <c r="I96" s="254" t="s">
        <v>407</v>
      </c>
      <c r="J96" s="254"/>
      <c r="K96" s="266"/>
    </row>
    <row r="97" spans="2:11" s="1" customFormat="1" ht="15" customHeight="1">
      <c r="B97" s="277"/>
      <c r="C97" s="254" t="s">
        <v>46</v>
      </c>
      <c r="D97" s="254"/>
      <c r="E97" s="254"/>
      <c r="F97" s="275" t="s">
        <v>372</v>
      </c>
      <c r="G97" s="276"/>
      <c r="H97" s="254" t="s">
        <v>410</v>
      </c>
      <c r="I97" s="254" t="s">
        <v>407</v>
      </c>
      <c r="J97" s="254"/>
      <c r="K97" s="266"/>
    </row>
    <row r="98" spans="2:11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pans="2:11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pans="2:11" s="1" customFormat="1" ht="18.75" customHeight="1"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</row>
    <row r="101" spans="2:11" s="1" customFormat="1" ht="7.5" customHeight="1">
      <c r="B101" s="262"/>
      <c r="C101" s="263"/>
      <c r="D101" s="263"/>
      <c r="E101" s="263"/>
      <c r="F101" s="263"/>
      <c r="G101" s="263"/>
      <c r="H101" s="263"/>
      <c r="I101" s="263"/>
      <c r="J101" s="263"/>
      <c r="K101" s="264"/>
    </row>
    <row r="102" spans="2:11" s="1" customFormat="1" ht="45" customHeight="1">
      <c r="B102" s="265"/>
      <c r="C102" s="383" t="s">
        <v>411</v>
      </c>
      <c r="D102" s="383"/>
      <c r="E102" s="383"/>
      <c r="F102" s="383"/>
      <c r="G102" s="383"/>
      <c r="H102" s="383"/>
      <c r="I102" s="383"/>
      <c r="J102" s="383"/>
      <c r="K102" s="266"/>
    </row>
    <row r="103" spans="2:11" s="1" customFormat="1" ht="17.25" customHeight="1">
      <c r="B103" s="265"/>
      <c r="C103" s="267" t="s">
        <v>366</v>
      </c>
      <c r="D103" s="267"/>
      <c r="E103" s="267"/>
      <c r="F103" s="267" t="s">
        <v>367</v>
      </c>
      <c r="G103" s="268"/>
      <c r="H103" s="267" t="s">
        <v>52</v>
      </c>
      <c r="I103" s="267" t="s">
        <v>55</v>
      </c>
      <c r="J103" s="267" t="s">
        <v>368</v>
      </c>
      <c r="K103" s="266"/>
    </row>
    <row r="104" spans="2:11" s="1" customFormat="1" ht="17.25" customHeight="1">
      <c r="B104" s="265"/>
      <c r="C104" s="269" t="s">
        <v>369</v>
      </c>
      <c r="D104" s="269"/>
      <c r="E104" s="269"/>
      <c r="F104" s="270" t="s">
        <v>370</v>
      </c>
      <c r="G104" s="271"/>
      <c r="H104" s="269"/>
      <c r="I104" s="269"/>
      <c r="J104" s="269" t="s">
        <v>371</v>
      </c>
      <c r="K104" s="266"/>
    </row>
    <row r="105" spans="2:11" s="1" customFormat="1" ht="5.25" customHeight="1">
      <c r="B105" s="265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pans="2:11" s="1" customFormat="1" ht="15" customHeight="1">
      <c r="B106" s="265"/>
      <c r="C106" s="254" t="s">
        <v>51</v>
      </c>
      <c r="D106" s="274"/>
      <c r="E106" s="274"/>
      <c r="F106" s="275" t="s">
        <v>372</v>
      </c>
      <c r="G106" s="254"/>
      <c r="H106" s="254" t="s">
        <v>412</v>
      </c>
      <c r="I106" s="254" t="s">
        <v>374</v>
      </c>
      <c r="J106" s="254">
        <v>20</v>
      </c>
      <c r="K106" s="266"/>
    </row>
    <row r="107" spans="2:11" s="1" customFormat="1" ht="15" customHeight="1">
      <c r="B107" s="265"/>
      <c r="C107" s="254" t="s">
        <v>375</v>
      </c>
      <c r="D107" s="254"/>
      <c r="E107" s="254"/>
      <c r="F107" s="275" t="s">
        <v>372</v>
      </c>
      <c r="G107" s="254"/>
      <c r="H107" s="254" t="s">
        <v>412</v>
      </c>
      <c r="I107" s="254" t="s">
        <v>374</v>
      </c>
      <c r="J107" s="254">
        <v>120</v>
      </c>
      <c r="K107" s="266"/>
    </row>
    <row r="108" spans="2:11" s="1" customFormat="1" ht="15" customHeight="1">
      <c r="B108" s="277"/>
      <c r="C108" s="254" t="s">
        <v>377</v>
      </c>
      <c r="D108" s="254"/>
      <c r="E108" s="254"/>
      <c r="F108" s="275" t="s">
        <v>378</v>
      </c>
      <c r="G108" s="254"/>
      <c r="H108" s="254" t="s">
        <v>412</v>
      </c>
      <c r="I108" s="254" t="s">
        <v>374</v>
      </c>
      <c r="J108" s="254">
        <v>50</v>
      </c>
      <c r="K108" s="266"/>
    </row>
    <row r="109" spans="2:11" s="1" customFormat="1" ht="15" customHeight="1">
      <c r="B109" s="277"/>
      <c r="C109" s="254" t="s">
        <v>380</v>
      </c>
      <c r="D109" s="254"/>
      <c r="E109" s="254"/>
      <c r="F109" s="275" t="s">
        <v>372</v>
      </c>
      <c r="G109" s="254"/>
      <c r="H109" s="254" t="s">
        <v>412</v>
      </c>
      <c r="I109" s="254" t="s">
        <v>382</v>
      </c>
      <c r="J109" s="254"/>
      <c r="K109" s="266"/>
    </row>
    <row r="110" spans="2:11" s="1" customFormat="1" ht="15" customHeight="1">
      <c r="B110" s="277"/>
      <c r="C110" s="254" t="s">
        <v>391</v>
      </c>
      <c r="D110" s="254"/>
      <c r="E110" s="254"/>
      <c r="F110" s="275" t="s">
        <v>378</v>
      </c>
      <c r="G110" s="254"/>
      <c r="H110" s="254" t="s">
        <v>412</v>
      </c>
      <c r="I110" s="254" t="s">
        <v>374</v>
      </c>
      <c r="J110" s="254">
        <v>50</v>
      </c>
      <c r="K110" s="266"/>
    </row>
    <row r="111" spans="2:11" s="1" customFormat="1" ht="15" customHeight="1">
      <c r="B111" s="277"/>
      <c r="C111" s="254" t="s">
        <v>399</v>
      </c>
      <c r="D111" s="254"/>
      <c r="E111" s="254"/>
      <c r="F111" s="275" t="s">
        <v>378</v>
      </c>
      <c r="G111" s="254"/>
      <c r="H111" s="254" t="s">
        <v>412</v>
      </c>
      <c r="I111" s="254" t="s">
        <v>374</v>
      </c>
      <c r="J111" s="254">
        <v>50</v>
      </c>
      <c r="K111" s="266"/>
    </row>
    <row r="112" spans="2:11" s="1" customFormat="1" ht="15" customHeight="1">
      <c r="B112" s="277"/>
      <c r="C112" s="254" t="s">
        <v>397</v>
      </c>
      <c r="D112" s="254"/>
      <c r="E112" s="254"/>
      <c r="F112" s="275" t="s">
        <v>378</v>
      </c>
      <c r="G112" s="254"/>
      <c r="H112" s="254" t="s">
        <v>412</v>
      </c>
      <c r="I112" s="254" t="s">
        <v>374</v>
      </c>
      <c r="J112" s="254">
        <v>50</v>
      </c>
      <c r="K112" s="266"/>
    </row>
    <row r="113" spans="2:11" s="1" customFormat="1" ht="15" customHeight="1">
      <c r="B113" s="277"/>
      <c r="C113" s="254" t="s">
        <v>51</v>
      </c>
      <c r="D113" s="254"/>
      <c r="E113" s="254"/>
      <c r="F113" s="275" t="s">
        <v>372</v>
      </c>
      <c r="G113" s="254"/>
      <c r="H113" s="254" t="s">
        <v>413</v>
      </c>
      <c r="I113" s="254" t="s">
        <v>374</v>
      </c>
      <c r="J113" s="254">
        <v>20</v>
      </c>
      <c r="K113" s="266"/>
    </row>
    <row r="114" spans="2:11" s="1" customFormat="1" ht="15" customHeight="1">
      <c r="B114" s="277"/>
      <c r="C114" s="254" t="s">
        <v>414</v>
      </c>
      <c r="D114" s="254"/>
      <c r="E114" s="254"/>
      <c r="F114" s="275" t="s">
        <v>372</v>
      </c>
      <c r="G114" s="254"/>
      <c r="H114" s="254" t="s">
        <v>415</v>
      </c>
      <c r="I114" s="254" t="s">
        <v>374</v>
      </c>
      <c r="J114" s="254">
        <v>120</v>
      </c>
      <c r="K114" s="266"/>
    </row>
    <row r="115" spans="2:11" s="1" customFormat="1" ht="15" customHeight="1">
      <c r="B115" s="277"/>
      <c r="C115" s="254" t="s">
        <v>36</v>
      </c>
      <c r="D115" s="254"/>
      <c r="E115" s="254"/>
      <c r="F115" s="275" t="s">
        <v>372</v>
      </c>
      <c r="G115" s="254"/>
      <c r="H115" s="254" t="s">
        <v>416</v>
      </c>
      <c r="I115" s="254" t="s">
        <v>407</v>
      </c>
      <c r="J115" s="254"/>
      <c r="K115" s="266"/>
    </row>
    <row r="116" spans="2:11" s="1" customFormat="1" ht="15" customHeight="1">
      <c r="B116" s="277"/>
      <c r="C116" s="254" t="s">
        <v>46</v>
      </c>
      <c r="D116" s="254"/>
      <c r="E116" s="254"/>
      <c r="F116" s="275" t="s">
        <v>372</v>
      </c>
      <c r="G116" s="254"/>
      <c r="H116" s="254" t="s">
        <v>417</v>
      </c>
      <c r="I116" s="254" t="s">
        <v>407</v>
      </c>
      <c r="J116" s="254"/>
      <c r="K116" s="266"/>
    </row>
    <row r="117" spans="2:11" s="1" customFormat="1" ht="15" customHeight="1">
      <c r="B117" s="277"/>
      <c r="C117" s="254" t="s">
        <v>55</v>
      </c>
      <c r="D117" s="254"/>
      <c r="E117" s="254"/>
      <c r="F117" s="275" t="s">
        <v>372</v>
      </c>
      <c r="G117" s="254"/>
      <c r="H117" s="254" t="s">
        <v>418</v>
      </c>
      <c r="I117" s="254" t="s">
        <v>419</v>
      </c>
      <c r="J117" s="254"/>
      <c r="K117" s="266"/>
    </row>
    <row r="118" spans="2:11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pans="2:11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pans="2:11" s="1" customFormat="1" ht="18.75" customHeight="1"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pans="2:1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pans="2:11" s="1" customFormat="1" ht="45" customHeight="1">
      <c r="B122" s="293"/>
      <c r="C122" s="381" t="s">
        <v>420</v>
      </c>
      <c r="D122" s="381"/>
      <c r="E122" s="381"/>
      <c r="F122" s="381"/>
      <c r="G122" s="381"/>
      <c r="H122" s="381"/>
      <c r="I122" s="381"/>
      <c r="J122" s="381"/>
      <c r="K122" s="294"/>
    </row>
    <row r="123" spans="2:11" s="1" customFormat="1" ht="17.25" customHeight="1">
      <c r="B123" s="295"/>
      <c r="C123" s="267" t="s">
        <v>366</v>
      </c>
      <c r="D123" s="267"/>
      <c r="E123" s="267"/>
      <c r="F123" s="267" t="s">
        <v>367</v>
      </c>
      <c r="G123" s="268"/>
      <c r="H123" s="267" t="s">
        <v>52</v>
      </c>
      <c r="I123" s="267" t="s">
        <v>55</v>
      </c>
      <c r="J123" s="267" t="s">
        <v>368</v>
      </c>
      <c r="K123" s="296"/>
    </row>
    <row r="124" spans="2:11" s="1" customFormat="1" ht="17.25" customHeight="1">
      <c r="B124" s="295"/>
      <c r="C124" s="269" t="s">
        <v>369</v>
      </c>
      <c r="D124" s="269"/>
      <c r="E124" s="269"/>
      <c r="F124" s="270" t="s">
        <v>370</v>
      </c>
      <c r="G124" s="271"/>
      <c r="H124" s="269"/>
      <c r="I124" s="269"/>
      <c r="J124" s="269" t="s">
        <v>371</v>
      </c>
      <c r="K124" s="296"/>
    </row>
    <row r="125" spans="2:11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pans="2:11" s="1" customFormat="1" ht="15" customHeight="1">
      <c r="B126" s="297"/>
      <c r="C126" s="254" t="s">
        <v>375</v>
      </c>
      <c r="D126" s="274"/>
      <c r="E126" s="274"/>
      <c r="F126" s="275" t="s">
        <v>372</v>
      </c>
      <c r="G126" s="254"/>
      <c r="H126" s="254" t="s">
        <v>412</v>
      </c>
      <c r="I126" s="254" t="s">
        <v>374</v>
      </c>
      <c r="J126" s="254">
        <v>120</v>
      </c>
      <c r="K126" s="300"/>
    </row>
    <row r="127" spans="2:11" s="1" customFormat="1" ht="15" customHeight="1">
      <c r="B127" s="297"/>
      <c r="C127" s="254" t="s">
        <v>421</v>
      </c>
      <c r="D127" s="254"/>
      <c r="E127" s="254"/>
      <c r="F127" s="275" t="s">
        <v>372</v>
      </c>
      <c r="G127" s="254"/>
      <c r="H127" s="254" t="s">
        <v>422</v>
      </c>
      <c r="I127" s="254" t="s">
        <v>374</v>
      </c>
      <c r="J127" s="254" t="s">
        <v>423</v>
      </c>
      <c r="K127" s="300"/>
    </row>
    <row r="128" spans="2:11" s="1" customFormat="1" ht="15" customHeight="1">
      <c r="B128" s="297"/>
      <c r="C128" s="254" t="s">
        <v>320</v>
      </c>
      <c r="D128" s="254"/>
      <c r="E128" s="254"/>
      <c r="F128" s="275" t="s">
        <v>372</v>
      </c>
      <c r="G128" s="254"/>
      <c r="H128" s="254" t="s">
        <v>424</v>
      </c>
      <c r="I128" s="254" t="s">
        <v>374</v>
      </c>
      <c r="J128" s="254" t="s">
        <v>423</v>
      </c>
      <c r="K128" s="300"/>
    </row>
    <row r="129" spans="2:11" s="1" customFormat="1" ht="15" customHeight="1">
      <c r="B129" s="297"/>
      <c r="C129" s="254" t="s">
        <v>383</v>
      </c>
      <c r="D129" s="254"/>
      <c r="E129" s="254"/>
      <c r="F129" s="275" t="s">
        <v>378</v>
      </c>
      <c r="G129" s="254"/>
      <c r="H129" s="254" t="s">
        <v>384</v>
      </c>
      <c r="I129" s="254" t="s">
        <v>374</v>
      </c>
      <c r="J129" s="254">
        <v>15</v>
      </c>
      <c r="K129" s="300"/>
    </row>
    <row r="130" spans="2:11" s="1" customFormat="1" ht="15" customHeight="1">
      <c r="B130" s="297"/>
      <c r="C130" s="278" t="s">
        <v>385</v>
      </c>
      <c r="D130" s="278"/>
      <c r="E130" s="278"/>
      <c r="F130" s="279" t="s">
        <v>378</v>
      </c>
      <c r="G130" s="278"/>
      <c r="H130" s="278" t="s">
        <v>386</v>
      </c>
      <c r="I130" s="278" t="s">
        <v>374</v>
      </c>
      <c r="J130" s="278">
        <v>15</v>
      </c>
      <c r="K130" s="300"/>
    </row>
    <row r="131" spans="2:11" s="1" customFormat="1" ht="15" customHeight="1">
      <c r="B131" s="297"/>
      <c r="C131" s="278" t="s">
        <v>387</v>
      </c>
      <c r="D131" s="278"/>
      <c r="E131" s="278"/>
      <c r="F131" s="279" t="s">
        <v>378</v>
      </c>
      <c r="G131" s="278"/>
      <c r="H131" s="278" t="s">
        <v>388</v>
      </c>
      <c r="I131" s="278" t="s">
        <v>374</v>
      </c>
      <c r="J131" s="278">
        <v>20</v>
      </c>
      <c r="K131" s="300"/>
    </row>
    <row r="132" spans="2:11" s="1" customFormat="1" ht="15" customHeight="1">
      <c r="B132" s="297"/>
      <c r="C132" s="278" t="s">
        <v>389</v>
      </c>
      <c r="D132" s="278"/>
      <c r="E132" s="278"/>
      <c r="F132" s="279" t="s">
        <v>378</v>
      </c>
      <c r="G132" s="278"/>
      <c r="H132" s="278" t="s">
        <v>390</v>
      </c>
      <c r="I132" s="278" t="s">
        <v>374</v>
      </c>
      <c r="J132" s="278">
        <v>20</v>
      </c>
      <c r="K132" s="300"/>
    </row>
    <row r="133" spans="2:11" s="1" customFormat="1" ht="15" customHeight="1">
      <c r="B133" s="297"/>
      <c r="C133" s="254" t="s">
        <v>377</v>
      </c>
      <c r="D133" s="254"/>
      <c r="E133" s="254"/>
      <c r="F133" s="275" t="s">
        <v>378</v>
      </c>
      <c r="G133" s="254"/>
      <c r="H133" s="254" t="s">
        <v>412</v>
      </c>
      <c r="I133" s="254" t="s">
        <v>374</v>
      </c>
      <c r="J133" s="254">
        <v>50</v>
      </c>
      <c r="K133" s="300"/>
    </row>
    <row r="134" spans="2:11" s="1" customFormat="1" ht="15" customHeight="1">
      <c r="B134" s="297"/>
      <c r="C134" s="254" t="s">
        <v>391</v>
      </c>
      <c r="D134" s="254"/>
      <c r="E134" s="254"/>
      <c r="F134" s="275" t="s">
        <v>378</v>
      </c>
      <c r="G134" s="254"/>
      <c r="H134" s="254" t="s">
        <v>412</v>
      </c>
      <c r="I134" s="254" t="s">
        <v>374</v>
      </c>
      <c r="J134" s="254">
        <v>50</v>
      </c>
      <c r="K134" s="300"/>
    </row>
    <row r="135" spans="2:11" s="1" customFormat="1" ht="15" customHeight="1">
      <c r="B135" s="297"/>
      <c r="C135" s="254" t="s">
        <v>397</v>
      </c>
      <c r="D135" s="254"/>
      <c r="E135" s="254"/>
      <c r="F135" s="275" t="s">
        <v>378</v>
      </c>
      <c r="G135" s="254"/>
      <c r="H135" s="254" t="s">
        <v>412</v>
      </c>
      <c r="I135" s="254" t="s">
        <v>374</v>
      </c>
      <c r="J135" s="254">
        <v>50</v>
      </c>
      <c r="K135" s="300"/>
    </row>
    <row r="136" spans="2:11" s="1" customFormat="1" ht="15" customHeight="1">
      <c r="B136" s="297"/>
      <c r="C136" s="254" t="s">
        <v>399</v>
      </c>
      <c r="D136" s="254"/>
      <c r="E136" s="254"/>
      <c r="F136" s="275" t="s">
        <v>378</v>
      </c>
      <c r="G136" s="254"/>
      <c r="H136" s="254" t="s">
        <v>412</v>
      </c>
      <c r="I136" s="254" t="s">
        <v>374</v>
      </c>
      <c r="J136" s="254">
        <v>50</v>
      </c>
      <c r="K136" s="300"/>
    </row>
    <row r="137" spans="2:11" s="1" customFormat="1" ht="15" customHeight="1">
      <c r="B137" s="297"/>
      <c r="C137" s="254" t="s">
        <v>400</v>
      </c>
      <c r="D137" s="254"/>
      <c r="E137" s="254"/>
      <c r="F137" s="275" t="s">
        <v>378</v>
      </c>
      <c r="G137" s="254"/>
      <c r="H137" s="254" t="s">
        <v>425</v>
      </c>
      <c r="I137" s="254" t="s">
        <v>374</v>
      </c>
      <c r="J137" s="254">
        <v>255</v>
      </c>
      <c r="K137" s="300"/>
    </row>
    <row r="138" spans="2:11" s="1" customFormat="1" ht="15" customHeight="1">
      <c r="B138" s="297"/>
      <c r="C138" s="254" t="s">
        <v>402</v>
      </c>
      <c r="D138" s="254"/>
      <c r="E138" s="254"/>
      <c r="F138" s="275" t="s">
        <v>372</v>
      </c>
      <c r="G138" s="254"/>
      <c r="H138" s="254" t="s">
        <v>426</v>
      </c>
      <c r="I138" s="254" t="s">
        <v>404</v>
      </c>
      <c r="J138" s="254"/>
      <c r="K138" s="300"/>
    </row>
    <row r="139" spans="2:11" s="1" customFormat="1" ht="15" customHeight="1">
      <c r="B139" s="297"/>
      <c r="C139" s="254" t="s">
        <v>405</v>
      </c>
      <c r="D139" s="254"/>
      <c r="E139" s="254"/>
      <c r="F139" s="275" t="s">
        <v>372</v>
      </c>
      <c r="G139" s="254"/>
      <c r="H139" s="254" t="s">
        <v>427</v>
      </c>
      <c r="I139" s="254" t="s">
        <v>407</v>
      </c>
      <c r="J139" s="254"/>
      <c r="K139" s="300"/>
    </row>
    <row r="140" spans="2:11" s="1" customFormat="1" ht="15" customHeight="1">
      <c r="B140" s="297"/>
      <c r="C140" s="254" t="s">
        <v>408</v>
      </c>
      <c r="D140" s="254"/>
      <c r="E140" s="254"/>
      <c r="F140" s="275" t="s">
        <v>372</v>
      </c>
      <c r="G140" s="254"/>
      <c r="H140" s="254" t="s">
        <v>408</v>
      </c>
      <c r="I140" s="254" t="s">
        <v>407</v>
      </c>
      <c r="J140" s="254"/>
      <c r="K140" s="300"/>
    </row>
    <row r="141" spans="2:11" s="1" customFormat="1" ht="15" customHeight="1">
      <c r="B141" s="297"/>
      <c r="C141" s="254" t="s">
        <v>36</v>
      </c>
      <c r="D141" s="254"/>
      <c r="E141" s="254"/>
      <c r="F141" s="275" t="s">
        <v>372</v>
      </c>
      <c r="G141" s="254"/>
      <c r="H141" s="254" t="s">
        <v>428</v>
      </c>
      <c r="I141" s="254" t="s">
        <v>407</v>
      </c>
      <c r="J141" s="254"/>
      <c r="K141" s="300"/>
    </row>
    <row r="142" spans="2:11" s="1" customFormat="1" ht="15" customHeight="1">
      <c r="B142" s="297"/>
      <c r="C142" s="254" t="s">
        <v>429</v>
      </c>
      <c r="D142" s="254"/>
      <c r="E142" s="254"/>
      <c r="F142" s="275" t="s">
        <v>372</v>
      </c>
      <c r="G142" s="254"/>
      <c r="H142" s="254" t="s">
        <v>430</v>
      </c>
      <c r="I142" s="254" t="s">
        <v>407</v>
      </c>
      <c r="J142" s="254"/>
      <c r="K142" s="300"/>
    </row>
    <row r="143" spans="2:11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pans="2:11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pans="2:11" s="1" customFormat="1" ht="18.75" customHeight="1"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</row>
    <row r="146" spans="2:11" s="1" customFormat="1" ht="7.5" customHeight="1">
      <c r="B146" s="262"/>
      <c r="C146" s="263"/>
      <c r="D146" s="263"/>
      <c r="E146" s="263"/>
      <c r="F146" s="263"/>
      <c r="G146" s="263"/>
      <c r="H146" s="263"/>
      <c r="I146" s="263"/>
      <c r="J146" s="263"/>
      <c r="K146" s="264"/>
    </row>
    <row r="147" spans="2:11" s="1" customFormat="1" ht="45" customHeight="1">
      <c r="B147" s="265"/>
      <c r="C147" s="383" t="s">
        <v>431</v>
      </c>
      <c r="D147" s="383"/>
      <c r="E147" s="383"/>
      <c r="F147" s="383"/>
      <c r="G147" s="383"/>
      <c r="H147" s="383"/>
      <c r="I147" s="383"/>
      <c r="J147" s="383"/>
      <c r="K147" s="266"/>
    </row>
    <row r="148" spans="2:11" s="1" customFormat="1" ht="17.25" customHeight="1">
      <c r="B148" s="265"/>
      <c r="C148" s="267" t="s">
        <v>366</v>
      </c>
      <c r="D148" s="267"/>
      <c r="E148" s="267"/>
      <c r="F148" s="267" t="s">
        <v>367</v>
      </c>
      <c r="G148" s="268"/>
      <c r="H148" s="267" t="s">
        <v>52</v>
      </c>
      <c r="I148" s="267" t="s">
        <v>55</v>
      </c>
      <c r="J148" s="267" t="s">
        <v>368</v>
      </c>
      <c r="K148" s="266"/>
    </row>
    <row r="149" spans="2:11" s="1" customFormat="1" ht="17.25" customHeight="1">
      <c r="B149" s="265"/>
      <c r="C149" s="269" t="s">
        <v>369</v>
      </c>
      <c r="D149" s="269"/>
      <c r="E149" s="269"/>
      <c r="F149" s="270" t="s">
        <v>370</v>
      </c>
      <c r="G149" s="271"/>
      <c r="H149" s="269"/>
      <c r="I149" s="269"/>
      <c r="J149" s="269" t="s">
        <v>371</v>
      </c>
      <c r="K149" s="266"/>
    </row>
    <row r="150" spans="2:11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pans="2:11" s="1" customFormat="1" ht="15" customHeight="1">
      <c r="B151" s="277"/>
      <c r="C151" s="304" t="s">
        <v>375</v>
      </c>
      <c r="D151" s="254"/>
      <c r="E151" s="254"/>
      <c r="F151" s="305" t="s">
        <v>372</v>
      </c>
      <c r="G151" s="254"/>
      <c r="H151" s="304" t="s">
        <v>412</v>
      </c>
      <c r="I151" s="304" t="s">
        <v>374</v>
      </c>
      <c r="J151" s="304">
        <v>120</v>
      </c>
      <c r="K151" s="300"/>
    </row>
    <row r="152" spans="2:11" s="1" customFormat="1" ht="15" customHeight="1">
      <c r="B152" s="277"/>
      <c r="C152" s="304" t="s">
        <v>421</v>
      </c>
      <c r="D152" s="254"/>
      <c r="E152" s="254"/>
      <c r="F152" s="305" t="s">
        <v>372</v>
      </c>
      <c r="G152" s="254"/>
      <c r="H152" s="304" t="s">
        <v>432</v>
      </c>
      <c r="I152" s="304" t="s">
        <v>374</v>
      </c>
      <c r="J152" s="304" t="s">
        <v>423</v>
      </c>
      <c r="K152" s="300"/>
    </row>
    <row r="153" spans="2:11" s="1" customFormat="1" ht="15" customHeight="1">
      <c r="B153" s="277"/>
      <c r="C153" s="304" t="s">
        <v>320</v>
      </c>
      <c r="D153" s="254"/>
      <c r="E153" s="254"/>
      <c r="F153" s="305" t="s">
        <v>372</v>
      </c>
      <c r="G153" s="254"/>
      <c r="H153" s="304" t="s">
        <v>433</v>
      </c>
      <c r="I153" s="304" t="s">
        <v>374</v>
      </c>
      <c r="J153" s="304" t="s">
        <v>423</v>
      </c>
      <c r="K153" s="300"/>
    </row>
    <row r="154" spans="2:11" s="1" customFormat="1" ht="15" customHeight="1">
      <c r="B154" s="277"/>
      <c r="C154" s="304" t="s">
        <v>377</v>
      </c>
      <c r="D154" s="254"/>
      <c r="E154" s="254"/>
      <c r="F154" s="305" t="s">
        <v>378</v>
      </c>
      <c r="G154" s="254"/>
      <c r="H154" s="304" t="s">
        <v>412</v>
      </c>
      <c r="I154" s="304" t="s">
        <v>374</v>
      </c>
      <c r="J154" s="304">
        <v>50</v>
      </c>
      <c r="K154" s="300"/>
    </row>
    <row r="155" spans="2:11" s="1" customFormat="1" ht="15" customHeight="1">
      <c r="B155" s="277"/>
      <c r="C155" s="304" t="s">
        <v>380</v>
      </c>
      <c r="D155" s="254"/>
      <c r="E155" s="254"/>
      <c r="F155" s="305" t="s">
        <v>372</v>
      </c>
      <c r="G155" s="254"/>
      <c r="H155" s="304" t="s">
        <v>412</v>
      </c>
      <c r="I155" s="304" t="s">
        <v>382</v>
      </c>
      <c r="J155" s="304"/>
      <c r="K155" s="300"/>
    </row>
    <row r="156" spans="2:11" s="1" customFormat="1" ht="15" customHeight="1">
      <c r="B156" s="277"/>
      <c r="C156" s="304" t="s">
        <v>391</v>
      </c>
      <c r="D156" s="254"/>
      <c r="E156" s="254"/>
      <c r="F156" s="305" t="s">
        <v>378</v>
      </c>
      <c r="G156" s="254"/>
      <c r="H156" s="304" t="s">
        <v>412</v>
      </c>
      <c r="I156" s="304" t="s">
        <v>374</v>
      </c>
      <c r="J156" s="304">
        <v>50</v>
      </c>
      <c r="K156" s="300"/>
    </row>
    <row r="157" spans="2:11" s="1" customFormat="1" ht="15" customHeight="1">
      <c r="B157" s="277"/>
      <c r="C157" s="304" t="s">
        <v>399</v>
      </c>
      <c r="D157" s="254"/>
      <c r="E157" s="254"/>
      <c r="F157" s="305" t="s">
        <v>378</v>
      </c>
      <c r="G157" s="254"/>
      <c r="H157" s="304" t="s">
        <v>412</v>
      </c>
      <c r="I157" s="304" t="s">
        <v>374</v>
      </c>
      <c r="J157" s="304">
        <v>50</v>
      </c>
      <c r="K157" s="300"/>
    </row>
    <row r="158" spans="2:11" s="1" customFormat="1" ht="15" customHeight="1">
      <c r="B158" s="277"/>
      <c r="C158" s="304" t="s">
        <v>397</v>
      </c>
      <c r="D158" s="254"/>
      <c r="E158" s="254"/>
      <c r="F158" s="305" t="s">
        <v>378</v>
      </c>
      <c r="G158" s="254"/>
      <c r="H158" s="304" t="s">
        <v>412</v>
      </c>
      <c r="I158" s="304" t="s">
        <v>374</v>
      </c>
      <c r="J158" s="304">
        <v>50</v>
      </c>
      <c r="K158" s="300"/>
    </row>
    <row r="159" spans="2:11" s="1" customFormat="1" ht="15" customHeight="1">
      <c r="B159" s="277"/>
      <c r="C159" s="304" t="s">
        <v>88</v>
      </c>
      <c r="D159" s="254"/>
      <c r="E159" s="254"/>
      <c r="F159" s="305" t="s">
        <v>372</v>
      </c>
      <c r="G159" s="254"/>
      <c r="H159" s="304" t="s">
        <v>434</v>
      </c>
      <c r="I159" s="304" t="s">
        <v>374</v>
      </c>
      <c r="J159" s="304" t="s">
        <v>435</v>
      </c>
      <c r="K159" s="300"/>
    </row>
    <row r="160" spans="2:11" s="1" customFormat="1" ht="15" customHeight="1">
      <c r="B160" s="277"/>
      <c r="C160" s="304" t="s">
        <v>436</v>
      </c>
      <c r="D160" s="254"/>
      <c r="E160" s="254"/>
      <c r="F160" s="305" t="s">
        <v>372</v>
      </c>
      <c r="G160" s="254"/>
      <c r="H160" s="304" t="s">
        <v>437</v>
      </c>
      <c r="I160" s="304" t="s">
        <v>407</v>
      </c>
      <c r="J160" s="304"/>
      <c r="K160" s="300"/>
    </row>
    <row r="161" spans="2:1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pans="2:11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pans="2:11" s="1" customFormat="1" ht="18.75" customHeight="1"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</row>
    <row r="164" spans="2:11" s="1" customFormat="1" ht="7.5" customHeight="1">
      <c r="B164" s="243"/>
      <c r="C164" s="244"/>
      <c r="D164" s="244"/>
      <c r="E164" s="244"/>
      <c r="F164" s="244"/>
      <c r="G164" s="244"/>
      <c r="H164" s="244"/>
      <c r="I164" s="244"/>
      <c r="J164" s="244"/>
      <c r="K164" s="245"/>
    </row>
    <row r="165" spans="2:11" s="1" customFormat="1" ht="45" customHeight="1">
      <c r="B165" s="246"/>
      <c r="C165" s="381" t="s">
        <v>438</v>
      </c>
      <c r="D165" s="381"/>
      <c r="E165" s="381"/>
      <c r="F165" s="381"/>
      <c r="G165" s="381"/>
      <c r="H165" s="381"/>
      <c r="I165" s="381"/>
      <c r="J165" s="381"/>
      <c r="K165" s="247"/>
    </row>
    <row r="166" spans="2:11" s="1" customFormat="1" ht="17.25" customHeight="1">
      <c r="B166" s="246"/>
      <c r="C166" s="267" t="s">
        <v>366</v>
      </c>
      <c r="D166" s="267"/>
      <c r="E166" s="267"/>
      <c r="F166" s="267" t="s">
        <v>367</v>
      </c>
      <c r="G166" s="309"/>
      <c r="H166" s="310" t="s">
        <v>52</v>
      </c>
      <c r="I166" s="310" t="s">
        <v>55</v>
      </c>
      <c r="J166" s="267" t="s">
        <v>368</v>
      </c>
      <c r="K166" s="247"/>
    </row>
    <row r="167" spans="2:11" s="1" customFormat="1" ht="17.25" customHeight="1">
      <c r="B167" s="248"/>
      <c r="C167" s="269" t="s">
        <v>369</v>
      </c>
      <c r="D167" s="269"/>
      <c r="E167" s="269"/>
      <c r="F167" s="270" t="s">
        <v>370</v>
      </c>
      <c r="G167" s="311"/>
      <c r="H167" s="312"/>
      <c r="I167" s="312"/>
      <c r="J167" s="269" t="s">
        <v>371</v>
      </c>
      <c r="K167" s="249"/>
    </row>
    <row r="168" spans="2:11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pans="2:11" s="1" customFormat="1" ht="15" customHeight="1">
      <c r="B169" s="277"/>
      <c r="C169" s="254" t="s">
        <v>375</v>
      </c>
      <c r="D169" s="254"/>
      <c r="E169" s="254"/>
      <c r="F169" s="275" t="s">
        <v>372</v>
      </c>
      <c r="G169" s="254"/>
      <c r="H169" s="254" t="s">
        <v>412</v>
      </c>
      <c r="I169" s="254" t="s">
        <v>374</v>
      </c>
      <c r="J169" s="254">
        <v>120</v>
      </c>
      <c r="K169" s="300"/>
    </row>
    <row r="170" spans="2:11" s="1" customFormat="1" ht="15" customHeight="1">
      <c r="B170" s="277"/>
      <c r="C170" s="254" t="s">
        <v>421</v>
      </c>
      <c r="D170" s="254"/>
      <c r="E170" s="254"/>
      <c r="F170" s="275" t="s">
        <v>372</v>
      </c>
      <c r="G170" s="254"/>
      <c r="H170" s="254" t="s">
        <v>422</v>
      </c>
      <c r="I170" s="254" t="s">
        <v>374</v>
      </c>
      <c r="J170" s="254" t="s">
        <v>423</v>
      </c>
      <c r="K170" s="300"/>
    </row>
    <row r="171" spans="2:11" s="1" customFormat="1" ht="15" customHeight="1">
      <c r="B171" s="277"/>
      <c r="C171" s="254" t="s">
        <v>320</v>
      </c>
      <c r="D171" s="254"/>
      <c r="E171" s="254"/>
      <c r="F171" s="275" t="s">
        <v>372</v>
      </c>
      <c r="G171" s="254"/>
      <c r="H171" s="254" t="s">
        <v>439</v>
      </c>
      <c r="I171" s="254" t="s">
        <v>374</v>
      </c>
      <c r="J171" s="254" t="s">
        <v>423</v>
      </c>
      <c r="K171" s="300"/>
    </row>
    <row r="172" spans="2:11" s="1" customFormat="1" ht="15" customHeight="1">
      <c r="B172" s="277"/>
      <c r="C172" s="254" t="s">
        <v>377</v>
      </c>
      <c r="D172" s="254"/>
      <c r="E172" s="254"/>
      <c r="F172" s="275" t="s">
        <v>378</v>
      </c>
      <c r="G172" s="254"/>
      <c r="H172" s="254" t="s">
        <v>439</v>
      </c>
      <c r="I172" s="254" t="s">
        <v>374</v>
      </c>
      <c r="J172" s="254">
        <v>50</v>
      </c>
      <c r="K172" s="300"/>
    </row>
    <row r="173" spans="2:11" s="1" customFormat="1" ht="15" customHeight="1">
      <c r="B173" s="277"/>
      <c r="C173" s="254" t="s">
        <v>380</v>
      </c>
      <c r="D173" s="254"/>
      <c r="E173" s="254"/>
      <c r="F173" s="275" t="s">
        <v>372</v>
      </c>
      <c r="G173" s="254"/>
      <c r="H173" s="254" t="s">
        <v>439</v>
      </c>
      <c r="I173" s="254" t="s">
        <v>382</v>
      </c>
      <c r="J173" s="254"/>
      <c r="K173" s="300"/>
    </row>
    <row r="174" spans="2:11" s="1" customFormat="1" ht="15" customHeight="1">
      <c r="B174" s="277"/>
      <c r="C174" s="254" t="s">
        <v>391</v>
      </c>
      <c r="D174" s="254"/>
      <c r="E174" s="254"/>
      <c r="F174" s="275" t="s">
        <v>378</v>
      </c>
      <c r="G174" s="254"/>
      <c r="H174" s="254" t="s">
        <v>439</v>
      </c>
      <c r="I174" s="254" t="s">
        <v>374</v>
      </c>
      <c r="J174" s="254">
        <v>50</v>
      </c>
      <c r="K174" s="300"/>
    </row>
    <row r="175" spans="2:11" s="1" customFormat="1" ht="15" customHeight="1">
      <c r="B175" s="277"/>
      <c r="C175" s="254" t="s">
        <v>399</v>
      </c>
      <c r="D175" s="254"/>
      <c r="E175" s="254"/>
      <c r="F175" s="275" t="s">
        <v>378</v>
      </c>
      <c r="G175" s="254"/>
      <c r="H175" s="254" t="s">
        <v>439</v>
      </c>
      <c r="I175" s="254" t="s">
        <v>374</v>
      </c>
      <c r="J175" s="254">
        <v>50</v>
      </c>
      <c r="K175" s="300"/>
    </row>
    <row r="176" spans="2:11" s="1" customFormat="1" ht="15" customHeight="1">
      <c r="B176" s="277"/>
      <c r="C176" s="254" t="s">
        <v>397</v>
      </c>
      <c r="D176" s="254"/>
      <c r="E176" s="254"/>
      <c r="F176" s="275" t="s">
        <v>378</v>
      </c>
      <c r="G176" s="254"/>
      <c r="H176" s="254" t="s">
        <v>439</v>
      </c>
      <c r="I176" s="254" t="s">
        <v>374</v>
      </c>
      <c r="J176" s="254">
        <v>50</v>
      </c>
      <c r="K176" s="300"/>
    </row>
    <row r="177" spans="2:11" s="1" customFormat="1" ht="15" customHeight="1">
      <c r="B177" s="277"/>
      <c r="C177" s="254" t="s">
        <v>97</v>
      </c>
      <c r="D177" s="254"/>
      <c r="E177" s="254"/>
      <c r="F177" s="275" t="s">
        <v>372</v>
      </c>
      <c r="G177" s="254"/>
      <c r="H177" s="254" t="s">
        <v>440</v>
      </c>
      <c r="I177" s="254" t="s">
        <v>441</v>
      </c>
      <c r="J177" s="254"/>
      <c r="K177" s="300"/>
    </row>
    <row r="178" spans="2:11" s="1" customFormat="1" ht="15" customHeight="1">
      <c r="B178" s="277"/>
      <c r="C178" s="254" t="s">
        <v>55</v>
      </c>
      <c r="D178" s="254"/>
      <c r="E178" s="254"/>
      <c r="F178" s="275" t="s">
        <v>372</v>
      </c>
      <c r="G178" s="254"/>
      <c r="H178" s="254" t="s">
        <v>442</v>
      </c>
      <c r="I178" s="254" t="s">
        <v>443</v>
      </c>
      <c r="J178" s="254">
        <v>1</v>
      </c>
      <c r="K178" s="300"/>
    </row>
    <row r="179" spans="2:11" s="1" customFormat="1" ht="15" customHeight="1">
      <c r="B179" s="277"/>
      <c r="C179" s="254" t="s">
        <v>51</v>
      </c>
      <c r="D179" s="254"/>
      <c r="E179" s="254"/>
      <c r="F179" s="275" t="s">
        <v>372</v>
      </c>
      <c r="G179" s="254"/>
      <c r="H179" s="254" t="s">
        <v>444</v>
      </c>
      <c r="I179" s="254" t="s">
        <v>374</v>
      </c>
      <c r="J179" s="254">
        <v>20</v>
      </c>
      <c r="K179" s="300"/>
    </row>
    <row r="180" spans="2:11" s="1" customFormat="1" ht="15" customHeight="1">
      <c r="B180" s="277"/>
      <c r="C180" s="254" t="s">
        <v>52</v>
      </c>
      <c r="D180" s="254"/>
      <c r="E180" s="254"/>
      <c r="F180" s="275" t="s">
        <v>372</v>
      </c>
      <c r="G180" s="254"/>
      <c r="H180" s="254" t="s">
        <v>445</v>
      </c>
      <c r="I180" s="254" t="s">
        <v>374</v>
      </c>
      <c r="J180" s="254">
        <v>255</v>
      </c>
      <c r="K180" s="300"/>
    </row>
    <row r="181" spans="2:11" s="1" customFormat="1" ht="15" customHeight="1">
      <c r="B181" s="277"/>
      <c r="C181" s="254" t="s">
        <v>98</v>
      </c>
      <c r="D181" s="254"/>
      <c r="E181" s="254"/>
      <c r="F181" s="275" t="s">
        <v>372</v>
      </c>
      <c r="G181" s="254"/>
      <c r="H181" s="254" t="s">
        <v>336</v>
      </c>
      <c r="I181" s="254" t="s">
        <v>374</v>
      </c>
      <c r="J181" s="254">
        <v>10</v>
      </c>
      <c r="K181" s="300"/>
    </row>
    <row r="182" spans="2:11" s="1" customFormat="1" ht="15" customHeight="1">
      <c r="B182" s="277"/>
      <c r="C182" s="254" t="s">
        <v>99</v>
      </c>
      <c r="D182" s="254"/>
      <c r="E182" s="254"/>
      <c r="F182" s="275" t="s">
        <v>372</v>
      </c>
      <c r="G182" s="254"/>
      <c r="H182" s="254" t="s">
        <v>446</v>
      </c>
      <c r="I182" s="254" t="s">
        <v>407</v>
      </c>
      <c r="J182" s="254"/>
      <c r="K182" s="300"/>
    </row>
    <row r="183" spans="2:11" s="1" customFormat="1" ht="15" customHeight="1">
      <c r="B183" s="277"/>
      <c r="C183" s="254" t="s">
        <v>447</v>
      </c>
      <c r="D183" s="254"/>
      <c r="E183" s="254"/>
      <c r="F183" s="275" t="s">
        <v>372</v>
      </c>
      <c r="G183" s="254"/>
      <c r="H183" s="254" t="s">
        <v>448</v>
      </c>
      <c r="I183" s="254" t="s">
        <v>407</v>
      </c>
      <c r="J183" s="254"/>
      <c r="K183" s="300"/>
    </row>
    <row r="184" spans="2:11" s="1" customFormat="1" ht="15" customHeight="1">
      <c r="B184" s="277"/>
      <c r="C184" s="254" t="s">
        <v>436</v>
      </c>
      <c r="D184" s="254"/>
      <c r="E184" s="254"/>
      <c r="F184" s="275" t="s">
        <v>372</v>
      </c>
      <c r="G184" s="254"/>
      <c r="H184" s="254" t="s">
        <v>449</v>
      </c>
      <c r="I184" s="254" t="s">
        <v>407</v>
      </c>
      <c r="J184" s="254"/>
      <c r="K184" s="300"/>
    </row>
    <row r="185" spans="2:11" s="1" customFormat="1" ht="15" customHeight="1">
      <c r="B185" s="277"/>
      <c r="C185" s="254" t="s">
        <v>101</v>
      </c>
      <c r="D185" s="254"/>
      <c r="E185" s="254"/>
      <c r="F185" s="275" t="s">
        <v>378</v>
      </c>
      <c r="G185" s="254"/>
      <c r="H185" s="254" t="s">
        <v>450</v>
      </c>
      <c r="I185" s="254" t="s">
        <v>374</v>
      </c>
      <c r="J185" s="254">
        <v>50</v>
      </c>
      <c r="K185" s="300"/>
    </row>
    <row r="186" spans="2:11" s="1" customFormat="1" ht="15" customHeight="1">
      <c r="B186" s="277"/>
      <c r="C186" s="254" t="s">
        <v>451</v>
      </c>
      <c r="D186" s="254"/>
      <c r="E186" s="254"/>
      <c r="F186" s="275" t="s">
        <v>378</v>
      </c>
      <c r="G186" s="254"/>
      <c r="H186" s="254" t="s">
        <v>452</v>
      </c>
      <c r="I186" s="254" t="s">
        <v>453</v>
      </c>
      <c r="J186" s="254"/>
      <c r="K186" s="300"/>
    </row>
    <row r="187" spans="2:11" s="1" customFormat="1" ht="15" customHeight="1">
      <c r="B187" s="277"/>
      <c r="C187" s="254" t="s">
        <v>454</v>
      </c>
      <c r="D187" s="254"/>
      <c r="E187" s="254"/>
      <c r="F187" s="275" t="s">
        <v>378</v>
      </c>
      <c r="G187" s="254"/>
      <c r="H187" s="254" t="s">
        <v>455</v>
      </c>
      <c r="I187" s="254" t="s">
        <v>453</v>
      </c>
      <c r="J187" s="254"/>
      <c r="K187" s="300"/>
    </row>
    <row r="188" spans="2:11" s="1" customFormat="1" ht="15" customHeight="1">
      <c r="B188" s="277"/>
      <c r="C188" s="254" t="s">
        <v>456</v>
      </c>
      <c r="D188" s="254"/>
      <c r="E188" s="254"/>
      <c r="F188" s="275" t="s">
        <v>378</v>
      </c>
      <c r="G188" s="254"/>
      <c r="H188" s="254" t="s">
        <v>457</v>
      </c>
      <c r="I188" s="254" t="s">
        <v>453</v>
      </c>
      <c r="J188" s="254"/>
      <c r="K188" s="300"/>
    </row>
    <row r="189" spans="2:11" s="1" customFormat="1" ht="15" customHeight="1">
      <c r="B189" s="277"/>
      <c r="C189" s="313" t="s">
        <v>458</v>
      </c>
      <c r="D189" s="254"/>
      <c r="E189" s="254"/>
      <c r="F189" s="275" t="s">
        <v>378</v>
      </c>
      <c r="G189" s="254"/>
      <c r="H189" s="254" t="s">
        <v>459</v>
      </c>
      <c r="I189" s="254" t="s">
        <v>460</v>
      </c>
      <c r="J189" s="314" t="s">
        <v>461</v>
      </c>
      <c r="K189" s="300"/>
    </row>
    <row r="190" spans="2:11" s="17" customFormat="1" ht="15" customHeight="1">
      <c r="B190" s="315"/>
      <c r="C190" s="316" t="s">
        <v>462</v>
      </c>
      <c r="D190" s="317"/>
      <c r="E190" s="317"/>
      <c r="F190" s="318" t="s">
        <v>378</v>
      </c>
      <c r="G190" s="317"/>
      <c r="H190" s="317" t="s">
        <v>463</v>
      </c>
      <c r="I190" s="317" t="s">
        <v>460</v>
      </c>
      <c r="J190" s="319" t="s">
        <v>461</v>
      </c>
      <c r="K190" s="320"/>
    </row>
    <row r="191" spans="2:11" s="1" customFormat="1" ht="15" customHeight="1">
      <c r="B191" s="277"/>
      <c r="C191" s="313" t="s">
        <v>40</v>
      </c>
      <c r="D191" s="254"/>
      <c r="E191" s="254"/>
      <c r="F191" s="275" t="s">
        <v>372</v>
      </c>
      <c r="G191" s="254"/>
      <c r="H191" s="251" t="s">
        <v>464</v>
      </c>
      <c r="I191" s="254" t="s">
        <v>465</v>
      </c>
      <c r="J191" s="254"/>
      <c r="K191" s="300"/>
    </row>
    <row r="192" spans="2:11" s="1" customFormat="1" ht="15" customHeight="1">
      <c r="B192" s="277"/>
      <c r="C192" s="313" t="s">
        <v>466</v>
      </c>
      <c r="D192" s="254"/>
      <c r="E192" s="254"/>
      <c r="F192" s="275" t="s">
        <v>372</v>
      </c>
      <c r="G192" s="254"/>
      <c r="H192" s="254" t="s">
        <v>467</v>
      </c>
      <c r="I192" s="254" t="s">
        <v>407</v>
      </c>
      <c r="J192" s="254"/>
      <c r="K192" s="300"/>
    </row>
    <row r="193" spans="2:11" s="1" customFormat="1" ht="15" customHeight="1">
      <c r="B193" s="277"/>
      <c r="C193" s="313" t="s">
        <v>468</v>
      </c>
      <c r="D193" s="254"/>
      <c r="E193" s="254"/>
      <c r="F193" s="275" t="s">
        <v>372</v>
      </c>
      <c r="G193" s="254"/>
      <c r="H193" s="254" t="s">
        <v>469</v>
      </c>
      <c r="I193" s="254" t="s">
        <v>407</v>
      </c>
      <c r="J193" s="254"/>
      <c r="K193" s="300"/>
    </row>
    <row r="194" spans="2:11" s="1" customFormat="1" ht="15" customHeight="1">
      <c r="B194" s="277"/>
      <c r="C194" s="313" t="s">
        <v>470</v>
      </c>
      <c r="D194" s="254"/>
      <c r="E194" s="254"/>
      <c r="F194" s="275" t="s">
        <v>378</v>
      </c>
      <c r="G194" s="254"/>
      <c r="H194" s="254" t="s">
        <v>471</v>
      </c>
      <c r="I194" s="254" t="s">
        <v>407</v>
      </c>
      <c r="J194" s="254"/>
      <c r="K194" s="300"/>
    </row>
    <row r="195" spans="2:11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pans="2:11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pans="2:11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pans="2:11" s="1" customFormat="1" ht="18.75" customHeight="1"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</row>
    <row r="199" spans="2:11" s="1" customFormat="1" ht="13.5">
      <c r="B199" s="243"/>
      <c r="C199" s="244"/>
      <c r="D199" s="244"/>
      <c r="E199" s="244"/>
      <c r="F199" s="244"/>
      <c r="G199" s="244"/>
      <c r="H199" s="244"/>
      <c r="I199" s="244"/>
      <c r="J199" s="244"/>
      <c r="K199" s="245"/>
    </row>
    <row r="200" spans="2:11" s="1" customFormat="1" ht="21">
      <c r="B200" s="246"/>
      <c r="C200" s="381" t="s">
        <v>472</v>
      </c>
      <c r="D200" s="381"/>
      <c r="E200" s="381"/>
      <c r="F200" s="381"/>
      <c r="G200" s="381"/>
      <c r="H200" s="381"/>
      <c r="I200" s="381"/>
      <c r="J200" s="381"/>
      <c r="K200" s="247"/>
    </row>
    <row r="201" spans="2:11" s="1" customFormat="1" ht="25.5" customHeight="1">
      <c r="B201" s="246"/>
      <c r="C201" s="322" t="s">
        <v>473</v>
      </c>
      <c r="D201" s="322"/>
      <c r="E201" s="322"/>
      <c r="F201" s="322" t="s">
        <v>474</v>
      </c>
      <c r="G201" s="323"/>
      <c r="H201" s="384" t="s">
        <v>475</v>
      </c>
      <c r="I201" s="384"/>
      <c r="J201" s="384"/>
      <c r="K201" s="247"/>
    </row>
    <row r="202" spans="2:11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pans="2:11" s="1" customFormat="1" ht="15" customHeight="1">
      <c r="B203" s="277"/>
      <c r="C203" s="254" t="s">
        <v>465</v>
      </c>
      <c r="D203" s="254"/>
      <c r="E203" s="254"/>
      <c r="F203" s="275" t="s">
        <v>41</v>
      </c>
      <c r="G203" s="254"/>
      <c r="H203" s="385" t="s">
        <v>476</v>
      </c>
      <c r="I203" s="385"/>
      <c r="J203" s="385"/>
      <c r="K203" s="300"/>
    </row>
    <row r="204" spans="2:11" s="1" customFormat="1" ht="15" customHeight="1">
      <c r="B204" s="277"/>
      <c r="C204" s="254"/>
      <c r="D204" s="254"/>
      <c r="E204" s="254"/>
      <c r="F204" s="275" t="s">
        <v>42</v>
      </c>
      <c r="G204" s="254"/>
      <c r="H204" s="385" t="s">
        <v>477</v>
      </c>
      <c r="I204" s="385"/>
      <c r="J204" s="385"/>
      <c r="K204" s="300"/>
    </row>
    <row r="205" spans="2:11" s="1" customFormat="1" ht="15" customHeight="1">
      <c r="B205" s="277"/>
      <c r="C205" s="254"/>
      <c r="D205" s="254"/>
      <c r="E205" s="254"/>
      <c r="F205" s="275" t="s">
        <v>45</v>
      </c>
      <c r="G205" s="254"/>
      <c r="H205" s="385" t="s">
        <v>478</v>
      </c>
      <c r="I205" s="385"/>
      <c r="J205" s="385"/>
      <c r="K205" s="300"/>
    </row>
    <row r="206" spans="2:11" s="1" customFormat="1" ht="15" customHeight="1">
      <c r="B206" s="277"/>
      <c r="C206" s="254"/>
      <c r="D206" s="254"/>
      <c r="E206" s="254"/>
      <c r="F206" s="275" t="s">
        <v>43</v>
      </c>
      <c r="G206" s="254"/>
      <c r="H206" s="385" t="s">
        <v>479</v>
      </c>
      <c r="I206" s="385"/>
      <c r="J206" s="385"/>
      <c r="K206" s="300"/>
    </row>
    <row r="207" spans="2:11" s="1" customFormat="1" ht="15" customHeight="1">
      <c r="B207" s="277"/>
      <c r="C207" s="254"/>
      <c r="D207" s="254"/>
      <c r="E207" s="254"/>
      <c r="F207" s="275" t="s">
        <v>44</v>
      </c>
      <c r="G207" s="254"/>
      <c r="H207" s="385" t="s">
        <v>480</v>
      </c>
      <c r="I207" s="385"/>
      <c r="J207" s="385"/>
      <c r="K207" s="300"/>
    </row>
    <row r="208" spans="2:11" s="1" customFormat="1" ht="15" customHeight="1">
      <c r="B208" s="277"/>
      <c r="C208" s="254"/>
      <c r="D208" s="254"/>
      <c r="E208" s="254"/>
      <c r="F208" s="275"/>
      <c r="G208" s="254"/>
      <c r="H208" s="254"/>
      <c r="I208" s="254"/>
      <c r="J208" s="254"/>
      <c r="K208" s="300"/>
    </row>
    <row r="209" spans="2:11" s="1" customFormat="1" ht="15" customHeight="1">
      <c r="B209" s="277"/>
      <c r="C209" s="254" t="s">
        <v>419</v>
      </c>
      <c r="D209" s="254"/>
      <c r="E209" s="254"/>
      <c r="F209" s="275" t="s">
        <v>76</v>
      </c>
      <c r="G209" s="254"/>
      <c r="H209" s="385" t="s">
        <v>481</v>
      </c>
      <c r="I209" s="385"/>
      <c r="J209" s="385"/>
      <c r="K209" s="300"/>
    </row>
    <row r="210" spans="2:11" s="1" customFormat="1" ht="15" customHeight="1">
      <c r="B210" s="277"/>
      <c r="C210" s="254"/>
      <c r="D210" s="254"/>
      <c r="E210" s="254"/>
      <c r="F210" s="275" t="s">
        <v>314</v>
      </c>
      <c r="G210" s="254"/>
      <c r="H210" s="385" t="s">
        <v>315</v>
      </c>
      <c r="I210" s="385"/>
      <c r="J210" s="385"/>
      <c r="K210" s="300"/>
    </row>
    <row r="211" spans="2:11" s="1" customFormat="1" ht="15" customHeight="1">
      <c r="B211" s="277"/>
      <c r="C211" s="254"/>
      <c r="D211" s="254"/>
      <c r="E211" s="254"/>
      <c r="F211" s="275" t="s">
        <v>312</v>
      </c>
      <c r="G211" s="254"/>
      <c r="H211" s="385" t="s">
        <v>482</v>
      </c>
      <c r="I211" s="385"/>
      <c r="J211" s="385"/>
      <c r="K211" s="300"/>
    </row>
    <row r="212" spans="2:11" s="1" customFormat="1" ht="15" customHeight="1">
      <c r="B212" s="324"/>
      <c r="C212" s="254"/>
      <c r="D212" s="254"/>
      <c r="E212" s="254"/>
      <c r="F212" s="275" t="s">
        <v>316</v>
      </c>
      <c r="G212" s="313"/>
      <c r="H212" s="386" t="s">
        <v>317</v>
      </c>
      <c r="I212" s="386"/>
      <c r="J212" s="386"/>
      <c r="K212" s="325"/>
    </row>
    <row r="213" spans="2:11" s="1" customFormat="1" ht="15" customHeight="1">
      <c r="B213" s="324"/>
      <c r="C213" s="254"/>
      <c r="D213" s="254"/>
      <c r="E213" s="254"/>
      <c r="F213" s="275" t="s">
        <v>318</v>
      </c>
      <c r="G213" s="313"/>
      <c r="H213" s="386" t="s">
        <v>483</v>
      </c>
      <c r="I213" s="386"/>
      <c r="J213" s="386"/>
      <c r="K213" s="325"/>
    </row>
    <row r="214" spans="2:11" s="1" customFormat="1" ht="15" customHeight="1">
      <c r="B214" s="324"/>
      <c r="C214" s="254"/>
      <c r="D214" s="254"/>
      <c r="E214" s="254"/>
      <c r="F214" s="275"/>
      <c r="G214" s="313"/>
      <c r="H214" s="304"/>
      <c r="I214" s="304"/>
      <c r="J214" s="304"/>
      <c r="K214" s="325"/>
    </row>
    <row r="215" spans="2:11" s="1" customFormat="1" ht="15" customHeight="1">
      <c r="B215" s="324"/>
      <c r="C215" s="254" t="s">
        <v>443</v>
      </c>
      <c r="D215" s="254"/>
      <c r="E215" s="254"/>
      <c r="F215" s="275">
        <v>1</v>
      </c>
      <c r="G215" s="313"/>
      <c r="H215" s="386" t="s">
        <v>484</v>
      </c>
      <c r="I215" s="386"/>
      <c r="J215" s="386"/>
      <c r="K215" s="325"/>
    </row>
    <row r="216" spans="2:11" s="1" customFormat="1" ht="15" customHeight="1">
      <c r="B216" s="324"/>
      <c r="C216" s="254"/>
      <c r="D216" s="254"/>
      <c r="E216" s="254"/>
      <c r="F216" s="275">
        <v>2</v>
      </c>
      <c r="G216" s="313"/>
      <c r="H216" s="386" t="s">
        <v>485</v>
      </c>
      <c r="I216" s="386"/>
      <c r="J216" s="386"/>
      <c r="K216" s="325"/>
    </row>
    <row r="217" spans="2:11" s="1" customFormat="1" ht="15" customHeight="1">
      <c r="B217" s="324"/>
      <c r="C217" s="254"/>
      <c r="D217" s="254"/>
      <c r="E217" s="254"/>
      <c r="F217" s="275">
        <v>3</v>
      </c>
      <c r="G217" s="313"/>
      <c r="H217" s="386" t="s">
        <v>486</v>
      </c>
      <c r="I217" s="386"/>
      <c r="J217" s="386"/>
      <c r="K217" s="325"/>
    </row>
    <row r="218" spans="2:11" s="1" customFormat="1" ht="15" customHeight="1">
      <c r="B218" s="324"/>
      <c r="C218" s="254"/>
      <c r="D218" s="254"/>
      <c r="E218" s="254"/>
      <c r="F218" s="275">
        <v>4</v>
      </c>
      <c r="G218" s="313"/>
      <c r="H218" s="386" t="s">
        <v>487</v>
      </c>
      <c r="I218" s="386"/>
      <c r="J218" s="386"/>
      <c r="K218" s="325"/>
    </row>
    <row r="219" spans="2:11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01-2025 - SO.01 Údržba HO...</vt:lpstr>
      <vt:lpstr>02-2025 - SO.02 Údržba HO...</vt:lpstr>
      <vt:lpstr>Pokyny pro vyplnění</vt:lpstr>
      <vt:lpstr>'01-2025 - SO.01 Údržba HO...'!Názvy_tisku</vt:lpstr>
      <vt:lpstr>'02-2025 - SO.02 Údržba HO...'!Názvy_tisku</vt:lpstr>
      <vt:lpstr>'Rekapitulace stavby'!Názvy_tisku</vt:lpstr>
      <vt:lpstr>'01-2025 - SO.01 Údržba HO...'!Oblast_tisku</vt:lpstr>
      <vt:lpstr>'02-2025 - SO.02 Údržba HO...'!Oblast_tisku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Kahuda Karel Ing.</dc:creator>
  <cp:lastModifiedBy>Krytinářová Eliška Ing.</cp:lastModifiedBy>
  <dcterms:created xsi:type="dcterms:W3CDTF">2025-06-09T08:14:12Z</dcterms:created>
  <dcterms:modified xsi:type="dcterms:W3CDTF">2025-06-18T12:20:07Z</dcterms:modified>
</cp:coreProperties>
</file>