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22 Údržba HOZ Prostějovsko a Přerovsko A3\Výzva\"/>
    </mc:Choice>
  </mc:AlternateContent>
  <xr:revisionPtr revIDLastSave="0" documentId="13_ncr:1_{B0D3B5B9-DA8D-467D-96A9-D7D88CBBBED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 01 - 508_024 HMZ Draho..." sheetId="2" r:id="rId2"/>
    <sheet name="SO 02 - 508_004 HMZ Dluoh..." sheetId="3" r:id="rId3"/>
    <sheet name="SO 03 - 505_013 HMZ Hradč..." sheetId="4" r:id="rId4"/>
    <sheet name="SO 04 - 507_091 Obědkoviice" sheetId="5" r:id="rId5"/>
    <sheet name="SO 05 - 507_079 Krumsín O1" sheetId="6" r:id="rId6"/>
    <sheet name="SO 06 - 507_105 Pivín O2" sheetId="7" r:id="rId7"/>
    <sheet name="SO 07 - 508_072 HMZ Prose..." sheetId="8" r:id="rId8"/>
    <sheet name="SO 08 - 507_044 Bohuslavi..." sheetId="9" r:id="rId9"/>
    <sheet name="SO 09 - 507_127 Ptení O4" sheetId="10" r:id="rId10"/>
    <sheet name="SO 10 - 505_009 HMZ Nahos..." sheetId="11" r:id="rId11"/>
    <sheet name="SO 11 - 505_010 HMZ Nahoš..." sheetId="12" r:id="rId12"/>
    <sheet name="SO 12 - 505_011 HMZ Nahoš..." sheetId="13" r:id="rId13"/>
    <sheet name="SO 13 - 508_001 HMZ Přero..." sheetId="14" r:id="rId14"/>
    <sheet name="Pokyny pro vyplnění" sheetId="15" r:id="rId15"/>
  </sheets>
  <definedNames>
    <definedName name="_xlnm._FilterDatabase" localSheetId="1" hidden="1">'SO 01 - 508_024 HMZ Draho...'!$C$82:$K$99</definedName>
    <definedName name="_xlnm._FilterDatabase" localSheetId="2" hidden="1">'SO 02 - 508_004 HMZ Dluoh...'!$C$80:$K$91</definedName>
    <definedName name="_xlnm._FilterDatabase" localSheetId="3" hidden="1">'SO 03 - 505_013 HMZ Hradč...'!$C$80:$K$91</definedName>
    <definedName name="_xlnm._FilterDatabase" localSheetId="4" hidden="1">'SO 04 - 507_091 Obědkoviice'!$C$80:$K$91</definedName>
    <definedName name="_xlnm._FilterDatabase" localSheetId="5" hidden="1">'SO 05 - 507_079 Krumsín O1'!$C$80:$K$99</definedName>
    <definedName name="_xlnm._FilterDatabase" localSheetId="6" hidden="1">'SO 06 - 507_105 Pivín O2'!$C$80:$K$91</definedName>
    <definedName name="_xlnm._FilterDatabase" localSheetId="7" hidden="1">'SO 07 - 508_072 HMZ Prose...'!$C$80:$K$99</definedName>
    <definedName name="_xlnm._FilterDatabase" localSheetId="8" hidden="1">'SO 08 - 507_044 Bohuslavi...'!$C$80:$K$91</definedName>
    <definedName name="_xlnm._FilterDatabase" localSheetId="9" hidden="1">'SO 09 - 507_127 Ptení O4'!$C$80:$K$91</definedName>
    <definedName name="_xlnm._FilterDatabase" localSheetId="10" hidden="1">'SO 10 - 505_009 HMZ Nahos...'!$C$82:$K$99</definedName>
    <definedName name="_xlnm._FilterDatabase" localSheetId="11" hidden="1">'SO 11 - 505_010 HMZ Nahoš...'!$C$82:$K$99</definedName>
    <definedName name="_xlnm._FilterDatabase" localSheetId="12" hidden="1">'SO 12 - 505_011 HMZ Nahoš...'!$C$82:$K$99</definedName>
    <definedName name="_xlnm._FilterDatabase" localSheetId="13" hidden="1">'SO 13 - 508_001 HMZ Přero...'!$C$82:$K$99</definedName>
    <definedName name="_xlnm.Print_Titles" localSheetId="0">'Rekapitulace stavby'!$52:$52</definedName>
    <definedName name="_xlnm.Print_Titles" localSheetId="1">'SO 01 - 508_024 HMZ Draho...'!$82:$82</definedName>
    <definedName name="_xlnm.Print_Titles" localSheetId="2">'SO 02 - 508_004 HMZ Dluoh...'!$80:$80</definedName>
    <definedName name="_xlnm.Print_Titles" localSheetId="3">'SO 03 - 505_013 HMZ Hradč...'!$80:$80</definedName>
    <definedName name="_xlnm.Print_Titles" localSheetId="4">'SO 04 - 507_091 Obědkoviice'!$80:$80</definedName>
    <definedName name="_xlnm.Print_Titles" localSheetId="5">'SO 05 - 507_079 Krumsín O1'!$80:$80</definedName>
    <definedName name="_xlnm.Print_Titles" localSheetId="6">'SO 06 - 507_105 Pivín O2'!$80:$80</definedName>
    <definedName name="_xlnm.Print_Titles" localSheetId="7">'SO 07 - 508_072 HMZ Prose...'!$80:$80</definedName>
    <definedName name="_xlnm.Print_Titles" localSheetId="8">'SO 08 - 507_044 Bohuslavi...'!$80:$80</definedName>
    <definedName name="_xlnm.Print_Titles" localSheetId="9">'SO 09 - 507_127 Ptení O4'!$80:$80</definedName>
    <definedName name="_xlnm.Print_Titles" localSheetId="10">'SO 10 - 505_009 HMZ Nahos...'!$82:$82</definedName>
    <definedName name="_xlnm.Print_Titles" localSheetId="11">'SO 11 - 505_010 HMZ Nahoš...'!$82:$82</definedName>
    <definedName name="_xlnm.Print_Titles" localSheetId="12">'SO 12 - 505_011 HMZ Nahoš...'!$82:$82</definedName>
    <definedName name="_xlnm.Print_Titles" localSheetId="13">'SO 13 - 508_001 HMZ Přero...'!$82:$82</definedName>
    <definedName name="_xlnm.Print_Area" localSheetId="1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stavby'!$C$42:$AQ$68</definedName>
    <definedName name="_xlnm.Print_Area" localSheetId="1">'SO 01 - 508_024 HMZ Draho...'!$C$4:$J$39,'SO 01 - 508_024 HMZ Draho...'!$C$45:$J$64,'SO 01 - 508_024 HMZ Draho...'!$C$70:$K$99</definedName>
    <definedName name="_xlnm.Print_Area" localSheetId="2">'SO 02 - 508_004 HMZ Dluoh...'!$C$4:$J$39,'SO 02 - 508_004 HMZ Dluoh...'!$C$45:$J$62,'SO 02 - 508_004 HMZ Dluoh...'!$C$68:$K$91</definedName>
    <definedName name="_xlnm.Print_Area" localSheetId="3">'SO 03 - 505_013 HMZ Hradč...'!$C$4:$J$39,'SO 03 - 505_013 HMZ Hradč...'!$C$45:$J$62,'SO 03 - 505_013 HMZ Hradč...'!$C$68:$K$91</definedName>
    <definedName name="_xlnm.Print_Area" localSheetId="4">'SO 04 - 507_091 Obědkoviice'!$C$4:$J$39,'SO 04 - 507_091 Obědkoviice'!$C$45:$J$62,'SO 04 - 507_091 Obědkoviice'!$C$68:$K$91</definedName>
    <definedName name="_xlnm.Print_Area" localSheetId="5">'SO 05 - 507_079 Krumsín O1'!$C$4:$J$39,'SO 05 - 507_079 Krumsín O1'!$C$45:$J$62,'SO 05 - 507_079 Krumsín O1'!$C$68:$K$99</definedName>
    <definedName name="_xlnm.Print_Area" localSheetId="6">'SO 06 - 507_105 Pivín O2'!$C$4:$J$39,'SO 06 - 507_105 Pivín O2'!$C$45:$J$62,'SO 06 - 507_105 Pivín O2'!$C$68:$K$91</definedName>
    <definedName name="_xlnm.Print_Area" localSheetId="7">'SO 07 - 508_072 HMZ Prose...'!$C$4:$J$39,'SO 07 - 508_072 HMZ Prose...'!$C$45:$J$62,'SO 07 - 508_072 HMZ Prose...'!$C$68:$K$99</definedName>
    <definedName name="_xlnm.Print_Area" localSheetId="8">'SO 08 - 507_044 Bohuslavi...'!$C$4:$J$39,'SO 08 - 507_044 Bohuslavi...'!$C$45:$J$62,'SO 08 - 507_044 Bohuslavi...'!$C$68:$K$91</definedName>
    <definedName name="_xlnm.Print_Area" localSheetId="9">'SO 09 - 507_127 Ptení O4'!$C$4:$J$39,'SO 09 - 507_127 Ptení O4'!$C$45:$J$62,'SO 09 - 507_127 Ptení O4'!$C$68:$K$91</definedName>
    <definedName name="_xlnm.Print_Area" localSheetId="10">'SO 10 - 505_009 HMZ Nahos...'!$C$4:$J$39,'SO 10 - 505_009 HMZ Nahos...'!$C$45:$J$64,'SO 10 - 505_009 HMZ Nahos...'!$C$70:$K$99</definedName>
    <definedName name="_xlnm.Print_Area" localSheetId="11">'SO 11 - 505_010 HMZ Nahoš...'!$C$4:$J$39,'SO 11 - 505_010 HMZ Nahoš...'!$C$45:$J$64,'SO 11 - 505_010 HMZ Nahoš...'!$C$70:$K$99</definedName>
    <definedName name="_xlnm.Print_Area" localSheetId="12">'SO 12 - 505_011 HMZ Nahoš...'!$C$4:$J$39,'SO 12 - 505_011 HMZ Nahoš...'!$C$45:$J$64,'SO 12 - 505_011 HMZ Nahoš...'!$C$70:$K$99</definedName>
    <definedName name="_xlnm.Print_Area" localSheetId="13">'SO 13 - 508_001 HMZ Přero...'!$C$4:$J$39,'SO 13 - 508_001 HMZ Přero...'!$C$45:$J$64,'SO 13 - 508_001 HMZ Přero...'!$C$70:$K$99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4" l="1"/>
  <c r="J36" i="14"/>
  <c r="AY67" i="1" s="1"/>
  <c r="J35" i="14"/>
  <c r="AX67" i="1"/>
  <c r="BI96" i="14"/>
  <c r="BH96" i="14"/>
  <c r="BG96" i="14"/>
  <c r="BF96" i="14"/>
  <c r="T96" i="14"/>
  <c r="T95" i="14" s="1"/>
  <c r="T94" i="14" s="1"/>
  <c r="R96" i="14"/>
  <c r="R95" i="14" s="1"/>
  <c r="R94" i="14" s="1"/>
  <c r="P96" i="14"/>
  <c r="P95" i="14" s="1"/>
  <c r="P94" i="14" s="1"/>
  <c r="BI90" i="14"/>
  <c r="BH90" i="14"/>
  <c r="BG90" i="14"/>
  <c r="BF90" i="14"/>
  <c r="T90" i="14"/>
  <c r="R90" i="14"/>
  <c r="P90" i="14"/>
  <c r="BI86" i="14"/>
  <c r="BH86" i="14"/>
  <c r="BG86" i="14"/>
  <c r="BF86" i="14"/>
  <c r="F34" i="14" s="1"/>
  <c r="BA67" i="1" s="1"/>
  <c r="T86" i="14"/>
  <c r="R86" i="14"/>
  <c r="P86" i="14"/>
  <c r="J80" i="14"/>
  <c r="J79" i="14"/>
  <c r="F79" i="14"/>
  <c r="F77" i="14"/>
  <c r="E75" i="14"/>
  <c r="J55" i="14"/>
  <c r="J54" i="14"/>
  <c r="F54" i="14"/>
  <c r="F52" i="14"/>
  <c r="E50" i="14"/>
  <c r="J18" i="14"/>
  <c r="E18" i="14"/>
  <c r="F55" i="14"/>
  <c r="J17" i="14"/>
  <c r="J12" i="14"/>
  <c r="J77" i="14" s="1"/>
  <c r="E7" i="14"/>
  <c r="E48" i="14" s="1"/>
  <c r="J37" i="13"/>
  <c r="J36" i="13"/>
  <c r="AY66" i="1"/>
  <c r="J35" i="13"/>
  <c r="AX66" i="1" s="1"/>
  <c r="BI96" i="13"/>
  <c r="BH96" i="13"/>
  <c r="BG96" i="13"/>
  <c r="BF96" i="13"/>
  <c r="T96" i="13"/>
  <c r="T95" i="13"/>
  <c r="T94" i="13" s="1"/>
  <c r="R96" i="13"/>
  <c r="R95" i="13"/>
  <c r="R94" i="13" s="1"/>
  <c r="P96" i="13"/>
  <c r="P95" i="13" s="1"/>
  <c r="P94" i="13" s="1"/>
  <c r="BI90" i="13"/>
  <c r="BH90" i="13"/>
  <c r="BG90" i="13"/>
  <c r="BF90" i="13"/>
  <c r="T90" i="13"/>
  <c r="R90" i="13"/>
  <c r="P90" i="13"/>
  <c r="BI86" i="13"/>
  <c r="BH86" i="13"/>
  <c r="BG86" i="13"/>
  <c r="BF86" i="13"/>
  <c r="T86" i="13"/>
  <c r="R86" i="13"/>
  <c r="P86" i="13"/>
  <c r="J80" i="13"/>
  <c r="J79" i="13"/>
  <c r="F79" i="13"/>
  <c r="F77" i="13"/>
  <c r="E75" i="13"/>
  <c r="J55" i="13"/>
  <c r="J54" i="13"/>
  <c r="F54" i="13"/>
  <c r="F52" i="13"/>
  <c r="E50" i="13"/>
  <c r="J18" i="13"/>
  <c r="E18" i="13"/>
  <c r="F55" i="13" s="1"/>
  <c r="J17" i="13"/>
  <c r="J12" i="13"/>
  <c r="J77" i="13" s="1"/>
  <c r="E7" i="13"/>
  <c r="E48" i="13" s="1"/>
  <c r="J37" i="12"/>
  <c r="J36" i="12"/>
  <c r="AY65" i="1" s="1"/>
  <c r="J35" i="12"/>
  <c r="AX65" i="1" s="1"/>
  <c r="BI96" i="12"/>
  <c r="BH96" i="12"/>
  <c r="BG96" i="12"/>
  <c r="BF96" i="12"/>
  <c r="T96" i="12"/>
  <c r="T95" i="12" s="1"/>
  <c r="T94" i="12" s="1"/>
  <c r="R96" i="12"/>
  <c r="R95" i="12" s="1"/>
  <c r="R94" i="12" s="1"/>
  <c r="P96" i="12"/>
  <c r="P95" i="12"/>
  <c r="P94" i="12" s="1"/>
  <c r="BI90" i="12"/>
  <c r="BH90" i="12"/>
  <c r="BG90" i="12"/>
  <c r="BF90" i="12"/>
  <c r="T90" i="12"/>
  <c r="R90" i="12"/>
  <c r="P90" i="12"/>
  <c r="BI86" i="12"/>
  <c r="BH86" i="12"/>
  <c r="BG86" i="12"/>
  <c r="BF86" i="12"/>
  <c r="T86" i="12"/>
  <c r="R86" i="12"/>
  <c r="P86" i="12"/>
  <c r="J80" i="12"/>
  <c r="J79" i="12"/>
  <c r="F79" i="12"/>
  <c r="F77" i="12"/>
  <c r="E75" i="12"/>
  <c r="J55" i="12"/>
  <c r="J54" i="12"/>
  <c r="F54" i="12"/>
  <c r="F52" i="12"/>
  <c r="E50" i="12"/>
  <c r="J18" i="12"/>
  <c r="E18" i="12"/>
  <c r="F80" i="12" s="1"/>
  <c r="J17" i="12"/>
  <c r="J12" i="12"/>
  <c r="J52" i="12" s="1"/>
  <c r="E7" i="12"/>
  <c r="E73" i="12" s="1"/>
  <c r="J37" i="11"/>
  <c r="J36" i="11"/>
  <c r="AY64" i="1" s="1"/>
  <c r="J35" i="11"/>
  <c r="AX64" i="1" s="1"/>
  <c r="BI96" i="11"/>
  <c r="BH96" i="11"/>
  <c r="BG96" i="11"/>
  <c r="BF96" i="11"/>
  <c r="T96" i="11"/>
  <c r="T95" i="11" s="1"/>
  <c r="T94" i="11" s="1"/>
  <c r="R96" i="11"/>
  <c r="R95" i="11"/>
  <c r="R94" i="11"/>
  <c r="P96" i="11"/>
  <c r="P95" i="11" s="1"/>
  <c r="P94" i="11" s="1"/>
  <c r="BI90" i="11"/>
  <c r="BH90" i="11"/>
  <c r="BG90" i="11"/>
  <c r="BF90" i="11"/>
  <c r="T90" i="11"/>
  <c r="R90" i="11"/>
  <c r="P90" i="11"/>
  <c r="BI86" i="11"/>
  <c r="BH86" i="11"/>
  <c r="BG86" i="11"/>
  <c r="BF86" i="11"/>
  <c r="T86" i="11"/>
  <c r="R86" i="11"/>
  <c r="P86" i="11"/>
  <c r="J80" i="11"/>
  <c r="J79" i="11"/>
  <c r="F79" i="11"/>
  <c r="F77" i="11"/>
  <c r="E75" i="11"/>
  <c r="J55" i="11"/>
  <c r="J54" i="11"/>
  <c r="F54" i="11"/>
  <c r="F52" i="11"/>
  <c r="E50" i="11"/>
  <c r="J18" i="11"/>
  <c r="E18" i="11"/>
  <c r="F80" i="11" s="1"/>
  <c r="J17" i="11"/>
  <c r="J12" i="11"/>
  <c r="J77" i="11" s="1"/>
  <c r="E7" i="11"/>
  <c r="E73" i="11"/>
  <c r="J37" i="10"/>
  <c r="J36" i="10"/>
  <c r="AY63" i="1"/>
  <c r="J35" i="10"/>
  <c r="AX63" i="1"/>
  <c r="BI88" i="10"/>
  <c r="BH88" i="10"/>
  <c r="BG88" i="10"/>
  <c r="BF88" i="10"/>
  <c r="T88" i="10"/>
  <c r="R88" i="10"/>
  <c r="P88" i="10"/>
  <c r="BI84" i="10"/>
  <c r="BH84" i="10"/>
  <c r="BG84" i="10"/>
  <c r="BF84" i="10"/>
  <c r="T84" i="10"/>
  <c r="R84" i="10"/>
  <c r="P84" i="10"/>
  <c r="J78" i="10"/>
  <c r="J77" i="10"/>
  <c r="F77" i="10"/>
  <c r="F75" i="10"/>
  <c r="E73" i="10"/>
  <c r="J55" i="10"/>
  <c r="J54" i="10"/>
  <c r="F54" i="10"/>
  <c r="F52" i="10"/>
  <c r="E50" i="10"/>
  <c r="J18" i="10"/>
  <c r="E18" i="10"/>
  <c r="F55" i="10"/>
  <c r="J17" i="10"/>
  <c r="J12" i="10"/>
  <c r="J52" i="10" s="1"/>
  <c r="E7" i="10"/>
  <c r="E48" i="10"/>
  <c r="J37" i="9"/>
  <c r="J36" i="9"/>
  <c r="AY62" i="1"/>
  <c r="J35" i="9"/>
  <c r="AX62" i="1" s="1"/>
  <c r="BI88" i="9"/>
  <c r="BH88" i="9"/>
  <c r="BG88" i="9"/>
  <c r="BF88" i="9"/>
  <c r="T88" i="9"/>
  <c r="R88" i="9"/>
  <c r="P88" i="9"/>
  <c r="BI84" i="9"/>
  <c r="BH84" i="9"/>
  <c r="BG84" i="9"/>
  <c r="BF84" i="9"/>
  <c r="T84" i="9"/>
  <c r="R84" i="9"/>
  <c r="P84" i="9"/>
  <c r="J78" i="9"/>
  <c r="J77" i="9"/>
  <c r="F77" i="9"/>
  <c r="F75" i="9"/>
  <c r="E73" i="9"/>
  <c r="J55" i="9"/>
  <c r="J54" i="9"/>
  <c r="F54" i="9"/>
  <c r="F52" i="9"/>
  <c r="E50" i="9"/>
  <c r="J18" i="9"/>
  <c r="E18" i="9"/>
  <c r="F78" i="9"/>
  <c r="J17" i="9"/>
  <c r="J12" i="9"/>
  <c r="J75" i="9"/>
  <c r="E7" i="9"/>
  <c r="E71" i="9" s="1"/>
  <c r="J37" i="8"/>
  <c r="J36" i="8"/>
  <c r="AY61" i="1"/>
  <c r="J35" i="8"/>
  <c r="AX61" i="1" s="1"/>
  <c r="BI96" i="8"/>
  <c r="BH96" i="8"/>
  <c r="BG96" i="8"/>
  <c r="BF96" i="8"/>
  <c r="T96" i="8"/>
  <c r="R96" i="8"/>
  <c r="P96" i="8"/>
  <c r="BI92" i="8"/>
  <c r="BH92" i="8"/>
  <c r="BG92" i="8"/>
  <c r="BF92" i="8"/>
  <c r="T92" i="8"/>
  <c r="R92" i="8"/>
  <c r="P92" i="8"/>
  <c r="BI88" i="8"/>
  <c r="BH88" i="8"/>
  <c r="BG88" i="8"/>
  <c r="BF88" i="8"/>
  <c r="T88" i="8"/>
  <c r="R88" i="8"/>
  <c r="P88" i="8"/>
  <c r="BI84" i="8"/>
  <c r="BH84" i="8"/>
  <c r="BG84" i="8"/>
  <c r="BF84" i="8"/>
  <c r="T84" i="8"/>
  <c r="R84" i="8"/>
  <c r="P84" i="8"/>
  <c r="J78" i="8"/>
  <c r="J77" i="8"/>
  <c r="F77" i="8"/>
  <c r="F75" i="8"/>
  <c r="E73" i="8"/>
  <c r="J55" i="8"/>
  <c r="J54" i="8"/>
  <c r="F54" i="8"/>
  <c r="F52" i="8"/>
  <c r="E50" i="8"/>
  <c r="J18" i="8"/>
  <c r="E18" i="8"/>
  <c r="F78" i="8"/>
  <c r="J17" i="8"/>
  <c r="J12" i="8"/>
  <c r="J75" i="8" s="1"/>
  <c r="E7" i="8"/>
  <c r="E71" i="8"/>
  <c r="J37" i="7"/>
  <c r="J36" i="7"/>
  <c r="AY60" i="1"/>
  <c r="J35" i="7"/>
  <c r="AX60" i="1" s="1"/>
  <c r="BI88" i="7"/>
  <c r="BH88" i="7"/>
  <c r="BG88" i="7"/>
  <c r="BF88" i="7"/>
  <c r="T88" i="7"/>
  <c r="R88" i="7"/>
  <c r="P88" i="7"/>
  <c r="BI84" i="7"/>
  <c r="BH84" i="7"/>
  <c r="BG84" i="7"/>
  <c r="BF84" i="7"/>
  <c r="T84" i="7"/>
  <c r="R84" i="7"/>
  <c r="P84" i="7"/>
  <c r="J78" i="7"/>
  <c r="J77" i="7"/>
  <c r="F77" i="7"/>
  <c r="F75" i="7"/>
  <c r="E73" i="7"/>
  <c r="J55" i="7"/>
  <c r="J54" i="7"/>
  <c r="F54" i="7"/>
  <c r="F52" i="7"/>
  <c r="E50" i="7"/>
  <c r="J18" i="7"/>
  <c r="E18" i="7"/>
  <c r="F55" i="7"/>
  <c r="J17" i="7"/>
  <c r="J12" i="7"/>
  <c r="J52" i="7"/>
  <c r="E7" i="7"/>
  <c r="E48" i="7" s="1"/>
  <c r="J37" i="6"/>
  <c r="J36" i="6"/>
  <c r="AY59" i="1"/>
  <c r="J35" i="6"/>
  <c r="AX59" i="1" s="1"/>
  <c r="BI96" i="6"/>
  <c r="BH96" i="6"/>
  <c r="BG96" i="6"/>
  <c r="BF96" i="6"/>
  <c r="T96" i="6"/>
  <c r="R96" i="6"/>
  <c r="P96" i="6"/>
  <c r="BI92" i="6"/>
  <c r="BH92" i="6"/>
  <c r="BG92" i="6"/>
  <c r="BF92" i="6"/>
  <c r="T92" i="6"/>
  <c r="R92" i="6"/>
  <c r="P92" i="6"/>
  <c r="BI88" i="6"/>
  <c r="BH88" i="6"/>
  <c r="BG88" i="6"/>
  <c r="BF88" i="6"/>
  <c r="T88" i="6"/>
  <c r="R88" i="6"/>
  <c r="P88" i="6"/>
  <c r="BI84" i="6"/>
  <c r="BH84" i="6"/>
  <c r="BG84" i="6"/>
  <c r="BF84" i="6"/>
  <c r="T84" i="6"/>
  <c r="R84" i="6"/>
  <c r="P84" i="6"/>
  <c r="J78" i="6"/>
  <c r="J77" i="6"/>
  <c r="F77" i="6"/>
  <c r="F75" i="6"/>
  <c r="E73" i="6"/>
  <c r="J55" i="6"/>
  <c r="J54" i="6"/>
  <c r="F54" i="6"/>
  <c r="F52" i="6"/>
  <c r="E50" i="6"/>
  <c r="J18" i="6"/>
  <c r="E18" i="6"/>
  <c r="F78" i="6"/>
  <c r="J17" i="6"/>
  <c r="J12" i="6"/>
  <c r="J52" i="6" s="1"/>
  <c r="E7" i="6"/>
  <c r="E71" i="6"/>
  <c r="J37" i="5"/>
  <c r="J36" i="5"/>
  <c r="AY58" i="1"/>
  <c r="J35" i="5"/>
  <c r="AX58" i="1" s="1"/>
  <c r="BI88" i="5"/>
  <c r="BH88" i="5"/>
  <c r="BG88" i="5"/>
  <c r="BF88" i="5"/>
  <c r="T88" i="5"/>
  <c r="R88" i="5"/>
  <c r="P88" i="5"/>
  <c r="BI84" i="5"/>
  <c r="BH84" i="5"/>
  <c r="BG84" i="5"/>
  <c r="BF84" i="5"/>
  <c r="T84" i="5"/>
  <c r="R84" i="5"/>
  <c r="P84" i="5"/>
  <c r="J78" i="5"/>
  <c r="J77" i="5"/>
  <c r="F77" i="5"/>
  <c r="F75" i="5"/>
  <c r="E73" i="5"/>
  <c r="J55" i="5"/>
  <c r="J54" i="5"/>
  <c r="F54" i="5"/>
  <c r="F52" i="5"/>
  <c r="E50" i="5"/>
  <c r="J18" i="5"/>
  <c r="E18" i="5"/>
  <c r="F55" i="5"/>
  <c r="J17" i="5"/>
  <c r="J12" i="5"/>
  <c r="J75" i="5"/>
  <c r="E7" i="5"/>
  <c r="E48" i="5" s="1"/>
  <c r="J37" i="4"/>
  <c r="J36" i="4"/>
  <c r="AY57" i="1"/>
  <c r="J35" i="4"/>
  <c r="AX57" i="1" s="1"/>
  <c r="BI88" i="4"/>
  <c r="BH88" i="4"/>
  <c r="BG88" i="4"/>
  <c r="BF88" i="4"/>
  <c r="T88" i="4"/>
  <c r="R88" i="4"/>
  <c r="P88" i="4"/>
  <c r="BI84" i="4"/>
  <c r="BH84" i="4"/>
  <c r="F36" i="4" s="1"/>
  <c r="BG84" i="4"/>
  <c r="BF84" i="4"/>
  <c r="T84" i="4"/>
  <c r="R84" i="4"/>
  <c r="P84" i="4"/>
  <c r="J78" i="4"/>
  <c r="J77" i="4"/>
  <c r="F77" i="4"/>
  <c r="F75" i="4"/>
  <c r="E73" i="4"/>
  <c r="J55" i="4"/>
  <c r="J54" i="4"/>
  <c r="F54" i="4"/>
  <c r="F52" i="4"/>
  <c r="E50" i="4"/>
  <c r="J18" i="4"/>
  <c r="E18" i="4"/>
  <c r="F78" i="4" s="1"/>
  <c r="J17" i="4"/>
  <c r="J12" i="4"/>
  <c r="J75" i="4" s="1"/>
  <c r="E7" i="4"/>
  <c r="E71" i="4" s="1"/>
  <c r="J37" i="3"/>
  <c r="J36" i="3"/>
  <c r="AY56" i="1" s="1"/>
  <c r="J35" i="3"/>
  <c r="AX56" i="1"/>
  <c r="BI88" i="3"/>
  <c r="F37" i="3" s="1"/>
  <c r="BH88" i="3"/>
  <c r="BG88" i="3"/>
  <c r="BF88" i="3"/>
  <c r="T88" i="3"/>
  <c r="R88" i="3"/>
  <c r="P88" i="3"/>
  <c r="BI84" i="3"/>
  <c r="BH84" i="3"/>
  <c r="F36" i="3" s="1"/>
  <c r="BG84" i="3"/>
  <c r="BF84" i="3"/>
  <c r="T84" i="3"/>
  <c r="R84" i="3"/>
  <c r="P84" i="3"/>
  <c r="J78" i="3"/>
  <c r="J77" i="3"/>
  <c r="F77" i="3"/>
  <c r="F75" i="3"/>
  <c r="E73" i="3"/>
  <c r="J55" i="3"/>
  <c r="J54" i="3"/>
  <c r="F54" i="3"/>
  <c r="F52" i="3"/>
  <c r="E50" i="3"/>
  <c r="J18" i="3"/>
  <c r="E18" i="3"/>
  <c r="J17" i="3"/>
  <c r="J12" i="3"/>
  <c r="J52" i="3" s="1"/>
  <c r="E7" i="3"/>
  <c r="E71" i="3" s="1"/>
  <c r="J37" i="2"/>
  <c r="J36" i="2"/>
  <c r="AY55" i="1" s="1"/>
  <c r="J35" i="2"/>
  <c r="AX55" i="1"/>
  <c r="BI96" i="2"/>
  <c r="BH96" i="2"/>
  <c r="BG96" i="2"/>
  <c r="BF96" i="2"/>
  <c r="T96" i="2"/>
  <c r="T95" i="2" s="1"/>
  <c r="T94" i="2" s="1"/>
  <c r="R96" i="2"/>
  <c r="R95" i="2" s="1"/>
  <c r="R94" i="2" s="1"/>
  <c r="P96" i="2"/>
  <c r="P95" i="2" s="1"/>
  <c r="BI90" i="2"/>
  <c r="BH90" i="2"/>
  <c r="BG90" i="2"/>
  <c r="BF90" i="2"/>
  <c r="F34" i="2" s="1"/>
  <c r="T90" i="2"/>
  <c r="R90" i="2"/>
  <c r="P90" i="2"/>
  <c r="BI86" i="2"/>
  <c r="BH86" i="2"/>
  <c r="F36" i="2" s="1"/>
  <c r="BG86" i="2"/>
  <c r="BF86" i="2"/>
  <c r="T86" i="2"/>
  <c r="R86" i="2"/>
  <c r="P86" i="2"/>
  <c r="J80" i="2"/>
  <c r="J79" i="2"/>
  <c r="F79" i="2"/>
  <c r="F77" i="2"/>
  <c r="E75" i="2"/>
  <c r="J55" i="2"/>
  <c r="J54" i="2"/>
  <c r="F54" i="2"/>
  <c r="F52" i="2"/>
  <c r="E50" i="2"/>
  <c r="J18" i="2"/>
  <c r="E18" i="2"/>
  <c r="F80" i="2" s="1"/>
  <c r="J17" i="2"/>
  <c r="J12" i="2"/>
  <c r="J77" i="2" s="1"/>
  <c r="E7" i="2"/>
  <c r="E73" i="2" s="1"/>
  <c r="L50" i="1"/>
  <c r="AM50" i="1"/>
  <c r="AM49" i="1"/>
  <c r="L49" i="1"/>
  <c r="AM47" i="1"/>
  <c r="L47" i="1"/>
  <c r="L45" i="1"/>
  <c r="L44" i="1"/>
  <c r="J88" i="6"/>
  <c r="J96" i="14"/>
  <c r="J88" i="4"/>
  <c r="J84" i="10"/>
  <c r="BK86" i="14"/>
  <c r="J86" i="14"/>
  <c r="BK96" i="13"/>
  <c r="J86" i="12"/>
  <c r="BK96" i="12"/>
  <c r="BK96" i="8"/>
  <c r="J34" i="2"/>
  <c r="BK84" i="6"/>
  <c r="AS54" i="1"/>
  <c r="F35" i="2"/>
  <c r="J84" i="9"/>
  <c r="BK90" i="13"/>
  <c r="BK90" i="2"/>
  <c r="BK84" i="5"/>
  <c r="J90" i="11"/>
  <c r="J96" i="6"/>
  <c r="BK86" i="13"/>
  <c r="J88" i="3"/>
  <c r="BK96" i="6"/>
  <c r="BK90" i="11"/>
  <c r="J86" i="2"/>
  <c r="BK88" i="5"/>
  <c r="BK84" i="10"/>
  <c r="J88" i="8"/>
  <c r="J84" i="8"/>
  <c r="J90" i="13"/>
  <c r="BK88" i="6"/>
  <c r="BK88" i="3"/>
  <c r="J92" i="8"/>
  <c r="J96" i="13"/>
  <c r="J90" i="14"/>
  <c r="BK84" i="7"/>
  <c r="J88" i="9"/>
  <c r="BK84" i="3"/>
  <c r="J88" i="10"/>
  <c r="J84" i="5"/>
  <c r="J96" i="2"/>
  <c r="J84" i="3"/>
  <c r="BK88" i="9"/>
  <c r="J88" i="5"/>
  <c r="BK90" i="14"/>
  <c r="F34" i="3"/>
  <c r="BA56" i="1" s="1"/>
  <c r="J90" i="2"/>
  <c r="J86" i="11"/>
  <c r="J84" i="6"/>
  <c r="F37" i="2"/>
  <c r="J96" i="12"/>
  <c r="J88" i="7"/>
  <c r="BK84" i="8"/>
  <c r="BK88" i="7"/>
  <c r="J96" i="8"/>
  <c r="BK88" i="4"/>
  <c r="J84" i="7"/>
  <c r="BK88" i="8"/>
  <c r="BK86" i="11"/>
  <c r="J86" i="13"/>
  <c r="J96" i="11"/>
  <c r="BK96" i="2"/>
  <c r="BK84" i="9"/>
  <c r="BK96" i="11"/>
  <c r="BK84" i="4"/>
  <c r="BK92" i="8"/>
  <c r="BK96" i="14"/>
  <c r="J92" i="6"/>
  <c r="BK86" i="12"/>
  <c r="F35" i="3"/>
  <c r="J90" i="12"/>
  <c r="J84" i="4"/>
  <c r="BK90" i="12"/>
  <c r="BK86" i="2"/>
  <c r="BK92" i="6"/>
  <c r="BK88" i="10"/>
  <c r="BK85" i="2" l="1"/>
  <c r="J85" i="2"/>
  <c r="J61" i="2"/>
  <c r="P83" i="6"/>
  <c r="P82" i="6" s="1"/>
  <c r="P81" i="6" s="1"/>
  <c r="AU59" i="1" s="1"/>
  <c r="BK83" i="7"/>
  <c r="J83" i="7" s="1"/>
  <c r="J61" i="7" s="1"/>
  <c r="T83" i="9"/>
  <c r="T82" i="9"/>
  <c r="T81" i="9"/>
  <c r="P83" i="5"/>
  <c r="P82" i="5" s="1"/>
  <c r="P81" i="5" s="1"/>
  <c r="AU58" i="1" s="1"/>
  <c r="R83" i="6"/>
  <c r="R82" i="6"/>
  <c r="R81" i="6"/>
  <c r="P83" i="4"/>
  <c r="P82" i="4" s="1"/>
  <c r="P81" i="4" s="1"/>
  <c r="AU57" i="1" s="1"/>
  <c r="R83" i="8"/>
  <c r="R82" i="8" s="1"/>
  <c r="R81" i="8" s="1"/>
  <c r="BK83" i="9"/>
  <c r="J83" i="9"/>
  <c r="J61" i="9" s="1"/>
  <c r="T83" i="10"/>
  <c r="T82" i="10"/>
  <c r="T81" i="10" s="1"/>
  <c r="T85" i="11"/>
  <c r="T84" i="11"/>
  <c r="T83" i="11"/>
  <c r="BK85" i="12"/>
  <c r="J85" i="12" s="1"/>
  <c r="J61" i="12" s="1"/>
  <c r="T85" i="13"/>
  <c r="T84" i="13" s="1"/>
  <c r="T83" i="13" s="1"/>
  <c r="P85" i="2"/>
  <c r="P84" i="2"/>
  <c r="P83" i="9"/>
  <c r="P82" i="9" s="1"/>
  <c r="P81" i="9" s="1"/>
  <c r="AU62" i="1" s="1"/>
  <c r="P85" i="13"/>
  <c r="P84" i="13" s="1"/>
  <c r="P83" i="13" s="1"/>
  <c r="AU66" i="1" s="1"/>
  <c r="P83" i="3"/>
  <c r="P82" i="3" s="1"/>
  <c r="P81" i="3" s="1"/>
  <c r="AU56" i="1" s="1"/>
  <c r="BK83" i="4"/>
  <c r="J83" i="4" s="1"/>
  <c r="J61" i="4" s="1"/>
  <c r="P83" i="8"/>
  <c r="P82" i="8"/>
  <c r="P81" i="8" s="1"/>
  <c r="AU61" i="1" s="1"/>
  <c r="R83" i="9"/>
  <c r="R82" i="9" s="1"/>
  <c r="R81" i="9" s="1"/>
  <c r="R85" i="11"/>
  <c r="R84" i="11"/>
  <c r="R83" i="11"/>
  <c r="P85" i="12"/>
  <c r="P84" i="12"/>
  <c r="P83" i="12"/>
  <c r="AU65" i="1" s="1"/>
  <c r="BK85" i="13"/>
  <c r="J85" i="13"/>
  <c r="J61" i="13"/>
  <c r="T83" i="3"/>
  <c r="T82" i="3" s="1"/>
  <c r="T81" i="3" s="1"/>
  <c r="T83" i="4"/>
  <c r="T82" i="4" s="1"/>
  <c r="T81" i="4" s="1"/>
  <c r="T83" i="5"/>
  <c r="T82" i="5"/>
  <c r="T81" i="5"/>
  <c r="T83" i="6"/>
  <c r="T82" i="6"/>
  <c r="T81" i="6"/>
  <c r="P83" i="7"/>
  <c r="P82" i="7" s="1"/>
  <c r="P81" i="7" s="1"/>
  <c r="AU60" i="1" s="1"/>
  <c r="T85" i="12"/>
  <c r="T84" i="12" s="1"/>
  <c r="T83" i="12" s="1"/>
  <c r="P85" i="14"/>
  <c r="P84" i="14" s="1"/>
  <c r="P83" i="14" s="1"/>
  <c r="AU67" i="1" s="1"/>
  <c r="T85" i="2"/>
  <c r="T84" i="2"/>
  <c r="T83" i="2" s="1"/>
  <c r="R83" i="5"/>
  <c r="R82" i="5"/>
  <c r="R81" i="5" s="1"/>
  <c r="T83" i="7"/>
  <c r="T82" i="7"/>
  <c r="T81" i="7"/>
  <c r="BK83" i="8"/>
  <c r="J83" i="8" s="1"/>
  <c r="J61" i="8" s="1"/>
  <c r="BK83" i="10"/>
  <c r="J83" i="10" s="1"/>
  <c r="J61" i="10" s="1"/>
  <c r="R83" i="3"/>
  <c r="R82" i="3"/>
  <c r="R81" i="3"/>
  <c r="BK83" i="6"/>
  <c r="BK82" i="6"/>
  <c r="BK81" i="6"/>
  <c r="J81" i="6" s="1"/>
  <c r="R83" i="7"/>
  <c r="R82" i="7"/>
  <c r="R81" i="7"/>
  <c r="T83" i="8"/>
  <c r="T82" i="8"/>
  <c r="T81" i="8"/>
  <c r="R83" i="10"/>
  <c r="R82" i="10" s="1"/>
  <c r="R81" i="10" s="1"/>
  <c r="P85" i="11"/>
  <c r="P84" i="11"/>
  <c r="P83" i="11" s="1"/>
  <c r="AU64" i="1" s="1"/>
  <c r="R85" i="12"/>
  <c r="R84" i="12" s="1"/>
  <c r="R83" i="12" s="1"/>
  <c r="R85" i="13"/>
  <c r="R84" i="13" s="1"/>
  <c r="R83" i="13" s="1"/>
  <c r="P83" i="10"/>
  <c r="P82" i="10"/>
  <c r="P81" i="10"/>
  <c r="AU63" i="1" s="1"/>
  <c r="T85" i="14"/>
  <c r="T84" i="14"/>
  <c r="T83" i="14"/>
  <c r="R85" i="2"/>
  <c r="R84" i="2" s="1"/>
  <c r="R83" i="2" s="1"/>
  <c r="BK83" i="3"/>
  <c r="BK82" i="3" s="1"/>
  <c r="R83" i="4"/>
  <c r="R82" i="4"/>
  <c r="R81" i="4" s="1"/>
  <c r="BK83" i="5"/>
  <c r="BK82" i="5"/>
  <c r="BK81" i="5" s="1"/>
  <c r="J81" i="5" s="1"/>
  <c r="BK85" i="11"/>
  <c r="J85" i="11"/>
  <c r="J61" i="11" s="1"/>
  <c r="BK85" i="14"/>
  <c r="BK84" i="14"/>
  <c r="R85" i="14"/>
  <c r="R84" i="14"/>
  <c r="R83" i="14"/>
  <c r="BK95" i="12"/>
  <c r="J95" i="12"/>
  <c r="J63" i="12" s="1"/>
  <c r="BK95" i="11"/>
  <c r="J95" i="11"/>
  <c r="J63" i="11" s="1"/>
  <c r="BK95" i="2"/>
  <c r="BK94" i="2"/>
  <c r="J94" i="2" s="1"/>
  <c r="J62" i="2" s="1"/>
  <c r="BK95" i="13"/>
  <c r="BK94" i="13"/>
  <c r="J94" i="13"/>
  <c r="J62" i="13" s="1"/>
  <c r="BK95" i="14"/>
  <c r="J95" i="14"/>
  <c r="J63" i="14" s="1"/>
  <c r="BK84" i="13"/>
  <c r="E73" i="14"/>
  <c r="F80" i="14"/>
  <c r="BE86" i="14"/>
  <c r="BE96" i="14"/>
  <c r="J52" i="14"/>
  <c r="BE90" i="14"/>
  <c r="BK84" i="12"/>
  <c r="J84" i="12"/>
  <c r="J60" i="12" s="1"/>
  <c r="J52" i="13"/>
  <c r="E73" i="13"/>
  <c r="F80" i="13"/>
  <c r="BE90" i="13"/>
  <c r="BE96" i="13"/>
  <c r="BE86" i="13"/>
  <c r="BK84" i="11"/>
  <c r="J84" i="11" s="1"/>
  <c r="J60" i="11" s="1"/>
  <c r="E48" i="12"/>
  <c r="F55" i="12"/>
  <c r="J77" i="12"/>
  <c r="BE90" i="12"/>
  <c r="BE96" i="12"/>
  <c r="BE86" i="12"/>
  <c r="F55" i="11"/>
  <c r="BE96" i="11"/>
  <c r="BE90" i="11"/>
  <c r="E48" i="11"/>
  <c r="BE86" i="11"/>
  <c r="J52" i="11"/>
  <c r="F78" i="10"/>
  <c r="E71" i="10"/>
  <c r="BK82" i="9"/>
  <c r="J82" i="9" s="1"/>
  <c r="J60" i="9" s="1"/>
  <c r="BE88" i="10"/>
  <c r="J75" i="10"/>
  <c r="BE84" i="10"/>
  <c r="E48" i="9"/>
  <c r="J52" i="9"/>
  <c r="F55" i="9"/>
  <c r="BE84" i="9"/>
  <c r="BK82" i="8"/>
  <c r="BK81" i="8" s="1"/>
  <c r="J81" i="8" s="1"/>
  <c r="J59" i="8" s="1"/>
  <c r="BE88" i="9"/>
  <c r="BK82" i="7"/>
  <c r="BK81" i="7" s="1"/>
  <c r="J81" i="7" s="1"/>
  <c r="J59" i="7" s="1"/>
  <c r="F55" i="8"/>
  <c r="E48" i="8"/>
  <c r="J52" i="8"/>
  <c r="BE88" i="8"/>
  <c r="BE84" i="8"/>
  <c r="BE92" i="8"/>
  <c r="BE96" i="8"/>
  <c r="J82" i="6"/>
  <c r="J60" i="6" s="1"/>
  <c r="E71" i="7"/>
  <c r="F78" i="7"/>
  <c r="J83" i="6"/>
  <c r="J61" i="6"/>
  <c r="J75" i="7"/>
  <c r="BE84" i="7"/>
  <c r="BE88" i="7"/>
  <c r="F55" i="6"/>
  <c r="E48" i="6"/>
  <c r="BE84" i="6"/>
  <c r="J75" i="6"/>
  <c r="J83" i="5"/>
  <c r="J61" i="5"/>
  <c r="BE92" i="6"/>
  <c r="BE88" i="6"/>
  <c r="BE96" i="6"/>
  <c r="E71" i="5"/>
  <c r="F78" i="5"/>
  <c r="BE84" i="5"/>
  <c r="BE88" i="5"/>
  <c r="J52" i="5"/>
  <c r="J52" i="4"/>
  <c r="F55" i="4"/>
  <c r="E48" i="4"/>
  <c r="BE84" i="4"/>
  <c r="BE88" i="4"/>
  <c r="BC57" i="1"/>
  <c r="P94" i="2"/>
  <c r="P83" i="2"/>
  <c r="AU55" i="1" s="1"/>
  <c r="F78" i="3"/>
  <c r="F55" i="3"/>
  <c r="BK84" i="2"/>
  <c r="J84" i="2"/>
  <c r="J60" i="2" s="1"/>
  <c r="BE84" i="3"/>
  <c r="BE88" i="3"/>
  <c r="E48" i="3"/>
  <c r="J75" i="3"/>
  <c r="BB56" i="1"/>
  <c r="J95" i="2"/>
  <c r="J63" i="2"/>
  <c r="BC56" i="1"/>
  <c r="BD56" i="1"/>
  <c r="BE96" i="2"/>
  <c r="BA55" i="1"/>
  <c r="BD55" i="1"/>
  <c r="AW55" i="1"/>
  <c r="BB55" i="1"/>
  <c r="E48" i="2"/>
  <c r="J52" i="2"/>
  <c r="F55" i="2"/>
  <c r="BE86" i="2"/>
  <c r="BE90" i="2"/>
  <c r="BC55" i="1"/>
  <c r="F34" i="4"/>
  <c r="BA57" i="1" s="1"/>
  <c r="F37" i="12"/>
  <c r="BD65" i="1" s="1"/>
  <c r="J34" i="5"/>
  <c r="AW58" i="1"/>
  <c r="F36" i="9"/>
  <c r="BC62" i="1" s="1"/>
  <c r="F36" i="6"/>
  <c r="BC59" i="1"/>
  <c r="F35" i="14"/>
  <c r="BB67" i="1"/>
  <c r="F34" i="7"/>
  <c r="BA60" i="1" s="1"/>
  <c r="F35" i="4"/>
  <c r="BB57" i="1" s="1"/>
  <c r="F35" i="12"/>
  <c r="BB65" i="1" s="1"/>
  <c r="F36" i="7"/>
  <c r="BC60" i="1"/>
  <c r="F34" i="9"/>
  <c r="BA62" i="1" s="1"/>
  <c r="F35" i="10"/>
  <c r="BB63" i="1" s="1"/>
  <c r="F36" i="11"/>
  <c r="BC64" i="1" s="1"/>
  <c r="F34" i="10"/>
  <c r="BA63" i="1"/>
  <c r="F36" i="8"/>
  <c r="BC61" i="1" s="1"/>
  <c r="F35" i="8"/>
  <c r="BB61" i="1" s="1"/>
  <c r="F36" i="10"/>
  <c r="BC63" i="1" s="1"/>
  <c r="F37" i="5"/>
  <c r="BD58" i="1"/>
  <c r="F34" i="13"/>
  <c r="BA66" i="1" s="1"/>
  <c r="F36" i="14"/>
  <c r="BC67" i="1"/>
  <c r="F35" i="5"/>
  <c r="BB58" i="1"/>
  <c r="J34" i="3"/>
  <c r="AW56" i="1" s="1"/>
  <c r="F37" i="6"/>
  <c r="BD59" i="1"/>
  <c r="J34" i="10"/>
  <c r="AW63" i="1"/>
  <c r="F35" i="13"/>
  <c r="BB66" i="1"/>
  <c r="F37" i="11"/>
  <c r="BD64" i="1" s="1"/>
  <c r="F37" i="10"/>
  <c r="BD63" i="1"/>
  <c r="F34" i="8"/>
  <c r="BA61" i="1"/>
  <c r="F37" i="13"/>
  <c r="BD66" i="1"/>
  <c r="J34" i="14"/>
  <c r="AW67" i="1" s="1"/>
  <c r="F34" i="5"/>
  <c r="BA58" i="1"/>
  <c r="J34" i="7"/>
  <c r="AW60" i="1"/>
  <c r="F37" i="14"/>
  <c r="BD67" i="1"/>
  <c r="F35" i="9"/>
  <c r="BB62" i="1" s="1"/>
  <c r="F35" i="6"/>
  <c r="BB59" i="1"/>
  <c r="F37" i="4"/>
  <c r="BD57" i="1"/>
  <c r="J34" i="6"/>
  <c r="AW59" i="1"/>
  <c r="F37" i="7"/>
  <c r="BD60" i="1" s="1"/>
  <c r="F34" i="11"/>
  <c r="BA64" i="1"/>
  <c r="F37" i="9"/>
  <c r="BD62" i="1"/>
  <c r="J34" i="9"/>
  <c r="AW62" i="1"/>
  <c r="F34" i="12"/>
  <c r="BA65" i="1" s="1"/>
  <c r="F36" i="13"/>
  <c r="BC66" i="1"/>
  <c r="J34" i="12"/>
  <c r="AW65" i="1"/>
  <c r="J34" i="13"/>
  <c r="AW66" i="1"/>
  <c r="J34" i="8"/>
  <c r="AW61" i="1" s="1"/>
  <c r="J34" i="11"/>
  <c r="AW64" i="1"/>
  <c r="F34" i="6"/>
  <c r="BA59" i="1"/>
  <c r="F36" i="5"/>
  <c r="BC58" i="1"/>
  <c r="F36" i="12"/>
  <c r="BC65" i="1" s="1"/>
  <c r="F37" i="8"/>
  <c r="BD61" i="1"/>
  <c r="F35" i="11"/>
  <c r="BB64" i="1"/>
  <c r="F35" i="7"/>
  <c r="BB60" i="1" s="1"/>
  <c r="J34" i="4"/>
  <c r="AW57" i="1" s="1"/>
  <c r="J82" i="3" l="1"/>
  <c r="J60" i="3" s="1"/>
  <c r="BK81" i="3"/>
  <c r="J81" i="3" s="1"/>
  <c r="J59" i="3" s="1"/>
  <c r="J59" i="6"/>
  <c r="J30" i="6"/>
  <c r="J59" i="5"/>
  <c r="J30" i="5"/>
  <c r="AG58" i="1" s="1"/>
  <c r="AN58" i="1" s="1"/>
  <c r="AU54" i="1"/>
  <c r="BK82" i="10"/>
  <c r="J82" i="10" s="1"/>
  <c r="J60" i="10" s="1"/>
  <c r="J83" i="3"/>
  <c r="J61" i="3" s="1"/>
  <c r="J82" i="5"/>
  <c r="J60" i="5" s="1"/>
  <c r="J95" i="13"/>
  <c r="J63" i="13"/>
  <c r="BK83" i="13"/>
  <c r="J83" i="13"/>
  <c r="J30" i="13" s="1"/>
  <c r="BK94" i="11"/>
  <c r="J94" i="11" s="1"/>
  <c r="J62" i="11" s="1"/>
  <c r="BK82" i="4"/>
  <c r="J82" i="4"/>
  <c r="J60" i="4"/>
  <c r="BK94" i="12"/>
  <c r="BK83" i="12" s="1"/>
  <c r="J83" i="12" s="1"/>
  <c r="J59" i="12" s="1"/>
  <c r="J94" i="12"/>
  <c r="J62" i="12" s="1"/>
  <c r="J84" i="14"/>
  <c r="J60" i="14" s="1"/>
  <c r="J85" i="14"/>
  <c r="J61" i="14"/>
  <c r="BK94" i="14"/>
  <c r="J94" i="14"/>
  <c r="J62" i="14"/>
  <c r="J84" i="13"/>
  <c r="J60" i="13" s="1"/>
  <c r="BK83" i="11"/>
  <c r="J83" i="11"/>
  <c r="J30" i="11" s="1"/>
  <c r="AG64" i="1" s="1"/>
  <c r="BK81" i="10"/>
  <c r="J81" i="10" s="1"/>
  <c r="J59" i="10" s="1"/>
  <c r="BK81" i="9"/>
  <c r="J81" i="9"/>
  <c r="J82" i="8"/>
  <c r="J60" i="8" s="1"/>
  <c r="J82" i="7"/>
  <c r="J60" i="7" s="1"/>
  <c r="AG59" i="1"/>
  <c r="BK83" i="2"/>
  <c r="J83" i="2" s="1"/>
  <c r="J30" i="2" s="1"/>
  <c r="AG55" i="1" s="1"/>
  <c r="J33" i="11"/>
  <c r="AV64" i="1"/>
  <c r="AT64" i="1"/>
  <c r="F33" i="10"/>
  <c r="AZ63" i="1" s="1"/>
  <c r="J30" i="8"/>
  <c r="AG61" i="1" s="1"/>
  <c r="J33" i="10"/>
  <c r="AV63" i="1"/>
  <c r="AT63" i="1" s="1"/>
  <c r="J30" i="7"/>
  <c r="AG60" i="1"/>
  <c r="J33" i="4"/>
  <c r="AV57" i="1"/>
  <c r="AT57" i="1"/>
  <c r="F33" i="6"/>
  <c r="AZ59" i="1" s="1"/>
  <c r="F33" i="5"/>
  <c r="AZ58" i="1" s="1"/>
  <c r="F33" i="7"/>
  <c r="AZ60" i="1"/>
  <c r="J33" i="8"/>
  <c r="AV61" i="1"/>
  <c r="AT61" i="1" s="1"/>
  <c r="F33" i="3"/>
  <c r="AZ56" i="1"/>
  <c r="J33" i="13"/>
  <c r="AV66" i="1"/>
  <c r="AT66" i="1"/>
  <c r="J33" i="2"/>
  <c r="AV55" i="1"/>
  <c r="AT55" i="1" s="1"/>
  <c r="J33" i="3"/>
  <c r="AV56" i="1"/>
  <c r="AT56" i="1"/>
  <c r="J33" i="12"/>
  <c r="AV65" i="1"/>
  <c r="AT65" i="1"/>
  <c r="J33" i="14"/>
  <c r="AV67" i="1" s="1"/>
  <c r="AT67" i="1" s="1"/>
  <c r="BD54" i="1"/>
  <c r="W33" i="1"/>
  <c r="J33" i="9"/>
  <c r="AV62" i="1"/>
  <c r="AT62" i="1"/>
  <c r="F33" i="11"/>
  <c r="AZ64" i="1" s="1"/>
  <c r="F33" i="9"/>
  <c r="AZ62" i="1" s="1"/>
  <c r="J30" i="9"/>
  <c r="AG62" i="1" s="1"/>
  <c r="J33" i="6"/>
  <c r="AV59" i="1"/>
  <c r="AT59" i="1"/>
  <c r="AN59" i="1" s="1"/>
  <c r="F33" i="12"/>
  <c r="AZ65" i="1" s="1"/>
  <c r="F33" i="8"/>
  <c r="AZ61" i="1" s="1"/>
  <c r="BA54" i="1"/>
  <c r="AW54" i="1"/>
  <c r="AK30" i="1"/>
  <c r="F33" i="2"/>
  <c r="AZ55" i="1"/>
  <c r="F33" i="14"/>
  <c r="AZ67" i="1"/>
  <c r="BC54" i="1"/>
  <c r="AY54" i="1"/>
  <c r="J30" i="3"/>
  <c r="AG56" i="1"/>
  <c r="J33" i="5"/>
  <c r="AV58" i="1"/>
  <c r="AT58" i="1"/>
  <c r="F33" i="4"/>
  <c r="AZ57" i="1"/>
  <c r="J33" i="7"/>
  <c r="AV60" i="1"/>
  <c r="AT60" i="1" s="1"/>
  <c r="F33" i="13"/>
  <c r="AZ66" i="1"/>
  <c r="BB54" i="1"/>
  <c r="AX54" i="1" s="1"/>
  <c r="J59" i="13" l="1"/>
  <c r="AG66" i="1"/>
  <c r="BK83" i="14"/>
  <c r="J83" i="14" s="1"/>
  <c r="J59" i="14" s="1"/>
  <c r="BK81" i="4"/>
  <c r="J81" i="4"/>
  <c r="J59" i="4"/>
  <c r="J39" i="13"/>
  <c r="AN64" i="1"/>
  <c r="J59" i="11"/>
  <c r="J39" i="11"/>
  <c r="AN62" i="1"/>
  <c r="J59" i="9"/>
  <c r="AN61" i="1"/>
  <c r="J39" i="9"/>
  <c r="AN60" i="1"/>
  <c r="J39" i="8"/>
  <c r="J39" i="7"/>
  <c r="J39" i="6"/>
  <c r="J39" i="5"/>
  <c r="AN56" i="1"/>
  <c r="AN55" i="1"/>
  <c r="J59" i="2"/>
  <c r="J39" i="3"/>
  <c r="J39" i="2"/>
  <c r="AN66" i="1"/>
  <c r="J30" i="10"/>
  <c r="AG63" i="1" s="1"/>
  <c r="AN63" i="1" s="1"/>
  <c r="AZ54" i="1"/>
  <c r="AV54" i="1"/>
  <c r="AK29" i="1" s="1"/>
  <c r="W32" i="1"/>
  <c r="J30" i="12"/>
  <c r="AG65" i="1" s="1"/>
  <c r="AN65" i="1" s="1"/>
  <c r="W31" i="1"/>
  <c r="W30" i="1"/>
  <c r="J39" i="12" l="1"/>
  <c r="J39" i="10"/>
  <c r="J30" i="14"/>
  <c r="AG67" i="1"/>
  <c r="J30" i="4"/>
  <c r="AG57" i="1"/>
  <c r="AN57" i="1" s="1"/>
  <c r="W29" i="1"/>
  <c r="AT54" i="1"/>
  <c r="J39" i="14" l="1"/>
  <c r="J39" i="4"/>
  <c r="AN67" i="1"/>
  <c r="AG54" i="1"/>
  <c r="AN54" i="1" l="1"/>
  <c r="AK26" i="1"/>
  <c r="AK35" i="1" s="1"/>
</calcChain>
</file>

<file path=xl/sharedStrings.xml><?xml version="1.0" encoding="utf-8"?>
<sst xmlns="http://schemas.openxmlformats.org/spreadsheetml/2006/main" count="3359" uniqueCount="429">
  <si>
    <t>Export Komplet</t>
  </si>
  <si>
    <t>VZ</t>
  </si>
  <si>
    <t>2.0</t>
  </si>
  <si>
    <t>ZAMOK</t>
  </si>
  <si>
    <t>False</t>
  </si>
  <si>
    <t>{84e503ad-aa47-4e79-8067-105cd4671de5}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</si>
  <si>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</si>
  <si>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</si>
  <si>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</si>
  <si>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</si>
  <si>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</si>
  <si>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</si>
  <si>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</si>
  <si>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</si>
  <si>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7/2025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</si>
  <si>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</si>
  <si>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</si>
  <si>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Prostějovsko a Přerovsko</t>
  </si>
  <si>
    <t>KSO:</t>
  </si>
  <si>
    <t/>
  </si>
  <si>
    <t>CC-CZ:</t>
  </si>
  <si>
    <t>Místo:</t>
  </si>
  <si>
    <t>Prostějovsko a Přerovsko</t>
  </si>
  <si>
    <t>Datum:</t>
  </si>
  <si>
    <t>Zadavatel:</t>
  </si>
  <si>
    <t>IČ:</t>
  </si>
  <si>
    <t>Státní pozemkový úřad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</si>
  <si>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</si>
  <si>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</si>
  <si>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</si>
  <si>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</si>
  <si>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</si>
  <si>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</si>
  <si>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</si>
  <si>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</si>
  <si>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</si>
  <si>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</si>
  <si>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</si>
  <si>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</si>
  <si>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</si>
  <si>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</si>
  <si>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</si>
  <si>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</si>
  <si>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</si>
  <si>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</si>
  <si>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</si>
  <si>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</si>
  <si>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</si>
  <si>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</si>
  <si>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</si>
  <si>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</si>
  <si>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</si>
  <si>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</si>
  <si>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</si>
  <si>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</si>
  <si>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</si>
  <si>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</si>
  <si>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</si>
  <si>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</si>
  <si>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</si>
  <si>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</si>
  <si>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</si>
  <si>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</si>
  <si>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</si>
  <si>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</si>
  <si>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</si>
  <si>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</si>
  <si>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</si>
  <si>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</si>
  <si>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</si>
  <si>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</si>
  <si>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</si>
  <si>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</si>
  <si>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</si>
  <si>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</si>
  <si>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508_024 HMZ Drahotuše</t>
  </si>
  <si>
    <t>STA</t>
  </si>
  <si>
    <t>1</t>
  </si>
  <si>
    <t>{a0db2187-2b90-4d1f-a26a-1fcd4fc6aff4}</t>
  </si>
  <si>
    <t>2</t>
  </si>
  <si>
    <t>SO 02</t>
  </si>
  <si>
    <t>508_004 HMZ Dluohnice</t>
  </si>
  <si>
    <t>{be182b4f-b832-420f-a29f-75c0b51823f8}</t>
  </si>
  <si>
    <t>SO 03</t>
  </si>
  <si>
    <t>505_013 HMZ Hradčany II</t>
  </si>
  <si>
    <t>{a5f3636a-901d-4c1f-bf13-ccac652227b3}</t>
  </si>
  <si>
    <t>SO 04</t>
  </si>
  <si>
    <t>507_091 Obědkoviice</t>
  </si>
  <si>
    <t>{ade3a916-47ba-4070-ba2d-2f1544663b1d}</t>
  </si>
  <si>
    <t>SO 05</t>
  </si>
  <si>
    <t>507_079 Krumsín O1</t>
  </si>
  <si>
    <t>{467c4caa-2e6b-4f89-9bdb-7aaa8b293d14}</t>
  </si>
  <si>
    <t>SO 06</t>
  </si>
  <si>
    <t>507_105 Pivín O2</t>
  </si>
  <si>
    <t>{2427beef-5baf-4daf-ae15-3d0f6399c7f9}</t>
  </si>
  <si>
    <t>SO 07</t>
  </si>
  <si>
    <t>508_072 HMZ Prosenice A</t>
  </si>
  <si>
    <t>{b0721175-0fc8-4af7-8748-b418703358e6}</t>
  </si>
  <si>
    <t>SO 08</t>
  </si>
  <si>
    <t>507_044 Bohuslavice - Klužínek O2</t>
  </si>
  <si>
    <t>{4ca47ea4-980f-485c-8283-e80df5985b4d}</t>
  </si>
  <si>
    <t>SO 09</t>
  </si>
  <si>
    <t>507_127 Ptení O4</t>
  </si>
  <si>
    <t>{7fac2e60-be56-41cc-833d-3f8d3425a35c}</t>
  </si>
  <si>
    <t>SO 10</t>
  </si>
  <si>
    <t>505_009 HMZ Nahosovice A</t>
  </si>
  <si>
    <t>{35f46dd5-b071-4603-8ab6-4b630c20b520}</t>
  </si>
  <si>
    <t>SO 11</t>
  </si>
  <si>
    <t>505_010 HMZ Nahošovice B</t>
  </si>
  <si>
    <t>{48fc3041-259a-45c3-91cf-fa9c46b61670}</t>
  </si>
  <si>
    <t>SO 12</t>
  </si>
  <si>
    <t>505_011 HMZ Nahošovice C</t>
  </si>
  <si>
    <t>{3a7ddbf2-8628-4065-b8eb-fcf1c188f211}</t>
  </si>
  <si>
    <t>SO 13</t>
  </si>
  <si>
    <t>508_001 HMZ Přerov II. A</t>
  </si>
  <si>
    <t>{047ab52c-569c-47a8-a1b5-2deb168e414b}</t>
  </si>
  <si>
    <t>KRYCÍ LIST SOUPISU PRACÍ</t>
  </si>
  <si>
    <t>Objekt:</t>
  </si>
  <si>
    <t>SO 01 - 508_024 HMZ Drahotuše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</si>
  <si>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</si>
  <si>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</si>
  <si>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</si>
  <si>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</si>
  <si>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</si>
  <si>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</si>
  <si>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</si>
  <si>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</si>
  <si>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</si>
  <si>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</si>
  <si>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</si>
  <si>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</si>
  <si>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</si>
  <si>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</si>
  <si>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</si>
  <si>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</si>
  <si>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</si>
  <si>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</si>
  <si>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</si>
  <si>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</si>
  <si>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</si>
  <si>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</si>
  <si>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</si>
  <si>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</si>
  <si>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</si>
  <si>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</si>
  <si>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</si>
  <si>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</si>
  <si>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</si>
  <si>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01</t>
  </si>
  <si>
    <t>4</t>
  </si>
  <si>
    <t>2129832725</t>
  </si>
  <si>
    <t>PP</t>
  </si>
  <si>
    <t>Kosení travin a vodních rostlin ve vegetačním období divokého porostu hustého</t>
  </si>
  <si>
    <t>Online PSC</t>
  </si>
  <si>
    <t>https://podminky.urs.cz/item/CS_URS_2025_01/111103213</t>
  </si>
  <si>
    <t>VV</t>
  </si>
  <si>
    <t>550*7/10000</t>
  </si>
  <si>
    <t>185803106</t>
  </si>
  <si>
    <t>Shrabání pokoseného divokého porostu s odvozem do 20 km</t>
  </si>
  <si>
    <t>-954802116</t>
  </si>
  <si>
    <t>Shrabání pokoseného porostu a organických naplavenin s odvozem do 20 km divokého porostu</t>
  </si>
  <si>
    <t>https://podminky.urs.cz/item/CS_URS_2025_01/185803106</t>
  </si>
  <si>
    <t>N00</t>
  </si>
  <si>
    <t>Nepojmenované práce</t>
  </si>
  <si>
    <t>N01</t>
  </si>
  <si>
    <t>Nepojmenovaný díl</t>
  </si>
  <si>
    <t>3</t>
  </si>
  <si>
    <t>R-032</t>
  </si>
  <si>
    <t xml:space="preserve">Ekologická likvidace divokého porostu - v souladu se zákonem  o odpadech č. 541/2020 Sb.v platném znění </t>
  </si>
  <si>
    <t>SPÚ, OVHS</t>
  </si>
  <si>
    <t>512</t>
  </si>
  <si>
    <t>995984016</t>
  </si>
  <si>
    <t xml:space="preserve">Ekologická likvidace divokého porostu - v souladu se zákonem o odpadech č. 541/2020 Sb.v platném znění </t>
  </si>
  <si>
    <t>P</t>
  </si>
  <si>
    <t xml:space="preserve">Poznámka k položce:_x000D_
porost bude zlikvidován např. uložením na skládce TKO, odvozem na bioplynovou stanici, uložením na polní hnijiště apod., položka neřeší vodorovné přemístění porostu_x000D_
_x000D_
</t>
  </si>
  <si>
    <t>SO 02 - 508_004 HMZ Dluohnice</t>
  </si>
  <si>
    <t>111103223</t>
  </si>
  <si>
    <t>Kosení ve vegetačním období vodního rostlinstva na břehu hustého</t>
  </si>
  <si>
    <t>-1142522991</t>
  </si>
  <si>
    <t>Kosení travin a vodních rostlin ve vegetačním období vodního rostlinstva na břehu hustého</t>
  </si>
  <si>
    <t>https://podminky.urs.cz/item/CS_URS_2025_01/111103223</t>
  </si>
  <si>
    <t>430*9/10000</t>
  </si>
  <si>
    <t>185803107</t>
  </si>
  <si>
    <t>Shrabání pokoseného vodního rostlinstva z břehu i z vody s odvozem do 20 km</t>
  </si>
  <si>
    <t>1412398436</t>
  </si>
  <si>
    <t>Shrabání pokoseného porostu a organických naplavenin s odvozem do 20 km vodního rostlinstva z břehu i z vody</t>
  </si>
  <si>
    <t>https://podminky.urs.cz/item/CS_URS_2025_01/185803107</t>
  </si>
  <si>
    <t>SO 03 - 505_013 HMZ Hradčany II</t>
  </si>
  <si>
    <t>-1217641306</t>
  </si>
  <si>
    <t>500*7/10000</t>
  </si>
  <si>
    <t>554262362</t>
  </si>
  <si>
    <t>SO 04 - 507_091 Obědkoviice</t>
  </si>
  <si>
    <t>1185526879</t>
  </si>
  <si>
    <t>320*7/10000</t>
  </si>
  <si>
    <t>166493539</t>
  </si>
  <si>
    <t>SO 05 - 507_079 Krumsín O1</t>
  </si>
  <si>
    <t>1094287243</t>
  </si>
  <si>
    <t>560*8/10000</t>
  </si>
  <si>
    <t>-1639726339</t>
  </si>
  <si>
    <t>-1360346777</t>
  </si>
  <si>
    <t>372*8/10000</t>
  </si>
  <si>
    <t>1694179948</t>
  </si>
  <si>
    <t>SO 06 - 507_105 Pivín O2</t>
  </si>
  <si>
    <t>-737668654</t>
  </si>
  <si>
    <t>262*7/10000</t>
  </si>
  <si>
    <t>1219652534</t>
  </si>
  <si>
    <t>SO 07 - 508_072 HMZ Prosenice A</t>
  </si>
  <si>
    <t>2130543198</t>
  </si>
  <si>
    <t>586*7/10000</t>
  </si>
  <si>
    <t>1793887515</t>
  </si>
  <si>
    <t>2089546019</t>
  </si>
  <si>
    <t>150*7/10000</t>
  </si>
  <si>
    <t>-1779102448</t>
  </si>
  <si>
    <t>SO 08 - 507_044 Bohuslavice - Klužínek O2</t>
  </si>
  <si>
    <t>682032233</t>
  </si>
  <si>
    <t>478*7/10000</t>
  </si>
  <si>
    <t>1340337695</t>
  </si>
  <si>
    <t>SO 09 - 507_127 Ptení O4</t>
  </si>
  <si>
    <t>806692682</t>
  </si>
  <si>
    <t>400*6/10000</t>
  </si>
  <si>
    <t>673091851</t>
  </si>
  <si>
    <t>SO 10 - 505_009 HMZ Nahosovice A</t>
  </si>
  <si>
    <t>848061835</t>
  </si>
  <si>
    <t>130*6/10000</t>
  </si>
  <si>
    <t>218884864</t>
  </si>
  <si>
    <t>1841469804</t>
  </si>
  <si>
    <t>SO 11 - 505_010 HMZ Nahošovice B</t>
  </si>
  <si>
    <t>1387388023</t>
  </si>
  <si>
    <t>235*6/10000</t>
  </si>
  <si>
    <t>1605724405</t>
  </si>
  <si>
    <t>-473568918</t>
  </si>
  <si>
    <t>SO 12 - 505_011 HMZ Nahošovice C</t>
  </si>
  <si>
    <t>2064946067</t>
  </si>
  <si>
    <t>260*6/10000</t>
  </si>
  <si>
    <t>1667552795</t>
  </si>
  <si>
    <t>343687193</t>
  </si>
  <si>
    <t>SO 13 - 508_001 HMZ Přerov II. A</t>
  </si>
  <si>
    <t>-1448287584</t>
  </si>
  <si>
    <t>175*8/10000</t>
  </si>
  <si>
    <t>-2136837909</t>
  </si>
  <si>
    <t>-1740693266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</si>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</sst>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 wrapText="1"/>
    </xf>
    <xf numFmtId="0" fontId="19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19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185803107" TargetMode="External"/><Relationship Id="rId1" Type="http://schemas.openxmlformats.org/officeDocument/2006/relationships/hyperlink" Target="https://podminky.urs.cz/item/CS_URS_2025_01/11110322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103223" TargetMode="Externa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podminky.urs.cz/item/CS_URS_2025_01/185803107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103223" TargetMode="Externa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8.xml"/><Relationship Id="rId4" Type="http://schemas.openxmlformats.org/officeDocument/2006/relationships/hyperlink" Target="https://podminky.urs.cz/item/CS_URS_2025_01/185803107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9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21"/>
      <c r="AS2" s="321"/>
      <c r="AT2" s="321"/>
      <c r="AU2" s="321"/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05" t="s">
        <v>14</v>
      </c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22"/>
      <c r="AQ5" s="22"/>
      <c r="AR5" s="20"/>
      <c r="BE5" s="302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07" t="s">
        <v>17</v>
      </c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22"/>
      <c r="AQ6" s="22"/>
      <c r="AR6" s="20"/>
      <c r="BE6" s="303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03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303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03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303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303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03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303"/>
      <c r="BS13" s="17" t="s">
        <v>6</v>
      </c>
    </row>
    <row r="14" spans="1:74" ht="12.75">
      <c r="B14" s="21"/>
      <c r="C14" s="22"/>
      <c r="D14" s="22"/>
      <c r="E14" s="308" t="s">
        <v>29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303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03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303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303"/>
      <c r="BS17" s="17" t="s">
        <v>31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03"/>
      <c r="BS18" s="17" t="s">
        <v>6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303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303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03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03"/>
    </row>
    <row r="23" spans="1:71" s="1" customFormat="1" ht="48" customHeight="1">
      <c r="B23" s="21"/>
      <c r="C23" s="22"/>
      <c r="D23" s="22"/>
      <c r="E23" s="310" t="s">
        <v>34</v>
      </c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22"/>
      <c r="AP23" s="22"/>
      <c r="AQ23" s="22"/>
      <c r="AR23" s="20"/>
      <c r="BE23" s="303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03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03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11">
        <f>ROUND(AG54,2)</f>
        <v>0</v>
      </c>
      <c r="AL26" s="312"/>
      <c r="AM26" s="312"/>
      <c r="AN26" s="312"/>
      <c r="AO26" s="312"/>
      <c r="AP26" s="36"/>
      <c r="AQ26" s="36"/>
      <c r="AR26" s="39"/>
      <c r="BE26" s="303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03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13" t="s">
        <v>36</v>
      </c>
      <c r="M28" s="313"/>
      <c r="N28" s="313"/>
      <c r="O28" s="313"/>
      <c r="P28" s="313"/>
      <c r="Q28" s="36"/>
      <c r="R28" s="36"/>
      <c r="S28" s="36"/>
      <c r="T28" s="36"/>
      <c r="U28" s="36"/>
      <c r="V28" s="36"/>
      <c r="W28" s="313" t="s">
        <v>37</v>
      </c>
      <c r="X28" s="313"/>
      <c r="Y28" s="313"/>
      <c r="Z28" s="313"/>
      <c r="AA28" s="313"/>
      <c r="AB28" s="313"/>
      <c r="AC28" s="313"/>
      <c r="AD28" s="313"/>
      <c r="AE28" s="313"/>
      <c r="AF28" s="36"/>
      <c r="AG28" s="36"/>
      <c r="AH28" s="36"/>
      <c r="AI28" s="36"/>
      <c r="AJ28" s="36"/>
      <c r="AK28" s="313" t="s">
        <v>38</v>
      </c>
      <c r="AL28" s="313"/>
      <c r="AM28" s="313"/>
      <c r="AN28" s="313"/>
      <c r="AO28" s="313"/>
      <c r="AP28" s="36"/>
      <c r="AQ28" s="36"/>
      <c r="AR28" s="39"/>
      <c r="BE28" s="303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316">
        <v>0.21</v>
      </c>
      <c r="M29" s="315"/>
      <c r="N29" s="315"/>
      <c r="O29" s="315"/>
      <c r="P29" s="315"/>
      <c r="Q29" s="41"/>
      <c r="R29" s="41"/>
      <c r="S29" s="41"/>
      <c r="T29" s="41"/>
      <c r="U29" s="41"/>
      <c r="V29" s="41"/>
      <c r="W29" s="314">
        <f>ROUND(AZ54, 2)</f>
        <v>0</v>
      </c>
      <c r="X29" s="315"/>
      <c r="Y29" s="315"/>
      <c r="Z29" s="315"/>
      <c r="AA29" s="315"/>
      <c r="AB29" s="315"/>
      <c r="AC29" s="315"/>
      <c r="AD29" s="315"/>
      <c r="AE29" s="315"/>
      <c r="AF29" s="41"/>
      <c r="AG29" s="41"/>
      <c r="AH29" s="41"/>
      <c r="AI29" s="41"/>
      <c r="AJ29" s="41"/>
      <c r="AK29" s="314">
        <f>ROUND(AV54, 2)</f>
        <v>0</v>
      </c>
      <c r="AL29" s="315"/>
      <c r="AM29" s="315"/>
      <c r="AN29" s="315"/>
      <c r="AO29" s="315"/>
      <c r="AP29" s="41"/>
      <c r="AQ29" s="41"/>
      <c r="AR29" s="42"/>
      <c r="BE29" s="304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316">
        <v>0.12</v>
      </c>
      <c r="M30" s="315"/>
      <c r="N30" s="315"/>
      <c r="O30" s="315"/>
      <c r="P30" s="315"/>
      <c r="Q30" s="41"/>
      <c r="R30" s="41"/>
      <c r="S30" s="41"/>
      <c r="T30" s="41"/>
      <c r="U30" s="41"/>
      <c r="V30" s="41"/>
      <c r="W30" s="314">
        <f>ROUND(BA54, 2)</f>
        <v>0</v>
      </c>
      <c r="X30" s="315"/>
      <c r="Y30" s="315"/>
      <c r="Z30" s="315"/>
      <c r="AA30" s="315"/>
      <c r="AB30" s="315"/>
      <c r="AC30" s="315"/>
      <c r="AD30" s="315"/>
      <c r="AE30" s="315"/>
      <c r="AF30" s="41"/>
      <c r="AG30" s="41"/>
      <c r="AH30" s="41"/>
      <c r="AI30" s="41"/>
      <c r="AJ30" s="41"/>
      <c r="AK30" s="314">
        <f>ROUND(AW54, 2)</f>
        <v>0</v>
      </c>
      <c r="AL30" s="315"/>
      <c r="AM30" s="315"/>
      <c r="AN30" s="315"/>
      <c r="AO30" s="315"/>
      <c r="AP30" s="41"/>
      <c r="AQ30" s="41"/>
      <c r="AR30" s="42"/>
      <c r="BE30" s="304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316">
        <v>0.21</v>
      </c>
      <c r="M31" s="315"/>
      <c r="N31" s="315"/>
      <c r="O31" s="315"/>
      <c r="P31" s="315"/>
      <c r="Q31" s="41"/>
      <c r="R31" s="41"/>
      <c r="S31" s="41"/>
      <c r="T31" s="41"/>
      <c r="U31" s="41"/>
      <c r="V31" s="41"/>
      <c r="W31" s="314">
        <f>ROUND(BB54, 2)</f>
        <v>0</v>
      </c>
      <c r="X31" s="315"/>
      <c r="Y31" s="315"/>
      <c r="Z31" s="315"/>
      <c r="AA31" s="315"/>
      <c r="AB31" s="315"/>
      <c r="AC31" s="315"/>
      <c r="AD31" s="315"/>
      <c r="AE31" s="315"/>
      <c r="AF31" s="41"/>
      <c r="AG31" s="41"/>
      <c r="AH31" s="41"/>
      <c r="AI31" s="41"/>
      <c r="AJ31" s="41"/>
      <c r="AK31" s="314">
        <v>0</v>
      </c>
      <c r="AL31" s="315"/>
      <c r="AM31" s="315"/>
      <c r="AN31" s="315"/>
      <c r="AO31" s="315"/>
      <c r="AP31" s="41"/>
      <c r="AQ31" s="41"/>
      <c r="AR31" s="42"/>
      <c r="BE31" s="304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316">
        <v>0.12</v>
      </c>
      <c r="M32" s="315"/>
      <c r="N32" s="315"/>
      <c r="O32" s="315"/>
      <c r="P32" s="315"/>
      <c r="Q32" s="41"/>
      <c r="R32" s="41"/>
      <c r="S32" s="41"/>
      <c r="T32" s="41"/>
      <c r="U32" s="41"/>
      <c r="V32" s="41"/>
      <c r="W32" s="314">
        <f>ROUND(BC54, 2)</f>
        <v>0</v>
      </c>
      <c r="X32" s="315"/>
      <c r="Y32" s="315"/>
      <c r="Z32" s="315"/>
      <c r="AA32" s="315"/>
      <c r="AB32" s="315"/>
      <c r="AC32" s="315"/>
      <c r="AD32" s="315"/>
      <c r="AE32" s="315"/>
      <c r="AF32" s="41"/>
      <c r="AG32" s="41"/>
      <c r="AH32" s="41"/>
      <c r="AI32" s="41"/>
      <c r="AJ32" s="41"/>
      <c r="AK32" s="314">
        <v>0</v>
      </c>
      <c r="AL32" s="315"/>
      <c r="AM32" s="315"/>
      <c r="AN32" s="315"/>
      <c r="AO32" s="315"/>
      <c r="AP32" s="41"/>
      <c r="AQ32" s="41"/>
      <c r="AR32" s="42"/>
      <c r="BE32" s="304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316">
        <v>0</v>
      </c>
      <c r="M33" s="315"/>
      <c r="N33" s="315"/>
      <c r="O33" s="315"/>
      <c r="P33" s="315"/>
      <c r="Q33" s="41"/>
      <c r="R33" s="41"/>
      <c r="S33" s="41"/>
      <c r="T33" s="41"/>
      <c r="U33" s="41"/>
      <c r="V33" s="41"/>
      <c r="W33" s="314">
        <f>ROUND(BD54, 2)</f>
        <v>0</v>
      </c>
      <c r="X33" s="315"/>
      <c r="Y33" s="315"/>
      <c r="Z33" s="315"/>
      <c r="AA33" s="315"/>
      <c r="AB33" s="315"/>
      <c r="AC33" s="315"/>
      <c r="AD33" s="315"/>
      <c r="AE33" s="315"/>
      <c r="AF33" s="41"/>
      <c r="AG33" s="41"/>
      <c r="AH33" s="41"/>
      <c r="AI33" s="41"/>
      <c r="AJ33" s="41"/>
      <c r="AK33" s="314">
        <v>0</v>
      </c>
      <c r="AL33" s="315"/>
      <c r="AM33" s="315"/>
      <c r="AN33" s="315"/>
      <c r="AO33" s="315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320" t="s">
        <v>47</v>
      </c>
      <c r="Y35" s="318"/>
      <c r="Z35" s="318"/>
      <c r="AA35" s="318"/>
      <c r="AB35" s="318"/>
      <c r="AC35" s="45"/>
      <c r="AD35" s="45"/>
      <c r="AE35" s="45"/>
      <c r="AF35" s="45"/>
      <c r="AG35" s="45"/>
      <c r="AH35" s="45"/>
      <c r="AI35" s="45"/>
      <c r="AJ35" s="45"/>
      <c r="AK35" s="317">
        <f>SUM(AK26:AK33)</f>
        <v>0</v>
      </c>
      <c r="AL35" s="318"/>
      <c r="AM35" s="318"/>
      <c r="AN35" s="318"/>
      <c r="AO35" s="319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7/2025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299" t="str">
        <f>K6</f>
        <v>Údržba HOZ Prostějovsko a Přerovsko</v>
      </c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Prostějovsko a Přerovsko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25" t="str">
        <f>IF(AN8= "","",AN8)</f>
        <v>Vyplň údaj</v>
      </c>
      <c r="AN47" s="325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6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Státní pozemkový úřad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26" t="str">
        <f>IF(E17="","",E17)</f>
        <v>Státní pozemkový úřad</v>
      </c>
      <c r="AN49" s="327"/>
      <c r="AO49" s="327"/>
      <c r="AP49" s="327"/>
      <c r="AQ49" s="36"/>
      <c r="AR49" s="39"/>
      <c r="AS49" s="328" t="s">
        <v>49</v>
      </c>
      <c r="AT49" s="329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6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32</v>
      </c>
      <c r="AJ50" s="36"/>
      <c r="AK50" s="36"/>
      <c r="AL50" s="36"/>
      <c r="AM50" s="326" t="str">
        <f>IF(E20="","",E20)</f>
        <v>Státní pozemkový úřad</v>
      </c>
      <c r="AN50" s="327"/>
      <c r="AO50" s="327"/>
      <c r="AP50" s="327"/>
      <c r="AQ50" s="36"/>
      <c r="AR50" s="39"/>
      <c r="AS50" s="330"/>
      <c r="AT50" s="331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32"/>
      <c r="AT51" s="333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295" t="s">
        <v>50</v>
      </c>
      <c r="D52" s="296"/>
      <c r="E52" s="296"/>
      <c r="F52" s="296"/>
      <c r="G52" s="296"/>
      <c r="H52" s="66"/>
      <c r="I52" s="298" t="s">
        <v>51</v>
      </c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324" t="s">
        <v>52</v>
      </c>
      <c r="AH52" s="296"/>
      <c r="AI52" s="296"/>
      <c r="AJ52" s="296"/>
      <c r="AK52" s="296"/>
      <c r="AL52" s="296"/>
      <c r="AM52" s="296"/>
      <c r="AN52" s="298" t="s">
        <v>53</v>
      </c>
      <c r="AO52" s="296"/>
      <c r="AP52" s="296"/>
      <c r="AQ52" s="67" t="s">
        <v>54</v>
      </c>
      <c r="AR52" s="39"/>
      <c r="AS52" s="68" t="s">
        <v>55</v>
      </c>
      <c r="AT52" s="69" t="s">
        <v>56</v>
      </c>
      <c r="AU52" s="69" t="s">
        <v>57</v>
      </c>
      <c r="AV52" s="69" t="s">
        <v>58</v>
      </c>
      <c r="AW52" s="69" t="s">
        <v>59</v>
      </c>
      <c r="AX52" s="69" t="s">
        <v>60</v>
      </c>
      <c r="AY52" s="69" t="s">
        <v>61</v>
      </c>
      <c r="AZ52" s="69" t="s">
        <v>62</v>
      </c>
      <c r="BA52" s="69" t="s">
        <v>63</v>
      </c>
      <c r="BB52" s="69" t="s">
        <v>64</v>
      </c>
      <c r="BC52" s="69" t="s">
        <v>65</v>
      </c>
      <c r="BD52" s="70" t="s">
        <v>66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67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01">
        <f>ROUND(SUM(AG55:AG67),2)</f>
        <v>0</v>
      </c>
      <c r="AH54" s="301"/>
      <c r="AI54" s="301"/>
      <c r="AJ54" s="301"/>
      <c r="AK54" s="301"/>
      <c r="AL54" s="301"/>
      <c r="AM54" s="301"/>
      <c r="AN54" s="334">
        <f t="shared" ref="AN54:AN67" si="0">SUM(AG54,AT54)</f>
        <v>0</v>
      </c>
      <c r="AO54" s="334"/>
      <c r="AP54" s="334"/>
      <c r="AQ54" s="78" t="s">
        <v>19</v>
      </c>
      <c r="AR54" s="79"/>
      <c r="AS54" s="80">
        <f>ROUND(SUM(AS55:AS67),2)</f>
        <v>0</v>
      </c>
      <c r="AT54" s="81">
        <f t="shared" ref="AT54:AT67" si="1">ROUND(SUM(AV54:AW54),2)</f>
        <v>0</v>
      </c>
      <c r="AU54" s="82">
        <f>ROUND(SUM(AU55:AU67),5)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ROUND(SUM(AZ55:AZ67),2)</f>
        <v>0</v>
      </c>
      <c r="BA54" s="81">
        <f>ROUND(SUM(BA55:BA67),2)</f>
        <v>0</v>
      </c>
      <c r="BB54" s="81">
        <f>ROUND(SUM(BB55:BB67),2)</f>
        <v>0</v>
      </c>
      <c r="BC54" s="81">
        <f>ROUND(SUM(BC55:BC67),2)</f>
        <v>0</v>
      </c>
      <c r="BD54" s="83">
        <f>ROUND(SUM(BD55:BD67),2)</f>
        <v>0</v>
      </c>
      <c r="BS54" s="84" t="s">
        <v>68</v>
      </c>
      <c r="BT54" s="84" t="s">
        <v>69</v>
      </c>
      <c r="BU54" s="85" t="s">
        <v>70</v>
      </c>
      <c r="BV54" s="84" t="s">
        <v>71</v>
      </c>
      <c r="BW54" s="84" t="s">
        <v>5</v>
      </c>
      <c r="BX54" s="84" t="s">
        <v>72</v>
      </c>
      <c r="CL54" s="84" t="s">
        <v>19</v>
      </c>
    </row>
    <row r="55" spans="1:91" s="7" customFormat="1" ht="14.45" customHeight="1">
      <c r="A55" s="86" t="s">
        <v>73</v>
      </c>
      <c r="B55" s="87"/>
      <c r="C55" s="88"/>
      <c r="D55" s="297" t="s">
        <v>74</v>
      </c>
      <c r="E55" s="297"/>
      <c r="F55" s="297"/>
      <c r="G55" s="297"/>
      <c r="H55" s="297"/>
      <c r="I55" s="89"/>
      <c r="J55" s="297" t="s">
        <v>75</v>
      </c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322">
        <f>'SO 01 - 508_024 HMZ Draho...'!J30</f>
        <v>0</v>
      </c>
      <c r="AH55" s="323"/>
      <c r="AI55" s="323"/>
      <c r="AJ55" s="323"/>
      <c r="AK55" s="323"/>
      <c r="AL55" s="323"/>
      <c r="AM55" s="323"/>
      <c r="AN55" s="322">
        <f t="shared" si="0"/>
        <v>0</v>
      </c>
      <c r="AO55" s="323"/>
      <c r="AP55" s="323"/>
      <c r="AQ55" s="90" t="s">
        <v>76</v>
      </c>
      <c r="AR55" s="91"/>
      <c r="AS55" s="92">
        <v>0</v>
      </c>
      <c r="AT55" s="93">
        <f t="shared" si="1"/>
        <v>0</v>
      </c>
      <c r="AU55" s="94">
        <f>'SO 01 - 508_024 HMZ Draho...'!P83</f>
        <v>0</v>
      </c>
      <c r="AV55" s="93">
        <f>'SO 01 - 508_024 HMZ Draho...'!J33</f>
        <v>0</v>
      </c>
      <c r="AW55" s="93">
        <f>'SO 01 - 508_024 HMZ Draho...'!J34</f>
        <v>0</v>
      </c>
      <c r="AX55" s="93">
        <f>'SO 01 - 508_024 HMZ Draho...'!J35</f>
        <v>0</v>
      </c>
      <c r="AY55" s="93">
        <f>'SO 01 - 508_024 HMZ Draho...'!J36</f>
        <v>0</v>
      </c>
      <c r="AZ55" s="93">
        <f>'SO 01 - 508_024 HMZ Draho...'!F33</f>
        <v>0</v>
      </c>
      <c r="BA55" s="93">
        <f>'SO 01 - 508_024 HMZ Draho...'!F34</f>
        <v>0</v>
      </c>
      <c r="BB55" s="93">
        <f>'SO 01 - 508_024 HMZ Draho...'!F35</f>
        <v>0</v>
      </c>
      <c r="BC55" s="93">
        <f>'SO 01 - 508_024 HMZ Draho...'!F36</f>
        <v>0</v>
      </c>
      <c r="BD55" s="95">
        <f>'SO 01 - 508_024 HMZ Draho...'!F37</f>
        <v>0</v>
      </c>
      <c r="BT55" s="96" t="s">
        <v>77</v>
      </c>
      <c r="BV55" s="96" t="s">
        <v>71</v>
      </c>
      <c r="BW55" s="96" t="s">
        <v>78</v>
      </c>
      <c r="BX55" s="96" t="s">
        <v>5</v>
      </c>
      <c r="CL55" s="96" t="s">
        <v>19</v>
      </c>
      <c r="CM55" s="96" t="s">
        <v>79</v>
      </c>
    </row>
    <row r="56" spans="1:91" s="7" customFormat="1" ht="14.45" customHeight="1">
      <c r="A56" s="86" t="s">
        <v>73</v>
      </c>
      <c r="B56" s="87"/>
      <c r="C56" s="88"/>
      <c r="D56" s="297" t="s">
        <v>80</v>
      </c>
      <c r="E56" s="297"/>
      <c r="F56" s="297"/>
      <c r="G56" s="297"/>
      <c r="H56" s="297"/>
      <c r="I56" s="89"/>
      <c r="J56" s="297" t="s">
        <v>81</v>
      </c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322">
        <f>'SO 02 - 508_004 HMZ Dluoh...'!J30</f>
        <v>0</v>
      </c>
      <c r="AH56" s="323"/>
      <c r="AI56" s="323"/>
      <c r="AJ56" s="323"/>
      <c r="AK56" s="323"/>
      <c r="AL56" s="323"/>
      <c r="AM56" s="323"/>
      <c r="AN56" s="322">
        <f t="shared" si="0"/>
        <v>0</v>
      </c>
      <c r="AO56" s="323"/>
      <c r="AP56" s="323"/>
      <c r="AQ56" s="90" t="s">
        <v>76</v>
      </c>
      <c r="AR56" s="91"/>
      <c r="AS56" s="92">
        <v>0</v>
      </c>
      <c r="AT56" s="93">
        <f t="shared" si="1"/>
        <v>0</v>
      </c>
      <c r="AU56" s="94">
        <f>'SO 02 - 508_004 HMZ Dluoh...'!P81</f>
        <v>0</v>
      </c>
      <c r="AV56" s="93">
        <f>'SO 02 - 508_004 HMZ Dluoh...'!J33</f>
        <v>0</v>
      </c>
      <c r="AW56" s="93">
        <f>'SO 02 - 508_004 HMZ Dluoh...'!J34</f>
        <v>0</v>
      </c>
      <c r="AX56" s="93">
        <f>'SO 02 - 508_004 HMZ Dluoh...'!J35</f>
        <v>0</v>
      </c>
      <c r="AY56" s="93">
        <f>'SO 02 - 508_004 HMZ Dluoh...'!J36</f>
        <v>0</v>
      </c>
      <c r="AZ56" s="93">
        <f>'SO 02 - 508_004 HMZ Dluoh...'!F33</f>
        <v>0</v>
      </c>
      <c r="BA56" s="93">
        <f>'SO 02 - 508_004 HMZ Dluoh...'!F34</f>
        <v>0</v>
      </c>
      <c r="BB56" s="93">
        <f>'SO 02 - 508_004 HMZ Dluoh...'!F35</f>
        <v>0</v>
      </c>
      <c r="BC56" s="93">
        <f>'SO 02 - 508_004 HMZ Dluoh...'!F36</f>
        <v>0</v>
      </c>
      <c r="BD56" s="95">
        <f>'SO 02 - 508_004 HMZ Dluoh...'!F37</f>
        <v>0</v>
      </c>
      <c r="BT56" s="96" t="s">
        <v>77</v>
      </c>
      <c r="BV56" s="96" t="s">
        <v>71</v>
      </c>
      <c r="BW56" s="96" t="s">
        <v>82</v>
      </c>
      <c r="BX56" s="96" t="s">
        <v>5</v>
      </c>
      <c r="CL56" s="96" t="s">
        <v>19</v>
      </c>
      <c r="CM56" s="96" t="s">
        <v>79</v>
      </c>
    </row>
    <row r="57" spans="1:91" s="7" customFormat="1" ht="14.45" customHeight="1">
      <c r="A57" s="86" t="s">
        <v>73</v>
      </c>
      <c r="B57" s="87"/>
      <c r="C57" s="88"/>
      <c r="D57" s="297" t="s">
        <v>83</v>
      </c>
      <c r="E57" s="297"/>
      <c r="F57" s="297"/>
      <c r="G57" s="297"/>
      <c r="H57" s="297"/>
      <c r="I57" s="89"/>
      <c r="J57" s="297" t="s">
        <v>84</v>
      </c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322">
        <f>'SO 03 - 505_013 HMZ Hradč...'!J30</f>
        <v>0</v>
      </c>
      <c r="AH57" s="323"/>
      <c r="AI57" s="323"/>
      <c r="AJ57" s="323"/>
      <c r="AK57" s="323"/>
      <c r="AL57" s="323"/>
      <c r="AM57" s="323"/>
      <c r="AN57" s="322">
        <f t="shared" si="0"/>
        <v>0</v>
      </c>
      <c r="AO57" s="323"/>
      <c r="AP57" s="323"/>
      <c r="AQ57" s="90" t="s">
        <v>76</v>
      </c>
      <c r="AR57" s="91"/>
      <c r="AS57" s="92">
        <v>0</v>
      </c>
      <c r="AT57" s="93">
        <f t="shared" si="1"/>
        <v>0</v>
      </c>
      <c r="AU57" s="94">
        <f>'SO 03 - 505_013 HMZ Hradč...'!P81</f>
        <v>0</v>
      </c>
      <c r="AV57" s="93">
        <f>'SO 03 - 505_013 HMZ Hradč...'!J33</f>
        <v>0</v>
      </c>
      <c r="AW57" s="93">
        <f>'SO 03 - 505_013 HMZ Hradč...'!J34</f>
        <v>0</v>
      </c>
      <c r="AX57" s="93">
        <f>'SO 03 - 505_013 HMZ Hradč...'!J35</f>
        <v>0</v>
      </c>
      <c r="AY57" s="93">
        <f>'SO 03 - 505_013 HMZ Hradč...'!J36</f>
        <v>0</v>
      </c>
      <c r="AZ57" s="93">
        <f>'SO 03 - 505_013 HMZ Hradč...'!F33</f>
        <v>0</v>
      </c>
      <c r="BA57" s="93">
        <f>'SO 03 - 505_013 HMZ Hradč...'!F34</f>
        <v>0</v>
      </c>
      <c r="BB57" s="93">
        <f>'SO 03 - 505_013 HMZ Hradč...'!F35</f>
        <v>0</v>
      </c>
      <c r="BC57" s="93">
        <f>'SO 03 - 505_013 HMZ Hradč...'!F36</f>
        <v>0</v>
      </c>
      <c r="BD57" s="95">
        <f>'SO 03 - 505_013 HMZ Hradč...'!F37</f>
        <v>0</v>
      </c>
      <c r="BT57" s="96" t="s">
        <v>77</v>
      </c>
      <c r="BV57" s="96" t="s">
        <v>71</v>
      </c>
      <c r="BW57" s="96" t="s">
        <v>85</v>
      </c>
      <c r="BX57" s="96" t="s">
        <v>5</v>
      </c>
      <c r="CL57" s="96" t="s">
        <v>19</v>
      </c>
      <c r="CM57" s="96" t="s">
        <v>79</v>
      </c>
    </row>
    <row r="58" spans="1:91" s="7" customFormat="1" ht="14.45" customHeight="1">
      <c r="A58" s="86" t="s">
        <v>73</v>
      </c>
      <c r="B58" s="87"/>
      <c r="C58" s="88"/>
      <c r="D58" s="297" t="s">
        <v>86</v>
      </c>
      <c r="E58" s="297"/>
      <c r="F58" s="297"/>
      <c r="G58" s="297"/>
      <c r="H58" s="297"/>
      <c r="I58" s="89"/>
      <c r="J58" s="297" t="s">
        <v>87</v>
      </c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322">
        <f>'SO 04 - 507_091 Obědkoviice'!J30</f>
        <v>0</v>
      </c>
      <c r="AH58" s="323"/>
      <c r="AI58" s="323"/>
      <c r="AJ58" s="323"/>
      <c r="AK58" s="323"/>
      <c r="AL58" s="323"/>
      <c r="AM58" s="323"/>
      <c r="AN58" s="322">
        <f t="shared" si="0"/>
        <v>0</v>
      </c>
      <c r="AO58" s="323"/>
      <c r="AP58" s="323"/>
      <c r="AQ58" s="90" t="s">
        <v>76</v>
      </c>
      <c r="AR58" s="91"/>
      <c r="AS58" s="92">
        <v>0</v>
      </c>
      <c r="AT58" s="93">
        <f t="shared" si="1"/>
        <v>0</v>
      </c>
      <c r="AU58" s="94">
        <f>'SO 04 - 507_091 Obědkoviice'!P81</f>
        <v>0</v>
      </c>
      <c r="AV58" s="93">
        <f>'SO 04 - 507_091 Obědkoviice'!J33</f>
        <v>0</v>
      </c>
      <c r="AW58" s="93">
        <f>'SO 04 - 507_091 Obědkoviice'!J34</f>
        <v>0</v>
      </c>
      <c r="AX58" s="93">
        <f>'SO 04 - 507_091 Obědkoviice'!J35</f>
        <v>0</v>
      </c>
      <c r="AY58" s="93">
        <f>'SO 04 - 507_091 Obědkoviice'!J36</f>
        <v>0</v>
      </c>
      <c r="AZ58" s="93">
        <f>'SO 04 - 507_091 Obědkoviice'!F33</f>
        <v>0</v>
      </c>
      <c r="BA58" s="93">
        <f>'SO 04 - 507_091 Obědkoviice'!F34</f>
        <v>0</v>
      </c>
      <c r="BB58" s="93">
        <f>'SO 04 - 507_091 Obědkoviice'!F35</f>
        <v>0</v>
      </c>
      <c r="BC58" s="93">
        <f>'SO 04 - 507_091 Obědkoviice'!F36</f>
        <v>0</v>
      </c>
      <c r="BD58" s="95">
        <f>'SO 04 - 507_091 Obědkoviice'!F37</f>
        <v>0</v>
      </c>
      <c r="BT58" s="96" t="s">
        <v>77</v>
      </c>
      <c r="BV58" s="96" t="s">
        <v>71</v>
      </c>
      <c r="BW58" s="96" t="s">
        <v>88</v>
      </c>
      <c r="BX58" s="96" t="s">
        <v>5</v>
      </c>
      <c r="CL58" s="96" t="s">
        <v>19</v>
      </c>
      <c r="CM58" s="96" t="s">
        <v>79</v>
      </c>
    </row>
    <row r="59" spans="1:91" s="7" customFormat="1" ht="14.45" customHeight="1">
      <c r="A59" s="86" t="s">
        <v>73</v>
      </c>
      <c r="B59" s="87"/>
      <c r="C59" s="88"/>
      <c r="D59" s="297" t="s">
        <v>89</v>
      </c>
      <c r="E59" s="297"/>
      <c r="F59" s="297"/>
      <c r="G59" s="297"/>
      <c r="H59" s="297"/>
      <c r="I59" s="89"/>
      <c r="J59" s="297" t="s">
        <v>90</v>
      </c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322">
        <f>'SO 05 - 507_079 Krumsín O1'!J30</f>
        <v>0</v>
      </c>
      <c r="AH59" s="323"/>
      <c r="AI59" s="323"/>
      <c r="AJ59" s="323"/>
      <c r="AK59" s="323"/>
      <c r="AL59" s="323"/>
      <c r="AM59" s="323"/>
      <c r="AN59" s="322">
        <f t="shared" si="0"/>
        <v>0</v>
      </c>
      <c r="AO59" s="323"/>
      <c r="AP59" s="323"/>
      <c r="AQ59" s="90" t="s">
        <v>76</v>
      </c>
      <c r="AR59" s="91"/>
      <c r="AS59" s="92">
        <v>0</v>
      </c>
      <c r="AT59" s="93">
        <f t="shared" si="1"/>
        <v>0</v>
      </c>
      <c r="AU59" s="94">
        <f>'SO 05 - 507_079 Krumsín O1'!P81</f>
        <v>0</v>
      </c>
      <c r="AV59" s="93">
        <f>'SO 05 - 507_079 Krumsín O1'!J33</f>
        <v>0</v>
      </c>
      <c r="AW59" s="93">
        <f>'SO 05 - 507_079 Krumsín O1'!J34</f>
        <v>0</v>
      </c>
      <c r="AX59" s="93">
        <f>'SO 05 - 507_079 Krumsín O1'!J35</f>
        <v>0</v>
      </c>
      <c r="AY59" s="93">
        <f>'SO 05 - 507_079 Krumsín O1'!J36</f>
        <v>0</v>
      </c>
      <c r="AZ59" s="93">
        <f>'SO 05 - 507_079 Krumsín O1'!F33</f>
        <v>0</v>
      </c>
      <c r="BA59" s="93">
        <f>'SO 05 - 507_079 Krumsín O1'!F34</f>
        <v>0</v>
      </c>
      <c r="BB59" s="93">
        <f>'SO 05 - 507_079 Krumsín O1'!F35</f>
        <v>0</v>
      </c>
      <c r="BC59" s="93">
        <f>'SO 05 - 507_079 Krumsín O1'!F36</f>
        <v>0</v>
      </c>
      <c r="BD59" s="95">
        <f>'SO 05 - 507_079 Krumsín O1'!F37</f>
        <v>0</v>
      </c>
      <c r="BT59" s="96" t="s">
        <v>77</v>
      </c>
      <c r="BV59" s="96" t="s">
        <v>71</v>
      </c>
      <c r="BW59" s="96" t="s">
        <v>91</v>
      </c>
      <c r="BX59" s="96" t="s">
        <v>5</v>
      </c>
      <c r="CL59" s="96" t="s">
        <v>19</v>
      </c>
      <c r="CM59" s="96" t="s">
        <v>79</v>
      </c>
    </row>
    <row r="60" spans="1:91" s="7" customFormat="1" ht="14.45" customHeight="1">
      <c r="A60" s="86" t="s">
        <v>73</v>
      </c>
      <c r="B60" s="87"/>
      <c r="C60" s="88"/>
      <c r="D60" s="297" t="s">
        <v>92</v>
      </c>
      <c r="E60" s="297"/>
      <c r="F60" s="297"/>
      <c r="G60" s="297"/>
      <c r="H60" s="297"/>
      <c r="I60" s="89"/>
      <c r="J60" s="297" t="s">
        <v>93</v>
      </c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322">
        <f>'SO 06 - 507_105 Pivín O2'!J30</f>
        <v>0</v>
      </c>
      <c r="AH60" s="323"/>
      <c r="AI60" s="323"/>
      <c r="AJ60" s="323"/>
      <c r="AK60" s="323"/>
      <c r="AL60" s="323"/>
      <c r="AM60" s="323"/>
      <c r="AN60" s="322">
        <f t="shared" si="0"/>
        <v>0</v>
      </c>
      <c r="AO60" s="323"/>
      <c r="AP60" s="323"/>
      <c r="AQ60" s="90" t="s">
        <v>76</v>
      </c>
      <c r="AR60" s="91"/>
      <c r="AS60" s="92">
        <v>0</v>
      </c>
      <c r="AT60" s="93">
        <f t="shared" si="1"/>
        <v>0</v>
      </c>
      <c r="AU60" s="94">
        <f>'SO 06 - 507_105 Pivín O2'!P81</f>
        <v>0</v>
      </c>
      <c r="AV60" s="93">
        <f>'SO 06 - 507_105 Pivín O2'!J33</f>
        <v>0</v>
      </c>
      <c r="AW60" s="93">
        <f>'SO 06 - 507_105 Pivín O2'!J34</f>
        <v>0</v>
      </c>
      <c r="AX60" s="93">
        <f>'SO 06 - 507_105 Pivín O2'!J35</f>
        <v>0</v>
      </c>
      <c r="AY60" s="93">
        <f>'SO 06 - 507_105 Pivín O2'!J36</f>
        <v>0</v>
      </c>
      <c r="AZ60" s="93">
        <f>'SO 06 - 507_105 Pivín O2'!F33</f>
        <v>0</v>
      </c>
      <c r="BA60" s="93">
        <f>'SO 06 - 507_105 Pivín O2'!F34</f>
        <v>0</v>
      </c>
      <c r="BB60" s="93">
        <f>'SO 06 - 507_105 Pivín O2'!F35</f>
        <v>0</v>
      </c>
      <c r="BC60" s="93">
        <f>'SO 06 - 507_105 Pivín O2'!F36</f>
        <v>0</v>
      </c>
      <c r="BD60" s="95">
        <f>'SO 06 - 507_105 Pivín O2'!F37</f>
        <v>0</v>
      </c>
      <c r="BT60" s="96" t="s">
        <v>77</v>
      </c>
      <c r="BV60" s="96" t="s">
        <v>71</v>
      </c>
      <c r="BW60" s="96" t="s">
        <v>94</v>
      </c>
      <c r="BX60" s="96" t="s">
        <v>5</v>
      </c>
      <c r="CL60" s="96" t="s">
        <v>19</v>
      </c>
      <c r="CM60" s="96" t="s">
        <v>79</v>
      </c>
    </row>
    <row r="61" spans="1:91" s="7" customFormat="1" ht="14.45" customHeight="1">
      <c r="A61" s="86" t="s">
        <v>73</v>
      </c>
      <c r="B61" s="87"/>
      <c r="C61" s="88"/>
      <c r="D61" s="297" t="s">
        <v>95</v>
      </c>
      <c r="E61" s="297"/>
      <c r="F61" s="297"/>
      <c r="G61" s="297"/>
      <c r="H61" s="297"/>
      <c r="I61" s="89"/>
      <c r="J61" s="297" t="s">
        <v>96</v>
      </c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97"/>
      <c r="AG61" s="322">
        <f>'SO 07 - 508_072 HMZ Prose...'!J30</f>
        <v>0</v>
      </c>
      <c r="AH61" s="323"/>
      <c r="AI61" s="323"/>
      <c r="AJ61" s="323"/>
      <c r="AK61" s="323"/>
      <c r="AL61" s="323"/>
      <c r="AM61" s="323"/>
      <c r="AN61" s="322">
        <f t="shared" si="0"/>
        <v>0</v>
      </c>
      <c r="AO61" s="323"/>
      <c r="AP61" s="323"/>
      <c r="AQ61" s="90" t="s">
        <v>76</v>
      </c>
      <c r="AR61" s="91"/>
      <c r="AS61" s="92">
        <v>0</v>
      </c>
      <c r="AT61" s="93">
        <f t="shared" si="1"/>
        <v>0</v>
      </c>
      <c r="AU61" s="94">
        <f>'SO 07 - 508_072 HMZ Prose...'!P81</f>
        <v>0</v>
      </c>
      <c r="AV61" s="93">
        <f>'SO 07 - 508_072 HMZ Prose...'!J33</f>
        <v>0</v>
      </c>
      <c r="AW61" s="93">
        <f>'SO 07 - 508_072 HMZ Prose...'!J34</f>
        <v>0</v>
      </c>
      <c r="AX61" s="93">
        <f>'SO 07 - 508_072 HMZ Prose...'!J35</f>
        <v>0</v>
      </c>
      <c r="AY61" s="93">
        <f>'SO 07 - 508_072 HMZ Prose...'!J36</f>
        <v>0</v>
      </c>
      <c r="AZ61" s="93">
        <f>'SO 07 - 508_072 HMZ Prose...'!F33</f>
        <v>0</v>
      </c>
      <c r="BA61" s="93">
        <f>'SO 07 - 508_072 HMZ Prose...'!F34</f>
        <v>0</v>
      </c>
      <c r="BB61" s="93">
        <f>'SO 07 - 508_072 HMZ Prose...'!F35</f>
        <v>0</v>
      </c>
      <c r="BC61" s="93">
        <f>'SO 07 - 508_072 HMZ Prose...'!F36</f>
        <v>0</v>
      </c>
      <c r="BD61" s="95">
        <f>'SO 07 - 508_072 HMZ Prose...'!F37</f>
        <v>0</v>
      </c>
      <c r="BT61" s="96" t="s">
        <v>77</v>
      </c>
      <c r="BV61" s="96" t="s">
        <v>71</v>
      </c>
      <c r="BW61" s="96" t="s">
        <v>97</v>
      </c>
      <c r="BX61" s="96" t="s">
        <v>5</v>
      </c>
      <c r="CL61" s="96" t="s">
        <v>19</v>
      </c>
      <c r="CM61" s="96" t="s">
        <v>79</v>
      </c>
    </row>
    <row r="62" spans="1:91" s="7" customFormat="1" ht="14.45" customHeight="1">
      <c r="A62" s="86" t="s">
        <v>73</v>
      </c>
      <c r="B62" s="87"/>
      <c r="C62" s="88"/>
      <c r="D62" s="297" t="s">
        <v>98</v>
      </c>
      <c r="E62" s="297"/>
      <c r="F62" s="297"/>
      <c r="G62" s="297"/>
      <c r="H62" s="297"/>
      <c r="I62" s="89"/>
      <c r="J62" s="297" t="s">
        <v>99</v>
      </c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322">
        <f>'SO 08 - 507_044 Bohuslavi...'!J30</f>
        <v>0</v>
      </c>
      <c r="AH62" s="323"/>
      <c r="AI62" s="323"/>
      <c r="AJ62" s="323"/>
      <c r="AK62" s="323"/>
      <c r="AL62" s="323"/>
      <c r="AM62" s="323"/>
      <c r="AN62" s="322">
        <f t="shared" si="0"/>
        <v>0</v>
      </c>
      <c r="AO62" s="323"/>
      <c r="AP62" s="323"/>
      <c r="AQ62" s="90" t="s">
        <v>76</v>
      </c>
      <c r="AR62" s="91"/>
      <c r="AS62" s="92">
        <v>0</v>
      </c>
      <c r="AT62" s="93">
        <f t="shared" si="1"/>
        <v>0</v>
      </c>
      <c r="AU62" s="94">
        <f>'SO 08 - 507_044 Bohuslavi...'!P81</f>
        <v>0</v>
      </c>
      <c r="AV62" s="93">
        <f>'SO 08 - 507_044 Bohuslavi...'!J33</f>
        <v>0</v>
      </c>
      <c r="AW62" s="93">
        <f>'SO 08 - 507_044 Bohuslavi...'!J34</f>
        <v>0</v>
      </c>
      <c r="AX62" s="93">
        <f>'SO 08 - 507_044 Bohuslavi...'!J35</f>
        <v>0</v>
      </c>
      <c r="AY62" s="93">
        <f>'SO 08 - 507_044 Bohuslavi...'!J36</f>
        <v>0</v>
      </c>
      <c r="AZ62" s="93">
        <f>'SO 08 - 507_044 Bohuslavi...'!F33</f>
        <v>0</v>
      </c>
      <c r="BA62" s="93">
        <f>'SO 08 - 507_044 Bohuslavi...'!F34</f>
        <v>0</v>
      </c>
      <c r="BB62" s="93">
        <f>'SO 08 - 507_044 Bohuslavi...'!F35</f>
        <v>0</v>
      </c>
      <c r="BC62" s="93">
        <f>'SO 08 - 507_044 Bohuslavi...'!F36</f>
        <v>0</v>
      </c>
      <c r="BD62" s="95">
        <f>'SO 08 - 507_044 Bohuslavi...'!F37</f>
        <v>0</v>
      </c>
      <c r="BT62" s="96" t="s">
        <v>77</v>
      </c>
      <c r="BV62" s="96" t="s">
        <v>71</v>
      </c>
      <c r="BW62" s="96" t="s">
        <v>100</v>
      </c>
      <c r="BX62" s="96" t="s">
        <v>5</v>
      </c>
      <c r="CL62" s="96" t="s">
        <v>19</v>
      </c>
      <c r="CM62" s="96" t="s">
        <v>79</v>
      </c>
    </row>
    <row r="63" spans="1:91" s="7" customFormat="1" ht="14.45" customHeight="1">
      <c r="A63" s="86" t="s">
        <v>73</v>
      </c>
      <c r="B63" s="87"/>
      <c r="C63" s="88"/>
      <c r="D63" s="297" t="s">
        <v>101</v>
      </c>
      <c r="E63" s="297"/>
      <c r="F63" s="297"/>
      <c r="G63" s="297"/>
      <c r="H63" s="297"/>
      <c r="I63" s="89"/>
      <c r="J63" s="297" t="s">
        <v>102</v>
      </c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322">
        <f>'SO 09 - 507_127 Ptení O4'!J30</f>
        <v>0</v>
      </c>
      <c r="AH63" s="323"/>
      <c r="AI63" s="323"/>
      <c r="AJ63" s="323"/>
      <c r="AK63" s="323"/>
      <c r="AL63" s="323"/>
      <c r="AM63" s="323"/>
      <c r="AN63" s="322">
        <f t="shared" si="0"/>
        <v>0</v>
      </c>
      <c r="AO63" s="323"/>
      <c r="AP63" s="323"/>
      <c r="AQ63" s="90" t="s">
        <v>76</v>
      </c>
      <c r="AR63" s="91"/>
      <c r="AS63" s="92">
        <v>0</v>
      </c>
      <c r="AT63" s="93">
        <f t="shared" si="1"/>
        <v>0</v>
      </c>
      <c r="AU63" s="94">
        <f>'SO 09 - 507_127 Ptení O4'!P81</f>
        <v>0</v>
      </c>
      <c r="AV63" s="93">
        <f>'SO 09 - 507_127 Ptení O4'!J33</f>
        <v>0</v>
      </c>
      <c r="AW63" s="93">
        <f>'SO 09 - 507_127 Ptení O4'!J34</f>
        <v>0</v>
      </c>
      <c r="AX63" s="93">
        <f>'SO 09 - 507_127 Ptení O4'!J35</f>
        <v>0</v>
      </c>
      <c r="AY63" s="93">
        <f>'SO 09 - 507_127 Ptení O4'!J36</f>
        <v>0</v>
      </c>
      <c r="AZ63" s="93">
        <f>'SO 09 - 507_127 Ptení O4'!F33</f>
        <v>0</v>
      </c>
      <c r="BA63" s="93">
        <f>'SO 09 - 507_127 Ptení O4'!F34</f>
        <v>0</v>
      </c>
      <c r="BB63" s="93">
        <f>'SO 09 - 507_127 Ptení O4'!F35</f>
        <v>0</v>
      </c>
      <c r="BC63" s="93">
        <f>'SO 09 - 507_127 Ptení O4'!F36</f>
        <v>0</v>
      </c>
      <c r="BD63" s="95">
        <f>'SO 09 - 507_127 Ptení O4'!F37</f>
        <v>0</v>
      </c>
      <c r="BT63" s="96" t="s">
        <v>77</v>
      </c>
      <c r="BV63" s="96" t="s">
        <v>71</v>
      </c>
      <c r="BW63" s="96" t="s">
        <v>103</v>
      </c>
      <c r="BX63" s="96" t="s">
        <v>5</v>
      </c>
      <c r="CL63" s="96" t="s">
        <v>19</v>
      </c>
      <c r="CM63" s="96" t="s">
        <v>79</v>
      </c>
    </row>
    <row r="64" spans="1:91" s="7" customFormat="1" ht="14.45" customHeight="1">
      <c r="A64" s="86" t="s">
        <v>73</v>
      </c>
      <c r="B64" s="87"/>
      <c r="C64" s="88"/>
      <c r="D64" s="297" t="s">
        <v>104</v>
      </c>
      <c r="E64" s="297"/>
      <c r="F64" s="297"/>
      <c r="G64" s="297"/>
      <c r="H64" s="297"/>
      <c r="I64" s="89"/>
      <c r="J64" s="297" t="s">
        <v>105</v>
      </c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322">
        <f>'SO 10 - 505_009 HMZ Nahos...'!J30</f>
        <v>0</v>
      </c>
      <c r="AH64" s="323"/>
      <c r="AI64" s="323"/>
      <c r="AJ64" s="323"/>
      <c r="AK64" s="323"/>
      <c r="AL64" s="323"/>
      <c r="AM64" s="323"/>
      <c r="AN64" s="322">
        <f t="shared" si="0"/>
        <v>0</v>
      </c>
      <c r="AO64" s="323"/>
      <c r="AP64" s="323"/>
      <c r="AQ64" s="90" t="s">
        <v>76</v>
      </c>
      <c r="AR64" s="91"/>
      <c r="AS64" s="92">
        <v>0</v>
      </c>
      <c r="AT64" s="93">
        <f t="shared" si="1"/>
        <v>0</v>
      </c>
      <c r="AU64" s="94">
        <f>'SO 10 - 505_009 HMZ Nahos...'!P83</f>
        <v>0</v>
      </c>
      <c r="AV64" s="93">
        <f>'SO 10 - 505_009 HMZ Nahos...'!J33</f>
        <v>0</v>
      </c>
      <c r="AW64" s="93">
        <f>'SO 10 - 505_009 HMZ Nahos...'!J34</f>
        <v>0</v>
      </c>
      <c r="AX64" s="93">
        <f>'SO 10 - 505_009 HMZ Nahos...'!J35</f>
        <v>0</v>
      </c>
      <c r="AY64" s="93">
        <f>'SO 10 - 505_009 HMZ Nahos...'!J36</f>
        <v>0</v>
      </c>
      <c r="AZ64" s="93">
        <f>'SO 10 - 505_009 HMZ Nahos...'!F33</f>
        <v>0</v>
      </c>
      <c r="BA64" s="93">
        <f>'SO 10 - 505_009 HMZ Nahos...'!F34</f>
        <v>0</v>
      </c>
      <c r="BB64" s="93">
        <f>'SO 10 - 505_009 HMZ Nahos...'!F35</f>
        <v>0</v>
      </c>
      <c r="BC64" s="93">
        <f>'SO 10 - 505_009 HMZ Nahos...'!F36</f>
        <v>0</v>
      </c>
      <c r="BD64" s="95">
        <f>'SO 10 - 505_009 HMZ Nahos...'!F37</f>
        <v>0</v>
      </c>
      <c r="BT64" s="96" t="s">
        <v>77</v>
      </c>
      <c r="BV64" s="96" t="s">
        <v>71</v>
      </c>
      <c r="BW64" s="96" t="s">
        <v>106</v>
      </c>
      <c r="BX64" s="96" t="s">
        <v>5</v>
      </c>
      <c r="CL64" s="96" t="s">
        <v>19</v>
      </c>
      <c r="CM64" s="96" t="s">
        <v>79</v>
      </c>
    </row>
    <row r="65" spans="1:91" s="7" customFormat="1" ht="14.45" customHeight="1">
      <c r="A65" s="86" t="s">
        <v>73</v>
      </c>
      <c r="B65" s="87"/>
      <c r="C65" s="88"/>
      <c r="D65" s="297" t="s">
        <v>107</v>
      </c>
      <c r="E65" s="297"/>
      <c r="F65" s="297"/>
      <c r="G65" s="297"/>
      <c r="H65" s="297"/>
      <c r="I65" s="89"/>
      <c r="J65" s="297" t="s">
        <v>108</v>
      </c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322">
        <f>'SO 11 - 505_010 HMZ Nahoš...'!J30</f>
        <v>0</v>
      </c>
      <c r="AH65" s="323"/>
      <c r="AI65" s="323"/>
      <c r="AJ65" s="323"/>
      <c r="AK65" s="323"/>
      <c r="AL65" s="323"/>
      <c r="AM65" s="323"/>
      <c r="AN65" s="322">
        <f t="shared" si="0"/>
        <v>0</v>
      </c>
      <c r="AO65" s="323"/>
      <c r="AP65" s="323"/>
      <c r="AQ65" s="90" t="s">
        <v>76</v>
      </c>
      <c r="AR65" s="91"/>
      <c r="AS65" s="92">
        <v>0</v>
      </c>
      <c r="AT65" s="93">
        <f t="shared" si="1"/>
        <v>0</v>
      </c>
      <c r="AU65" s="94">
        <f>'SO 11 - 505_010 HMZ Nahoš...'!P83</f>
        <v>0</v>
      </c>
      <c r="AV65" s="93">
        <f>'SO 11 - 505_010 HMZ Nahoš...'!J33</f>
        <v>0</v>
      </c>
      <c r="AW65" s="93">
        <f>'SO 11 - 505_010 HMZ Nahoš...'!J34</f>
        <v>0</v>
      </c>
      <c r="AX65" s="93">
        <f>'SO 11 - 505_010 HMZ Nahoš...'!J35</f>
        <v>0</v>
      </c>
      <c r="AY65" s="93">
        <f>'SO 11 - 505_010 HMZ Nahoš...'!J36</f>
        <v>0</v>
      </c>
      <c r="AZ65" s="93">
        <f>'SO 11 - 505_010 HMZ Nahoš...'!F33</f>
        <v>0</v>
      </c>
      <c r="BA65" s="93">
        <f>'SO 11 - 505_010 HMZ Nahoš...'!F34</f>
        <v>0</v>
      </c>
      <c r="BB65" s="93">
        <f>'SO 11 - 505_010 HMZ Nahoš...'!F35</f>
        <v>0</v>
      </c>
      <c r="BC65" s="93">
        <f>'SO 11 - 505_010 HMZ Nahoš...'!F36</f>
        <v>0</v>
      </c>
      <c r="BD65" s="95">
        <f>'SO 11 - 505_010 HMZ Nahoš...'!F37</f>
        <v>0</v>
      </c>
      <c r="BT65" s="96" t="s">
        <v>77</v>
      </c>
      <c r="BV65" s="96" t="s">
        <v>71</v>
      </c>
      <c r="BW65" s="96" t="s">
        <v>109</v>
      </c>
      <c r="BX65" s="96" t="s">
        <v>5</v>
      </c>
      <c r="CL65" s="96" t="s">
        <v>19</v>
      </c>
      <c r="CM65" s="96" t="s">
        <v>79</v>
      </c>
    </row>
    <row r="66" spans="1:91" s="7" customFormat="1" ht="14.45" customHeight="1">
      <c r="A66" s="86" t="s">
        <v>73</v>
      </c>
      <c r="B66" s="87"/>
      <c r="C66" s="88"/>
      <c r="D66" s="297" t="s">
        <v>110</v>
      </c>
      <c r="E66" s="297"/>
      <c r="F66" s="297"/>
      <c r="G66" s="297"/>
      <c r="H66" s="297"/>
      <c r="I66" s="89"/>
      <c r="J66" s="297" t="s">
        <v>111</v>
      </c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322">
        <f>'SO 12 - 505_011 HMZ Nahoš...'!J30</f>
        <v>0</v>
      </c>
      <c r="AH66" s="323"/>
      <c r="AI66" s="323"/>
      <c r="AJ66" s="323"/>
      <c r="AK66" s="323"/>
      <c r="AL66" s="323"/>
      <c r="AM66" s="323"/>
      <c r="AN66" s="322">
        <f t="shared" si="0"/>
        <v>0</v>
      </c>
      <c r="AO66" s="323"/>
      <c r="AP66" s="323"/>
      <c r="AQ66" s="90" t="s">
        <v>76</v>
      </c>
      <c r="AR66" s="91"/>
      <c r="AS66" s="92">
        <v>0</v>
      </c>
      <c r="AT66" s="93">
        <f t="shared" si="1"/>
        <v>0</v>
      </c>
      <c r="AU66" s="94">
        <f>'SO 12 - 505_011 HMZ Nahoš...'!P83</f>
        <v>0</v>
      </c>
      <c r="AV66" s="93">
        <f>'SO 12 - 505_011 HMZ Nahoš...'!J33</f>
        <v>0</v>
      </c>
      <c r="AW66" s="93">
        <f>'SO 12 - 505_011 HMZ Nahoš...'!J34</f>
        <v>0</v>
      </c>
      <c r="AX66" s="93">
        <f>'SO 12 - 505_011 HMZ Nahoš...'!J35</f>
        <v>0</v>
      </c>
      <c r="AY66" s="93">
        <f>'SO 12 - 505_011 HMZ Nahoš...'!J36</f>
        <v>0</v>
      </c>
      <c r="AZ66" s="93">
        <f>'SO 12 - 505_011 HMZ Nahoš...'!F33</f>
        <v>0</v>
      </c>
      <c r="BA66" s="93">
        <f>'SO 12 - 505_011 HMZ Nahoš...'!F34</f>
        <v>0</v>
      </c>
      <c r="BB66" s="93">
        <f>'SO 12 - 505_011 HMZ Nahoš...'!F35</f>
        <v>0</v>
      </c>
      <c r="BC66" s="93">
        <f>'SO 12 - 505_011 HMZ Nahoš...'!F36</f>
        <v>0</v>
      </c>
      <c r="BD66" s="95">
        <f>'SO 12 - 505_011 HMZ Nahoš...'!F37</f>
        <v>0</v>
      </c>
      <c r="BT66" s="96" t="s">
        <v>77</v>
      </c>
      <c r="BV66" s="96" t="s">
        <v>71</v>
      </c>
      <c r="BW66" s="96" t="s">
        <v>112</v>
      </c>
      <c r="BX66" s="96" t="s">
        <v>5</v>
      </c>
      <c r="CL66" s="96" t="s">
        <v>19</v>
      </c>
      <c r="CM66" s="96" t="s">
        <v>79</v>
      </c>
    </row>
    <row r="67" spans="1:91" s="7" customFormat="1" ht="14.45" customHeight="1">
      <c r="A67" s="86" t="s">
        <v>73</v>
      </c>
      <c r="B67" s="87"/>
      <c r="C67" s="88"/>
      <c r="D67" s="297" t="s">
        <v>113</v>
      </c>
      <c r="E67" s="297"/>
      <c r="F67" s="297"/>
      <c r="G67" s="297"/>
      <c r="H67" s="297"/>
      <c r="I67" s="89"/>
      <c r="J67" s="297" t="s">
        <v>114</v>
      </c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322">
        <f>'SO 13 - 508_001 HMZ Přero...'!J30</f>
        <v>0</v>
      </c>
      <c r="AH67" s="323"/>
      <c r="AI67" s="323"/>
      <c r="AJ67" s="323"/>
      <c r="AK67" s="323"/>
      <c r="AL67" s="323"/>
      <c r="AM67" s="323"/>
      <c r="AN67" s="322">
        <f t="shared" si="0"/>
        <v>0</v>
      </c>
      <c r="AO67" s="323"/>
      <c r="AP67" s="323"/>
      <c r="AQ67" s="90" t="s">
        <v>76</v>
      </c>
      <c r="AR67" s="91"/>
      <c r="AS67" s="97">
        <v>0</v>
      </c>
      <c r="AT67" s="98">
        <f t="shared" si="1"/>
        <v>0</v>
      </c>
      <c r="AU67" s="99">
        <f>'SO 13 - 508_001 HMZ Přero...'!P83</f>
        <v>0</v>
      </c>
      <c r="AV67" s="98">
        <f>'SO 13 - 508_001 HMZ Přero...'!J33</f>
        <v>0</v>
      </c>
      <c r="AW67" s="98">
        <f>'SO 13 - 508_001 HMZ Přero...'!J34</f>
        <v>0</v>
      </c>
      <c r="AX67" s="98">
        <f>'SO 13 - 508_001 HMZ Přero...'!J35</f>
        <v>0</v>
      </c>
      <c r="AY67" s="98">
        <f>'SO 13 - 508_001 HMZ Přero...'!J36</f>
        <v>0</v>
      </c>
      <c r="AZ67" s="98">
        <f>'SO 13 - 508_001 HMZ Přero...'!F33</f>
        <v>0</v>
      </c>
      <c r="BA67" s="98">
        <f>'SO 13 - 508_001 HMZ Přero...'!F34</f>
        <v>0</v>
      </c>
      <c r="BB67" s="98">
        <f>'SO 13 - 508_001 HMZ Přero...'!F35</f>
        <v>0</v>
      </c>
      <c r="BC67" s="98">
        <f>'SO 13 - 508_001 HMZ Přero...'!F36</f>
        <v>0</v>
      </c>
      <c r="BD67" s="100">
        <f>'SO 13 - 508_001 HMZ Přero...'!F37</f>
        <v>0</v>
      </c>
      <c r="BT67" s="96" t="s">
        <v>77</v>
      </c>
      <c r="BV67" s="96" t="s">
        <v>71</v>
      </c>
      <c r="BW67" s="96" t="s">
        <v>115</v>
      </c>
      <c r="BX67" s="96" t="s">
        <v>5</v>
      </c>
      <c r="CL67" s="96" t="s">
        <v>19</v>
      </c>
      <c r="CM67" s="96" t="s">
        <v>79</v>
      </c>
    </row>
    <row r="68" spans="1:91" s="2" customFormat="1" ht="30" customHeight="1">
      <c r="A68" s="34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9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91" s="2" customFormat="1" ht="6.95" customHeight="1">
      <c r="A69" s="34"/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39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</sheetData>
  <sheetProtection algorithmName="SHA-512" hashValue="m4UL2byHn+d44Ex4MvueOuAN20zn+c8JJs0Ig2eQPBy5j6LqojvxpuQVjQ05rk9sRMHGyjlNgNBr/NzXLpAaTA==" saltValue="Eo2zu9ey3fObswGcj/CXBHoYqTpaQOJJr/3MfEPwUY7oFjUYshFecgYqZFkBTCt+fT95YQZXLrga6YWKHzd1nw==" spinCount="100000" sheet="1" objects="1" scenarios="1" formatColumns="0" formatRows="0"/>
  <mergeCells count="90">
    <mergeCell ref="AN67:AP67"/>
    <mergeCell ref="AG67:AM67"/>
    <mergeCell ref="AN54:AP54"/>
    <mergeCell ref="AN55:AP55"/>
    <mergeCell ref="AS49:AT51"/>
    <mergeCell ref="AN65:AP65"/>
    <mergeCell ref="AG65:AM65"/>
    <mergeCell ref="AN66:AP66"/>
    <mergeCell ref="AG66:AM66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56:AM56"/>
    <mergeCell ref="AG58:AM58"/>
    <mergeCell ref="AM47:AN47"/>
    <mergeCell ref="AM49:AP49"/>
    <mergeCell ref="AM50:AP50"/>
    <mergeCell ref="AK32:AO32"/>
    <mergeCell ref="L32:P32"/>
    <mergeCell ref="W32:AE32"/>
    <mergeCell ref="AK33:AO33"/>
    <mergeCell ref="L33:P33"/>
    <mergeCell ref="W33:AE33"/>
    <mergeCell ref="L30:P30"/>
    <mergeCell ref="W30:AE30"/>
    <mergeCell ref="L31:P31"/>
    <mergeCell ref="W31:AE31"/>
    <mergeCell ref="AK31:AO31"/>
    <mergeCell ref="D67:H67"/>
    <mergeCell ref="J67:AF67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45:AO45"/>
    <mergeCell ref="D65:H65"/>
    <mergeCell ref="J65:AF65"/>
    <mergeCell ref="D66:H66"/>
    <mergeCell ref="J66:AF66"/>
    <mergeCell ref="AG64:AM64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C52:G52"/>
    <mergeCell ref="D61:H61"/>
    <mergeCell ref="D58:H58"/>
    <mergeCell ref="D55:H55"/>
    <mergeCell ref="D59:H59"/>
    <mergeCell ref="D60:H60"/>
    <mergeCell ref="D56:H56"/>
    <mergeCell ref="D57:H57"/>
  </mergeCells>
  <hyperlinks>
    <hyperlink ref="A55" location="'SO 01 - 508_024 HMZ Draho...'!C2" display="/" xr:uid="{00000000-0004-0000-0000-000000000000}"/>
    <hyperlink ref="A56" location="'SO 02 - 508_004 HMZ Dluoh...'!C2" display="/" xr:uid="{00000000-0004-0000-0000-000001000000}"/>
    <hyperlink ref="A57" location="'SO 03 - 505_013 HMZ Hradč...'!C2" display="/" xr:uid="{00000000-0004-0000-0000-000002000000}"/>
    <hyperlink ref="A58" location="'SO 04 - 507_091 Obědkoviice'!C2" display="/" xr:uid="{00000000-0004-0000-0000-000003000000}"/>
    <hyperlink ref="A59" location="'SO 05 - 507_079 Krumsín O1'!C2" display="/" xr:uid="{00000000-0004-0000-0000-000004000000}"/>
    <hyperlink ref="A60" location="'SO 06 - 507_105 Pivín O2'!C2" display="/" xr:uid="{00000000-0004-0000-0000-000005000000}"/>
    <hyperlink ref="A61" location="'SO 07 - 508_072 HMZ Prose...'!C2" display="/" xr:uid="{00000000-0004-0000-0000-000006000000}"/>
    <hyperlink ref="A62" location="'SO 08 - 507_044 Bohuslavi...'!C2" display="/" xr:uid="{00000000-0004-0000-0000-000007000000}"/>
    <hyperlink ref="A63" location="'SO 09 - 507_127 Ptení O4'!C2" display="/" xr:uid="{00000000-0004-0000-0000-000008000000}"/>
    <hyperlink ref="A64" location="'SO 10 - 505_009 HMZ Nahos...'!C2" display="/" xr:uid="{00000000-0004-0000-0000-000009000000}"/>
    <hyperlink ref="A65" location="'SO 11 - 505_010 HMZ Nahoš...'!C2" display="/" xr:uid="{00000000-0004-0000-0000-00000A000000}"/>
    <hyperlink ref="A66" location="'SO 12 - 505_011 HMZ Nahoš...'!C2" display="/" xr:uid="{00000000-0004-0000-0000-00000B000000}"/>
    <hyperlink ref="A67" location="'SO 13 - 508_001 HMZ Přero...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103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217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ROUND((SUM(BE81:BE91)),  2)</f>
        <v>0</v>
      </c>
      <c r="G33" s="34"/>
      <c r="H33" s="34"/>
      <c r="I33" s="118">
        <v>0.21</v>
      </c>
      <c r="J33" s="117">
        <f>ROUND(((SUM(BE81:BE91))*I33),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ROUND((SUM(BF81:BF91)),  2)</f>
        <v>0</v>
      </c>
      <c r="G34" s="34"/>
      <c r="H34" s="34"/>
      <c r="I34" s="118">
        <v>0.12</v>
      </c>
      <c r="J34" s="117">
        <f>ROUND(((SUM(BF81:BF91))*I34),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ROUND((SUM(BG81:BG91)),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ROUND((SUM(BH81:BH91)),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ROUND((SUM(BI81:BI91)),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09 - 507_127 Ptení O4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127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2" t="str">
        <f>E7</f>
        <v>Údržba HOZ Prostějovsko a Přerovsko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117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9" t="str">
        <f>E9</f>
        <v>SO 09 - 507_127 Ptení O4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Prostějovsko a Přerovsko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6.45" customHeight="1">
      <c r="A77" s="34"/>
      <c r="B77" s="35"/>
      <c r="C77" s="29" t="s">
        <v>24</v>
      </c>
      <c r="D77" s="36"/>
      <c r="E77" s="36"/>
      <c r="F77" s="27" t="str">
        <f>E15</f>
        <v>Státní pozemkový úřad</v>
      </c>
      <c r="G77" s="36"/>
      <c r="H77" s="36"/>
      <c r="I77" s="29" t="s">
        <v>30</v>
      </c>
      <c r="J77" s="32" t="str">
        <f>E21</f>
        <v>Státní pozemkový úřad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6.45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>Státní pozemkový úřad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128</v>
      </c>
      <c r="D80" s="149" t="s">
        <v>54</v>
      </c>
      <c r="E80" s="149" t="s">
        <v>50</v>
      </c>
      <c r="F80" s="149" t="s">
        <v>51</v>
      </c>
      <c r="G80" s="149" t="s">
        <v>129</v>
      </c>
      <c r="H80" s="149" t="s">
        <v>130</v>
      </c>
      <c r="I80" s="149" t="s">
        <v>131</v>
      </c>
      <c r="J80" s="149" t="s">
        <v>121</v>
      </c>
      <c r="K80" s="150" t="s">
        <v>132</v>
      </c>
      <c r="L80" s="151"/>
      <c r="M80" s="68" t="s">
        <v>19</v>
      </c>
      <c r="N80" s="69" t="s">
        <v>39</v>
      </c>
      <c r="O80" s="69" t="s">
        <v>133</v>
      </c>
      <c r="P80" s="69" t="s">
        <v>134</v>
      </c>
      <c r="Q80" s="69" t="s">
        <v>135</v>
      </c>
      <c r="R80" s="69" t="s">
        <v>136</v>
      </c>
      <c r="S80" s="69" t="s">
        <v>137</v>
      </c>
      <c r="T80" s="70" t="s">
        <v>138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122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140</v>
      </c>
      <c r="F82" s="160" t="s">
        <v>141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142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143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SUM(P84:P91)</f>
        <v>0</v>
      </c>
      <c r="Q83" s="165"/>
      <c r="R83" s="166">
        <f>SUM(R84:R91)</f>
        <v>0</v>
      </c>
      <c r="S83" s="165"/>
      <c r="T83" s="167">
        <f>SUM(T84:T91)</f>
        <v>0</v>
      </c>
      <c r="AR83" s="168" t="s">
        <v>77</v>
      </c>
      <c r="AT83" s="169" t="s">
        <v>68</v>
      </c>
      <c r="AU83" s="169" t="s">
        <v>77</v>
      </c>
      <c r="AY83" s="168" t="s">
        <v>142</v>
      </c>
      <c r="BK83" s="170">
        <f>SUM(BK84:BK91)</f>
        <v>0</v>
      </c>
    </row>
    <row r="84" spans="1:65" s="2" customFormat="1" ht="14.45" customHeight="1">
      <c r="A84" s="34"/>
      <c r="B84" s="35"/>
      <c r="C84" s="173" t="s">
        <v>79</v>
      </c>
      <c r="D84" s="173" t="s">
        <v>144</v>
      </c>
      <c r="E84" s="174" t="s">
        <v>145</v>
      </c>
      <c r="F84" s="175" t="s">
        <v>146</v>
      </c>
      <c r="G84" s="176" t="s">
        <v>147</v>
      </c>
      <c r="H84" s="177">
        <v>0.24</v>
      </c>
      <c r="I84" s="178"/>
      <c r="J84" s="179">
        <f>ROUND(I84*H84,2)</f>
        <v>0</v>
      </c>
      <c r="K84" s="175" t="s">
        <v>148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149</v>
      </c>
      <c r="AT84" s="184" t="s">
        <v>144</v>
      </c>
      <c r="AU84" s="184" t="s">
        <v>79</v>
      </c>
      <c r="AY84" s="17" t="s">
        <v>142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149</v>
      </c>
      <c r="BM84" s="184" t="s">
        <v>218</v>
      </c>
    </row>
    <row r="85" spans="1:65" s="2" customFormat="1" ht="11.25">
      <c r="A85" s="34"/>
      <c r="B85" s="35"/>
      <c r="C85" s="36"/>
      <c r="D85" s="186" t="s">
        <v>151</v>
      </c>
      <c r="E85" s="36"/>
      <c r="F85" s="187" t="s">
        <v>152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151</v>
      </c>
      <c r="AU85" s="17" t="s">
        <v>79</v>
      </c>
    </row>
    <row r="86" spans="1:65" s="2" customFormat="1" ht="11.25">
      <c r="A86" s="34"/>
      <c r="B86" s="35"/>
      <c r="C86" s="36"/>
      <c r="D86" s="191" t="s">
        <v>153</v>
      </c>
      <c r="E86" s="36"/>
      <c r="F86" s="192" t="s">
        <v>154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153</v>
      </c>
      <c r="AU86" s="17" t="s">
        <v>79</v>
      </c>
    </row>
    <row r="87" spans="1:65" s="13" customFormat="1" ht="11.25">
      <c r="B87" s="193"/>
      <c r="C87" s="194"/>
      <c r="D87" s="186" t="s">
        <v>155</v>
      </c>
      <c r="E87" s="195" t="s">
        <v>19</v>
      </c>
      <c r="F87" s="196" t="s">
        <v>219</v>
      </c>
      <c r="G87" s="194"/>
      <c r="H87" s="197">
        <v>0.24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155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142</v>
      </c>
    </row>
    <row r="88" spans="1:65" s="2" customFormat="1" ht="14.45" customHeight="1">
      <c r="A88" s="34"/>
      <c r="B88" s="35"/>
      <c r="C88" s="173" t="s">
        <v>77</v>
      </c>
      <c r="D88" s="173" t="s">
        <v>144</v>
      </c>
      <c r="E88" s="174" t="s">
        <v>157</v>
      </c>
      <c r="F88" s="175" t="s">
        <v>158</v>
      </c>
      <c r="G88" s="176" t="s">
        <v>147</v>
      </c>
      <c r="H88" s="177">
        <v>0.24</v>
      </c>
      <c r="I88" s="178"/>
      <c r="J88" s="179">
        <f>ROUND(I88*H88,2)</f>
        <v>0</v>
      </c>
      <c r="K88" s="175" t="s">
        <v>148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149</v>
      </c>
      <c r="AT88" s="184" t="s">
        <v>144</v>
      </c>
      <c r="AU88" s="184" t="s">
        <v>79</v>
      </c>
      <c r="AY88" s="17" t="s">
        <v>142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149</v>
      </c>
      <c r="BM88" s="184" t="s">
        <v>220</v>
      </c>
    </row>
    <row r="89" spans="1:65" s="2" customFormat="1" ht="11.25">
      <c r="A89" s="34"/>
      <c r="B89" s="35"/>
      <c r="C89" s="36"/>
      <c r="D89" s="186" t="s">
        <v>151</v>
      </c>
      <c r="E89" s="36"/>
      <c r="F89" s="187" t="s">
        <v>160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151</v>
      </c>
      <c r="AU89" s="17" t="s">
        <v>79</v>
      </c>
    </row>
    <row r="90" spans="1:65" s="2" customFormat="1" ht="11.25">
      <c r="A90" s="34"/>
      <c r="B90" s="35"/>
      <c r="C90" s="36"/>
      <c r="D90" s="191" t="s">
        <v>153</v>
      </c>
      <c r="E90" s="36"/>
      <c r="F90" s="192" t="s">
        <v>161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153</v>
      </c>
      <c r="AU90" s="17" t="s">
        <v>79</v>
      </c>
    </row>
    <row r="91" spans="1:65" s="13" customFormat="1" ht="11.25">
      <c r="B91" s="193"/>
      <c r="C91" s="194"/>
      <c r="D91" s="186" t="s">
        <v>155</v>
      </c>
      <c r="E91" s="195" t="s">
        <v>19</v>
      </c>
      <c r="F91" s="196" t="s">
        <v>219</v>
      </c>
      <c r="G91" s="194"/>
      <c r="H91" s="197">
        <v>0.24</v>
      </c>
      <c r="I91" s="198"/>
      <c r="J91" s="194"/>
      <c r="K91" s="194"/>
      <c r="L91" s="199"/>
      <c r="M91" s="205"/>
      <c r="N91" s="206"/>
      <c r="O91" s="206"/>
      <c r="P91" s="206"/>
      <c r="Q91" s="206"/>
      <c r="R91" s="206"/>
      <c r="S91" s="206"/>
      <c r="T91" s="207"/>
      <c r="AT91" s="203" t="s">
        <v>155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142</v>
      </c>
    </row>
    <row r="92" spans="1:65" s="2" customFormat="1" ht="6.95" customHeight="1">
      <c r="A92" s="34"/>
      <c r="B92" s="47"/>
      <c r="C92" s="48"/>
      <c r="D92" s="48"/>
      <c r="E92" s="48"/>
      <c r="F92" s="48"/>
      <c r="G92" s="48"/>
      <c r="H92" s="48"/>
      <c r="I92" s="48"/>
      <c r="J92" s="48"/>
      <c r="K92" s="48"/>
      <c r="L92" s="39"/>
      <c r="M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</sheetData>
  <sheetProtection algorithmName="SHA-512" hashValue="UQOC9HAdazC0OiHkKMY3OQqBJwgQP2P1OKojtk6VpIXnlrNa1weT6ev8M5s1JneRk+feAStrwQVfRyX2fmq85Q==" saltValue="6ME7PBC2ugIcpY0yu8u39KzCbk0kuJinWF6F1Ax707XJgdtXf8XVjvmaHxTHf0RqDQ+U8NPJrmAd7cB5zQbf0w==" spinCount="100000" sheet="1" objects="1" scenarios="1" formatColumns="0" formatRows="0" autoFilter="0"/>
  <autoFilter ref="C80:K91" xr:uid="{00000000-0009-0000-0000-000009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900-000000000000}"/>
    <hyperlink ref="F90" r:id="rId2" xr:uid="{00000000-0004-0000-09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0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106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221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ROUND((SUM(BE83:BE99)),  2)</f>
        <v>0</v>
      </c>
      <c r="G33" s="34"/>
      <c r="H33" s="34"/>
      <c r="I33" s="118">
        <v>0.21</v>
      </c>
      <c r="J33" s="117">
        <f>ROUND(((SUM(BE83:BE99))*I33),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ROUND((SUM(BF83:BF99)),  2)</f>
        <v>0</v>
      </c>
      <c r="G34" s="34"/>
      <c r="H34" s="34"/>
      <c r="I34" s="118">
        <v>0.12</v>
      </c>
      <c r="J34" s="117">
        <f>ROUND(((SUM(BF83:BF99))*I34),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ROUND((SUM(BG83:BG99)),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ROUND((SUM(BH83:BH99)),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ROUND((SUM(BI83:BI99)),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10 - 505_009 HMZ Nahosovice A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125</v>
      </c>
      <c r="E62" s="137"/>
      <c r="F62" s="137"/>
      <c r="G62" s="137"/>
      <c r="H62" s="137"/>
      <c r="I62" s="137"/>
      <c r="J62" s="138">
        <f>J94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126</v>
      </c>
      <c r="E63" s="143"/>
      <c r="F63" s="143"/>
      <c r="G63" s="143"/>
      <c r="H63" s="143"/>
      <c r="I63" s="143"/>
      <c r="J63" s="144">
        <f>J95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127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2" t="str">
        <f>E7</f>
        <v>Údržba HOZ Prostějovsko a Přerovsko</v>
      </c>
      <c r="F73" s="343"/>
      <c r="G73" s="343"/>
      <c r="H73" s="343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117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9" t="str">
        <f>E9</f>
        <v>SO 10 - 505_009 HMZ Nahosovice A</v>
      </c>
      <c r="F75" s="344"/>
      <c r="G75" s="344"/>
      <c r="H75" s="344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>Prostějovsko a Přerovsko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6.45" customHeight="1">
      <c r="A79" s="34"/>
      <c r="B79" s="35"/>
      <c r="C79" s="29" t="s">
        <v>24</v>
      </c>
      <c r="D79" s="36"/>
      <c r="E79" s="36"/>
      <c r="F79" s="27" t="str">
        <f>E15</f>
        <v>Státní pozemkový úřad</v>
      </c>
      <c r="G79" s="36"/>
      <c r="H79" s="36"/>
      <c r="I79" s="29" t="s">
        <v>30</v>
      </c>
      <c r="J79" s="32" t="str">
        <f>E21</f>
        <v>Státní pozemkový úřad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26.45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>Státní pozemkový úřad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128</v>
      </c>
      <c r="D82" s="149" t="s">
        <v>54</v>
      </c>
      <c r="E82" s="149" t="s">
        <v>50</v>
      </c>
      <c r="F82" s="149" t="s">
        <v>51</v>
      </c>
      <c r="G82" s="149" t="s">
        <v>129</v>
      </c>
      <c r="H82" s="149" t="s">
        <v>130</v>
      </c>
      <c r="I82" s="149" t="s">
        <v>131</v>
      </c>
      <c r="J82" s="149" t="s">
        <v>121</v>
      </c>
      <c r="K82" s="150" t="s">
        <v>132</v>
      </c>
      <c r="L82" s="151"/>
      <c r="M82" s="68" t="s">
        <v>19</v>
      </c>
      <c r="N82" s="69" t="s">
        <v>39</v>
      </c>
      <c r="O82" s="69" t="s">
        <v>133</v>
      </c>
      <c r="P82" s="69" t="s">
        <v>134</v>
      </c>
      <c r="Q82" s="69" t="s">
        <v>135</v>
      </c>
      <c r="R82" s="69" t="s">
        <v>136</v>
      </c>
      <c r="S82" s="69" t="s">
        <v>137</v>
      </c>
      <c r="T82" s="70" t="s">
        <v>138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139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P84+P94</f>
        <v>0</v>
      </c>
      <c r="Q83" s="72"/>
      <c r="R83" s="154">
        <f>R84+R94</f>
        <v>0</v>
      </c>
      <c r="S83" s="72"/>
      <c r="T83" s="155">
        <f>T84+T94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122</v>
      </c>
      <c r="BK83" s="156">
        <f>BK84+BK94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140</v>
      </c>
      <c r="F84" s="160" t="s">
        <v>141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142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143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SUM(P86:P93)</f>
        <v>0</v>
      </c>
      <c r="Q85" s="165"/>
      <c r="R85" s="166">
        <f>SUM(R86:R93)</f>
        <v>0</v>
      </c>
      <c r="S85" s="165"/>
      <c r="T85" s="167">
        <f>SUM(T86:T93)</f>
        <v>0</v>
      </c>
      <c r="AR85" s="168" t="s">
        <v>77</v>
      </c>
      <c r="AT85" s="169" t="s">
        <v>68</v>
      </c>
      <c r="AU85" s="169" t="s">
        <v>77</v>
      </c>
      <c r="AY85" s="168" t="s">
        <v>142</v>
      </c>
      <c r="BK85" s="170">
        <f>SUM(BK86:BK93)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144</v>
      </c>
      <c r="E86" s="174" t="s">
        <v>145</v>
      </c>
      <c r="F86" s="175" t="s">
        <v>146</v>
      </c>
      <c r="G86" s="176" t="s">
        <v>147</v>
      </c>
      <c r="H86" s="177">
        <v>7.8E-2</v>
      </c>
      <c r="I86" s="178"/>
      <c r="J86" s="179">
        <f>ROUND(I86*H86,2)</f>
        <v>0</v>
      </c>
      <c r="K86" s="175" t="s">
        <v>148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149</v>
      </c>
      <c r="AT86" s="184" t="s">
        <v>144</v>
      </c>
      <c r="AU86" s="184" t="s">
        <v>79</v>
      </c>
      <c r="AY86" s="17" t="s">
        <v>142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149</v>
      </c>
      <c r="BM86" s="184" t="s">
        <v>222</v>
      </c>
    </row>
    <row r="87" spans="1:65" s="2" customFormat="1" ht="11.25">
      <c r="A87" s="34"/>
      <c r="B87" s="35"/>
      <c r="C87" s="36"/>
      <c r="D87" s="186" t="s">
        <v>151</v>
      </c>
      <c r="E87" s="36"/>
      <c r="F87" s="187" t="s">
        <v>152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151</v>
      </c>
      <c r="AU87" s="17" t="s">
        <v>79</v>
      </c>
    </row>
    <row r="88" spans="1:65" s="2" customFormat="1" ht="11.25">
      <c r="A88" s="34"/>
      <c r="B88" s="35"/>
      <c r="C88" s="36"/>
      <c r="D88" s="191" t="s">
        <v>153</v>
      </c>
      <c r="E88" s="36"/>
      <c r="F88" s="192" t="s">
        <v>154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153</v>
      </c>
      <c r="AU88" s="17" t="s">
        <v>79</v>
      </c>
    </row>
    <row r="89" spans="1:65" s="13" customFormat="1" ht="11.25">
      <c r="B89" s="193"/>
      <c r="C89" s="194"/>
      <c r="D89" s="186" t="s">
        <v>155</v>
      </c>
      <c r="E89" s="195" t="s">
        <v>19</v>
      </c>
      <c r="F89" s="196" t="s">
        <v>223</v>
      </c>
      <c r="G89" s="194"/>
      <c r="H89" s="197">
        <v>7.8E-2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155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142</v>
      </c>
    </row>
    <row r="90" spans="1:65" s="2" customFormat="1" ht="14.45" customHeight="1">
      <c r="A90" s="34"/>
      <c r="B90" s="35"/>
      <c r="C90" s="173" t="s">
        <v>79</v>
      </c>
      <c r="D90" s="173" t="s">
        <v>144</v>
      </c>
      <c r="E90" s="174" t="s">
        <v>157</v>
      </c>
      <c r="F90" s="175" t="s">
        <v>158</v>
      </c>
      <c r="G90" s="176" t="s">
        <v>147</v>
      </c>
      <c r="H90" s="177">
        <v>7.8E-2</v>
      </c>
      <c r="I90" s="178"/>
      <c r="J90" s="179">
        <f>ROUND(I90*H90,2)</f>
        <v>0</v>
      </c>
      <c r="K90" s="175" t="s">
        <v>148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149</v>
      </c>
      <c r="AT90" s="184" t="s">
        <v>144</v>
      </c>
      <c r="AU90" s="184" t="s">
        <v>79</v>
      </c>
      <c r="AY90" s="17" t="s">
        <v>142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149</v>
      </c>
      <c r="BM90" s="184" t="s">
        <v>224</v>
      </c>
    </row>
    <row r="91" spans="1:65" s="2" customFormat="1" ht="11.25">
      <c r="A91" s="34"/>
      <c r="B91" s="35"/>
      <c r="C91" s="36"/>
      <c r="D91" s="186" t="s">
        <v>151</v>
      </c>
      <c r="E91" s="36"/>
      <c r="F91" s="187" t="s">
        <v>160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151</v>
      </c>
      <c r="AU91" s="17" t="s">
        <v>79</v>
      </c>
    </row>
    <row r="92" spans="1:65" s="2" customFormat="1" ht="11.25">
      <c r="A92" s="34"/>
      <c r="B92" s="35"/>
      <c r="C92" s="36"/>
      <c r="D92" s="191" t="s">
        <v>153</v>
      </c>
      <c r="E92" s="36"/>
      <c r="F92" s="192" t="s">
        <v>161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153</v>
      </c>
      <c r="AU92" s="17" t="s">
        <v>79</v>
      </c>
    </row>
    <row r="93" spans="1:65" s="13" customFormat="1" ht="11.25">
      <c r="B93" s="193"/>
      <c r="C93" s="194"/>
      <c r="D93" s="186" t="s">
        <v>155</v>
      </c>
      <c r="E93" s="195" t="s">
        <v>19</v>
      </c>
      <c r="F93" s="196" t="s">
        <v>223</v>
      </c>
      <c r="G93" s="194"/>
      <c r="H93" s="197">
        <v>7.8E-2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155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142</v>
      </c>
    </row>
    <row r="94" spans="1:65" s="12" customFormat="1" ht="25.9" customHeight="1">
      <c r="B94" s="157"/>
      <c r="C94" s="158"/>
      <c r="D94" s="159" t="s">
        <v>68</v>
      </c>
      <c r="E94" s="160" t="s">
        <v>162</v>
      </c>
      <c r="F94" s="160" t="s">
        <v>163</v>
      </c>
      <c r="G94" s="158"/>
      <c r="H94" s="158"/>
      <c r="I94" s="161"/>
      <c r="J94" s="162">
        <f>BK94</f>
        <v>0</v>
      </c>
      <c r="K94" s="158"/>
      <c r="L94" s="163"/>
      <c r="M94" s="164"/>
      <c r="N94" s="165"/>
      <c r="O94" s="165"/>
      <c r="P94" s="166">
        <f>P95</f>
        <v>0</v>
      </c>
      <c r="Q94" s="165"/>
      <c r="R94" s="166">
        <f>R95</f>
        <v>0</v>
      </c>
      <c r="S94" s="165"/>
      <c r="T94" s="167">
        <f>T95</f>
        <v>0</v>
      </c>
      <c r="AR94" s="168" t="s">
        <v>149</v>
      </c>
      <c r="AT94" s="169" t="s">
        <v>68</v>
      </c>
      <c r="AU94" s="169" t="s">
        <v>69</v>
      </c>
      <c r="AY94" s="168" t="s">
        <v>142</v>
      </c>
      <c r="BK94" s="170">
        <f>BK95</f>
        <v>0</v>
      </c>
    </row>
    <row r="95" spans="1:65" s="12" customFormat="1" ht="22.9" customHeight="1">
      <c r="B95" s="157"/>
      <c r="C95" s="158"/>
      <c r="D95" s="159" t="s">
        <v>68</v>
      </c>
      <c r="E95" s="171" t="s">
        <v>164</v>
      </c>
      <c r="F95" s="171" t="s">
        <v>165</v>
      </c>
      <c r="G95" s="158"/>
      <c r="H95" s="158"/>
      <c r="I95" s="161"/>
      <c r="J95" s="172">
        <f>BK95</f>
        <v>0</v>
      </c>
      <c r="K95" s="158"/>
      <c r="L95" s="163"/>
      <c r="M95" s="164"/>
      <c r="N95" s="165"/>
      <c r="O95" s="165"/>
      <c r="P95" s="166">
        <f>SUM(P96:P99)</f>
        <v>0</v>
      </c>
      <c r="Q95" s="165"/>
      <c r="R95" s="166">
        <f>SUM(R96:R99)</f>
        <v>0</v>
      </c>
      <c r="S95" s="165"/>
      <c r="T95" s="167">
        <f>SUM(T96:T99)</f>
        <v>0</v>
      </c>
      <c r="AR95" s="168" t="s">
        <v>149</v>
      </c>
      <c r="AT95" s="169" t="s">
        <v>68</v>
      </c>
      <c r="AU95" s="169" t="s">
        <v>77</v>
      </c>
      <c r="AY95" s="168" t="s">
        <v>142</v>
      </c>
      <c r="BK95" s="170">
        <f>SUM(BK96:BK99)</f>
        <v>0</v>
      </c>
    </row>
    <row r="96" spans="1:65" s="2" customFormat="1" ht="19.899999999999999" customHeight="1">
      <c r="A96" s="34"/>
      <c r="B96" s="35"/>
      <c r="C96" s="173" t="s">
        <v>166</v>
      </c>
      <c r="D96" s="173" t="s">
        <v>144</v>
      </c>
      <c r="E96" s="174" t="s">
        <v>167</v>
      </c>
      <c r="F96" s="175" t="s">
        <v>168</v>
      </c>
      <c r="G96" s="176" t="s">
        <v>147</v>
      </c>
      <c r="H96" s="177">
        <v>7.8E-2</v>
      </c>
      <c r="I96" s="178"/>
      <c r="J96" s="179">
        <f>ROUND(I96*H96,2)</f>
        <v>0</v>
      </c>
      <c r="K96" s="175" t="s">
        <v>169</v>
      </c>
      <c r="L96" s="39"/>
      <c r="M96" s="180" t="s">
        <v>19</v>
      </c>
      <c r="N96" s="181" t="s">
        <v>40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170</v>
      </c>
      <c r="AT96" s="184" t="s">
        <v>144</v>
      </c>
      <c r="AU96" s="184" t="s">
        <v>79</v>
      </c>
      <c r="AY96" s="17" t="s">
        <v>142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77</v>
      </c>
      <c r="BK96" s="185">
        <f>ROUND(I96*H96,2)</f>
        <v>0</v>
      </c>
      <c r="BL96" s="17" t="s">
        <v>170</v>
      </c>
      <c r="BM96" s="184" t="s">
        <v>225</v>
      </c>
    </row>
    <row r="97" spans="1:51" s="2" customFormat="1" ht="11.25">
      <c r="A97" s="34"/>
      <c r="B97" s="35"/>
      <c r="C97" s="36"/>
      <c r="D97" s="186" t="s">
        <v>151</v>
      </c>
      <c r="E97" s="36"/>
      <c r="F97" s="187" t="s">
        <v>172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151</v>
      </c>
      <c r="AU97" s="17" t="s">
        <v>79</v>
      </c>
    </row>
    <row r="98" spans="1:51" s="2" customFormat="1" ht="48.75">
      <c r="A98" s="34"/>
      <c r="B98" s="35"/>
      <c r="C98" s="36"/>
      <c r="D98" s="186" t="s">
        <v>173</v>
      </c>
      <c r="E98" s="36"/>
      <c r="F98" s="204" t="s">
        <v>174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173</v>
      </c>
      <c r="AU98" s="17" t="s">
        <v>79</v>
      </c>
    </row>
    <row r="99" spans="1:51" s="13" customFormat="1" ht="11.25">
      <c r="B99" s="193"/>
      <c r="C99" s="194"/>
      <c r="D99" s="186" t="s">
        <v>155</v>
      </c>
      <c r="E99" s="195" t="s">
        <v>19</v>
      </c>
      <c r="F99" s="196" t="s">
        <v>223</v>
      </c>
      <c r="G99" s="194"/>
      <c r="H99" s="197">
        <v>7.8E-2</v>
      </c>
      <c r="I99" s="198"/>
      <c r="J99" s="194"/>
      <c r="K99" s="194"/>
      <c r="L99" s="199"/>
      <c r="M99" s="205"/>
      <c r="N99" s="206"/>
      <c r="O99" s="206"/>
      <c r="P99" s="206"/>
      <c r="Q99" s="206"/>
      <c r="R99" s="206"/>
      <c r="S99" s="206"/>
      <c r="T99" s="207"/>
      <c r="AT99" s="203" t="s">
        <v>155</v>
      </c>
      <c r="AU99" s="203" t="s">
        <v>79</v>
      </c>
      <c r="AV99" s="13" t="s">
        <v>79</v>
      </c>
      <c r="AW99" s="13" t="s">
        <v>31</v>
      </c>
      <c r="AX99" s="13" t="s">
        <v>77</v>
      </c>
      <c r="AY99" s="203" t="s">
        <v>142</v>
      </c>
    </row>
    <row r="100" spans="1:51" s="2" customFormat="1" ht="6.95" customHeight="1">
      <c r="A100" s="34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9"/>
      <c r="M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</sheetData>
  <sheetProtection algorithmName="SHA-512" hashValue="+pw3J9tNI7zH8AlWL4ajerElwkbCUZ4Pnz31MPITgHq/2G1RtPKI95u/zv+gbrcxAZJ0o6BHs7ES3CTbSvhNWA==" saltValue="qBoRcOsBHjtOPlGRuxjz6tePRB6bt3as3Cwr6aEIqAsZJzYMg4hUrcOo3KN1Y8IFpnRNs8cPi/WcoWzW8T0jzQ==" spinCount="100000" sheet="1" objects="1" scenarios="1" formatColumns="0" formatRows="0" autoFilter="0"/>
  <autoFilter ref="C82:K99" xr:uid="{00000000-0009-0000-0000-00000A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A00-000000000000}"/>
    <hyperlink ref="F92" r:id="rId2" xr:uid="{00000000-0004-0000-0A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0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109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226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ROUND((SUM(BE83:BE99)),  2)</f>
        <v>0</v>
      </c>
      <c r="G33" s="34"/>
      <c r="H33" s="34"/>
      <c r="I33" s="118">
        <v>0.21</v>
      </c>
      <c r="J33" s="117">
        <f>ROUND(((SUM(BE83:BE99))*I33),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ROUND((SUM(BF83:BF99)),  2)</f>
        <v>0</v>
      </c>
      <c r="G34" s="34"/>
      <c r="H34" s="34"/>
      <c r="I34" s="118">
        <v>0.12</v>
      </c>
      <c r="J34" s="117">
        <f>ROUND(((SUM(BF83:BF99))*I34),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ROUND((SUM(BG83:BG99)),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ROUND((SUM(BH83:BH99)),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ROUND((SUM(BI83:BI99)),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11 - 505_010 HMZ Nahošovice B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125</v>
      </c>
      <c r="E62" s="137"/>
      <c r="F62" s="137"/>
      <c r="G62" s="137"/>
      <c r="H62" s="137"/>
      <c r="I62" s="137"/>
      <c r="J62" s="138">
        <f>J94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126</v>
      </c>
      <c r="E63" s="143"/>
      <c r="F63" s="143"/>
      <c r="G63" s="143"/>
      <c r="H63" s="143"/>
      <c r="I63" s="143"/>
      <c r="J63" s="144">
        <f>J95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127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2" t="str">
        <f>E7</f>
        <v>Údržba HOZ Prostějovsko a Přerovsko</v>
      </c>
      <c r="F73" s="343"/>
      <c r="G73" s="343"/>
      <c r="H73" s="343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117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9" t="str">
        <f>E9</f>
        <v>SO 11 - 505_010 HMZ Nahošovice B</v>
      </c>
      <c r="F75" s="344"/>
      <c r="G75" s="344"/>
      <c r="H75" s="344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>Prostějovsko a Přerovsko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6.45" customHeight="1">
      <c r="A79" s="34"/>
      <c r="B79" s="35"/>
      <c r="C79" s="29" t="s">
        <v>24</v>
      </c>
      <c r="D79" s="36"/>
      <c r="E79" s="36"/>
      <c r="F79" s="27" t="str">
        <f>E15</f>
        <v>Státní pozemkový úřad</v>
      </c>
      <c r="G79" s="36"/>
      <c r="H79" s="36"/>
      <c r="I79" s="29" t="s">
        <v>30</v>
      </c>
      <c r="J79" s="32" t="str">
        <f>E21</f>
        <v>Státní pozemkový úřad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26.45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>Státní pozemkový úřad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128</v>
      </c>
      <c r="D82" s="149" t="s">
        <v>54</v>
      </c>
      <c r="E82" s="149" t="s">
        <v>50</v>
      </c>
      <c r="F82" s="149" t="s">
        <v>51</v>
      </c>
      <c r="G82" s="149" t="s">
        <v>129</v>
      </c>
      <c r="H82" s="149" t="s">
        <v>130</v>
      </c>
      <c r="I82" s="149" t="s">
        <v>131</v>
      </c>
      <c r="J82" s="149" t="s">
        <v>121</v>
      </c>
      <c r="K82" s="150" t="s">
        <v>132</v>
      </c>
      <c r="L82" s="151"/>
      <c r="M82" s="68" t="s">
        <v>19</v>
      </c>
      <c r="N82" s="69" t="s">
        <v>39</v>
      </c>
      <c r="O82" s="69" t="s">
        <v>133</v>
      </c>
      <c r="P82" s="69" t="s">
        <v>134</v>
      </c>
      <c r="Q82" s="69" t="s">
        <v>135</v>
      </c>
      <c r="R82" s="69" t="s">
        <v>136</v>
      </c>
      <c r="S82" s="69" t="s">
        <v>137</v>
      </c>
      <c r="T82" s="70" t="s">
        <v>138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139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P84+P94</f>
        <v>0</v>
      </c>
      <c r="Q83" s="72"/>
      <c r="R83" s="154">
        <f>R84+R94</f>
        <v>0</v>
      </c>
      <c r="S83" s="72"/>
      <c r="T83" s="155">
        <f>T84+T94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122</v>
      </c>
      <c r="BK83" s="156">
        <f>BK84+BK94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140</v>
      </c>
      <c r="F84" s="160" t="s">
        <v>141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142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143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SUM(P86:P93)</f>
        <v>0</v>
      </c>
      <c r="Q85" s="165"/>
      <c r="R85" s="166">
        <f>SUM(R86:R93)</f>
        <v>0</v>
      </c>
      <c r="S85" s="165"/>
      <c r="T85" s="167">
        <f>SUM(T86:T93)</f>
        <v>0</v>
      </c>
      <c r="AR85" s="168" t="s">
        <v>77</v>
      </c>
      <c r="AT85" s="169" t="s">
        <v>68</v>
      </c>
      <c r="AU85" s="169" t="s">
        <v>77</v>
      </c>
      <c r="AY85" s="168" t="s">
        <v>142</v>
      </c>
      <c r="BK85" s="170">
        <f>SUM(BK86:BK93)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144</v>
      </c>
      <c r="E86" s="174" t="s">
        <v>145</v>
      </c>
      <c r="F86" s="175" t="s">
        <v>146</v>
      </c>
      <c r="G86" s="176" t="s">
        <v>147</v>
      </c>
      <c r="H86" s="177">
        <v>0.14099999999999999</v>
      </c>
      <c r="I86" s="178"/>
      <c r="J86" s="179">
        <f>ROUND(I86*H86,2)</f>
        <v>0</v>
      </c>
      <c r="K86" s="175" t="s">
        <v>148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149</v>
      </c>
      <c r="AT86" s="184" t="s">
        <v>144</v>
      </c>
      <c r="AU86" s="184" t="s">
        <v>79</v>
      </c>
      <c r="AY86" s="17" t="s">
        <v>142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149</v>
      </c>
      <c r="BM86" s="184" t="s">
        <v>227</v>
      </c>
    </row>
    <row r="87" spans="1:65" s="2" customFormat="1" ht="11.25">
      <c r="A87" s="34"/>
      <c r="B87" s="35"/>
      <c r="C87" s="36"/>
      <c r="D87" s="186" t="s">
        <v>151</v>
      </c>
      <c r="E87" s="36"/>
      <c r="F87" s="187" t="s">
        <v>152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151</v>
      </c>
      <c r="AU87" s="17" t="s">
        <v>79</v>
      </c>
    </row>
    <row r="88" spans="1:65" s="2" customFormat="1" ht="11.25">
      <c r="A88" s="34"/>
      <c r="B88" s="35"/>
      <c r="C88" s="36"/>
      <c r="D88" s="191" t="s">
        <v>153</v>
      </c>
      <c r="E88" s="36"/>
      <c r="F88" s="192" t="s">
        <v>154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153</v>
      </c>
      <c r="AU88" s="17" t="s">
        <v>79</v>
      </c>
    </row>
    <row r="89" spans="1:65" s="13" customFormat="1" ht="11.25">
      <c r="B89" s="193"/>
      <c r="C89" s="194"/>
      <c r="D89" s="186" t="s">
        <v>155</v>
      </c>
      <c r="E89" s="195" t="s">
        <v>19</v>
      </c>
      <c r="F89" s="196" t="s">
        <v>228</v>
      </c>
      <c r="G89" s="194"/>
      <c r="H89" s="197">
        <v>0.14099999999999999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155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142</v>
      </c>
    </row>
    <row r="90" spans="1:65" s="2" customFormat="1" ht="14.45" customHeight="1">
      <c r="A90" s="34"/>
      <c r="B90" s="35"/>
      <c r="C90" s="173" t="s">
        <v>79</v>
      </c>
      <c r="D90" s="173" t="s">
        <v>144</v>
      </c>
      <c r="E90" s="174" t="s">
        <v>157</v>
      </c>
      <c r="F90" s="175" t="s">
        <v>158</v>
      </c>
      <c r="G90" s="176" t="s">
        <v>147</v>
      </c>
      <c r="H90" s="177">
        <v>0.14099999999999999</v>
      </c>
      <c r="I90" s="178"/>
      <c r="J90" s="179">
        <f>ROUND(I90*H90,2)</f>
        <v>0</v>
      </c>
      <c r="K90" s="175" t="s">
        <v>148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149</v>
      </c>
      <c r="AT90" s="184" t="s">
        <v>144</v>
      </c>
      <c r="AU90" s="184" t="s">
        <v>79</v>
      </c>
      <c r="AY90" s="17" t="s">
        <v>142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149</v>
      </c>
      <c r="BM90" s="184" t="s">
        <v>229</v>
      </c>
    </row>
    <row r="91" spans="1:65" s="2" customFormat="1" ht="11.25">
      <c r="A91" s="34"/>
      <c r="B91" s="35"/>
      <c r="C91" s="36"/>
      <c r="D91" s="186" t="s">
        <v>151</v>
      </c>
      <c r="E91" s="36"/>
      <c r="F91" s="187" t="s">
        <v>160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151</v>
      </c>
      <c r="AU91" s="17" t="s">
        <v>79</v>
      </c>
    </row>
    <row r="92" spans="1:65" s="2" customFormat="1" ht="11.25">
      <c r="A92" s="34"/>
      <c r="B92" s="35"/>
      <c r="C92" s="36"/>
      <c r="D92" s="191" t="s">
        <v>153</v>
      </c>
      <c r="E92" s="36"/>
      <c r="F92" s="192" t="s">
        <v>161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153</v>
      </c>
      <c r="AU92" s="17" t="s">
        <v>79</v>
      </c>
    </row>
    <row r="93" spans="1:65" s="13" customFormat="1" ht="11.25">
      <c r="B93" s="193"/>
      <c r="C93" s="194"/>
      <c r="D93" s="186" t="s">
        <v>155</v>
      </c>
      <c r="E93" s="195" t="s">
        <v>19</v>
      </c>
      <c r="F93" s="196" t="s">
        <v>228</v>
      </c>
      <c r="G93" s="194"/>
      <c r="H93" s="197">
        <v>0.14099999999999999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155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142</v>
      </c>
    </row>
    <row r="94" spans="1:65" s="12" customFormat="1" ht="25.9" customHeight="1">
      <c r="B94" s="157"/>
      <c r="C94" s="158"/>
      <c r="D94" s="159" t="s">
        <v>68</v>
      </c>
      <c r="E94" s="160" t="s">
        <v>162</v>
      </c>
      <c r="F94" s="160" t="s">
        <v>163</v>
      </c>
      <c r="G94" s="158"/>
      <c r="H94" s="158"/>
      <c r="I94" s="161"/>
      <c r="J94" s="162">
        <f>BK94</f>
        <v>0</v>
      </c>
      <c r="K94" s="158"/>
      <c r="L94" s="163"/>
      <c r="M94" s="164"/>
      <c r="N94" s="165"/>
      <c r="O94" s="165"/>
      <c r="P94" s="166">
        <f>P95</f>
        <v>0</v>
      </c>
      <c r="Q94" s="165"/>
      <c r="R94" s="166">
        <f>R95</f>
        <v>0</v>
      </c>
      <c r="S94" s="165"/>
      <c r="T94" s="167">
        <f>T95</f>
        <v>0</v>
      </c>
      <c r="AR94" s="168" t="s">
        <v>149</v>
      </c>
      <c r="AT94" s="169" t="s">
        <v>68</v>
      </c>
      <c r="AU94" s="169" t="s">
        <v>69</v>
      </c>
      <c r="AY94" s="168" t="s">
        <v>142</v>
      </c>
      <c r="BK94" s="170">
        <f>BK95</f>
        <v>0</v>
      </c>
    </row>
    <row r="95" spans="1:65" s="12" customFormat="1" ht="22.9" customHeight="1">
      <c r="B95" s="157"/>
      <c r="C95" s="158"/>
      <c r="D95" s="159" t="s">
        <v>68</v>
      </c>
      <c r="E95" s="171" t="s">
        <v>164</v>
      </c>
      <c r="F95" s="171" t="s">
        <v>165</v>
      </c>
      <c r="G95" s="158"/>
      <c r="H95" s="158"/>
      <c r="I95" s="161"/>
      <c r="J95" s="172">
        <f>BK95</f>
        <v>0</v>
      </c>
      <c r="K95" s="158"/>
      <c r="L95" s="163"/>
      <c r="M95" s="164"/>
      <c r="N95" s="165"/>
      <c r="O95" s="165"/>
      <c r="P95" s="166">
        <f>SUM(P96:P99)</f>
        <v>0</v>
      </c>
      <c r="Q95" s="165"/>
      <c r="R95" s="166">
        <f>SUM(R96:R99)</f>
        <v>0</v>
      </c>
      <c r="S95" s="165"/>
      <c r="T95" s="167">
        <f>SUM(T96:T99)</f>
        <v>0</v>
      </c>
      <c r="AR95" s="168" t="s">
        <v>149</v>
      </c>
      <c r="AT95" s="169" t="s">
        <v>68</v>
      </c>
      <c r="AU95" s="169" t="s">
        <v>77</v>
      </c>
      <c r="AY95" s="168" t="s">
        <v>142</v>
      </c>
      <c r="BK95" s="170">
        <f>SUM(BK96:BK99)</f>
        <v>0</v>
      </c>
    </row>
    <row r="96" spans="1:65" s="2" customFormat="1" ht="19.899999999999999" customHeight="1">
      <c r="A96" s="34"/>
      <c r="B96" s="35"/>
      <c r="C96" s="173" t="s">
        <v>166</v>
      </c>
      <c r="D96" s="173" t="s">
        <v>144</v>
      </c>
      <c r="E96" s="174" t="s">
        <v>167</v>
      </c>
      <c r="F96" s="175" t="s">
        <v>168</v>
      </c>
      <c r="G96" s="176" t="s">
        <v>147</v>
      </c>
      <c r="H96" s="177">
        <v>0.14099999999999999</v>
      </c>
      <c r="I96" s="178"/>
      <c r="J96" s="179">
        <f>ROUND(I96*H96,2)</f>
        <v>0</v>
      </c>
      <c r="K96" s="175" t="s">
        <v>169</v>
      </c>
      <c r="L96" s="39"/>
      <c r="M96" s="180" t="s">
        <v>19</v>
      </c>
      <c r="N96" s="181" t="s">
        <v>40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170</v>
      </c>
      <c r="AT96" s="184" t="s">
        <v>144</v>
      </c>
      <c r="AU96" s="184" t="s">
        <v>79</v>
      </c>
      <c r="AY96" s="17" t="s">
        <v>142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77</v>
      </c>
      <c r="BK96" s="185">
        <f>ROUND(I96*H96,2)</f>
        <v>0</v>
      </c>
      <c r="BL96" s="17" t="s">
        <v>170</v>
      </c>
      <c r="BM96" s="184" t="s">
        <v>230</v>
      </c>
    </row>
    <row r="97" spans="1:51" s="2" customFormat="1" ht="11.25">
      <c r="A97" s="34"/>
      <c r="B97" s="35"/>
      <c r="C97" s="36"/>
      <c r="D97" s="186" t="s">
        <v>151</v>
      </c>
      <c r="E97" s="36"/>
      <c r="F97" s="187" t="s">
        <v>172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151</v>
      </c>
      <c r="AU97" s="17" t="s">
        <v>79</v>
      </c>
    </row>
    <row r="98" spans="1:51" s="2" customFormat="1" ht="48.75">
      <c r="A98" s="34"/>
      <c r="B98" s="35"/>
      <c r="C98" s="36"/>
      <c r="D98" s="186" t="s">
        <v>173</v>
      </c>
      <c r="E98" s="36"/>
      <c r="F98" s="204" t="s">
        <v>174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173</v>
      </c>
      <c r="AU98" s="17" t="s">
        <v>79</v>
      </c>
    </row>
    <row r="99" spans="1:51" s="13" customFormat="1" ht="11.25">
      <c r="B99" s="193"/>
      <c r="C99" s="194"/>
      <c r="D99" s="186" t="s">
        <v>155</v>
      </c>
      <c r="E99" s="195" t="s">
        <v>19</v>
      </c>
      <c r="F99" s="196" t="s">
        <v>228</v>
      </c>
      <c r="G99" s="194"/>
      <c r="H99" s="197">
        <v>0.14099999999999999</v>
      </c>
      <c r="I99" s="198"/>
      <c r="J99" s="194"/>
      <c r="K99" s="194"/>
      <c r="L99" s="199"/>
      <c r="M99" s="205"/>
      <c r="N99" s="206"/>
      <c r="O99" s="206"/>
      <c r="P99" s="206"/>
      <c r="Q99" s="206"/>
      <c r="R99" s="206"/>
      <c r="S99" s="206"/>
      <c r="T99" s="207"/>
      <c r="AT99" s="203" t="s">
        <v>155</v>
      </c>
      <c r="AU99" s="203" t="s">
        <v>79</v>
      </c>
      <c r="AV99" s="13" t="s">
        <v>79</v>
      </c>
      <c r="AW99" s="13" t="s">
        <v>31</v>
      </c>
      <c r="AX99" s="13" t="s">
        <v>77</v>
      </c>
      <c r="AY99" s="203" t="s">
        <v>142</v>
      </c>
    </row>
    <row r="100" spans="1:51" s="2" customFormat="1" ht="6.95" customHeight="1">
      <c r="A100" s="34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9"/>
      <c r="M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</sheetData>
  <sheetProtection algorithmName="SHA-512" hashValue="az+bqMD9ERhDGwg9NSMXpstBUT4/ZejHdIPuG+DV0MPBWjA+idX2D4JT4RKaJ/qX8/F3As0G85wuUgf/dfQvvw==" saltValue="pZtH/fsSSuZNJNrRu/hr2e2A8N5COLUwcJebU6UZO3IQU/yZTBv50eHzdKIDBoNs6GV1OjG9bXMNXnYOCMh7bw==" spinCount="100000" sheet="1" objects="1" scenarios="1" formatColumns="0" formatRows="0" autoFilter="0"/>
  <autoFilter ref="C82:K99" xr:uid="{00000000-0009-0000-0000-00000B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B00-000000000000}"/>
    <hyperlink ref="F92" r:id="rId2" xr:uid="{00000000-0004-0000-0B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0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112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231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ROUND((SUM(BE83:BE99)),  2)</f>
        <v>0</v>
      </c>
      <c r="G33" s="34"/>
      <c r="H33" s="34"/>
      <c r="I33" s="118">
        <v>0.21</v>
      </c>
      <c r="J33" s="117">
        <f>ROUND(((SUM(BE83:BE99))*I33),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ROUND((SUM(BF83:BF99)),  2)</f>
        <v>0</v>
      </c>
      <c r="G34" s="34"/>
      <c r="H34" s="34"/>
      <c r="I34" s="118">
        <v>0.12</v>
      </c>
      <c r="J34" s="117">
        <f>ROUND(((SUM(BF83:BF99))*I34),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ROUND((SUM(BG83:BG99)),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ROUND((SUM(BH83:BH99)),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ROUND((SUM(BI83:BI99)),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12 - 505_011 HMZ Nahošovice C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125</v>
      </c>
      <c r="E62" s="137"/>
      <c r="F62" s="137"/>
      <c r="G62" s="137"/>
      <c r="H62" s="137"/>
      <c r="I62" s="137"/>
      <c r="J62" s="138">
        <f>J94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126</v>
      </c>
      <c r="E63" s="143"/>
      <c r="F63" s="143"/>
      <c r="G63" s="143"/>
      <c r="H63" s="143"/>
      <c r="I63" s="143"/>
      <c r="J63" s="144">
        <f>J95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127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2" t="str">
        <f>E7</f>
        <v>Údržba HOZ Prostějovsko a Přerovsko</v>
      </c>
      <c r="F73" s="343"/>
      <c r="G73" s="343"/>
      <c r="H73" s="343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117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9" t="str">
        <f>E9</f>
        <v>SO 12 - 505_011 HMZ Nahošovice C</v>
      </c>
      <c r="F75" s="344"/>
      <c r="G75" s="344"/>
      <c r="H75" s="344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>Prostějovsko a Přerovsko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6.45" customHeight="1">
      <c r="A79" s="34"/>
      <c r="B79" s="35"/>
      <c r="C79" s="29" t="s">
        <v>24</v>
      </c>
      <c r="D79" s="36"/>
      <c r="E79" s="36"/>
      <c r="F79" s="27" t="str">
        <f>E15</f>
        <v>Státní pozemkový úřad</v>
      </c>
      <c r="G79" s="36"/>
      <c r="H79" s="36"/>
      <c r="I79" s="29" t="s">
        <v>30</v>
      </c>
      <c r="J79" s="32" t="str">
        <f>E21</f>
        <v>Státní pozemkový úřad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26.45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>Státní pozemkový úřad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128</v>
      </c>
      <c r="D82" s="149" t="s">
        <v>54</v>
      </c>
      <c r="E82" s="149" t="s">
        <v>50</v>
      </c>
      <c r="F82" s="149" t="s">
        <v>51</v>
      </c>
      <c r="G82" s="149" t="s">
        <v>129</v>
      </c>
      <c r="H82" s="149" t="s">
        <v>130</v>
      </c>
      <c r="I82" s="149" t="s">
        <v>131</v>
      </c>
      <c r="J82" s="149" t="s">
        <v>121</v>
      </c>
      <c r="K82" s="150" t="s">
        <v>132</v>
      </c>
      <c r="L82" s="151"/>
      <c r="M82" s="68" t="s">
        <v>19</v>
      </c>
      <c r="N82" s="69" t="s">
        <v>39</v>
      </c>
      <c r="O82" s="69" t="s">
        <v>133</v>
      </c>
      <c r="P82" s="69" t="s">
        <v>134</v>
      </c>
      <c r="Q82" s="69" t="s">
        <v>135</v>
      </c>
      <c r="R82" s="69" t="s">
        <v>136</v>
      </c>
      <c r="S82" s="69" t="s">
        <v>137</v>
      </c>
      <c r="T82" s="70" t="s">
        <v>138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139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P84+P94</f>
        <v>0</v>
      </c>
      <c r="Q83" s="72"/>
      <c r="R83" s="154">
        <f>R84+R94</f>
        <v>0</v>
      </c>
      <c r="S83" s="72"/>
      <c r="T83" s="155">
        <f>T84+T94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122</v>
      </c>
      <c r="BK83" s="156">
        <f>BK84+BK94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140</v>
      </c>
      <c r="F84" s="160" t="s">
        <v>141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142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143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SUM(P86:P93)</f>
        <v>0</v>
      </c>
      <c r="Q85" s="165"/>
      <c r="R85" s="166">
        <f>SUM(R86:R93)</f>
        <v>0</v>
      </c>
      <c r="S85" s="165"/>
      <c r="T85" s="167">
        <f>SUM(T86:T93)</f>
        <v>0</v>
      </c>
      <c r="AR85" s="168" t="s">
        <v>77</v>
      </c>
      <c r="AT85" s="169" t="s">
        <v>68</v>
      </c>
      <c r="AU85" s="169" t="s">
        <v>77</v>
      </c>
      <c r="AY85" s="168" t="s">
        <v>142</v>
      </c>
      <c r="BK85" s="170">
        <f>SUM(BK86:BK93)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144</v>
      </c>
      <c r="E86" s="174" t="s">
        <v>145</v>
      </c>
      <c r="F86" s="175" t="s">
        <v>146</v>
      </c>
      <c r="G86" s="176" t="s">
        <v>147</v>
      </c>
      <c r="H86" s="177">
        <v>0.156</v>
      </c>
      <c r="I86" s="178"/>
      <c r="J86" s="179">
        <f>ROUND(I86*H86,2)</f>
        <v>0</v>
      </c>
      <c r="K86" s="175" t="s">
        <v>148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149</v>
      </c>
      <c r="AT86" s="184" t="s">
        <v>144</v>
      </c>
      <c r="AU86" s="184" t="s">
        <v>79</v>
      </c>
      <c r="AY86" s="17" t="s">
        <v>142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149</v>
      </c>
      <c r="BM86" s="184" t="s">
        <v>232</v>
      </c>
    </row>
    <row r="87" spans="1:65" s="2" customFormat="1" ht="11.25">
      <c r="A87" s="34"/>
      <c r="B87" s="35"/>
      <c r="C87" s="36"/>
      <c r="D87" s="186" t="s">
        <v>151</v>
      </c>
      <c r="E87" s="36"/>
      <c r="F87" s="187" t="s">
        <v>152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151</v>
      </c>
      <c r="AU87" s="17" t="s">
        <v>79</v>
      </c>
    </row>
    <row r="88" spans="1:65" s="2" customFormat="1" ht="11.25">
      <c r="A88" s="34"/>
      <c r="B88" s="35"/>
      <c r="C88" s="36"/>
      <c r="D88" s="191" t="s">
        <v>153</v>
      </c>
      <c r="E88" s="36"/>
      <c r="F88" s="192" t="s">
        <v>154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153</v>
      </c>
      <c r="AU88" s="17" t="s">
        <v>79</v>
      </c>
    </row>
    <row r="89" spans="1:65" s="13" customFormat="1" ht="11.25">
      <c r="B89" s="193"/>
      <c r="C89" s="194"/>
      <c r="D89" s="186" t="s">
        <v>155</v>
      </c>
      <c r="E89" s="195" t="s">
        <v>19</v>
      </c>
      <c r="F89" s="196" t="s">
        <v>233</v>
      </c>
      <c r="G89" s="194"/>
      <c r="H89" s="197">
        <v>0.156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155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142</v>
      </c>
    </row>
    <row r="90" spans="1:65" s="2" customFormat="1" ht="14.45" customHeight="1">
      <c r="A90" s="34"/>
      <c r="B90" s="35"/>
      <c r="C90" s="173" t="s">
        <v>79</v>
      </c>
      <c r="D90" s="173" t="s">
        <v>144</v>
      </c>
      <c r="E90" s="174" t="s">
        <v>157</v>
      </c>
      <c r="F90" s="175" t="s">
        <v>158</v>
      </c>
      <c r="G90" s="176" t="s">
        <v>147</v>
      </c>
      <c r="H90" s="177">
        <v>0.156</v>
      </c>
      <c r="I90" s="178"/>
      <c r="J90" s="179">
        <f>ROUND(I90*H90,2)</f>
        <v>0</v>
      </c>
      <c r="K90" s="175" t="s">
        <v>148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149</v>
      </c>
      <c r="AT90" s="184" t="s">
        <v>144</v>
      </c>
      <c r="AU90" s="184" t="s">
        <v>79</v>
      </c>
      <c r="AY90" s="17" t="s">
        <v>142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149</v>
      </c>
      <c r="BM90" s="184" t="s">
        <v>234</v>
      </c>
    </row>
    <row r="91" spans="1:65" s="2" customFormat="1" ht="11.25">
      <c r="A91" s="34"/>
      <c r="B91" s="35"/>
      <c r="C91" s="36"/>
      <c r="D91" s="186" t="s">
        <v>151</v>
      </c>
      <c r="E91" s="36"/>
      <c r="F91" s="187" t="s">
        <v>160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151</v>
      </c>
      <c r="AU91" s="17" t="s">
        <v>79</v>
      </c>
    </row>
    <row r="92" spans="1:65" s="2" customFormat="1" ht="11.25">
      <c r="A92" s="34"/>
      <c r="B92" s="35"/>
      <c r="C92" s="36"/>
      <c r="D92" s="191" t="s">
        <v>153</v>
      </c>
      <c r="E92" s="36"/>
      <c r="F92" s="192" t="s">
        <v>161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153</v>
      </c>
      <c r="AU92" s="17" t="s">
        <v>79</v>
      </c>
    </row>
    <row r="93" spans="1:65" s="13" customFormat="1" ht="11.25">
      <c r="B93" s="193"/>
      <c r="C93" s="194"/>
      <c r="D93" s="186" t="s">
        <v>155</v>
      </c>
      <c r="E93" s="195" t="s">
        <v>19</v>
      </c>
      <c r="F93" s="196" t="s">
        <v>233</v>
      </c>
      <c r="G93" s="194"/>
      <c r="H93" s="197">
        <v>0.156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155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142</v>
      </c>
    </row>
    <row r="94" spans="1:65" s="12" customFormat="1" ht="25.9" customHeight="1">
      <c r="B94" s="157"/>
      <c r="C94" s="158"/>
      <c r="D94" s="159" t="s">
        <v>68</v>
      </c>
      <c r="E94" s="160" t="s">
        <v>162</v>
      </c>
      <c r="F94" s="160" t="s">
        <v>163</v>
      </c>
      <c r="G94" s="158"/>
      <c r="H94" s="158"/>
      <c r="I94" s="161"/>
      <c r="J94" s="162">
        <f>BK94</f>
        <v>0</v>
      </c>
      <c r="K94" s="158"/>
      <c r="L94" s="163"/>
      <c r="M94" s="164"/>
      <c r="N94" s="165"/>
      <c r="O94" s="165"/>
      <c r="P94" s="166">
        <f>P95</f>
        <v>0</v>
      </c>
      <c r="Q94" s="165"/>
      <c r="R94" s="166">
        <f>R95</f>
        <v>0</v>
      </c>
      <c r="S94" s="165"/>
      <c r="T94" s="167">
        <f>T95</f>
        <v>0</v>
      </c>
      <c r="AR94" s="168" t="s">
        <v>149</v>
      </c>
      <c r="AT94" s="169" t="s">
        <v>68</v>
      </c>
      <c r="AU94" s="169" t="s">
        <v>69</v>
      </c>
      <c r="AY94" s="168" t="s">
        <v>142</v>
      </c>
      <c r="BK94" s="170">
        <f>BK95</f>
        <v>0</v>
      </c>
    </row>
    <row r="95" spans="1:65" s="12" customFormat="1" ht="22.9" customHeight="1">
      <c r="B95" s="157"/>
      <c r="C95" s="158"/>
      <c r="D95" s="159" t="s">
        <v>68</v>
      </c>
      <c r="E95" s="171" t="s">
        <v>164</v>
      </c>
      <c r="F95" s="171" t="s">
        <v>165</v>
      </c>
      <c r="G95" s="158"/>
      <c r="H95" s="158"/>
      <c r="I95" s="161"/>
      <c r="J95" s="172">
        <f>BK95</f>
        <v>0</v>
      </c>
      <c r="K95" s="158"/>
      <c r="L95" s="163"/>
      <c r="M95" s="164"/>
      <c r="N95" s="165"/>
      <c r="O95" s="165"/>
      <c r="P95" s="166">
        <f>SUM(P96:P99)</f>
        <v>0</v>
      </c>
      <c r="Q95" s="165"/>
      <c r="R95" s="166">
        <f>SUM(R96:R99)</f>
        <v>0</v>
      </c>
      <c r="S95" s="165"/>
      <c r="T95" s="167">
        <f>SUM(T96:T99)</f>
        <v>0</v>
      </c>
      <c r="AR95" s="168" t="s">
        <v>149</v>
      </c>
      <c r="AT95" s="169" t="s">
        <v>68</v>
      </c>
      <c r="AU95" s="169" t="s">
        <v>77</v>
      </c>
      <c r="AY95" s="168" t="s">
        <v>142</v>
      </c>
      <c r="BK95" s="170">
        <f>SUM(BK96:BK99)</f>
        <v>0</v>
      </c>
    </row>
    <row r="96" spans="1:65" s="2" customFormat="1" ht="19.899999999999999" customHeight="1">
      <c r="A96" s="34"/>
      <c r="B96" s="35"/>
      <c r="C96" s="173" t="s">
        <v>166</v>
      </c>
      <c r="D96" s="173" t="s">
        <v>144</v>
      </c>
      <c r="E96" s="174" t="s">
        <v>167</v>
      </c>
      <c r="F96" s="175" t="s">
        <v>168</v>
      </c>
      <c r="G96" s="176" t="s">
        <v>147</v>
      </c>
      <c r="H96" s="177">
        <v>0.156</v>
      </c>
      <c r="I96" s="178"/>
      <c r="J96" s="179">
        <f>ROUND(I96*H96,2)</f>
        <v>0</v>
      </c>
      <c r="K96" s="175" t="s">
        <v>169</v>
      </c>
      <c r="L96" s="39"/>
      <c r="M96" s="180" t="s">
        <v>19</v>
      </c>
      <c r="N96" s="181" t="s">
        <v>40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170</v>
      </c>
      <c r="AT96" s="184" t="s">
        <v>144</v>
      </c>
      <c r="AU96" s="184" t="s">
        <v>79</v>
      </c>
      <c r="AY96" s="17" t="s">
        <v>142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77</v>
      </c>
      <c r="BK96" s="185">
        <f>ROUND(I96*H96,2)</f>
        <v>0</v>
      </c>
      <c r="BL96" s="17" t="s">
        <v>170</v>
      </c>
      <c r="BM96" s="184" t="s">
        <v>235</v>
      </c>
    </row>
    <row r="97" spans="1:51" s="2" customFormat="1" ht="11.25">
      <c r="A97" s="34"/>
      <c r="B97" s="35"/>
      <c r="C97" s="36"/>
      <c r="D97" s="186" t="s">
        <v>151</v>
      </c>
      <c r="E97" s="36"/>
      <c r="F97" s="187" t="s">
        <v>172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151</v>
      </c>
      <c r="AU97" s="17" t="s">
        <v>79</v>
      </c>
    </row>
    <row r="98" spans="1:51" s="2" customFormat="1" ht="48.75">
      <c r="A98" s="34"/>
      <c r="B98" s="35"/>
      <c r="C98" s="36"/>
      <c r="D98" s="186" t="s">
        <v>173</v>
      </c>
      <c r="E98" s="36"/>
      <c r="F98" s="204" t="s">
        <v>174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173</v>
      </c>
      <c r="AU98" s="17" t="s">
        <v>79</v>
      </c>
    </row>
    <row r="99" spans="1:51" s="13" customFormat="1" ht="11.25">
      <c r="B99" s="193"/>
      <c r="C99" s="194"/>
      <c r="D99" s="186" t="s">
        <v>155</v>
      </c>
      <c r="E99" s="195" t="s">
        <v>19</v>
      </c>
      <c r="F99" s="196" t="s">
        <v>233</v>
      </c>
      <c r="G99" s="194"/>
      <c r="H99" s="197">
        <v>0.156</v>
      </c>
      <c r="I99" s="198"/>
      <c r="J99" s="194"/>
      <c r="K99" s="194"/>
      <c r="L99" s="199"/>
      <c r="M99" s="205"/>
      <c r="N99" s="206"/>
      <c r="O99" s="206"/>
      <c r="P99" s="206"/>
      <c r="Q99" s="206"/>
      <c r="R99" s="206"/>
      <c r="S99" s="206"/>
      <c r="T99" s="207"/>
      <c r="AT99" s="203" t="s">
        <v>155</v>
      </c>
      <c r="AU99" s="203" t="s">
        <v>79</v>
      </c>
      <c r="AV99" s="13" t="s">
        <v>79</v>
      </c>
      <c r="AW99" s="13" t="s">
        <v>31</v>
      </c>
      <c r="AX99" s="13" t="s">
        <v>77</v>
      </c>
      <c r="AY99" s="203" t="s">
        <v>142</v>
      </c>
    </row>
    <row r="100" spans="1:51" s="2" customFormat="1" ht="6.95" customHeight="1">
      <c r="A100" s="34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9"/>
      <c r="M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</sheetData>
  <sheetProtection algorithmName="SHA-512" hashValue="eZaAoYruTRcJBGG5WXhJTCztEg5agbga0NCdPM6N3b6ZQEuuh4Febac4fw9NyXu6nDXBcH3oHsppdFwjlO2jOw==" saltValue="zWF/uTv70AM/TTskhz5IVCQMKE7Sk+q+6JzxzBD9WMHZ+2EEMuMCgmhEYclvigwWaVMnxY+AVNHPfLK33g7Yag==" spinCount="100000" sheet="1" objects="1" scenarios="1" formatColumns="0" formatRows="0" autoFilter="0"/>
  <autoFilter ref="C82:K99" xr:uid="{00000000-0009-0000-0000-00000C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C00-000000000000}"/>
    <hyperlink ref="F92" r:id="rId2" xr:uid="{00000000-0004-0000-0C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0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115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236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ROUND((SUM(BE83:BE99)),  2)</f>
        <v>0</v>
      </c>
      <c r="G33" s="34"/>
      <c r="H33" s="34"/>
      <c r="I33" s="118">
        <v>0.21</v>
      </c>
      <c r="J33" s="117">
        <f>ROUND(((SUM(BE83:BE99))*I33),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ROUND((SUM(BF83:BF99)),  2)</f>
        <v>0</v>
      </c>
      <c r="G34" s="34"/>
      <c r="H34" s="34"/>
      <c r="I34" s="118">
        <v>0.12</v>
      </c>
      <c r="J34" s="117">
        <f>ROUND(((SUM(BF83:BF99))*I34),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ROUND((SUM(BG83:BG99)),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ROUND((SUM(BH83:BH99)),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ROUND((SUM(BI83:BI99)),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13 - 508_001 HMZ Přerov II. A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125</v>
      </c>
      <c r="E62" s="137"/>
      <c r="F62" s="137"/>
      <c r="G62" s="137"/>
      <c r="H62" s="137"/>
      <c r="I62" s="137"/>
      <c r="J62" s="138">
        <f>J94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126</v>
      </c>
      <c r="E63" s="143"/>
      <c r="F63" s="143"/>
      <c r="G63" s="143"/>
      <c r="H63" s="143"/>
      <c r="I63" s="143"/>
      <c r="J63" s="144">
        <f>J95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127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2" t="str">
        <f>E7</f>
        <v>Údržba HOZ Prostějovsko a Přerovsko</v>
      </c>
      <c r="F73" s="343"/>
      <c r="G73" s="343"/>
      <c r="H73" s="343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117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9" t="str">
        <f>E9</f>
        <v>SO 13 - 508_001 HMZ Přerov II. A</v>
      </c>
      <c r="F75" s="344"/>
      <c r="G75" s="344"/>
      <c r="H75" s="344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>Prostějovsko a Přerovsko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6.45" customHeight="1">
      <c r="A79" s="34"/>
      <c r="B79" s="35"/>
      <c r="C79" s="29" t="s">
        <v>24</v>
      </c>
      <c r="D79" s="36"/>
      <c r="E79" s="36"/>
      <c r="F79" s="27" t="str">
        <f>E15</f>
        <v>Státní pozemkový úřad</v>
      </c>
      <c r="G79" s="36"/>
      <c r="H79" s="36"/>
      <c r="I79" s="29" t="s">
        <v>30</v>
      </c>
      <c r="J79" s="32" t="str">
        <f>E21</f>
        <v>Státní pozemkový úřad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26.45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>Státní pozemkový úřad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128</v>
      </c>
      <c r="D82" s="149" t="s">
        <v>54</v>
      </c>
      <c r="E82" s="149" t="s">
        <v>50</v>
      </c>
      <c r="F82" s="149" t="s">
        <v>51</v>
      </c>
      <c r="G82" s="149" t="s">
        <v>129</v>
      </c>
      <c r="H82" s="149" t="s">
        <v>130</v>
      </c>
      <c r="I82" s="149" t="s">
        <v>131</v>
      </c>
      <c r="J82" s="149" t="s">
        <v>121</v>
      </c>
      <c r="K82" s="150" t="s">
        <v>132</v>
      </c>
      <c r="L82" s="151"/>
      <c r="M82" s="68" t="s">
        <v>19</v>
      </c>
      <c r="N82" s="69" t="s">
        <v>39</v>
      </c>
      <c r="O82" s="69" t="s">
        <v>133</v>
      </c>
      <c r="P82" s="69" t="s">
        <v>134</v>
      </c>
      <c r="Q82" s="69" t="s">
        <v>135</v>
      </c>
      <c r="R82" s="69" t="s">
        <v>136</v>
      </c>
      <c r="S82" s="69" t="s">
        <v>137</v>
      </c>
      <c r="T82" s="70" t="s">
        <v>138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139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P84+P94</f>
        <v>0</v>
      </c>
      <c r="Q83" s="72"/>
      <c r="R83" s="154">
        <f>R84+R94</f>
        <v>0</v>
      </c>
      <c r="S83" s="72"/>
      <c r="T83" s="155">
        <f>T84+T94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122</v>
      </c>
      <c r="BK83" s="156">
        <f>BK84+BK94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140</v>
      </c>
      <c r="F84" s="160" t="s">
        <v>141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142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143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SUM(P86:P93)</f>
        <v>0</v>
      </c>
      <c r="Q85" s="165"/>
      <c r="R85" s="166">
        <f>SUM(R86:R93)</f>
        <v>0</v>
      </c>
      <c r="S85" s="165"/>
      <c r="T85" s="167">
        <f>SUM(T86:T93)</f>
        <v>0</v>
      </c>
      <c r="AR85" s="168" t="s">
        <v>77</v>
      </c>
      <c r="AT85" s="169" t="s">
        <v>68</v>
      </c>
      <c r="AU85" s="169" t="s">
        <v>77</v>
      </c>
      <c r="AY85" s="168" t="s">
        <v>142</v>
      </c>
      <c r="BK85" s="170">
        <f>SUM(BK86:BK93)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144</v>
      </c>
      <c r="E86" s="174" t="s">
        <v>145</v>
      </c>
      <c r="F86" s="175" t="s">
        <v>146</v>
      </c>
      <c r="G86" s="176" t="s">
        <v>147</v>
      </c>
      <c r="H86" s="177">
        <v>0.14000000000000001</v>
      </c>
      <c r="I86" s="178"/>
      <c r="J86" s="179">
        <f>ROUND(I86*H86,2)</f>
        <v>0</v>
      </c>
      <c r="K86" s="175" t="s">
        <v>148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149</v>
      </c>
      <c r="AT86" s="184" t="s">
        <v>144</v>
      </c>
      <c r="AU86" s="184" t="s">
        <v>79</v>
      </c>
      <c r="AY86" s="17" t="s">
        <v>142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149</v>
      </c>
      <c r="BM86" s="184" t="s">
        <v>237</v>
      </c>
    </row>
    <row r="87" spans="1:65" s="2" customFormat="1" ht="11.25">
      <c r="A87" s="34"/>
      <c r="B87" s="35"/>
      <c r="C87" s="36"/>
      <c r="D87" s="186" t="s">
        <v>151</v>
      </c>
      <c r="E87" s="36"/>
      <c r="F87" s="187" t="s">
        <v>152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151</v>
      </c>
      <c r="AU87" s="17" t="s">
        <v>79</v>
      </c>
    </row>
    <row r="88" spans="1:65" s="2" customFormat="1" ht="11.25">
      <c r="A88" s="34"/>
      <c r="B88" s="35"/>
      <c r="C88" s="36"/>
      <c r="D88" s="191" t="s">
        <v>153</v>
      </c>
      <c r="E88" s="36"/>
      <c r="F88" s="192" t="s">
        <v>154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153</v>
      </c>
      <c r="AU88" s="17" t="s">
        <v>79</v>
      </c>
    </row>
    <row r="89" spans="1:65" s="13" customFormat="1" ht="11.25">
      <c r="B89" s="193"/>
      <c r="C89" s="194"/>
      <c r="D89" s="186" t="s">
        <v>155</v>
      </c>
      <c r="E89" s="195" t="s">
        <v>19</v>
      </c>
      <c r="F89" s="196" t="s">
        <v>238</v>
      </c>
      <c r="G89" s="194"/>
      <c r="H89" s="197">
        <v>0.14000000000000001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155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142</v>
      </c>
    </row>
    <row r="90" spans="1:65" s="2" customFormat="1" ht="14.45" customHeight="1">
      <c r="A90" s="34"/>
      <c r="B90" s="35"/>
      <c r="C90" s="173" t="s">
        <v>79</v>
      </c>
      <c r="D90" s="173" t="s">
        <v>144</v>
      </c>
      <c r="E90" s="174" t="s">
        <v>157</v>
      </c>
      <c r="F90" s="175" t="s">
        <v>158</v>
      </c>
      <c r="G90" s="176" t="s">
        <v>147</v>
      </c>
      <c r="H90" s="177">
        <v>0.14000000000000001</v>
      </c>
      <c r="I90" s="178"/>
      <c r="J90" s="179">
        <f>ROUND(I90*H90,2)</f>
        <v>0</v>
      </c>
      <c r="K90" s="175" t="s">
        <v>148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149</v>
      </c>
      <c r="AT90" s="184" t="s">
        <v>144</v>
      </c>
      <c r="AU90" s="184" t="s">
        <v>79</v>
      </c>
      <c r="AY90" s="17" t="s">
        <v>142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149</v>
      </c>
      <c r="BM90" s="184" t="s">
        <v>239</v>
      </c>
    </row>
    <row r="91" spans="1:65" s="2" customFormat="1" ht="11.25">
      <c r="A91" s="34"/>
      <c r="B91" s="35"/>
      <c r="C91" s="36"/>
      <c r="D91" s="186" t="s">
        <v>151</v>
      </c>
      <c r="E91" s="36"/>
      <c r="F91" s="187" t="s">
        <v>160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151</v>
      </c>
      <c r="AU91" s="17" t="s">
        <v>79</v>
      </c>
    </row>
    <row r="92" spans="1:65" s="2" customFormat="1" ht="11.25">
      <c r="A92" s="34"/>
      <c r="B92" s="35"/>
      <c r="C92" s="36"/>
      <c r="D92" s="191" t="s">
        <v>153</v>
      </c>
      <c r="E92" s="36"/>
      <c r="F92" s="192" t="s">
        <v>161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153</v>
      </c>
      <c r="AU92" s="17" t="s">
        <v>79</v>
      </c>
    </row>
    <row r="93" spans="1:65" s="13" customFormat="1" ht="11.25">
      <c r="B93" s="193"/>
      <c r="C93" s="194"/>
      <c r="D93" s="186" t="s">
        <v>155</v>
      </c>
      <c r="E93" s="195" t="s">
        <v>19</v>
      </c>
      <c r="F93" s="196" t="s">
        <v>238</v>
      </c>
      <c r="G93" s="194"/>
      <c r="H93" s="197">
        <v>0.14000000000000001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155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142</v>
      </c>
    </row>
    <row r="94" spans="1:65" s="12" customFormat="1" ht="25.9" customHeight="1">
      <c r="B94" s="157"/>
      <c r="C94" s="158"/>
      <c r="D94" s="159" t="s">
        <v>68</v>
      </c>
      <c r="E94" s="160" t="s">
        <v>162</v>
      </c>
      <c r="F94" s="160" t="s">
        <v>163</v>
      </c>
      <c r="G94" s="158"/>
      <c r="H94" s="158"/>
      <c r="I94" s="161"/>
      <c r="J94" s="162">
        <f>BK94</f>
        <v>0</v>
      </c>
      <c r="K94" s="158"/>
      <c r="L94" s="163"/>
      <c r="M94" s="164"/>
      <c r="N94" s="165"/>
      <c r="O94" s="165"/>
      <c r="P94" s="166">
        <f>P95</f>
        <v>0</v>
      </c>
      <c r="Q94" s="165"/>
      <c r="R94" s="166">
        <f>R95</f>
        <v>0</v>
      </c>
      <c r="S94" s="165"/>
      <c r="T94" s="167">
        <f>T95</f>
        <v>0</v>
      </c>
      <c r="AR94" s="168" t="s">
        <v>149</v>
      </c>
      <c r="AT94" s="169" t="s">
        <v>68</v>
      </c>
      <c r="AU94" s="169" t="s">
        <v>69</v>
      </c>
      <c r="AY94" s="168" t="s">
        <v>142</v>
      </c>
      <c r="BK94" s="170">
        <f>BK95</f>
        <v>0</v>
      </c>
    </row>
    <row r="95" spans="1:65" s="12" customFormat="1" ht="22.9" customHeight="1">
      <c r="B95" s="157"/>
      <c r="C95" s="158"/>
      <c r="D95" s="159" t="s">
        <v>68</v>
      </c>
      <c r="E95" s="171" t="s">
        <v>164</v>
      </c>
      <c r="F95" s="171" t="s">
        <v>165</v>
      </c>
      <c r="G95" s="158"/>
      <c r="H95" s="158"/>
      <c r="I95" s="161"/>
      <c r="J95" s="172">
        <f>BK95</f>
        <v>0</v>
      </c>
      <c r="K95" s="158"/>
      <c r="L95" s="163"/>
      <c r="M95" s="164"/>
      <c r="N95" s="165"/>
      <c r="O95" s="165"/>
      <c r="P95" s="166">
        <f>SUM(P96:P99)</f>
        <v>0</v>
      </c>
      <c r="Q95" s="165"/>
      <c r="R95" s="166">
        <f>SUM(R96:R99)</f>
        <v>0</v>
      </c>
      <c r="S95" s="165"/>
      <c r="T95" s="167">
        <f>SUM(T96:T99)</f>
        <v>0</v>
      </c>
      <c r="AR95" s="168" t="s">
        <v>149</v>
      </c>
      <c r="AT95" s="169" t="s">
        <v>68</v>
      </c>
      <c r="AU95" s="169" t="s">
        <v>77</v>
      </c>
      <c r="AY95" s="168" t="s">
        <v>142</v>
      </c>
      <c r="BK95" s="170">
        <f>SUM(BK96:BK99)</f>
        <v>0</v>
      </c>
    </row>
    <row r="96" spans="1:65" s="2" customFormat="1" ht="19.899999999999999" customHeight="1">
      <c r="A96" s="34"/>
      <c r="B96" s="35"/>
      <c r="C96" s="173" t="s">
        <v>166</v>
      </c>
      <c r="D96" s="173" t="s">
        <v>144</v>
      </c>
      <c r="E96" s="174" t="s">
        <v>167</v>
      </c>
      <c r="F96" s="175" t="s">
        <v>168</v>
      </c>
      <c r="G96" s="176" t="s">
        <v>147</v>
      </c>
      <c r="H96" s="177">
        <v>0.14000000000000001</v>
      </c>
      <c r="I96" s="178"/>
      <c r="J96" s="179">
        <f>ROUND(I96*H96,2)</f>
        <v>0</v>
      </c>
      <c r="K96" s="175" t="s">
        <v>169</v>
      </c>
      <c r="L96" s="39"/>
      <c r="M96" s="180" t="s">
        <v>19</v>
      </c>
      <c r="N96" s="181" t="s">
        <v>40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170</v>
      </c>
      <c r="AT96" s="184" t="s">
        <v>144</v>
      </c>
      <c r="AU96" s="184" t="s">
        <v>79</v>
      </c>
      <c r="AY96" s="17" t="s">
        <v>142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77</v>
      </c>
      <c r="BK96" s="185">
        <f>ROUND(I96*H96,2)</f>
        <v>0</v>
      </c>
      <c r="BL96" s="17" t="s">
        <v>170</v>
      </c>
      <c r="BM96" s="184" t="s">
        <v>240</v>
      </c>
    </row>
    <row r="97" spans="1:51" s="2" customFormat="1" ht="11.25">
      <c r="A97" s="34"/>
      <c r="B97" s="35"/>
      <c r="C97" s="36"/>
      <c r="D97" s="186" t="s">
        <v>151</v>
      </c>
      <c r="E97" s="36"/>
      <c r="F97" s="187" t="s">
        <v>172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151</v>
      </c>
      <c r="AU97" s="17" t="s">
        <v>79</v>
      </c>
    </row>
    <row r="98" spans="1:51" s="2" customFormat="1" ht="48.75">
      <c r="A98" s="34"/>
      <c r="B98" s="35"/>
      <c r="C98" s="36"/>
      <c r="D98" s="186" t="s">
        <v>173</v>
      </c>
      <c r="E98" s="36"/>
      <c r="F98" s="204" t="s">
        <v>174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173</v>
      </c>
      <c r="AU98" s="17" t="s">
        <v>79</v>
      </c>
    </row>
    <row r="99" spans="1:51" s="13" customFormat="1" ht="11.25">
      <c r="B99" s="193"/>
      <c r="C99" s="194"/>
      <c r="D99" s="186" t="s">
        <v>155</v>
      </c>
      <c r="E99" s="195" t="s">
        <v>19</v>
      </c>
      <c r="F99" s="196" t="s">
        <v>238</v>
      </c>
      <c r="G99" s="194"/>
      <c r="H99" s="197">
        <v>0.14000000000000001</v>
      </c>
      <c r="I99" s="198"/>
      <c r="J99" s="194"/>
      <c r="K99" s="194"/>
      <c r="L99" s="199"/>
      <c r="M99" s="205"/>
      <c r="N99" s="206"/>
      <c r="O99" s="206"/>
      <c r="P99" s="206"/>
      <c r="Q99" s="206"/>
      <c r="R99" s="206"/>
      <c r="S99" s="206"/>
      <c r="T99" s="207"/>
      <c r="AT99" s="203" t="s">
        <v>155</v>
      </c>
      <c r="AU99" s="203" t="s">
        <v>79</v>
      </c>
      <c r="AV99" s="13" t="s">
        <v>79</v>
      </c>
      <c r="AW99" s="13" t="s">
        <v>31</v>
      </c>
      <c r="AX99" s="13" t="s">
        <v>77</v>
      </c>
      <c r="AY99" s="203" t="s">
        <v>142</v>
      </c>
    </row>
    <row r="100" spans="1:51" s="2" customFormat="1" ht="6.95" customHeight="1">
      <c r="A100" s="34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9"/>
      <c r="M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</sheetData>
  <sheetProtection algorithmName="SHA-512" hashValue="4It9dmv4QQ9/stSLOaBK8BvX9/ermSLVysYo+DNGBazCzwF4k4dqXqZWbKX91yKe2dNex7/yQIFc86rqYkCMrQ==" saltValue="vXcK4kU27iXWSNzzYoGwIUHzWvbjU7Mgf4NcCDC9DJVsadFP0yQj9Yigif+mIbxLpKufjPKQMjB87fncDglFRA==" spinCount="100000" sheet="1" objects="1" scenarios="1" formatColumns="0" formatRows="0" autoFilter="0"/>
  <autoFilter ref="C82:K99" xr:uid="{00000000-0009-0000-0000-00000D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D00-000000000000}"/>
    <hyperlink ref="F92" r:id="rId2" xr:uid="{00000000-0004-0000-0D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08" customWidth="1"/>
    <col min="2" max="2" width="1.6640625" style="208" customWidth="1"/>
    <col min="3" max="4" width="5" style="208" customWidth="1"/>
    <col min="5" max="5" width="11.6640625" style="208" customWidth="1"/>
    <col min="6" max="6" width="9.1640625" style="208" customWidth="1"/>
    <col min="7" max="7" width="5" style="208" customWidth="1"/>
    <col min="8" max="8" width="77.83203125" style="208" customWidth="1"/>
    <col min="9" max="10" width="20" style="208" customWidth="1"/>
    <col min="11" max="11" width="1.6640625" style="208" customWidth="1"/>
  </cols>
  <sheetData>
    <row r="1" spans="2:11" s="1" customFormat="1" ht="37.5" customHeight="1"/>
    <row r="2" spans="2:11" s="1" customFormat="1" ht="7.5" customHeight="1">
      <c r="B2" s="209"/>
      <c r="C2" s="210"/>
      <c r="D2" s="210"/>
      <c r="E2" s="210"/>
      <c r="F2" s="210"/>
      <c r="G2" s="210"/>
      <c r="H2" s="210"/>
      <c r="I2" s="210"/>
      <c r="J2" s="210"/>
      <c r="K2" s="211"/>
    </row>
    <row r="3" spans="2:11" s="14" customFormat="1" ht="45" customHeight="1">
      <c r="B3" s="212"/>
      <c r="C3" s="347" t="s">
        <v>241</v>
      </c>
      <c r="D3" s="347"/>
      <c r="E3" s="347"/>
      <c r="F3" s="347"/>
      <c r="G3" s="347"/>
      <c r="H3" s="347"/>
      <c r="I3" s="347"/>
      <c r="J3" s="347"/>
      <c r="K3" s="213"/>
    </row>
    <row r="4" spans="2:11" s="1" customFormat="1" ht="25.5" customHeight="1">
      <c r="B4" s="214"/>
      <c r="C4" s="346" t="s">
        <v>242</v>
      </c>
      <c r="D4" s="346"/>
      <c r="E4" s="346"/>
      <c r="F4" s="346"/>
      <c r="G4" s="346"/>
      <c r="H4" s="346"/>
      <c r="I4" s="346"/>
      <c r="J4" s="346"/>
      <c r="K4" s="215"/>
    </row>
    <row r="5" spans="2:11" s="1" customFormat="1" ht="5.25" customHeight="1">
      <c r="B5" s="214"/>
      <c r="C5" s="216"/>
      <c r="D5" s="216"/>
      <c r="E5" s="216"/>
      <c r="F5" s="216"/>
      <c r="G5" s="216"/>
      <c r="H5" s="216"/>
      <c r="I5" s="216"/>
      <c r="J5" s="216"/>
      <c r="K5" s="215"/>
    </row>
    <row r="6" spans="2:11" s="1" customFormat="1" ht="15" customHeight="1">
      <c r="B6" s="214"/>
      <c r="C6" s="345" t="s">
        <v>243</v>
      </c>
      <c r="D6" s="345"/>
      <c r="E6" s="345"/>
      <c r="F6" s="345"/>
      <c r="G6" s="345"/>
      <c r="H6" s="345"/>
      <c r="I6" s="345"/>
      <c r="J6" s="345"/>
      <c r="K6" s="215"/>
    </row>
    <row r="7" spans="2:11" s="1" customFormat="1" ht="15" customHeight="1">
      <c r="B7" s="218"/>
      <c r="C7" s="345" t="s">
        <v>244</v>
      </c>
      <c r="D7" s="345"/>
      <c r="E7" s="345"/>
      <c r="F7" s="345"/>
      <c r="G7" s="345"/>
      <c r="H7" s="345"/>
      <c r="I7" s="345"/>
      <c r="J7" s="345"/>
      <c r="K7" s="215"/>
    </row>
    <row r="8" spans="2:11" s="1" customFormat="1" ht="12.75" customHeight="1">
      <c r="B8" s="218"/>
      <c r="C8" s="217"/>
      <c r="D8" s="217"/>
      <c r="E8" s="217"/>
      <c r="F8" s="217"/>
      <c r="G8" s="217"/>
      <c r="H8" s="217"/>
      <c r="I8" s="217"/>
      <c r="J8" s="217"/>
      <c r="K8" s="215"/>
    </row>
    <row r="9" spans="2:11" s="1" customFormat="1" ht="15" customHeight="1">
      <c r="B9" s="218"/>
      <c r="C9" s="345" t="s">
        <v>245</v>
      </c>
      <c r="D9" s="345"/>
      <c r="E9" s="345"/>
      <c r="F9" s="345"/>
      <c r="G9" s="345"/>
      <c r="H9" s="345"/>
      <c r="I9" s="345"/>
      <c r="J9" s="345"/>
      <c r="K9" s="215"/>
    </row>
    <row r="10" spans="2:11" s="1" customFormat="1" ht="15" customHeight="1">
      <c r="B10" s="218"/>
      <c r="C10" s="217"/>
      <c r="D10" s="345" t="s">
        <v>246</v>
      </c>
      <c r="E10" s="345"/>
      <c r="F10" s="345"/>
      <c r="G10" s="345"/>
      <c r="H10" s="345"/>
      <c r="I10" s="345"/>
      <c r="J10" s="345"/>
      <c r="K10" s="215"/>
    </row>
    <row r="11" spans="2:11" s="1" customFormat="1" ht="15" customHeight="1">
      <c r="B11" s="218"/>
      <c r="C11" s="219"/>
      <c r="D11" s="345" t="s">
        <v>247</v>
      </c>
      <c r="E11" s="345"/>
      <c r="F11" s="345"/>
      <c r="G11" s="345"/>
      <c r="H11" s="345"/>
      <c r="I11" s="345"/>
      <c r="J11" s="345"/>
      <c r="K11" s="215"/>
    </row>
    <row r="12" spans="2:11" s="1" customFormat="1" ht="15" customHeight="1">
      <c r="B12" s="218"/>
      <c r="C12" s="219"/>
      <c r="D12" s="217"/>
      <c r="E12" s="217"/>
      <c r="F12" s="217"/>
      <c r="G12" s="217"/>
      <c r="H12" s="217"/>
      <c r="I12" s="217"/>
      <c r="J12" s="217"/>
      <c r="K12" s="215"/>
    </row>
    <row r="13" spans="2:11" s="1" customFormat="1" ht="15" customHeight="1">
      <c r="B13" s="218"/>
      <c r="C13" s="219"/>
      <c r="D13" s="220" t="s">
        <v>248</v>
      </c>
      <c r="E13" s="217"/>
      <c r="F13" s="217"/>
      <c r="G13" s="217"/>
      <c r="H13" s="217"/>
      <c r="I13" s="217"/>
      <c r="J13" s="217"/>
      <c r="K13" s="215"/>
    </row>
    <row r="14" spans="2:11" s="1" customFormat="1" ht="12.75" customHeight="1">
      <c r="B14" s="218"/>
      <c r="C14" s="219"/>
      <c r="D14" s="219"/>
      <c r="E14" s="219"/>
      <c r="F14" s="219"/>
      <c r="G14" s="219"/>
      <c r="H14" s="219"/>
      <c r="I14" s="219"/>
      <c r="J14" s="219"/>
      <c r="K14" s="215"/>
    </row>
    <row r="15" spans="2:11" s="1" customFormat="1" ht="15" customHeight="1">
      <c r="B15" s="218"/>
      <c r="C15" s="219"/>
      <c r="D15" s="345" t="s">
        <v>249</v>
      </c>
      <c r="E15" s="345"/>
      <c r="F15" s="345"/>
      <c r="G15" s="345"/>
      <c r="H15" s="345"/>
      <c r="I15" s="345"/>
      <c r="J15" s="345"/>
      <c r="K15" s="215"/>
    </row>
    <row r="16" spans="2:11" s="1" customFormat="1" ht="15" customHeight="1">
      <c r="B16" s="218"/>
      <c r="C16" s="219"/>
      <c r="D16" s="345" t="s">
        <v>250</v>
      </c>
      <c r="E16" s="345"/>
      <c r="F16" s="345"/>
      <c r="G16" s="345"/>
      <c r="H16" s="345"/>
      <c r="I16" s="345"/>
      <c r="J16" s="345"/>
      <c r="K16" s="215"/>
    </row>
    <row r="17" spans="2:11" s="1" customFormat="1" ht="15" customHeight="1">
      <c r="B17" s="218"/>
      <c r="C17" s="219"/>
      <c r="D17" s="345" t="s">
        <v>251</v>
      </c>
      <c r="E17" s="345"/>
      <c r="F17" s="345"/>
      <c r="G17" s="345"/>
      <c r="H17" s="345"/>
      <c r="I17" s="345"/>
      <c r="J17" s="345"/>
      <c r="K17" s="215"/>
    </row>
    <row r="18" spans="2:11" s="1" customFormat="1" ht="15" customHeight="1">
      <c r="B18" s="218"/>
      <c r="C18" s="219"/>
      <c r="D18" s="219"/>
      <c r="E18" s="221" t="s">
        <v>76</v>
      </c>
      <c r="F18" s="345" t="s">
        <v>252</v>
      </c>
      <c r="G18" s="345"/>
      <c r="H18" s="345"/>
      <c r="I18" s="345"/>
      <c r="J18" s="345"/>
      <c r="K18" s="215"/>
    </row>
    <row r="19" spans="2:11" s="1" customFormat="1" ht="15" customHeight="1">
      <c r="B19" s="218"/>
      <c r="C19" s="219"/>
      <c r="D19" s="219"/>
      <c r="E19" s="221" t="s">
        <v>253</v>
      </c>
      <c r="F19" s="345" t="s">
        <v>254</v>
      </c>
      <c r="G19" s="345"/>
      <c r="H19" s="345"/>
      <c r="I19" s="345"/>
      <c r="J19" s="345"/>
      <c r="K19" s="215"/>
    </row>
    <row r="20" spans="2:11" s="1" customFormat="1" ht="15" customHeight="1">
      <c r="B20" s="218"/>
      <c r="C20" s="219"/>
      <c r="D20" s="219"/>
      <c r="E20" s="221" t="s">
        <v>255</v>
      </c>
      <c r="F20" s="345" t="s">
        <v>256</v>
      </c>
      <c r="G20" s="345"/>
      <c r="H20" s="345"/>
      <c r="I20" s="345"/>
      <c r="J20" s="345"/>
      <c r="K20" s="215"/>
    </row>
    <row r="21" spans="2:11" s="1" customFormat="1" ht="15" customHeight="1">
      <c r="B21" s="218"/>
      <c r="C21" s="219"/>
      <c r="D21" s="219"/>
      <c r="E21" s="221" t="s">
        <v>257</v>
      </c>
      <c r="F21" s="345" t="s">
        <v>258</v>
      </c>
      <c r="G21" s="345"/>
      <c r="H21" s="345"/>
      <c r="I21" s="345"/>
      <c r="J21" s="345"/>
      <c r="K21" s="215"/>
    </row>
    <row r="22" spans="2:11" s="1" customFormat="1" ht="15" customHeight="1">
      <c r="B22" s="218"/>
      <c r="C22" s="219"/>
      <c r="D22" s="219"/>
      <c r="E22" s="221" t="s">
        <v>259</v>
      </c>
      <c r="F22" s="345" t="s">
        <v>260</v>
      </c>
      <c r="G22" s="345"/>
      <c r="H22" s="345"/>
      <c r="I22" s="345"/>
      <c r="J22" s="345"/>
      <c r="K22" s="215"/>
    </row>
    <row r="23" spans="2:11" s="1" customFormat="1" ht="15" customHeight="1">
      <c r="B23" s="218"/>
      <c r="C23" s="219"/>
      <c r="D23" s="219"/>
      <c r="E23" s="221" t="s">
        <v>261</v>
      </c>
      <c r="F23" s="345" t="s">
        <v>262</v>
      </c>
      <c r="G23" s="345"/>
      <c r="H23" s="345"/>
      <c r="I23" s="345"/>
      <c r="J23" s="345"/>
      <c r="K23" s="215"/>
    </row>
    <row r="24" spans="2:11" s="1" customFormat="1" ht="12.75" customHeight="1">
      <c r="B24" s="218"/>
      <c r="C24" s="219"/>
      <c r="D24" s="219"/>
      <c r="E24" s="219"/>
      <c r="F24" s="219"/>
      <c r="G24" s="219"/>
      <c r="H24" s="219"/>
      <c r="I24" s="219"/>
      <c r="J24" s="219"/>
      <c r="K24" s="215"/>
    </row>
    <row r="25" spans="2:11" s="1" customFormat="1" ht="15" customHeight="1">
      <c r="B25" s="218"/>
      <c r="C25" s="345" t="s">
        <v>263</v>
      </c>
      <c r="D25" s="345"/>
      <c r="E25" s="345"/>
      <c r="F25" s="345"/>
      <c r="G25" s="345"/>
      <c r="H25" s="345"/>
      <c r="I25" s="345"/>
      <c r="J25" s="345"/>
      <c r="K25" s="215"/>
    </row>
    <row r="26" spans="2:11" s="1" customFormat="1" ht="15" customHeight="1">
      <c r="B26" s="218"/>
      <c r="C26" s="345" t="s">
        <v>264</v>
      </c>
      <c r="D26" s="345"/>
      <c r="E26" s="345"/>
      <c r="F26" s="345"/>
      <c r="G26" s="345"/>
      <c r="H26" s="345"/>
      <c r="I26" s="345"/>
      <c r="J26" s="345"/>
      <c r="K26" s="215"/>
    </row>
    <row r="27" spans="2:11" s="1" customFormat="1" ht="15" customHeight="1">
      <c r="B27" s="218"/>
      <c r="C27" s="217"/>
      <c r="D27" s="345" t="s">
        <v>265</v>
      </c>
      <c r="E27" s="345"/>
      <c r="F27" s="345"/>
      <c r="G27" s="345"/>
      <c r="H27" s="345"/>
      <c r="I27" s="345"/>
      <c r="J27" s="345"/>
      <c r="K27" s="215"/>
    </row>
    <row r="28" spans="2:11" s="1" customFormat="1" ht="15" customHeight="1">
      <c r="B28" s="218"/>
      <c r="C28" s="219"/>
      <c r="D28" s="345" t="s">
        <v>266</v>
      </c>
      <c r="E28" s="345"/>
      <c r="F28" s="345"/>
      <c r="G28" s="345"/>
      <c r="H28" s="345"/>
      <c r="I28" s="345"/>
      <c r="J28" s="345"/>
      <c r="K28" s="215"/>
    </row>
    <row r="29" spans="2:11" s="1" customFormat="1" ht="12.75" customHeight="1">
      <c r="B29" s="218"/>
      <c r="C29" s="219"/>
      <c r="D29" s="219"/>
      <c r="E29" s="219"/>
      <c r="F29" s="219"/>
      <c r="G29" s="219"/>
      <c r="H29" s="219"/>
      <c r="I29" s="219"/>
      <c r="J29" s="219"/>
      <c r="K29" s="215"/>
    </row>
    <row r="30" spans="2:11" s="1" customFormat="1" ht="15" customHeight="1">
      <c r="B30" s="218"/>
      <c r="C30" s="219"/>
      <c r="D30" s="345" t="s">
        <v>267</v>
      </c>
      <c r="E30" s="345"/>
      <c r="F30" s="345"/>
      <c r="G30" s="345"/>
      <c r="H30" s="345"/>
      <c r="I30" s="345"/>
      <c r="J30" s="345"/>
      <c r="K30" s="215"/>
    </row>
    <row r="31" spans="2:11" s="1" customFormat="1" ht="15" customHeight="1">
      <c r="B31" s="218"/>
      <c r="C31" s="219"/>
      <c r="D31" s="345" t="s">
        <v>268</v>
      </c>
      <c r="E31" s="345"/>
      <c r="F31" s="345"/>
      <c r="G31" s="345"/>
      <c r="H31" s="345"/>
      <c r="I31" s="345"/>
      <c r="J31" s="345"/>
      <c r="K31" s="215"/>
    </row>
    <row r="32" spans="2:11" s="1" customFormat="1" ht="12.75" customHeight="1">
      <c r="B32" s="218"/>
      <c r="C32" s="219"/>
      <c r="D32" s="219"/>
      <c r="E32" s="219"/>
      <c r="F32" s="219"/>
      <c r="G32" s="219"/>
      <c r="H32" s="219"/>
      <c r="I32" s="219"/>
      <c r="J32" s="219"/>
      <c r="K32" s="215"/>
    </row>
    <row r="33" spans="2:11" s="1" customFormat="1" ht="15" customHeight="1">
      <c r="B33" s="218"/>
      <c r="C33" s="219"/>
      <c r="D33" s="345" t="s">
        <v>269</v>
      </c>
      <c r="E33" s="345"/>
      <c r="F33" s="345"/>
      <c r="G33" s="345"/>
      <c r="H33" s="345"/>
      <c r="I33" s="345"/>
      <c r="J33" s="345"/>
      <c r="K33" s="215"/>
    </row>
    <row r="34" spans="2:11" s="1" customFormat="1" ht="15" customHeight="1">
      <c r="B34" s="218"/>
      <c r="C34" s="219"/>
      <c r="D34" s="345" t="s">
        <v>270</v>
      </c>
      <c r="E34" s="345"/>
      <c r="F34" s="345"/>
      <c r="G34" s="345"/>
      <c r="H34" s="345"/>
      <c r="I34" s="345"/>
      <c r="J34" s="345"/>
      <c r="K34" s="215"/>
    </row>
    <row r="35" spans="2:11" s="1" customFormat="1" ht="15" customHeight="1">
      <c r="B35" s="218"/>
      <c r="C35" s="219"/>
      <c r="D35" s="345" t="s">
        <v>271</v>
      </c>
      <c r="E35" s="345"/>
      <c r="F35" s="345"/>
      <c r="G35" s="345"/>
      <c r="H35" s="345"/>
      <c r="I35" s="345"/>
      <c r="J35" s="345"/>
      <c r="K35" s="215"/>
    </row>
    <row r="36" spans="2:11" s="1" customFormat="1" ht="15" customHeight="1">
      <c r="B36" s="218"/>
      <c r="C36" s="219"/>
      <c r="D36" s="217"/>
      <c r="E36" s="220" t="s">
        <v>128</v>
      </c>
      <c r="F36" s="217"/>
      <c r="G36" s="345" t="s">
        <v>272</v>
      </c>
      <c r="H36" s="345"/>
      <c r="I36" s="345"/>
      <c r="J36" s="345"/>
      <c r="K36" s="215"/>
    </row>
    <row r="37" spans="2:11" s="1" customFormat="1" ht="30.75" customHeight="1">
      <c r="B37" s="218"/>
      <c r="C37" s="219"/>
      <c r="D37" s="217"/>
      <c r="E37" s="220" t="s">
        <v>273</v>
      </c>
      <c r="F37" s="217"/>
      <c r="G37" s="345" t="s">
        <v>274</v>
      </c>
      <c r="H37" s="345"/>
      <c r="I37" s="345"/>
      <c r="J37" s="345"/>
      <c r="K37" s="215"/>
    </row>
    <row r="38" spans="2:11" s="1" customFormat="1" ht="15" customHeight="1">
      <c r="B38" s="218"/>
      <c r="C38" s="219"/>
      <c r="D38" s="217"/>
      <c r="E38" s="220" t="s">
        <v>50</v>
      </c>
      <c r="F38" s="217"/>
      <c r="G38" s="345" t="s">
        <v>275</v>
      </c>
      <c r="H38" s="345"/>
      <c r="I38" s="345"/>
      <c r="J38" s="345"/>
      <c r="K38" s="215"/>
    </row>
    <row r="39" spans="2:11" s="1" customFormat="1" ht="15" customHeight="1">
      <c r="B39" s="218"/>
      <c r="C39" s="219"/>
      <c r="D39" s="217"/>
      <c r="E39" s="220" t="s">
        <v>51</v>
      </c>
      <c r="F39" s="217"/>
      <c r="G39" s="345" t="s">
        <v>276</v>
      </c>
      <c r="H39" s="345"/>
      <c r="I39" s="345"/>
      <c r="J39" s="345"/>
      <c r="K39" s="215"/>
    </row>
    <row r="40" spans="2:11" s="1" customFormat="1" ht="15" customHeight="1">
      <c r="B40" s="218"/>
      <c r="C40" s="219"/>
      <c r="D40" s="217"/>
      <c r="E40" s="220" t="s">
        <v>129</v>
      </c>
      <c r="F40" s="217"/>
      <c r="G40" s="345" t="s">
        <v>277</v>
      </c>
      <c r="H40" s="345"/>
      <c r="I40" s="345"/>
      <c r="J40" s="345"/>
      <c r="K40" s="215"/>
    </row>
    <row r="41" spans="2:11" s="1" customFormat="1" ht="15" customHeight="1">
      <c r="B41" s="218"/>
      <c r="C41" s="219"/>
      <c r="D41" s="217"/>
      <c r="E41" s="220" t="s">
        <v>130</v>
      </c>
      <c r="F41" s="217"/>
      <c r="G41" s="345" t="s">
        <v>278</v>
      </c>
      <c r="H41" s="345"/>
      <c r="I41" s="345"/>
      <c r="J41" s="345"/>
      <c r="K41" s="215"/>
    </row>
    <row r="42" spans="2:11" s="1" customFormat="1" ht="15" customHeight="1">
      <c r="B42" s="218"/>
      <c r="C42" s="219"/>
      <c r="D42" s="217"/>
      <c r="E42" s="220" t="s">
        <v>279</v>
      </c>
      <c r="F42" s="217"/>
      <c r="G42" s="345" t="s">
        <v>280</v>
      </c>
      <c r="H42" s="345"/>
      <c r="I42" s="345"/>
      <c r="J42" s="345"/>
      <c r="K42" s="215"/>
    </row>
    <row r="43" spans="2:11" s="1" customFormat="1" ht="15" customHeight="1">
      <c r="B43" s="218"/>
      <c r="C43" s="219"/>
      <c r="D43" s="217"/>
      <c r="E43" s="220"/>
      <c r="F43" s="217"/>
      <c r="G43" s="345" t="s">
        <v>281</v>
      </c>
      <c r="H43" s="345"/>
      <c r="I43" s="345"/>
      <c r="J43" s="345"/>
      <c r="K43" s="215"/>
    </row>
    <row r="44" spans="2:11" s="1" customFormat="1" ht="15" customHeight="1">
      <c r="B44" s="218"/>
      <c r="C44" s="219"/>
      <c r="D44" s="217"/>
      <c r="E44" s="220" t="s">
        <v>282</v>
      </c>
      <c r="F44" s="217"/>
      <c r="G44" s="345" t="s">
        <v>283</v>
      </c>
      <c r="H44" s="345"/>
      <c r="I44" s="345"/>
      <c r="J44" s="345"/>
      <c r="K44" s="215"/>
    </row>
    <row r="45" spans="2:11" s="1" customFormat="1" ht="15" customHeight="1">
      <c r="B45" s="218"/>
      <c r="C45" s="219"/>
      <c r="D45" s="217"/>
      <c r="E45" s="220" t="s">
        <v>132</v>
      </c>
      <c r="F45" s="217"/>
      <c r="G45" s="345" t="s">
        <v>284</v>
      </c>
      <c r="H45" s="345"/>
      <c r="I45" s="345"/>
      <c r="J45" s="345"/>
      <c r="K45" s="215"/>
    </row>
    <row r="46" spans="2:11" s="1" customFormat="1" ht="12.75" customHeight="1">
      <c r="B46" s="218"/>
      <c r="C46" s="219"/>
      <c r="D46" s="217"/>
      <c r="E46" s="217"/>
      <c r="F46" s="217"/>
      <c r="G46" s="217"/>
      <c r="H46" s="217"/>
      <c r="I46" s="217"/>
      <c r="J46" s="217"/>
      <c r="K46" s="215"/>
    </row>
    <row r="47" spans="2:11" s="1" customFormat="1" ht="15" customHeight="1">
      <c r="B47" s="218"/>
      <c r="C47" s="219"/>
      <c r="D47" s="345" t="s">
        <v>285</v>
      </c>
      <c r="E47" s="345"/>
      <c r="F47" s="345"/>
      <c r="G47" s="345"/>
      <c r="H47" s="345"/>
      <c r="I47" s="345"/>
      <c r="J47" s="345"/>
      <c r="K47" s="215"/>
    </row>
    <row r="48" spans="2:11" s="1" customFormat="1" ht="15" customHeight="1">
      <c r="B48" s="218"/>
      <c r="C48" s="219"/>
      <c r="D48" s="219"/>
      <c r="E48" s="345" t="s">
        <v>286</v>
      </c>
      <c r="F48" s="345"/>
      <c r="G48" s="345"/>
      <c r="H48" s="345"/>
      <c r="I48" s="345"/>
      <c r="J48" s="345"/>
      <c r="K48" s="215"/>
    </row>
    <row r="49" spans="2:11" s="1" customFormat="1" ht="15" customHeight="1">
      <c r="B49" s="218"/>
      <c r="C49" s="219"/>
      <c r="D49" s="219"/>
      <c r="E49" s="345" t="s">
        <v>287</v>
      </c>
      <c r="F49" s="345"/>
      <c r="G49" s="345"/>
      <c r="H49" s="345"/>
      <c r="I49" s="345"/>
      <c r="J49" s="345"/>
      <c r="K49" s="215"/>
    </row>
    <row r="50" spans="2:11" s="1" customFormat="1" ht="15" customHeight="1">
      <c r="B50" s="218"/>
      <c r="C50" s="219"/>
      <c r="D50" s="219"/>
      <c r="E50" s="345" t="s">
        <v>288</v>
      </c>
      <c r="F50" s="345"/>
      <c r="G50" s="345"/>
      <c r="H50" s="345"/>
      <c r="I50" s="345"/>
      <c r="J50" s="345"/>
      <c r="K50" s="215"/>
    </row>
    <row r="51" spans="2:11" s="1" customFormat="1" ht="15" customHeight="1">
      <c r="B51" s="218"/>
      <c r="C51" s="219"/>
      <c r="D51" s="345" t="s">
        <v>289</v>
      </c>
      <c r="E51" s="345"/>
      <c r="F51" s="345"/>
      <c r="G51" s="345"/>
      <c r="H51" s="345"/>
      <c r="I51" s="345"/>
      <c r="J51" s="345"/>
      <c r="K51" s="215"/>
    </row>
    <row r="52" spans="2:11" s="1" customFormat="1" ht="25.5" customHeight="1">
      <c r="B52" s="214"/>
      <c r="C52" s="346" t="s">
        <v>290</v>
      </c>
      <c r="D52" s="346"/>
      <c r="E52" s="346"/>
      <c r="F52" s="346"/>
      <c r="G52" s="346"/>
      <c r="H52" s="346"/>
      <c r="I52" s="346"/>
      <c r="J52" s="346"/>
      <c r="K52" s="215"/>
    </row>
    <row r="53" spans="2:11" s="1" customFormat="1" ht="5.25" customHeight="1">
      <c r="B53" s="214"/>
      <c r="C53" s="216"/>
      <c r="D53" s="216"/>
      <c r="E53" s="216"/>
      <c r="F53" s="216"/>
      <c r="G53" s="216"/>
      <c r="H53" s="216"/>
      <c r="I53" s="216"/>
      <c r="J53" s="216"/>
      <c r="K53" s="215"/>
    </row>
    <row r="54" spans="2:11" s="1" customFormat="1" ht="15" customHeight="1">
      <c r="B54" s="214"/>
      <c r="C54" s="345" t="s">
        <v>291</v>
      </c>
      <c r="D54" s="345"/>
      <c r="E54" s="345"/>
      <c r="F54" s="345"/>
      <c r="G54" s="345"/>
      <c r="H54" s="345"/>
      <c r="I54" s="345"/>
      <c r="J54" s="345"/>
      <c r="K54" s="215"/>
    </row>
    <row r="55" spans="2:11" s="1" customFormat="1" ht="15" customHeight="1">
      <c r="B55" s="214"/>
      <c r="C55" s="345" t="s">
        <v>292</v>
      </c>
      <c r="D55" s="345"/>
      <c r="E55" s="345"/>
      <c r="F55" s="345"/>
      <c r="G55" s="345"/>
      <c r="H55" s="345"/>
      <c r="I55" s="345"/>
      <c r="J55" s="345"/>
      <c r="K55" s="215"/>
    </row>
    <row r="56" spans="2:11" s="1" customFormat="1" ht="12.75" customHeight="1">
      <c r="B56" s="214"/>
      <c r="C56" s="217"/>
      <c r="D56" s="217"/>
      <c r="E56" s="217"/>
      <c r="F56" s="217"/>
      <c r="G56" s="217"/>
      <c r="H56" s="217"/>
      <c r="I56" s="217"/>
      <c r="J56" s="217"/>
      <c r="K56" s="215"/>
    </row>
    <row r="57" spans="2:11" s="1" customFormat="1" ht="15" customHeight="1">
      <c r="B57" s="214"/>
      <c r="C57" s="345" t="s">
        <v>293</v>
      </c>
      <c r="D57" s="345"/>
      <c r="E57" s="345"/>
      <c r="F57" s="345"/>
      <c r="G57" s="345"/>
      <c r="H57" s="345"/>
      <c r="I57" s="345"/>
      <c r="J57" s="345"/>
      <c r="K57" s="215"/>
    </row>
    <row r="58" spans="2:11" s="1" customFormat="1" ht="15" customHeight="1">
      <c r="B58" s="214"/>
      <c r="C58" s="219"/>
      <c r="D58" s="345" t="s">
        <v>294</v>
      </c>
      <c r="E58" s="345"/>
      <c r="F58" s="345"/>
      <c r="G58" s="345"/>
      <c r="H58" s="345"/>
      <c r="I58" s="345"/>
      <c r="J58" s="345"/>
      <c r="K58" s="215"/>
    </row>
    <row r="59" spans="2:11" s="1" customFormat="1" ht="15" customHeight="1">
      <c r="B59" s="214"/>
      <c r="C59" s="219"/>
      <c r="D59" s="345" t="s">
        <v>295</v>
      </c>
      <c r="E59" s="345"/>
      <c r="F59" s="345"/>
      <c r="G59" s="345"/>
      <c r="H59" s="345"/>
      <c r="I59" s="345"/>
      <c r="J59" s="345"/>
      <c r="K59" s="215"/>
    </row>
    <row r="60" spans="2:11" s="1" customFormat="1" ht="15" customHeight="1">
      <c r="B60" s="214"/>
      <c r="C60" s="219"/>
      <c r="D60" s="345" t="s">
        <v>296</v>
      </c>
      <c r="E60" s="345"/>
      <c r="F60" s="345"/>
      <c r="G60" s="345"/>
      <c r="H60" s="345"/>
      <c r="I60" s="345"/>
      <c r="J60" s="345"/>
      <c r="K60" s="215"/>
    </row>
    <row r="61" spans="2:11" s="1" customFormat="1" ht="15" customHeight="1">
      <c r="B61" s="214"/>
      <c r="C61" s="219"/>
      <c r="D61" s="345" t="s">
        <v>297</v>
      </c>
      <c r="E61" s="345"/>
      <c r="F61" s="345"/>
      <c r="G61" s="345"/>
      <c r="H61" s="345"/>
      <c r="I61" s="345"/>
      <c r="J61" s="345"/>
      <c r="K61" s="215"/>
    </row>
    <row r="62" spans="2:11" s="1" customFormat="1" ht="15" customHeight="1">
      <c r="B62" s="214"/>
      <c r="C62" s="219"/>
      <c r="D62" s="348" t="s">
        <v>298</v>
      </c>
      <c r="E62" s="348"/>
      <c r="F62" s="348"/>
      <c r="G62" s="348"/>
      <c r="H62" s="348"/>
      <c r="I62" s="348"/>
      <c r="J62" s="348"/>
      <c r="K62" s="215"/>
    </row>
    <row r="63" spans="2:11" s="1" customFormat="1" ht="15" customHeight="1">
      <c r="B63" s="214"/>
      <c r="C63" s="219"/>
      <c r="D63" s="345" t="s">
        <v>299</v>
      </c>
      <c r="E63" s="345"/>
      <c r="F63" s="345"/>
      <c r="G63" s="345"/>
      <c r="H63" s="345"/>
      <c r="I63" s="345"/>
      <c r="J63" s="345"/>
      <c r="K63" s="215"/>
    </row>
    <row r="64" spans="2:11" s="1" customFormat="1" ht="12.75" customHeight="1">
      <c r="B64" s="214"/>
      <c r="C64" s="219"/>
      <c r="D64" s="219"/>
      <c r="E64" s="222"/>
      <c r="F64" s="219"/>
      <c r="G64" s="219"/>
      <c r="H64" s="219"/>
      <c r="I64" s="219"/>
      <c r="J64" s="219"/>
      <c r="K64" s="215"/>
    </row>
    <row r="65" spans="2:11" s="1" customFormat="1" ht="15" customHeight="1">
      <c r="B65" s="214"/>
      <c r="C65" s="219"/>
      <c r="D65" s="345" t="s">
        <v>300</v>
      </c>
      <c r="E65" s="345"/>
      <c r="F65" s="345"/>
      <c r="G65" s="345"/>
      <c r="H65" s="345"/>
      <c r="I65" s="345"/>
      <c r="J65" s="345"/>
      <c r="K65" s="215"/>
    </row>
    <row r="66" spans="2:11" s="1" customFormat="1" ht="15" customHeight="1">
      <c r="B66" s="214"/>
      <c r="C66" s="219"/>
      <c r="D66" s="348" t="s">
        <v>301</v>
      </c>
      <c r="E66" s="348"/>
      <c r="F66" s="348"/>
      <c r="G66" s="348"/>
      <c r="H66" s="348"/>
      <c r="I66" s="348"/>
      <c r="J66" s="348"/>
      <c r="K66" s="215"/>
    </row>
    <row r="67" spans="2:11" s="1" customFormat="1" ht="15" customHeight="1">
      <c r="B67" s="214"/>
      <c r="C67" s="219"/>
      <c r="D67" s="345" t="s">
        <v>302</v>
      </c>
      <c r="E67" s="345"/>
      <c r="F67" s="345"/>
      <c r="G67" s="345"/>
      <c r="H67" s="345"/>
      <c r="I67" s="345"/>
      <c r="J67" s="345"/>
      <c r="K67" s="215"/>
    </row>
    <row r="68" spans="2:11" s="1" customFormat="1" ht="15" customHeight="1">
      <c r="B68" s="214"/>
      <c r="C68" s="219"/>
      <c r="D68" s="345" t="s">
        <v>303</v>
      </c>
      <c r="E68" s="345"/>
      <c r="F68" s="345"/>
      <c r="G68" s="345"/>
      <c r="H68" s="345"/>
      <c r="I68" s="345"/>
      <c r="J68" s="345"/>
      <c r="K68" s="215"/>
    </row>
    <row r="69" spans="2:11" s="1" customFormat="1" ht="15" customHeight="1">
      <c r="B69" s="214"/>
      <c r="C69" s="219"/>
      <c r="D69" s="345" t="s">
        <v>304</v>
      </c>
      <c r="E69" s="345"/>
      <c r="F69" s="345"/>
      <c r="G69" s="345"/>
      <c r="H69" s="345"/>
      <c r="I69" s="345"/>
      <c r="J69" s="345"/>
      <c r="K69" s="215"/>
    </row>
    <row r="70" spans="2:11" s="1" customFormat="1" ht="15" customHeight="1">
      <c r="B70" s="214"/>
      <c r="C70" s="219"/>
      <c r="D70" s="345" t="s">
        <v>305</v>
      </c>
      <c r="E70" s="345"/>
      <c r="F70" s="345"/>
      <c r="G70" s="345"/>
      <c r="H70" s="345"/>
      <c r="I70" s="345"/>
      <c r="J70" s="345"/>
      <c r="K70" s="215"/>
    </row>
    <row r="71" spans="2:11" s="1" customFormat="1" ht="12.75" customHeight="1">
      <c r="B71" s="223"/>
      <c r="C71" s="224"/>
      <c r="D71" s="224"/>
      <c r="E71" s="224"/>
      <c r="F71" s="224"/>
      <c r="G71" s="224"/>
      <c r="H71" s="224"/>
      <c r="I71" s="224"/>
      <c r="J71" s="224"/>
      <c r="K71" s="225"/>
    </row>
    <row r="72" spans="2:11" s="1" customFormat="1" ht="18.75" customHeight="1">
      <c r="B72" s="226"/>
      <c r="C72" s="226"/>
      <c r="D72" s="226"/>
      <c r="E72" s="226"/>
      <c r="F72" s="226"/>
      <c r="G72" s="226"/>
      <c r="H72" s="226"/>
      <c r="I72" s="226"/>
      <c r="J72" s="226"/>
      <c r="K72" s="227"/>
    </row>
    <row r="73" spans="2:11" s="1" customFormat="1" ht="18.75" customHeight="1">
      <c r="B73" s="227"/>
      <c r="C73" s="227"/>
      <c r="D73" s="227"/>
      <c r="E73" s="227"/>
      <c r="F73" s="227"/>
      <c r="G73" s="227"/>
      <c r="H73" s="227"/>
      <c r="I73" s="227"/>
      <c r="J73" s="227"/>
      <c r="K73" s="227"/>
    </row>
    <row r="74" spans="2:11" s="1" customFormat="1" ht="7.5" customHeight="1">
      <c r="B74" s="228"/>
      <c r="C74" s="229"/>
      <c r="D74" s="229"/>
      <c r="E74" s="229"/>
      <c r="F74" s="229"/>
      <c r="G74" s="229"/>
      <c r="H74" s="229"/>
      <c r="I74" s="229"/>
      <c r="J74" s="229"/>
      <c r="K74" s="230"/>
    </row>
    <row r="75" spans="2:11" s="1" customFormat="1" ht="45" customHeight="1">
      <c r="B75" s="231"/>
      <c r="C75" s="349" t="s">
        <v>306</v>
      </c>
      <c r="D75" s="349"/>
      <c r="E75" s="349"/>
      <c r="F75" s="349"/>
      <c r="G75" s="349"/>
      <c r="H75" s="349"/>
      <c r="I75" s="349"/>
      <c r="J75" s="349"/>
      <c r="K75" s="232"/>
    </row>
    <row r="76" spans="2:11" s="1" customFormat="1" ht="17.25" customHeight="1">
      <c r="B76" s="231"/>
      <c r="C76" s="233" t="s">
        <v>307</v>
      </c>
      <c r="D76" s="233"/>
      <c r="E76" s="233"/>
      <c r="F76" s="233" t="s">
        <v>308</v>
      </c>
      <c r="G76" s="234"/>
      <c r="H76" s="233" t="s">
        <v>51</v>
      </c>
      <c r="I76" s="233" t="s">
        <v>54</v>
      </c>
      <c r="J76" s="233" t="s">
        <v>309</v>
      </c>
      <c r="K76" s="232"/>
    </row>
    <row r="77" spans="2:11" s="1" customFormat="1" ht="17.25" customHeight="1">
      <c r="B77" s="231"/>
      <c r="C77" s="235" t="s">
        <v>310</v>
      </c>
      <c r="D77" s="235"/>
      <c r="E77" s="235"/>
      <c r="F77" s="236" t="s">
        <v>311</v>
      </c>
      <c r="G77" s="237"/>
      <c r="H77" s="235"/>
      <c r="I77" s="235"/>
      <c r="J77" s="235" t="s">
        <v>312</v>
      </c>
      <c r="K77" s="232"/>
    </row>
    <row r="78" spans="2:11" s="1" customFormat="1" ht="5.25" customHeight="1">
      <c r="B78" s="231"/>
      <c r="C78" s="238"/>
      <c r="D78" s="238"/>
      <c r="E78" s="238"/>
      <c r="F78" s="238"/>
      <c r="G78" s="239"/>
      <c r="H78" s="238"/>
      <c r="I78" s="238"/>
      <c r="J78" s="238"/>
      <c r="K78" s="232"/>
    </row>
    <row r="79" spans="2:11" s="1" customFormat="1" ht="15" customHeight="1">
      <c r="B79" s="231"/>
      <c r="C79" s="220" t="s">
        <v>50</v>
      </c>
      <c r="D79" s="240"/>
      <c r="E79" s="240"/>
      <c r="F79" s="241" t="s">
        <v>313</v>
      </c>
      <c r="G79" s="242"/>
      <c r="H79" s="220" t="s">
        <v>314</v>
      </c>
      <c r="I79" s="220" t="s">
        <v>315</v>
      </c>
      <c r="J79" s="220">
        <v>20</v>
      </c>
      <c r="K79" s="232"/>
    </row>
    <row r="80" spans="2:11" s="1" customFormat="1" ht="15" customHeight="1">
      <c r="B80" s="231"/>
      <c r="C80" s="220" t="s">
        <v>316</v>
      </c>
      <c r="D80" s="220"/>
      <c r="E80" s="220"/>
      <c r="F80" s="241" t="s">
        <v>313</v>
      </c>
      <c r="G80" s="242"/>
      <c r="H80" s="220" t="s">
        <v>317</v>
      </c>
      <c r="I80" s="220" t="s">
        <v>315</v>
      </c>
      <c r="J80" s="220">
        <v>120</v>
      </c>
      <c r="K80" s="232"/>
    </row>
    <row r="81" spans="2:11" s="1" customFormat="1" ht="15" customHeight="1">
      <c r="B81" s="243"/>
      <c r="C81" s="220" t="s">
        <v>318</v>
      </c>
      <c r="D81" s="220"/>
      <c r="E81" s="220"/>
      <c r="F81" s="241" t="s">
        <v>319</v>
      </c>
      <c r="G81" s="242"/>
      <c r="H81" s="220" t="s">
        <v>320</v>
      </c>
      <c r="I81" s="220" t="s">
        <v>315</v>
      </c>
      <c r="J81" s="220">
        <v>50</v>
      </c>
      <c r="K81" s="232"/>
    </row>
    <row r="82" spans="2:11" s="1" customFormat="1" ht="15" customHeight="1">
      <c r="B82" s="243"/>
      <c r="C82" s="220" t="s">
        <v>321</v>
      </c>
      <c r="D82" s="220"/>
      <c r="E82" s="220"/>
      <c r="F82" s="241" t="s">
        <v>313</v>
      </c>
      <c r="G82" s="242"/>
      <c r="H82" s="220" t="s">
        <v>322</v>
      </c>
      <c r="I82" s="220" t="s">
        <v>323</v>
      </c>
      <c r="J82" s="220"/>
      <c r="K82" s="232"/>
    </row>
    <row r="83" spans="2:11" s="1" customFormat="1" ht="15" customHeight="1">
      <c r="B83" s="243"/>
      <c r="C83" s="244" t="s">
        <v>324</v>
      </c>
      <c r="D83" s="244"/>
      <c r="E83" s="244"/>
      <c r="F83" s="245" t="s">
        <v>319</v>
      </c>
      <c r="G83" s="244"/>
      <c r="H83" s="244" t="s">
        <v>325</v>
      </c>
      <c r="I83" s="244" t="s">
        <v>315</v>
      </c>
      <c r="J83" s="244">
        <v>15</v>
      </c>
      <c r="K83" s="232"/>
    </row>
    <row r="84" spans="2:11" s="1" customFormat="1" ht="15" customHeight="1">
      <c r="B84" s="243"/>
      <c r="C84" s="244" t="s">
        <v>326</v>
      </c>
      <c r="D84" s="244"/>
      <c r="E84" s="244"/>
      <c r="F84" s="245" t="s">
        <v>319</v>
      </c>
      <c r="G84" s="244"/>
      <c r="H84" s="244" t="s">
        <v>327</v>
      </c>
      <c r="I84" s="244" t="s">
        <v>315</v>
      </c>
      <c r="J84" s="244">
        <v>15</v>
      </c>
      <c r="K84" s="232"/>
    </row>
    <row r="85" spans="2:11" s="1" customFormat="1" ht="15" customHeight="1">
      <c r="B85" s="243"/>
      <c r="C85" s="244" t="s">
        <v>328</v>
      </c>
      <c r="D85" s="244"/>
      <c r="E85" s="244"/>
      <c r="F85" s="245" t="s">
        <v>319</v>
      </c>
      <c r="G85" s="244"/>
      <c r="H85" s="244" t="s">
        <v>329</v>
      </c>
      <c r="I85" s="244" t="s">
        <v>315</v>
      </c>
      <c r="J85" s="244">
        <v>20</v>
      </c>
      <c r="K85" s="232"/>
    </row>
    <row r="86" spans="2:11" s="1" customFormat="1" ht="15" customHeight="1">
      <c r="B86" s="243"/>
      <c r="C86" s="244" t="s">
        <v>330</v>
      </c>
      <c r="D86" s="244"/>
      <c r="E86" s="244"/>
      <c r="F86" s="245" t="s">
        <v>319</v>
      </c>
      <c r="G86" s="244"/>
      <c r="H86" s="244" t="s">
        <v>331</v>
      </c>
      <c r="I86" s="244" t="s">
        <v>315</v>
      </c>
      <c r="J86" s="244">
        <v>20</v>
      </c>
      <c r="K86" s="232"/>
    </row>
    <row r="87" spans="2:11" s="1" customFormat="1" ht="15" customHeight="1">
      <c r="B87" s="243"/>
      <c r="C87" s="220" t="s">
        <v>332</v>
      </c>
      <c r="D87" s="220"/>
      <c r="E87" s="220"/>
      <c r="F87" s="241" t="s">
        <v>319</v>
      </c>
      <c r="G87" s="242"/>
      <c r="H87" s="220" t="s">
        <v>333</v>
      </c>
      <c r="I87" s="220" t="s">
        <v>315</v>
      </c>
      <c r="J87" s="220">
        <v>50</v>
      </c>
      <c r="K87" s="232"/>
    </row>
    <row r="88" spans="2:11" s="1" customFormat="1" ht="15" customHeight="1">
      <c r="B88" s="243"/>
      <c r="C88" s="220" t="s">
        <v>334</v>
      </c>
      <c r="D88" s="220"/>
      <c r="E88" s="220"/>
      <c r="F88" s="241" t="s">
        <v>319</v>
      </c>
      <c r="G88" s="242"/>
      <c r="H88" s="220" t="s">
        <v>335</v>
      </c>
      <c r="I88" s="220" t="s">
        <v>315</v>
      </c>
      <c r="J88" s="220">
        <v>20</v>
      </c>
      <c r="K88" s="232"/>
    </row>
    <row r="89" spans="2:11" s="1" customFormat="1" ht="15" customHeight="1">
      <c r="B89" s="243"/>
      <c r="C89" s="220" t="s">
        <v>336</v>
      </c>
      <c r="D89" s="220"/>
      <c r="E89" s="220"/>
      <c r="F89" s="241" t="s">
        <v>319</v>
      </c>
      <c r="G89" s="242"/>
      <c r="H89" s="220" t="s">
        <v>337</v>
      </c>
      <c r="I89" s="220" t="s">
        <v>315</v>
      </c>
      <c r="J89" s="220">
        <v>20</v>
      </c>
      <c r="K89" s="232"/>
    </row>
    <row r="90" spans="2:11" s="1" customFormat="1" ht="15" customHeight="1">
      <c r="B90" s="243"/>
      <c r="C90" s="220" t="s">
        <v>338</v>
      </c>
      <c r="D90" s="220"/>
      <c r="E90" s="220"/>
      <c r="F90" s="241" t="s">
        <v>319</v>
      </c>
      <c r="G90" s="242"/>
      <c r="H90" s="220" t="s">
        <v>339</v>
      </c>
      <c r="I90" s="220" t="s">
        <v>315</v>
      </c>
      <c r="J90" s="220">
        <v>50</v>
      </c>
      <c r="K90" s="232"/>
    </row>
    <row r="91" spans="2:11" s="1" customFormat="1" ht="15" customHeight="1">
      <c r="B91" s="243"/>
      <c r="C91" s="220" t="s">
        <v>340</v>
      </c>
      <c r="D91" s="220"/>
      <c r="E91" s="220"/>
      <c r="F91" s="241" t="s">
        <v>319</v>
      </c>
      <c r="G91" s="242"/>
      <c r="H91" s="220" t="s">
        <v>340</v>
      </c>
      <c r="I91" s="220" t="s">
        <v>315</v>
      </c>
      <c r="J91" s="220">
        <v>50</v>
      </c>
      <c r="K91" s="232"/>
    </row>
    <row r="92" spans="2:11" s="1" customFormat="1" ht="15" customHeight="1">
      <c r="B92" s="243"/>
      <c r="C92" s="220" t="s">
        <v>341</v>
      </c>
      <c r="D92" s="220"/>
      <c r="E92" s="220"/>
      <c r="F92" s="241" t="s">
        <v>319</v>
      </c>
      <c r="G92" s="242"/>
      <c r="H92" s="220" t="s">
        <v>342</v>
      </c>
      <c r="I92" s="220" t="s">
        <v>315</v>
      </c>
      <c r="J92" s="220">
        <v>255</v>
      </c>
      <c r="K92" s="232"/>
    </row>
    <row r="93" spans="2:11" s="1" customFormat="1" ht="15" customHeight="1">
      <c r="B93" s="243"/>
      <c r="C93" s="220" t="s">
        <v>343</v>
      </c>
      <c r="D93" s="220"/>
      <c r="E93" s="220"/>
      <c r="F93" s="241" t="s">
        <v>313</v>
      </c>
      <c r="G93" s="242"/>
      <c r="H93" s="220" t="s">
        <v>344</v>
      </c>
      <c r="I93" s="220" t="s">
        <v>345</v>
      </c>
      <c r="J93" s="220"/>
      <c r="K93" s="232"/>
    </row>
    <row r="94" spans="2:11" s="1" customFormat="1" ht="15" customHeight="1">
      <c r="B94" s="243"/>
      <c r="C94" s="220" t="s">
        <v>346</v>
      </c>
      <c r="D94" s="220"/>
      <c r="E94" s="220"/>
      <c r="F94" s="241" t="s">
        <v>313</v>
      </c>
      <c r="G94" s="242"/>
      <c r="H94" s="220" t="s">
        <v>347</v>
      </c>
      <c r="I94" s="220" t="s">
        <v>348</v>
      </c>
      <c r="J94" s="220"/>
      <c r="K94" s="232"/>
    </row>
    <row r="95" spans="2:11" s="1" customFormat="1" ht="15" customHeight="1">
      <c r="B95" s="243"/>
      <c r="C95" s="220" t="s">
        <v>349</v>
      </c>
      <c r="D95" s="220"/>
      <c r="E95" s="220"/>
      <c r="F95" s="241" t="s">
        <v>313</v>
      </c>
      <c r="G95" s="242"/>
      <c r="H95" s="220" t="s">
        <v>349</v>
      </c>
      <c r="I95" s="220" t="s">
        <v>348</v>
      </c>
      <c r="J95" s="220"/>
      <c r="K95" s="232"/>
    </row>
    <row r="96" spans="2:11" s="1" customFormat="1" ht="15" customHeight="1">
      <c r="B96" s="243"/>
      <c r="C96" s="220" t="s">
        <v>35</v>
      </c>
      <c r="D96" s="220"/>
      <c r="E96" s="220"/>
      <c r="F96" s="241" t="s">
        <v>313</v>
      </c>
      <c r="G96" s="242"/>
      <c r="H96" s="220" t="s">
        <v>350</v>
      </c>
      <c r="I96" s="220" t="s">
        <v>348</v>
      </c>
      <c r="J96" s="220"/>
      <c r="K96" s="232"/>
    </row>
    <row r="97" spans="2:11" s="1" customFormat="1" ht="15" customHeight="1">
      <c r="B97" s="243"/>
      <c r="C97" s="220" t="s">
        <v>45</v>
      </c>
      <c r="D97" s="220"/>
      <c r="E97" s="220"/>
      <c r="F97" s="241" t="s">
        <v>313</v>
      </c>
      <c r="G97" s="242"/>
      <c r="H97" s="220" t="s">
        <v>351</v>
      </c>
      <c r="I97" s="220" t="s">
        <v>348</v>
      </c>
      <c r="J97" s="220"/>
      <c r="K97" s="232"/>
    </row>
    <row r="98" spans="2:11" s="1" customFormat="1" ht="15" customHeight="1">
      <c r="B98" s="246"/>
      <c r="C98" s="247"/>
      <c r="D98" s="247"/>
      <c r="E98" s="247"/>
      <c r="F98" s="247"/>
      <c r="G98" s="247"/>
      <c r="H98" s="247"/>
      <c r="I98" s="247"/>
      <c r="J98" s="247"/>
      <c r="K98" s="248"/>
    </row>
    <row r="99" spans="2:11" s="1" customFormat="1" ht="18.75" customHeight="1">
      <c r="B99" s="249"/>
      <c r="C99" s="250"/>
      <c r="D99" s="250"/>
      <c r="E99" s="250"/>
      <c r="F99" s="250"/>
      <c r="G99" s="250"/>
      <c r="H99" s="250"/>
      <c r="I99" s="250"/>
      <c r="J99" s="250"/>
      <c r="K99" s="249"/>
    </row>
    <row r="100" spans="2:11" s="1" customFormat="1" ht="18.75" customHeight="1"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</row>
    <row r="101" spans="2:11" s="1" customFormat="1" ht="7.5" customHeight="1">
      <c r="B101" s="228"/>
      <c r="C101" s="229"/>
      <c r="D101" s="229"/>
      <c r="E101" s="229"/>
      <c r="F101" s="229"/>
      <c r="G101" s="229"/>
      <c r="H101" s="229"/>
      <c r="I101" s="229"/>
      <c r="J101" s="229"/>
      <c r="K101" s="230"/>
    </row>
    <row r="102" spans="2:11" s="1" customFormat="1" ht="45" customHeight="1">
      <c r="B102" s="231"/>
      <c r="C102" s="349" t="s">
        <v>352</v>
      </c>
      <c r="D102" s="349"/>
      <c r="E102" s="349"/>
      <c r="F102" s="349"/>
      <c r="G102" s="349"/>
      <c r="H102" s="349"/>
      <c r="I102" s="349"/>
      <c r="J102" s="349"/>
      <c r="K102" s="232"/>
    </row>
    <row r="103" spans="2:11" s="1" customFormat="1" ht="17.25" customHeight="1">
      <c r="B103" s="231"/>
      <c r="C103" s="233" t="s">
        <v>307</v>
      </c>
      <c r="D103" s="233"/>
      <c r="E103" s="233"/>
      <c r="F103" s="233" t="s">
        <v>308</v>
      </c>
      <c r="G103" s="234"/>
      <c r="H103" s="233" t="s">
        <v>51</v>
      </c>
      <c r="I103" s="233" t="s">
        <v>54</v>
      </c>
      <c r="J103" s="233" t="s">
        <v>309</v>
      </c>
      <c r="K103" s="232"/>
    </row>
    <row r="104" spans="2:11" s="1" customFormat="1" ht="17.25" customHeight="1">
      <c r="B104" s="231"/>
      <c r="C104" s="235" t="s">
        <v>310</v>
      </c>
      <c r="D104" s="235"/>
      <c r="E104" s="235"/>
      <c r="F104" s="236" t="s">
        <v>311</v>
      </c>
      <c r="G104" s="237"/>
      <c r="H104" s="235"/>
      <c r="I104" s="235"/>
      <c r="J104" s="235" t="s">
        <v>312</v>
      </c>
      <c r="K104" s="232"/>
    </row>
    <row r="105" spans="2:11" s="1" customFormat="1" ht="5.25" customHeight="1">
      <c r="B105" s="231"/>
      <c r="C105" s="233"/>
      <c r="D105" s="233"/>
      <c r="E105" s="233"/>
      <c r="F105" s="233"/>
      <c r="G105" s="251"/>
      <c r="H105" s="233"/>
      <c r="I105" s="233"/>
      <c r="J105" s="233"/>
      <c r="K105" s="232"/>
    </row>
    <row r="106" spans="2:11" s="1" customFormat="1" ht="15" customHeight="1">
      <c r="B106" s="231"/>
      <c r="C106" s="220" t="s">
        <v>50</v>
      </c>
      <c r="D106" s="240"/>
      <c r="E106" s="240"/>
      <c r="F106" s="241" t="s">
        <v>313</v>
      </c>
      <c r="G106" s="220"/>
      <c r="H106" s="220" t="s">
        <v>353</v>
      </c>
      <c r="I106" s="220" t="s">
        <v>315</v>
      </c>
      <c r="J106" s="220">
        <v>20</v>
      </c>
      <c r="K106" s="232"/>
    </row>
    <row r="107" spans="2:11" s="1" customFormat="1" ht="15" customHeight="1">
      <c r="B107" s="231"/>
      <c r="C107" s="220" t="s">
        <v>316</v>
      </c>
      <c r="D107" s="220"/>
      <c r="E107" s="220"/>
      <c r="F107" s="241" t="s">
        <v>313</v>
      </c>
      <c r="G107" s="220"/>
      <c r="H107" s="220" t="s">
        <v>353</v>
      </c>
      <c r="I107" s="220" t="s">
        <v>315</v>
      </c>
      <c r="J107" s="220">
        <v>120</v>
      </c>
      <c r="K107" s="232"/>
    </row>
    <row r="108" spans="2:11" s="1" customFormat="1" ht="15" customHeight="1">
      <c r="B108" s="243"/>
      <c r="C108" s="220" t="s">
        <v>318</v>
      </c>
      <c r="D108" s="220"/>
      <c r="E108" s="220"/>
      <c r="F108" s="241" t="s">
        <v>319</v>
      </c>
      <c r="G108" s="220"/>
      <c r="H108" s="220" t="s">
        <v>353</v>
      </c>
      <c r="I108" s="220" t="s">
        <v>315</v>
      </c>
      <c r="J108" s="220">
        <v>50</v>
      </c>
      <c r="K108" s="232"/>
    </row>
    <row r="109" spans="2:11" s="1" customFormat="1" ht="15" customHeight="1">
      <c r="B109" s="243"/>
      <c r="C109" s="220" t="s">
        <v>321</v>
      </c>
      <c r="D109" s="220"/>
      <c r="E109" s="220"/>
      <c r="F109" s="241" t="s">
        <v>313</v>
      </c>
      <c r="G109" s="220"/>
      <c r="H109" s="220" t="s">
        <v>353</v>
      </c>
      <c r="I109" s="220" t="s">
        <v>323</v>
      </c>
      <c r="J109" s="220"/>
      <c r="K109" s="232"/>
    </row>
    <row r="110" spans="2:11" s="1" customFormat="1" ht="15" customHeight="1">
      <c r="B110" s="243"/>
      <c r="C110" s="220" t="s">
        <v>332</v>
      </c>
      <c r="D110" s="220"/>
      <c r="E110" s="220"/>
      <c r="F110" s="241" t="s">
        <v>319</v>
      </c>
      <c r="G110" s="220"/>
      <c r="H110" s="220" t="s">
        <v>353</v>
      </c>
      <c r="I110" s="220" t="s">
        <v>315</v>
      </c>
      <c r="J110" s="220">
        <v>50</v>
      </c>
      <c r="K110" s="232"/>
    </row>
    <row r="111" spans="2:11" s="1" customFormat="1" ht="15" customHeight="1">
      <c r="B111" s="243"/>
      <c r="C111" s="220" t="s">
        <v>340</v>
      </c>
      <c r="D111" s="220"/>
      <c r="E111" s="220"/>
      <c r="F111" s="241" t="s">
        <v>319</v>
      </c>
      <c r="G111" s="220"/>
      <c r="H111" s="220" t="s">
        <v>353</v>
      </c>
      <c r="I111" s="220" t="s">
        <v>315</v>
      </c>
      <c r="J111" s="220">
        <v>50</v>
      </c>
      <c r="K111" s="232"/>
    </row>
    <row r="112" spans="2:11" s="1" customFormat="1" ht="15" customHeight="1">
      <c r="B112" s="243"/>
      <c r="C112" s="220" t="s">
        <v>338</v>
      </c>
      <c r="D112" s="220"/>
      <c r="E112" s="220"/>
      <c r="F112" s="241" t="s">
        <v>319</v>
      </c>
      <c r="G112" s="220"/>
      <c r="H112" s="220" t="s">
        <v>353</v>
      </c>
      <c r="I112" s="220" t="s">
        <v>315</v>
      </c>
      <c r="J112" s="220">
        <v>50</v>
      </c>
      <c r="K112" s="232"/>
    </row>
    <row r="113" spans="2:11" s="1" customFormat="1" ht="15" customHeight="1">
      <c r="B113" s="243"/>
      <c r="C113" s="220" t="s">
        <v>50</v>
      </c>
      <c r="D113" s="220"/>
      <c r="E113" s="220"/>
      <c r="F113" s="241" t="s">
        <v>313</v>
      </c>
      <c r="G113" s="220"/>
      <c r="H113" s="220" t="s">
        <v>354</v>
      </c>
      <c r="I113" s="220" t="s">
        <v>315</v>
      </c>
      <c r="J113" s="220">
        <v>20</v>
      </c>
      <c r="K113" s="232"/>
    </row>
    <row r="114" spans="2:11" s="1" customFormat="1" ht="15" customHeight="1">
      <c r="B114" s="243"/>
      <c r="C114" s="220" t="s">
        <v>355</v>
      </c>
      <c r="D114" s="220"/>
      <c r="E114" s="220"/>
      <c r="F114" s="241" t="s">
        <v>313</v>
      </c>
      <c r="G114" s="220"/>
      <c r="H114" s="220" t="s">
        <v>356</v>
      </c>
      <c r="I114" s="220" t="s">
        <v>315</v>
      </c>
      <c r="J114" s="220">
        <v>120</v>
      </c>
      <c r="K114" s="232"/>
    </row>
    <row r="115" spans="2:11" s="1" customFormat="1" ht="15" customHeight="1">
      <c r="B115" s="243"/>
      <c r="C115" s="220" t="s">
        <v>35</v>
      </c>
      <c r="D115" s="220"/>
      <c r="E115" s="220"/>
      <c r="F115" s="241" t="s">
        <v>313</v>
      </c>
      <c r="G115" s="220"/>
      <c r="H115" s="220" t="s">
        <v>357</v>
      </c>
      <c r="I115" s="220" t="s">
        <v>348</v>
      </c>
      <c r="J115" s="220"/>
      <c r="K115" s="232"/>
    </row>
    <row r="116" spans="2:11" s="1" customFormat="1" ht="15" customHeight="1">
      <c r="B116" s="243"/>
      <c r="C116" s="220" t="s">
        <v>45</v>
      </c>
      <c r="D116" s="220"/>
      <c r="E116" s="220"/>
      <c r="F116" s="241" t="s">
        <v>313</v>
      </c>
      <c r="G116" s="220"/>
      <c r="H116" s="220" t="s">
        <v>358</v>
      </c>
      <c r="I116" s="220" t="s">
        <v>348</v>
      </c>
      <c r="J116" s="220"/>
      <c r="K116" s="232"/>
    </row>
    <row r="117" spans="2:11" s="1" customFormat="1" ht="15" customHeight="1">
      <c r="B117" s="243"/>
      <c r="C117" s="220" t="s">
        <v>54</v>
      </c>
      <c r="D117" s="220"/>
      <c r="E117" s="220"/>
      <c r="F117" s="241" t="s">
        <v>313</v>
      </c>
      <c r="G117" s="220"/>
      <c r="H117" s="220" t="s">
        <v>359</v>
      </c>
      <c r="I117" s="220" t="s">
        <v>360</v>
      </c>
      <c r="J117" s="220"/>
      <c r="K117" s="232"/>
    </row>
    <row r="118" spans="2:11" s="1" customFormat="1" ht="15" customHeight="1">
      <c r="B118" s="246"/>
      <c r="C118" s="252"/>
      <c r="D118" s="252"/>
      <c r="E118" s="252"/>
      <c r="F118" s="252"/>
      <c r="G118" s="252"/>
      <c r="H118" s="252"/>
      <c r="I118" s="252"/>
      <c r="J118" s="252"/>
      <c r="K118" s="248"/>
    </row>
    <row r="119" spans="2:11" s="1" customFormat="1" ht="18.75" customHeight="1">
      <c r="B119" s="253"/>
      <c r="C119" s="254"/>
      <c r="D119" s="254"/>
      <c r="E119" s="254"/>
      <c r="F119" s="255"/>
      <c r="G119" s="254"/>
      <c r="H119" s="254"/>
      <c r="I119" s="254"/>
      <c r="J119" s="254"/>
      <c r="K119" s="253"/>
    </row>
    <row r="120" spans="2:11" s="1" customFormat="1" ht="18.75" customHeight="1"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</row>
    <row r="121" spans="2:11" s="1" customFormat="1" ht="7.5" customHeight="1">
      <c r="B121" s="256"/>
      <c r="C121" s="257"/>
      <c r="D121" s="257"/>
      <c r="E121" s="257"/>
      <c r="F121" s="257"/>
      <c r="G121" s="257"/>
      <c r="H121" s="257"/>
      <c r="I121" s="257"/>
      <c r="J121" s="257"/>
      <c r="K121" s="258"/>
    </row>
    <row r="122" spans="2:11" s="1" customFormat="1" ht="45" customHeight="1">
      <c r="B122" s="259"/>
      <c r="C122" s="347" t="s">
        <v>361</v>
      </c>
      <c r="D122" s="347"/>
      <c r="E122" s="347"/>
      <c r="F122" s="347"/>
      <c r="G122" s="347"/>
      <c r="H122" s="347"/>
      <c r="I122" s="347"/>
      <c r="J122" s="347"/>
      <c r="K122" s="260"/>
    </row>
    <row r="123" spans="2:11" s="1" customFormat="1" ht="17.25" customHeight="1">
      <c r="B123" s="261"/>
      <c r="C123" s="233" t="s">
        <v>307</v>
      </c>
      <c r="D123" s="233"/>
      <c r="E123" s="233"/>
      <c r="F123" s="233" t="s">
        <v>308</v>
      </c>
      <c r="G123" s="234"/>
      <c r="H123" s="233" t="s">
        <v>51</v>
      </c>
      <c r="I123" s="233" t="s">
        <v>54</v>
      </c>
      <c r="J123" s="233" t="s">
        <v>309</v>
      </c>
      <c r="K123" s="262"/>
    </row>
    <row r="124" spans="2:11" s="1" customFormat="1" ht="17.25" customHeight="1">
      <c r="B124" s="261"/>
      <c r="C124" s="235" t="s">
        <v>310</v>
      </c>
      <c r="D124" s="235"/>
      <c r="E124" s="235"/>
      <c r="F124" s="236" t="s">
        <v>311</v>
      </c>
      <c r="G124" s="237"/>
      <c r="H124" s="235"/>
      <c r="I124" s="235"/>
      <c r="J124" s="235" t="s">
        <v>312</v>
      </c>
      <c r="K124" s="262"/>
    </row>
    <row r="125" spans="2:11" s="1" customFormat="1" ht="5.25" customHeight="1">
      <c r="B125" s="263"/>
      <c r="C125" s="238"/>
      <c r="D125" s="238"/>
      <c r="E125" s="238"/>
      <c r="F125" s="238"/>
      <c r="G125" s="264"/>
      <c r="H125" s="238"/>
      <c r="I125" s="238"/>
      <c r="J125" s="238"/>
      <c r="K125" s="265"/>
    </row>
    <row r="126" spans="2:11" s="1" customFormat="1" ht="15" customHeight="1">
      <c r="B126" s="263"/>
      <c r="C126" s="220" t="s">
        <v>316</v>
      </c>
      <c r="D126" s="240"/>
      <c r="E126" s="240"/>
      <c r="F126" s="241" t="s">
        <v>313</v>
      </c>
      <c r="G126" s="220"/>
      <c r="H126" s="220" t="s">
        <v>353</v>
      </c>
      <c r="I126" s="220" t="s">
        <v>315</v>
      </c>
      <c r="J126" s="220">
        <v>120</v>
      </c>
      <c r="K126" s="266"/>
    </row>
    <row r="127" spans="2:11" s="1" customFormat="1" ht="15" customHeight="1">
      <c r="B127" s="263"/>
      <c r="C127" s="220" t="s">
        <v>362</v>
      </c>
      <c r="D127" s="220"/>
      <c r="E127" s="220"/>
      <c r="F127" s="241" t="s">
        <v>313</v>
      </c>
      <c r="G127" s="220"/>
      <c r="H127" s="220" t="s">
        <v>363</v>
      </c>
      <c r="I127" s="220" t="s">
        <v>315</v>
      </c>
      <c r="J127" s="220" t="s">
        <v>364</v>
      </c>
      <c r="K127" s="266"/>
    </row>
    <row r="128" spans="2:11" s="1" customFormat="1" ht="15" customHeight="1">
      <c r="B128" s="263"/>
      <c r="C128" s="220" t="s">
        <v>261</v>
      </c>
      <c r="D128" s="220"/>
      <c r="E128" s="220"/>
      <c r="F128" s="241" t="s">
        <v>313</v>
      </c>
      <c r="G128" s="220"/>
      <c r="H128" s="220" t="s">
        <v>365</v>
      </c>
      <c r="I128" s="220" t="s">
        <v>315</v>
      </c>
      <c r="J128" s="220" t="s">
        <v>364</v>
      </c>
      <c r="K128" s="266"/>
    </row>
    <row r="129" spans="2:11" s="1" customFormat="1" ht="15" customHeight="1">
      <c r="B129" s="263"/>
      <c r="C129" s="220" t="s">
        <v>324</v>
      </c>
      <c r="D129" s="220"/>
      <c r="E129" s="220"/>
      <c r="F129" s="241" t="s">
        <v>319</v>
      </c>
      <c r="G129" s="220"/>
      <c r="H129" s="220" t="s">
        <v>325</v>
      </c>
      <c r="I129" s="220" t="s">
        <v>315</v>
      </c>
      <c r="J129" s="220">
        <v>15</v>
      </c>
      <c r="K129" s="266"/>
    </row>
    <row r="130" spans="2:11" s="1" customFormat="1" ht="15" customHeight="1">
      <c r="B130" s="263"/>
      <c r="C130" s="244" t="s">
        <v>326</v>
      </c>
      <c r="D130" s="244"/>
      <c r="E130" s="244"/>
      <c r="F130" s="245" t="s">
        <v>319</v>
      </c>
      <c r="G130" s="244"/>
      <c r="H130" s="244" t="s">
        <v>327</v>
      </c>
      <c r="I130" s="244" t="s">
        <v>315</v>
      </c>
      <c r="J130" s="244">
        <v>15</v>
      </c>
      <c r="K130" s="266"/>
    </row>
    <row r="131" spans="2:11" s="1" customFormat="1" ht="15" customHeight="1">
      <c r="B131" s="263"/>
      <c r="C131" s="244" t="s">
        <v>328</v>
      </c>
      <c r="D131" s="244"/>
      <c r="E131" s="244"/>
      <c r="F131" s="245" t="s">
        <v>319</v>
      </c>
      <c r="G131" s="244"/>
      <c r="H131" s="244" t="s">
        <v>329</v>
      </c>
      <c r="I131" s="244" t="s">
        <v>315</v>
      </c>
      <c r="J131" s="244">
        <v>20</v>
      </c>
      <c r="K131" s="266"/>
    </row>
    <row r="132" spans="2:11" s="1" customFormat="1" ht="15" customHeight="1">
      <c r="B132" s="263"/>
      <c r="C132" s="244" t="s">
        <v>330</v>
      </c>
      <c r="D132" s="244"/>
      <c r="E132" s="244"/>
      <c r="F132" s="245" t="s">
        <v>319</v>
      </c>
      <c r="G132" s="244"/>
      <c r="H132" s="244" t="s">
        <v>331</v>
      </c>
      <c r="I132" s="244" t="s">
        <v>315</v>
      </c>
      <c r="J132" s="244">
        <v>20</v>
      </c>
      <c r="K132" s="266"/>
    </row>
    <row r="133" spans="2:11" s="1" customFormat="1" ht="15" customHeight="1">
      <c r="B133" s="263"/>
      <c r="C133" s="220" t="s">
        <v>318</v>
      </c>
      <c r="D133" s="220"/>
      <c r="E133" s="220"/>
      <c r="F133" s="241" t="s">
        <v>319</v>
      </c>
      <c r="G133" s="220"/>
      <c r="H133" s="220" t="s">
        <v>353</v>
      </c>
      <c r="I133" s="220" t="s">
        <v>315</v>
      </c>
      <c r="J133" s="220">
        <v>50</v>
      </c>
      <c r="K133" s="266"/>
    </row>
    <row r="134" spans="2:11" s="1" customFormat="1" ht="15" customHeight="1">
      <c r="B134" s="263"/>
      <c r="C134" s="220" t="s">
        <v>332</v>
      </c>
      <c r="D134" s="220"/>
      <c r="E134" s="220"/>
      <c r="F134" s="241" t="s">
        <v>319</v>
      </c>
      <c r="G134" s="220"/>
      <c r="H134" s="220" t="s">
        <v>353</v>
      </c>
      <c r="I134" s="220" t="s">
        <v>315</v>
      </c>
      <c r="J134" s="220">
        <v>50</v>
      </c>
      <c r="K134" s="266"/>
    </row>
    <row r="135" spans="2:11" s="1" customFormat="1" ht="15" customHeight="1">
      <c r="B135" s="263"/>
      <c r="C135" s="220" t="s">
        <v>338</v>
      </c>
      <c r="D135" s="220"/>
      <c r="E135" s="220"/>
      <c r="F135" s="241" t="s">
        <v>319</v>
      </c>
      <c r="G135" s="220"/>
      <c r="H135" s="220" t="s">
        <v>353</v>
      </c>
      <c r="I135" s="220" t="s">
        <v>315</v>
      </c>
      <c r="J135" s="220">
        <v>50</v>
      </c>
      <c r="K135" s="266"/>
    </row>
    <row r="136" spans="2:11" s="1" customFormat="1" ht="15" customHeight="1">
      <c r="B136" s="263"/>
      <c r="C136" s="220" t="s">
        <v>340</v>
      </c>
      <c r="D136" s="220"/>
      <c r="E136" s="220"/>
      <c r="F136" s="241" t="s">
        <v>319</v>
      </c>
      <c r="G136" s="220"/>
      <c r="H136" s="220" t="s">
        <v>353</v>
      </c>
      <c r="I136" s="220" t="s">
        <v>315</v>
      </c>
      <c r="J136" s="220">
        <v>50</v>
      </c>
      <c r="K136" s="266"/>
    </row>
    <row r="137" spans="2:11" s="1" customFormat="1" ht="15" customHeight="1">
      <c r="B137" s="263"/>
      <c r="C137" s="220" t="s">
        <v>341</v>
      </c>
      <c r="D137" s="220"/>
      <c r="E137" s="220"/>
      <c r="F137" s="241" t="s">
        <v>319</v>
      </c>
      <c r="G137" s="220"/>
      <c r="H137" s="220" t="s">
        <v>366</v>
      </c>
      <c r="I137" s="220" t="s">
        <v>315</v>
      </c>
      <c r="J137" s="220">
        <v>255</v>
      </c>
      <c r="K137" s="266"/>
    </row>
    <row r="138" spans="2:11" s="1" customFormat="1" ht="15" customHeight="1">
      <c r="B138" s="263"/>
      <c r="C138" s="220" t="s">
        <v>343</v>
      </c>
      <c r="D138" s="220"/>
      <c r="E138" s="220"/>
      <c r="F138" s="241" t="s">
        <v>313</v>
      </c>
      <c r="G138" s="220"/>
      <c r="H138" s="220" t="s">
        <v>367</v>
      </c>
      <c r="I138" s="220" t="s">
        <v>345</v>
      </c>
      <c r="J138" s="220"/>
      <c r="K138" s="266"/>
    </row>
    <row r="139" spans="2:11" s="1" customFormat="1" ht="15" customHeight="1">
      <c r="B139" s="263"/>
      <c r="C139" s="220" t="s">
        <v>346</v>
      </c>
      <c r="D139" s="220"/>
      <c r="E139" s="220"/>
      <c r="F139" s="241" t="s">
        <v>313</v>
      </c>
      <c r="G139" s="220"/>
      <c r="H139" s="220" t="s">
        <v>368</v>
      </c>
      <c r="I139" s="220" t="s">
        <v>348</v>
      </c>
      <c r="J139" s="220"/>
      <c r="K139" s="266"/>
    </row>
    <row r="140" spans="2:11" s="1" customFormat="1" ht="15" customHeight="1">
      <c r="B140" s="263"/>
      <c r="C140" s="220" t="s">
        <v>349</v>
      </c>
      <c r="D140" s="220"/>
      <c r="E140" s="220"/>
      <c r="F140" s="241" t="s">
        <v>313</v>
      </c>
      <c r="G140" s="220"/>
      <c r="H140" s="220" t="s">
        <v>349</v>
      </c>
      <c r="I140" s="220" t="s">
        <v>348</v>
      </c>
      <c r="J140" s="220"/>
      <c r="K140" s="266"/>
    </row>
    <row r="141" spans="2:11" s="1" customFormat="1" ht="15" customHeight="1">
      <c r="B141" s="263"/>
      <c r="C141" s="220" t="s">
        <v>35</v>
      </c>
      <c r="D141" s="220"/>
      <c r="E141" s="220"/>
      <c r="F141" s="241" t="s">
        <v>313</v>
      </c>
      <c r="G141" s="220"/>
      <c r="H141" s="220" t="s">
        <v>369</v>
      </c>
      <c r="I141" s="220" t="s">
        <v>348</v>
      </c>
      <c r="J141" s="220"/>
      <c r="K141" s="266"/>
    </row>
    <row r="142" spans="2:11" s="1" customFormat="1" ht="15" customHeight="1">
      <c r="B142" s="263"/>
      <c r="C142" s="220" t="s">
        <v>370</v>
      </c>
      <c r="D142" s="220"/>
      <c r="E142" s="220"/>
      <c r="F142" s="241" t="s">
        <v>313</v>
      </c>
      <c r="G142" s="220"/>
      <c r="H142" s="220" t="s">
        <v>371</v>
      </c>
      <c r="I142" s="220" t="s">
        <v>348</v>
      </c>
      <c r="J142" s="220"/>
      <c r="K142" s="266"/>
    </row>
    <row r="143" spans="2:11" s="1" customFormat="1" ht="15" customHeight="1">
      <c r="B143" s="267"/>
      <c r="C143" s="268"/>
      <c r="D143" s="268"/>
      <c r="E143" s="268"/>
      <c r="F143" s="268"/>
      <c r="G143" s="268"/>
      <c r="H143" s="268"/>
      <c r="I143" s="268"/>
      <c r="J143" s="268"/>
      <c r="K143" s="269"/>
    </row>
    <row r="144" spans="2:11" s="1" customFormat="1" ht="18.75" customHeight="1">
      <c r="B144" s="254"/>
      <c r="C144" s="254"/>
      <c r="D144" s="254"/>
      <c r="E144" s="254"/>
      <c r="F144" s="255"/>
      <c r="G144" s="254"/>
      <c r="H144" s="254"/>
      <c r="I144" s="254"/>
      <c r="J144" s="254"/>
      <c r="K144" s="254"/>
    </row>
    <row r="145" spans="2:11" s="1" customFormat="1" ht="18.75" customHeight="1"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</row>
    <row r="146" spans="2:11" s="1" customFormat="1" ht="7.5" customHeight="1">
      <c r="B146" s="228"/>
      <c r="C146" s="229"/>
      <c r="D146" s="229"/>
      <c r="E146" s="229"/>
      <c r="F146" s="229"/>
      <c r="G146" s="229"/>
      <c r="H146" s="229"/>
      <c r="I146" s="229"/>
      <c r="J146" s="229"/>
      <c r="K146" s="230"/>
    </row>
    <row r="147" spans="2:11" s="1" customFormat="1" ht="45" customHeight="1">
      <c r="B147" s="231"/>
      <c r="C147" s="349" t="s">
        <v>372</v>
      </c>
      <c r="D147" s="349"/>
      <c r="E147" s="349"/>
      <c r="F147" s="349"/>
      <c r="G147" s="349"/>
      <c r="H147" s="349"/>
      <c r="I147" s="349"/>
      <c r="J147" s="349"/>
      <c r="K147" s="232"/>
    </row>
    <row r="148" spans="2:11" s="1" customFormat="1" ht="17.25" customHeight="1">
      <c r="B148" s="231"/>
      <c r="C148" s="233" t="s">
        <v>307</v>
      </c>
      <c r="D148" s="233"/>
      <c r="E148" s="233"/>
      <c r="F148" s="233" t="s">
        <v>308</v>
      </c>
      <c r="G148" s="234"/>
      <c r="H148" s="233" t="s">
        <v>51</v>
      </c>
      <c r="I148" s="233" t="s">
        <v>54</v>
      </c>
      <c r="J148" s="233" t="s">
        <v>309</v>
      </c>
      <c r="K148" s="232"/>
    </row>
    <row r="149" spans="2:11" s="1" customFormat="1" ht="17.25" customHeight="1">
      <c r="B149" s="231"/>
      <c r="C149" s="235" t="s">
        <v>310</v>
      </c>
      <c r="D149" s="235"/>
      <c r="E149" s="235"/>
      <c r="F149" s="236" t="s">
        <v>311</v>
      </c>
      <c r="G149" s="237"/>
      <c r="H149" s="235"/>
      <c r="I149" s="235"/>
      <c r="J149" s="235" t="s">
        <v>312</v>
      </c>
      <c r="K149" s="232"/>
    </row>
    <row r="150" spans="2:11" s="1" customFormat="1" ht="5.25" customHeight="1">
      <c r="B150" s="243"/>
      <c r="C150" s="238"/>
      <c r="D150" s="238"/>
      <c r="E150" s="238"/>
      <c r="F150" s="238"/>
      <c r="G150" s="239"/>
      <c r="H150" s="238"/>
      <c r="I150" s="238"/>
      <c r="J150" s="238"/>
      <c r="K150" s="266"/>
    </row>
    <row r="151" spans="2:11" s="1" customFormat="1" ht="15" customHeight="1">
      <c r="B151" s="243"/>
      <c r="C151" s="270" t="s">
        <v>316</v>
      </c>
      <c r="D151" s="220"/>
      <c r="E151" s="220"/>
      <c r="F151" s="271" t="s">
        <v>313</v>
      </c>
      <c r="G151" s="220"/>
      <c r="H151" s="270" t="s">
        <v>353</v>
      </c>
      <c r="I151" s="270" t="s">
        <v>315</v>
      </c>
      <c r="J151" s="270">
        <v>120</v>
      </c>
      <c r="K151" s="266"/>
    </row>
    <row r="152" spans="2:11" s="1" customFormat="1" ht="15" customHeight="1">
      <c r="B152" s="243"/>
      <c r="C152" s="270" t="s">
        <v>362</v>
      </c>
      <c r="D152" s="220"/>
      <c r="E152" s="220"/>
      <c r="F152" s="271" t="s">
        <v>313</v>
      </c>
      <c r="G152" s="220"/>
      <c r="H152" s="270" t="s">
        <v>373</v>
      </c>
      <c r="I152" s="270" t="s">
        <v>315</v>
      </c>
      <c r="J152" s="270" t="s">
        <v>364</v>
      </c>
      <c r="K152" s="266"/>
    </row>
    <row r="153" spans="2:11" s="1" customFormat="1" ht="15" customHeight="1">
      <c r="B153" s="243"/>
      <c r="C153" s="270" t="s">
        <v>261</v>
      </c>
      <c r="D153" s="220"/>
      <c r="E153" s="220"/>
      <c r="F153" s="271" t="s">
        <v>313</v>
      </c>
      <c r="G153" s="220"/>
      <c r="H153" s="270" t="s">
        <v>374</v>
      </c>
      <c r="I153" s="270" t="s">
        <v>315</v>
      </c>
      <c r="J153" s="270" t="s">
        <v>364</v>
      </c>
      <c r="K153" s="266"/>
    </row>
    <row r="154" spans="2:11" s="1" customFormat="1" ht="15" customHeight="1">
      <c r="B154" s="243"/>
      <c r="C154" s="270" t="s">
        <v>318</v>
      </c>
      <c r="D154" s="220"/>
      <c r="E154" s="220"/>
      <c r="F154" s="271" t="s">
        <v>319</v>
      </c>
      <c r="G154" s="220"/>
      <c r="H154" s="270" t="s">
        <v>353</v>
      </c>
      <c r="I154" s="270" t="s">
        <v>315</v>
      </c>
      <c r="J154" s="270">
        <v>50</v>
      </c>
      <c r="K154" s="266"/>
    </row>
    <row r="155" spans="2:11" s="1" customFormat="1" ht="15" customHeight="1">
      <c r="B155" s="243"/>
      <c r="C155" s="270" t="s">
        <v>321</v>
      </c>
      <c r="D155" s="220"/>
      <c r="E155" s="220"/>
      <c r="F155" s="271" t="s">
        <v>313</v>
      </c>
      <c r="G155" s="220"/>
      <c r="H155" s="270" t="s">
        <v>353</v>
      </c>
      <c r="I155" s="270" t="s">
        <v>323</v>
      </c>
      <c r="J155" s="270"/>
      <c r="K155" s="266"/>
    </row>
    <row r="156" spans="2:11" s="1" customFormat="1" ht="15" customHeight="1">
      <c r="B156" s="243"/>
      <c r="C156" s="270" t="s">
        <v>332</v>
      </c>
      <c r="D156" s="220"/>
      <c r="E156" s="220"/>
      <c r="F156" s="271" t="s">
        <v>319</v>
      </c>
      <c r="G156" s="220"/>
      <c r="H156" s="270" t="s">
        <v>353</v>
      </c>
      <c r="I156" s="270" t="s">
        <v>315</v>
      </c>
      <c r="J156" s="270">
        <v>50</v>
      </c>
      <c r="K156" s="266"/>
    </row>
    <row r="157" spans="2:11" s="1" customFormat="1" ht="15" customHeight="1">
      <c r="B157" s="243"/>
      <c r="C157" s="270" t="s">
        <v>340</v>
      </c>
      <c r="D157" s="220"/>
      <c r="E157" s="220"/>
      <c r="F157" s="271" t="s">
        <v>319</v>
      </c>
      <c r="G157" s="220"/>
      <c r="H157" s="270" t="s">
        <v>353</v>
      </c>
      <c r="I157" s="270" t="s">
        <v>315</v>
      </c>
      <c r="J157" s="270">
        <v>50</v>
      </c>
      <c r="K157" s="266"/>
    </row>
    <row r="158" spans="2:11" s="1" customFormat="1" ht="15" customHeight="1">
      <c r="B158" s="243"/>
      <c r="C158" s="270" t="s">
        <v>338</v>
      </c>
      <c r="D158" s="220"/>
      <c r="E158" s="220"/>
      <c r="F158" s="271" t="s">
        <v>319</v>
      </c>
      <c r="G158" s="220"/>
      <c r="H158" s="270" t="s">
        <v>353</v>
      </c>
      <c r="I158" s="270" t="s">
        <v>315</v>
      </c>
      <c r="J158" s="270">
        <v>50</v>
      </c>
      <c r="K158" s="266"/>
    </row>
    <row r="159" spans="2:11" s="1" customFormat="1" ht="15" customHeight="1">
      <c r="B159" s="243"/>
      <c r="C159" s="270" t="s">
        <v>120</v>
      </c>
      <c r="D159" s="220"/>
      <c r="E159" s="220"/>
      <c r="F159" s="271" t="s">
        <v>313</v>
      </c>
      <c r="G159" s="220"/>
      <c r="H159" s="270" t="s">
        <v>375</v>
      </c>
      <c r="I159" s="270" t="s">
        <v>315</v>
      </c>
      <c r="J159" s="270" t="s">
        <v>376</v>
      </c>
      <c r="K159" s="266"/>
    </row>
    <row r="160" spans="2:11" s="1" customFormat="1" ht="15" customHeight="1">
      <c r="B160" s="243"/>
      <c r="C160" s="270" t="s">
        <v>377</v>
      </c>
      <c r="D160" s="220"/>
      <c r="E160" s="220"/>
      <c r="F160" s="271" t="s">
        <v>313</v>
      </c>
      <c r="G160" s="220"/>
      <c r="H160" s="270" t="s">
        <v>378</v>
      </c>
      <c r="I160" s="270" t="s">
        <v>348</v>
      </c>
      <c r="J160" s="270"/>
      <c r="K160" s="266"/>
    </row>
    <row r="161" spans="2:11" s="1" customFormat="1" ht="15" customHeight="1">
      <c r="B161" s="272"/>
      <c r="C161" s="252"/>
      <c r="D161" s="252"/>
      <c r="E161" s="252"/>
      <c r="F161" s="252"/>
      <c r="G161" s="252"/>
      <c r="H161" s="252"/>
      <c r="I161" s="252"/>
      <c r="J161" s="252"/>
      <c r="K161" s="273"/>
    </row>
    <row r="162" spans="2:11" s="1" customFormat="1" ht="18.75" customHeight="1">
      <c r="B162" s="254"/>
      <c r="C162" s="264"/>
      <c r="D162" s="264"/>
      <c r="E162" s="264"/>
      <c r="F162" s="274"/>
      <c r="G162" s="264"/>
      <c r="H162" s="264"/>
      <c r="I162" s="264"/>
      <c r="J162" s="264"/>
      <c r="K162" s="254"/>
    </row>
    <row r="163" spans="2:11" s="1" customFormat="1" ht="18.75" customHeight="1">
      <c r="B163" s="227"/>
      <c r="C163" s="227"/>
      <c r="D163" s="227"/>
      <c r="E163" s="227"/>
      <c r="F163" s="227"/>
      <c r="G163" s="227"/>
      <c r="H163" s="227"/>
      <c r="I163" s="227"/>
      <c r="J163" s="227"/>
      <c r="K163" s="227"/>
    </row>
    <row r="164" spans="2:11" s="1" customFormat="1" ht="7.5" customHeight="1">
      <c r="B164" s="209"/>
      <c r="C164" s="210"/>
      <c r="D164" s="210"/>
      <c r="E164" s="210"/>
      <c r="F164" s="210"/>
      <c r="G164" s="210"/>
      <c r="H164" s="210"/>
      <c r="I164" s="210"/>
      <c r="J164" s="210"/>
      <c r="K164" s="211"/>
    </row>
    <row r="165" spans="2:11" s="1" customFormat="1" ht="45" customHeight="1">
      <c r="B165" s="212"/>
      <c r="C165" s="347" t="s">
        <v>379</v>
      </c>
      <c r="D165" s="347"/>
      <c r="E165" s="347"/>
      <c r="F165" s="347"/>
      <c r="G165" s="347"/>
      <c r="H165" s="347"/>
      <c r="I165" s="347"/>
      <c r="J165" s="347"/>
      <c r="K165" s="213"/>
    </row>
    <row r="166" spans="2:11" s="1" customFormat="1" ht="17.25" customHeight="1">
      <c r="B166" s="212"/>
      <c r="C166" s="233" t="s">
        <v>307</v>
      </c>
      <c r="D166" s="233"/>
      <c r="E166" s="233"/>
      <c r="F166" s="233" t="s">
        <v>308</v>
      </c>
      <c r="G166" s="275"/>
      <c r="H166" s="276" t="s">
        <v>51</v>
      </c>
      <c r="I166" s="276" t="s">
        <v>54</v>
      </c>
      <c r="J166" s="233" t="s">
        <v>309</v>
      </c>
      <c r="K166" s="213"/>
    </row>
    <row r="167" spans="2:11" s="1" customFormat="1" ht="17.25" customHeight="1">
      <c r="B167" s="214"/>
      <c r="C167" s="235" t="s">
        <v>310</v>
      </c>
      <c r="D167" s="235"/>
      <c r="E167" s="235"/>
      <c r="F167" s="236" t="s">
        <v>311</v>
      </c>
      <c r="G167" s="277"/>
      <c r="H167" s="278"/>
      <c r="I167" s="278"/>
      <c r="J167" s="235" t="s">
        <v>312</v>
      </c>
      <c r="K167" s="215"/>
    </row>
    <row r="168" spans="2:11" s="1" customFormat="1" ht="5.25" customHeight="1">
      <c r="B168" s="243"/>
      <c r="C168" s="238"/>
      <c r="D168" s="238"/>
      <c r="E168" s="238"/>
      <c r="F168" s="238"/>
      <c r="G168" s="239"/>
      <c r="H168" s="238"/>
      <c r="I168" s="238"/>
      <c r="J168" s="238"/>
      <c r="K168" s="266"/>
    </row>
    <row r="169" spans="2:11" s="1" customFormat="1" ht="15" customHeight="1">
      <c r="B169" s="243"/>
      <c r="C169" s="220" t="s">
        <v>316</v>
      </c>
      <c r="D169" s="220"/>
      <c r="E169" s="220"/>
      <c r="F169" s="241" t="s">
        <v>313</v>
      </c>
      <c r="G169" s="220"/>
      <c r="H169" s="220" t="s">
        <v>353</v>
      </c>
      <c r="I169" s="220" t="s">
        <v>315</v>
      </c>
      <c r="J169" s="220">
        <v>120</v>
      </c>
      <c r="K169" s="266"/>
    </row>
    <row r="170" spans="2:11" s="1" customFormat="1" ht="15" customHeight="1">
      <c r="B170" s="243"/>
      <c r="C170" s="220" t="s">
        <v>362</v>
      </c>
      <c r="D170" s="220"/>
      <c r="E170" s="220"/>
      <c r="F170" s="241" t="s">
        <v>313</v>
      </c>
      <c r="G170" s="220"/>
      <c r="H170" s="220" t="s">
        <v>363</v>
      </c>
      <c r="I170" s="220" t="s">
        <v>315</v>
      </c>
      <c r="J170" s="220" t="s">
        <v>364</v>
      </c>
      <c r="K170" s="266"/>
    </row>
    <row r="171" spans="2:11" s="1" customFormat="1" ht="15" customHeight="1">
      <c r="B171" s="243"/>
      <c r="C171" s="220" t="s">
        <v>261</v>
      </c>
      <c r="D171" s="220"/>
      <c r="E171" s="220"/>
      <c r="F171" s="241" t="s">
        <v>313</v>
      </c>
      <c r="G171" s="220"/>
      <c r="H171" s="220" t="s">
        <v>380</v>
      </c>
      <c r="I171" s="220" t="s">
        <v>315</v>
      </c>
      <c r="J171" s="220" t="s">
        <v>364</v>
      </c>
      <c r="K171" s="266"/>
    </row>
    <row r="172" spans="2:11" s="1" customFormat="1" ht="15" customHeight="1">
      <c r="B172" s="243"/>
      <c r="C172" s="220" t="s">
        <v>318</v>
      </c>
      <c r="D172" s="220"/>
      <c r="E172" s="220"/>
      <c r="F172" s="241" t="s">
        <v>319</v>
      </c>
      <c r="G172" s="220"/>
      <c r="H172" s="220" t="s">
        <v>380</v>
      </c>
      <c r="I172" s="220" t="s">
        <v>315</v>
      </c>
      <c r="J172" s="220">
        <v>50</v>
      </c>
      <c r="K172" s="266"/>
    </row>
    <row r="173" spans="2:11" s="1" customFormat="1" ht="15" customHeight="1">
      <c r="B173" s="243"/>
      <c r="C173" s="220" t="s">
        <v>321</v>
      </c>
      <c r="D173" s="220"/>
      <c r="E173" s="220"/>
      <c r="F173" s="241" t="s">
        <v>313</v>
      </c>
      <c r="G173" s="220"/>
      <c r="H173" s="220" t="s">
        <v>380</v>
      </c>
      <c r="I173" s="220" t="s">
        <v>323</v>
      </c>
      <c r="J173" s="220"/>
      <c r="K173" s="266"/>
    </row>
    <row r="174" spans="2:11" s="1" customFormat="1" ht="15" customHeight="1">
      <c r="B174" s="243"/>
      <c r="C174" s="220" t="s">
        <v>332</v>
      </c>
      <c r="D174" s="220"/>
      <c r="E174" s="220"/>
      <c r="F174" s="241" t="s">
        <v>319</v>
      </c>
      <c r="G174" s="220"/>
      <c r="H174" s="220" t="s">
        <v>380</v>
      </c>
      <c r="I174" s="220" t="s">
        <v>315</v>
      </c>
      <c r="J174" s="220">
        <v>50</v>
      </c>
      <c r="K174" s="266"/>
    </row>
    <row r="175" spans="2:11" s="1" customFormat="1" ht="15" customHeight="1">
      <c r="B175" s="243"/>
      <c r="C175" s="220" t="s">
        <v>340</v>
      </c>
      <c r="D175" s="220"/>
      <c r="E175" s="220"/>
      <c r="F175" s="241" t="s">
        <v>319</v>
      </c>
      <c r="G175" s="220"/>
      <c r="H175" s="220" t="s">
        <v>380</v>
      </c>
      <c r="I175" s="220" t="s">
        <v>315</v>
      </c>
      <c r="J175" s="220">
        <v>50</v>
      </c>
      <c r="K175" s="266"/>
    </row>
    <row r="176" spans="2:11" s="1" customFormat="1" ht="15" customHeight="1">
      <c r="B176" s="243"/>
      <c r="C176" s="220" t="s">
        <v>338</v>
      </c>
      <c r="D176" s="220"/>
      <c r="E176" s="220"/>
      <c r="F176" s="241" t="s">
        <v>319</v>
      </c>
      <c r="G176" s="220"/>
      <c r="H176" s="220" t="s">
        <v>380</v>
      </c>
      <c r="I176" s="220" t="s">
        <v>315</v>
      </c>
      <c r="J176" s="220">
        <v>50</v>
      </c>
      <c r="K176" s="266"/>
    </row>
    <row r="177" spans="2:11" s="1" customFormat="1" ht="15" customHeight="1">
      <c r="B177" s="243"/>
      <c r="C177" s="220" t="s">
        <v>128</v>
      </c>
      <c r="D177" s="220"/>
      <c r="E177" s="220"/>
      <c r="F177" s="241" t="s">
        <v>313</v>
      </c>
      <c r="G177" s="220"/>
      <c r="H177" s="220" t="s">
        <v>381</v>
      </c>
      <c r="I177" s="220" t="s">
        <v>382</v>
      </c>
      <c r="J177" s="220"/>
      <c r="K177" s="266"/>
    </row>
    <row r="178" spans="2:11" s="1" customFormat="1" ht="15" customHeight="1">
      <c r="B178" s="243"/>
      <c r="C178" s="220" t="s">
        <v>54</v>
      </c>
      <c r="D178" s="220"/>
      <c r="E178" s="220"/>
      <c r="F178" s="241" t="s">
        <v>313</v>
      </c>
      <c r="G178" s="220"/>
      <c r="H178" s="220" t="s">
        <v>383</v>
      </c>
      <c r="I178" s="220" t="s">
        <v>384</v>
      </c>
      <c r="J178" s="220">
        <v>1</v>
      </c>
      <c r="K178" s="266"/>
    </row>
    <row r="179" spans="2:11" s="1" customFormat="1" ht="15" customHeight="1">
      <c r="B179" s="243"/>
      <c r="C179" s="220" t="s">
        <v>50</v>
      </c>
      <c r="D179" s="220"/>
      <c r="E179" s="220"/>
      <c r="F179" s="241" t="s">
        <v>313</v>
      </c>
      <c r="G179" s="220"/>
      <c r="H179" s="220" t="s">
        <v>385</v>
      </c>
      <c r="I179" s="220" t="s">
        <v>315</v>
      </c>
      <c r="J179" s="220">
        <v>20</v>
      </c>
      <c r="K179" s="266"/>
    </row>
    <row r="180" spans="2:11" s="1" customFormat="1" ht="15" customHeight="1">
      <c r="B180" s="243"/>
      <c r="C180" s="220" t="s">
        <v>51</v>
      </c>
      <c r="D180" s="220"/>
      <c r="E180" s="220"/>
      <c r="F180" s="241" t="s">
        <v>313</v>
      </c>
      <c r="G180" s="220"/>
      <c r="H180" s="220" t="s">
        <v>386</v>
      </c>
      <c r="I180" s="220" t="s">
        <v>315</v>
      </c>
      <c r="J180" s="220">
        <v>255</v>
      </c>
      <c r="K180" s="266"/>
    </row>
    <row r="181" spans="2:11" s="1" customFormat="1" ht="15" customHeight="1">
      <c r="B181" s="243"/>
      <c r="C181" s="220" t="s">
        <v>129</v>
      </c>
      <c r="D181" s="220"/>
      <c r="E181" s="220"/>
      <c r="F181" s="241" t="s">
        <v>313</v>
      </c>
      <c r="G181" s="220"/>
      <c r="H181" s="220" t="s">
        <v>277</v>
      </c>
      <c r="I181" s="220" t="s">
        <v>315</v>
      </c>
      <c r="J181" s="220">
        <v>10</v>
      </c>
      <c r="K181" s="266"/>
    </row>
    <row r="182" spans="2:11" s="1" customFormat="1" ht="15" customHeight="1">
      <c r="B182" s="243"/>
      <c r="C182" s="220" t="s">
        <v>130</v>
      </c>
      <c r="D182" s="220"/>
      <c r="E182" s="220"/>
      <c r="F182" s="241" t="s">
        <v>313</v>
      </c>
      <c r="G182" s="220"/>
      <c r="H182" s="220" t="s">
        <v>387</v>
      </c>
      <c r="I182" s="220" t="s">
        <v>348</v>
      </c>
      <c r="J182" s="220"/>
      <c r="K182" s="266"/>
    </row>
    <row r="183" spans="2:11" s="1" customFormat="1" ht="15" customHeight="1">
      <c r="B183" s="243"/>
      <c r="C183" s="220" t="s">
        <v>388</v>
      </c>
      <c r="D183" s="220"/>
      <c r="E183" s="220"/>
      <c r="F183" s="241" t="s">
        <v>313</v>
      </c>
      <c r="G183" s="220"/>
      <c r="H183" s="220" t="s">
        <v>389</v>
      </c>
      <c r="I183" s="220" t="s">
        <v>348</v>
      </c>
      <c r="J183" s="220"/>
      <c r="K183" s="266"/>
    </row>
    <row r="184" spans="2:11" s="1" customFormat="1" ht="15" customHeight="1">
      <c r="B184" s="243"/>
      <c r="C184" s="220" t="s">
        <v>377</v>
      </c>
      <c r="D184" s="220"/>
      <c r="E184" s="220"/>
      <c r="F184" s="241" t="s">
        <v>313</v>
      </c>
      <c r="G184" s="220"/>
      <c r="H184" s="220" t="s">
        <v>390</v>
      </c>
      <c r="I184" s="220" t="s">
        <v>348</v>
      </c>
      <c r="J184" s="220"/>
      <c r="K184" s="266"/>
    </row>
    <row r="185" spans="2:11" s="1" customFormat="1" ht="15" customHeight="1">
      <c r="B185" s="243"/>
      <c r="C185" s="220" t="s">
        <v>132</v>
      </c>
      <c r="D185" s="220"/>
      <c r="E185" s="220"/>
      <c r="F185" s="241" t="s">
        <v>319</v>
      </c>
      <c r="G185" s="220"/>
      <c r="H185" s="220" t="s">
        <v>391</v>
      </c>
      <c r="I185" s="220" t="s">
        <v>315</v>
      </c>
      <c r="J185" s="220">
        <v>50</v>
      </c>
      <c r="K185" s="266"/>
    </row>
    <row r="186" spans="2:11" s="1" customFormat="1" ht="15" customHeight="1">
      <c r="B186" s="243"/>
      <c r="C186" s="220" t="s">
        <v>392</v>
      </c>
      <c r="D186" s="220"/>
      <c r="E186" s="220"/>
      <c r="F186" s="241" t="s">
        <v>319</v>
      </c>
      <c r="G186" s="220"/>
      <c r="H186" s="220" t="s">
        <v>393</v>
      </c>
      <c r="I186" s="220" t="s">
        <v>394</v>
      </c>
      <c r="J186" s="220"/>
      <c r="K186" s="266"/>
    </row>
    <row r="187" spans="2:11" s="1" customFormat="1" ht="15" customHeight="1">
      <c r="B187" s="243"/>
      <c r="C187" s="220" t="s">
        <v>395</v>
      </c>
      <c r="D187" s="220"/>
      <c r="E187" s="220"/>
      <c r="F187" s="241" t="s">
        <v>319</v>
      </c>
      <c r="G187" s="220"/>
      <c r="H187" s="220" t="s">
        <v>396</v>
      </c>
      <c r="I187" s="220" t="s">
        <v>394</v>
      </c>
      <c r="J187" s="220"/>
      <c r="K187" s="266"/>
    </row>
    <row r="188" spans="2:11" s="1" customFormat="1" ht="15" customHeight="1">
      <c r="B188" s="243"/>
      <c r="C188" s="220" t="s">
        <v>397</v>
      </c>
      <c r="D188" s="220"/>
      <c r="E188" s="220"/>
      <c r="F188" s="241" t="s">
        <v>319</v>
      </c>
      <c r="G188" s="220"/>
      <c r="H188" s="220" t="s">
        <v>398</v>
      </c>
      <c r="I188" s="220" t="s">
        <v>394</v>
      </c>
      <c r="J188" s="220"/>
      <c r="K188" s="266"/>
    </row>
    <row r="189" spans="2:11" s="1" customFormat="1" ht="15" customHeight="1">
      <c r="B189" s="243"/>
      <c r="C189" s="279" t="s">
        <v>399</v>
      </c>
      <c r="D189" s="220"/>
      <c r="E189" s="220"/>
      <c r="F189" s="241" t="s">
        <v>319</v>
      </c>
      <c r="G189" s="220"/>
      <c r="H189" s="220" t="s">
        <v>400</v>
      </c>
      <c r="I189" s="220" t="s">
        <v>401</v>
      </c>
      <c r="J189" s="280" t="s">
        <v>402</v>
      </c>
      <c r="K189" s="266"/>
    </row>
    <row r="190" spans="2:11" s="15" customFormat="1" ht="15" customHeight="1">
      <c r="B190" s="281"/>
      <c r="C190" s="282" t="s">
        <v>403</v>
      </c>
      <c r="D190" s="283"/>
      <c r="E190" s="283"/>
      <c r="F190" s="284" t="s">
        <v>319</v>
      </c>
      <c r="G190" s="283"/>
      <c r="H190" s="283" t="s">
        <v>404</v>
      </c>
      <c r="I190" s="283" t="s">
        <v>401</v>
      </c>
      <c r="J190" s="285" t="s">
        <v>402</v>
      </c>
      <c r="K190" s="286"/>
    </row>
    <row r="191" spans="2:11" s="1" customFormat="1" ht="15" customHeight="1">
      <c r="B191" s="243"/>
      <c r="C191" s="279" t="s">
        <v>39</v>
      </c>
      <c r="D191" s="220"/>
      <c r="E191" s="220"/>
      <c r="F191" s="241" t="s">
        <v>313</v>
      </c>
      <c r="G191" s="220"/>
      <c r="H191" s="217" t="s">
        <v>405</v>
      </c>
      <c r="I191" s="220" t="s">
        <v>406</v>
      </c>
      <c r="J191" s="220"/>
      <c r="K191" s="266"/>
    </row>
    <row r="192" spans="2:11" s="1" customFormat="1" ht="15" customHeight="1">
      <c r="B192" s="243"/>
      <c r="C192" s="279" t="s">
        <v>407</v>
      </c>
      <c r="D192" s="220"/>
      <c r="E192" s="220"/>
      <c r="F192" s="241" t="s">
        <v>313</v>
      </c>
      <c r="G192" s="220"/>
      <c r="H192" s="220" t="s">
        <v>408</v>
      </c>
      <c r="I192" s="220" t="s">
        <v>348</v>
      </c>
      <c r="J192" s="220"/>
      <c r="K192" s="266"/>
    </row>
    <row r="193" spans="2:11" s="1" customFormat="1" ht="15" customHeight="1">
      <c r="B193" s="243"/>
      <c r="C193" s="279" t="s">
        <v>409</v>
      </c>
      <c r="D193" s="220"/>
      <c r="E193" s="220"/>
      <c r="F193" s="241" t="s">
        <v>313</v>
      </c>
      <c r="G193" s="220"/>
      <c r="H193" s="220" t="s">
        <v>410</v>
      </c>
      <c r="I193" s="220" t="s">
        <v>348</v>
      </c>
      <c r="J193" s="220"/>
      <c r="K193" s="266"/>
    </row>
    <row r="194" spans="2:11" s="1" customFormat="1" ht="15" customHeight="1">
      <c r="B194" s="243"/>
      <c r="C194" s="279" t="s">
        <v>411</v>
      </c>
      <c r="D194" s="220"/>
      <c r="E194" s="220"/>
      <c r="F194" s="241" t="s">
        <v>319</v>
      </c>
      <c r="G194" s="220"/>
      <c r="H194" s="220" t="s">
        <v>412</v>
      </c>
      <c r="I194" s="220" t="s">
        <v>348</v>
      </c>
      <c r="J194" s="220"/>
      <c r="K194" s="266"/>
    </row>
    <row r="195" spans="2:11" s="1" customFormat="1" ht="15" customHeight="1">
      <c r="B195" s="272"/>
      <c r="C195" s="287"/>
      <c r="D195" s="252"/>
      <c r="E195" s="252"/>
      <c r="F195" s="252"/>
      <c r="G195" s="252"/>
      <c r="H195" s="252"/>
      <c r="I195" s="252"/>
      <c r="J195" s="252"/>
      <c r="K195" s="273"/>
    </row>
    <row r="196" spans="2:11" s="1" customFormat="1" ht="18.75" customHeight="1">
      <c r="B196" s="254"/>
      <c r="C196" s="264"/>
      <c r="D196" s="264"/>
      <c r="E196" s="264"/>
      <c r="F196" s="274"/>
      <c r="G196" s="264"/>
      <c r="H196" s="264"/>
      <c r="I196" s="264"/>
      <c r="J196" s="264"/>
      <c r="K196" s="254"/>
    </row>
    <row r="197" spans="2:11" s="1" customFormat="1" ht="18.75" customHeight="1">
      <c r="B197" s="254"/>
      <c r="C197" s="264"/>
      <c r="D197" s="264"/>
      <c r="E197" s="264"/>
      <c r="F197" s="274"/>
      <c r="G197" s="264"/>
      <c r="H197" s="264"/>
      <c r="I197" s="264"/>
      <c r="J197" s="264"/>
      <c r="K197" s="254"/>
    </row>
    <row r="198" spans="2:11" s="1" customFormat="1" ht="18.75" customHeight="1">
      <c r="B198" s="227"/>
      <c r="C198" s="227"/>
      <c r="D198" s="227"/>
      <c r="E198" s="227"/>
      <c r="F198" s="227"/>
      <c r="G198" s="227"/>
      <c r="H198" s="227"/>
      <c r="I198" s="227"/>
      <c r="J198" s="227"/>
      <c r="K198" s="227"/>
    </row>
    <row r="199" spans="2:11" s="1" customFormat="1" ht="13.5">
      <c r="B199" s="209"/>
      <c r="C199" s="210"/>
      <c r="D199" s="210"/>
      <c r="E199" s="210"/>
      <c r="F199" s="210"/>
      <c r="G199" s="210"/>
      <c r="H199" s="210"/>
      <c r="I199" s="210"/>
      <c r="J199" s="210"/>
      <c r="K199" s="211"/>
    </row>
    <row r="200" spans="2:11" s="1" customFormat="1" ht="21">
      <c r="B200" s="212"/>
      <c r="C200" s="347" t="s">
        <v>413</v>
      </c>
      <c r="D200" s="347"/>
      <c r="E200" s="347"/>
      <c r="F200" s="347"/>
      <c r="G200" s="347"/>
      <c r="H200" s="347"/>
      <c r="I200" s="347"/>
      <c r="J200" s="347"/>
      <c r="K200" s="213"/>
    </row>
    <row r="201" spans="2:11" s="1" customFormat="1" ht="25.5" customHeight="1">
      <c r="B201" s="212"/>
      <c r="C201" s="288" t="s">
        <v>414</v>
      </c>
      <c r="D201" s="288"/>
      <c r="E201" s="288"/>
      <c r="F201" s="288" t="s">
        <v>415</v>
      </c>
      <c r="G201" s="289"/>
      <c r="H201" s="350" t="s">
        <v>416</v>
      </c>
      <c r="I201" s="350"/>
      <c r="J201" s="350"/>
      <c r="K201" s="213"/>
    </row>
    <row r="202" spans="2:11" s="1" customFormat="1" ht="5.25" customHeight="1">
      <c r="B202" s="243"/>
      <c r="C202" s="238"/>
      <c r="D202" s="238"/>
      <c r="E202" s="238"/>
      <c r="F202" s="238"/>
      <c r="G202" s="264"/>
      <c r="H202" s="238"/>
      <c r="I202" s="238"/>
      <c r="J202" s="238"/>
      <c r="K202" s="266"/>
    </row>
    <row r="203" spans="2:11" s="1" customFormat="1" ht="15" customHeight="1">
      <c r="B203" s="243"/>
      <c r="C203" s="220" t="s">
        <v>406</v>
      </c>
      <c r="D203" s="220"/>
      <c r="E203" s="220"/>
      <c r="F203" s="241" t="s">
        <v>40</v>
      </c>
      <c r="G203" s="220"/>
      <c r="H203" s="351" t="s">
        <v>417</v>
      </c>
      <c r="I203" s="351"/>
      <c r="J203" s="351"/>
      <c r="K203" s="266"/>
    </row>
    <row r="204" spans="2:11" s="1" customFormat="1" ht="15" customHeight="1">
      <c r="B204" s="243"/>
      <c r="C204" s="220"/>
      <c r="D204" s="220"/>
      <c r="E204" s="220"/>
      <c r="F204" s="241" t="s">
        <v>41</v>
      </c>
      <c r="G204" s="220"/>
      <c r="H204" s="351" t="s">
        <v>418</v>
      </c>
      <c r="I204" s="351"/>
      <c r="J204" s="351"/>
      <c r="K204" s="266"/>
    </row>
    <row r="205" spans="2:11" s="1" customFormat="1" ht="15" customHeight="1">
      <c r="B205" s="243"/>
      <c r="C205" s="220"/>
      <c r="D205" s="220"/>
      <c r="E205" s="220"/>
      <c r="F205" s="241" t="s">
        <v>44</v>
      </c>
      <c r="G205" s="220"/>
      <c r="H205" s="351" t="s">
        <v>419</v>
      </c>
      <c r="I205" s="351"/>
      <c r="J205" s="351"/>
      <c r="K205" s="266"/>
    </row>
    <row r="206" spans="2:11" s="1" customFormat="1" ht="15" customHeight="1">
      <c r="B206" s="243"/>
      <c r="C206" s="220"/>
      <c r="D206" s="220"/>
      <c r="E206" s="220"/>
      <c r="F206" s="241" t="s">
        <v>42</v>
      </c>
      <c r="G206" s="220"/>
      <c r="H206" s="351" t="s">
        <v>420</v>
      </c>
      <c r="I206" s="351"/>
      <c r="J206" s="351"/>
      <c r="K206" s="266"/>
    </row>
    <row r="207" spans="2:11" s="1" customFormat="1" ht="15" customHeight="1">
      <c r="B207" s="243"/>
      <c r="C207" s="220"/>
      <c r="D207" s="220"/>
      <c r="E207" s="220"/>
      <c r="F207" s="241" t="s">
        <v>43</v>
      </c>
      <c r="G207" s="220"/>
      <c r="H207" s="351" t="s">
        <v>421</v>
      </c>
      <c r="I207" s="351"/>
      <c r="J207" s="351"/>
      <c r="K207" s="266"/>
    </row>
    <row r="208" spans="2:11" s="1" customFormat="1" ht="15" customHeight="1">
      <c r="B208" s="243"/>
      <c r="C208" s="220"/>
      <c r="D208" s="220"/>
      <c r="E208" s="220"/>
      <c r="F208" s="241"/>
      <c r="G208" s="220"/>
      <c r="H208" s="220"/>
      <c r="I208" s="220"/>
      <c r="J208" s="220"/>
      <c r="K208" s="266"/>
    </row>
    <row r="209" spans="2:11" s="1" customFormat="1" ht="15" customHeight="1">
      <c r="B209" s="243"/>
      <c r="C209" s="220" t="s">
        <v>360</v>
      </c>
      <c r="D209" s="220"/>
      <c r="E209" s="220"/>
      <c r="F209" s="241" t="s">
        <v>76</v>
      </c>
      <c r="G209" s="220"/>
      <c r="H209" s="351" t="s">
        <v>422</v>
      </c>
      <c r="I209" s="351"/>
      <c r="J209" s="351"/>
      <c r="K209" s="266"/>
    </row>
    <row r="210" spans="2:11" s="1" customFormat="1" ht="15" customHeight="1">
      <c r="B210" s="243"/>
      <c r="C210" s="220"/>
      <c r="D210" s="220"/>
      <c r="E210" s="220"/>
      <c r="F210" s="241" t="s">
        <v>255</v>
      </c>
      <c r="G210" s="220"/>
      <c r="H210" s="351" t="s">
        <v>256</v>
      </c>
      <c r="I210" s="351"/>
      <c r="J210" s="351"/>
      <c r="K210" s="266"/>
    </row>
    <row r="211" spans="2:11" s="1" customFormat="1" ht="15" customHeight="1">
      <c r="B211" s="243"/>
      <c r="C211" s="220"/>
      <c r="D211" s="220"/>
      <c r="E211" s="220"/>
      <c r="F211" s="241" t="s">
        <v>253</v>
      </c>
      <c r="G211" s="220"/>
      <c r="H211" s="351" t="s">
        <v>423</v>
      </c>
      <c r="I211" s="351"/>
      <c r="J211" s="351"/>
      <c r="K211" s="266"/>
    </row>
    <row r="212" spans="2:11" s="1" customFormat="1" ht="15" customHeight="1">
      <c r="B212" s="290"/>
      <c r="C212" s="220"/>
      <c r="D212" s="220"/>
      <c r="E212" s="220"/>
      <c r="F212" s="241" t="s">
        <v>257</v>
      </c>
      <c r="G212" s="279"/>
      <c r="H212" s="352" t="s">
        <v>258</v>
      </c>
      <c r="I212" s="352"/>
      <c r="J212" s="352"/>
      <c r="K212" s="291"/>
    </row>
    <row r="213" spans="2:11" s="1" customFormat="1" ht="15" customHeight="1">
      <c r="B213" s="290"/>
      <c r="C213" s="220"/>
      <c r="D213" s="220"/>
      <c r="E213" s="220"/>
      <c r="F213" s="241" t="s">
        <v>259</v>
      </c>
      <c r="G213" s="279"/>
      <c r="H213" s="352" t="s">
        <v>424</v>
      </c>
      <c r="I213" s="352"/>
      <c r="J213" s="352"/>
      <c r="K213" s="291"/>
    </row>
    <row r="214" spans="2:11" s="1" customFormat="1" ht="15" customHeight="1">
      <c r="B214" s="290"/>
      <c r="C214" s="220"/>
      <c r="D214" s="220"/>
      <c r="E214" s="220"/>
      <c r="F214" s="241"/>
      <c r="G214" s="279"/>
      <c r="H214" s="270"/>
      <c r="I214" s="270"/>
      <c r="J214" s="270"/>
      <c r="K214" s="291"/>
    </row>
    <row r="215" spans="2:11" s="1" customFormat="1" ht="15" customHeight="1">
      <c r="B215" s="290"/>
      <c r="C215" s="220" t="s">
        <v>384</v>
      </c>
      <c r="D215" s="220"/>
      <c r="E215" s="220"/>
      <c r="F215" s="241">
        <v>1</v>
      </c>
      <c r="G215" s="279"/>
      <c r="H215" s="352" t="s">
        <v>425</v>
      </c>
      <c r="I215" s="352"/>
      <c r="J215" s="352"/>
      <c r="K215" s="291"/>
    </row>
    <row r="216" spans="2:11" s="1" customFormat="1" ht="15" customHeight="1">
      <c r="B216" s="290"/>
      <c r="C216" s="220"/>
      <c r="D216" s="220"/>
      <c r="E216" s="220"/>
      <c r="F216" s="241">
        <v>2</v>
      </c>
      <c r="G216" s="279"/>
      <c r="H216" s="352" t="s">
        <v>426</v>
      </c>
      <c r="I216" s="352"/>
      <c r="J216" s="352"/>
      <c r="K216" s="291"/>
    </row>
    <row r="217" spans="2:11" s="1" customFormat="1" ht="15" customHeight="1">
      <c r="B217" s="290"/>
      <c r="C217" s="220"/>
      <c r="D217" s="220"/>
      <c r="E217" s="220"/>
      <c r="F217" s="241">
        <v>3</v>
      </c>
      <c r="G217" s="279"/>
      <c r="H217" s="352" t="s">
        <v>427</v>
      </c>
      <c r="I217" s="352"/>
      <c r="J217" s="352"/>
      <c r="K217" s="291"/>
    </row>
    <row r="218" spans="2:11" s="1" customFormat="1" ht="15" customHeight="1">
      <c r="B218" s="290"/>
      <c r="C218" s="220"/>
      <c r="D218" s="220"/>
      <c r="E218" s="220"/>
      <c r="F218" s="241">
        <v>4</v>
      </c>
      <c r="G218" s="279"/>
      <c r="H218" s="352" t="s">
        <v>428</v>
      </c>
      <c r="I218" s="352"/>
      <c r="J218" s="352"/>
      <c r="K218" s="291"/>
    </row>
    <row r="219" spans="2:11" s="1" customFormat="1" ht="12.75" customHeight="1">
      <c r="B219" s="292"/>
      <c r="C219" s="293"/>
      <c r="D219" s="293"/>
      <c r="E219" s="293"/>
      <c r="F219" s="293"/>
      <c r="G219" s="293"/>
      <c r="H219" s="293"/>
      <c r="I219" s="293"/>
      <c r="J219" s="293"/>
      <c r="K219" s="29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78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118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ROUND((SUM(BE83:BE99)),  2)</f>
        <v>0</v>
      </c>
      <c r="G33" s="34"/>
      <c r="H33" s="34"/>
      <c r="I33" s="118">
        <v>0.21</v>
      </c>
      <c r="J33" s="117">
        <f>ROUND(((SUM(BE83:BE99))*I33),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ROUND((SUM(BF83:BF99)),  2)</f>
        <v>0</v>
      </c>
      <c r="G34" s="34"/>
      <c r="H34" s="34"/>
      <c r="I34" s="118">
        <v>0.12</v>
      </c>
      <c r="J34" s="117">
        <f>ROUND(((SUM(BF83:BF99))*I34),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ROUND((SUM(BG83:BG99)),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ROUND((SUM(BH83:BH99)),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ROUND((SUM(BI83:BI99)),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01 - 508_024 HMZ Drahotuše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125</v>
      </c>
      <c r="E62" s="137"/>
      <c r="F62" s="137"/>
      <c r="G62" s="137"/>
      <c r="H62" s="137"/>
      <c r="I62" s="137"/>
      <c r="J62" s="138">
        <f>J94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126</v>
      </c>
      <c r="E63" s="143"/>
      <c r="F63" s="143"/>
      <c r="G63" s="143"/>
      <c r="H63" s="143"/>
      <c r="I63" s="143"/>
      <c r="J63" s="144">
        <f>J95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127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2" t="str">
        <f>E7</f>
        <v>Údržba HOZ Prostějovsko a Přerovsko</v>
      </c>
      <c r="F73" s="343"/>
      <c r="G73" s="343"/>
      <c r="H73" s="343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117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9" t="str">
        <f>E9</f>
        <v>SO 01 - 508_024 HMZ Drahotuše</v>
      </c>
      <c r="F75" s="344"/>
      <c r="G75" s="344"/>
      <c r="H75" s="344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>Prostějovsko a Přerovsko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6.45" customHeight="1">
      <c r="A79" s="34"/>
      <c r="B79" s="35"/>
      <c r="C79" s="29" t="s">
        <v>24</v>
      </c>
      <c r="D79" s="36"/>
      <c r="E79" s="36"/>
      <c r="F79" s="27" t="str">
        <f>E15</f>
        <v>Státní pozemkový úřad</v>
      </c>
      <c r="G79" s="36"/>
      <c r="H79" s="36"/>
      <c r="I79" s="29" t="s">
        <v>30</v>
      </c>
      <c r="J79" s="32" t="str">
        <f>E21</f>
        <v>Státní pozemkový úřad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26.45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>Státní pozemkový úřad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128</v>
      </c>
      <c r="D82" s="149" t="s">
        <v>54</v>
      </c>
      <c r="E82" s="149" t="s">
        <v>50</v>
      </c>
      <c r="F82" s="149" t="s">
        <v>51</v>
      </c>
      <c r="G82" s="149" t="s">
        <v>129</v>
      </c>
      <c r="H82" s="149" t="s">
        <v>130</v>
      </c>
      <c r="I82" s="149" t="s">
        <v>131</v>
      </c>
      <c r="J82" s="149" t="s">
        <v>121</v>
      </c>
      <c r="K82" s="150" t="s">
        <v>132</v>
      </c>
      <c r="L82" s="151"/>
      <c r="M82" s="68" t="s">
        <v>19</v>
      </c>
      <c r="N82" s="69" t="s">
        <v>39</v>
      </c>
      <c r="O82" s="69" t="s">
        <v>133</v>
      </c>
      <c r="P82" s="69" t="s">
        <v>134</v>
      </c>
      <c r="Q82" s="69" t="s">
        <v>135</v>
      </c>
      <c r="R82" s="69" t="s">
        <v>136</v>
      </c>
      <c r="S82" s="69" t="s">
        <v>137</v>
      </c>
      <c r="T82" s="70" t="s">
        <v>138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139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P84+P94</f>
        <v>0</v>
      </c>
      <c r="Q83" s="72"/>
      <c r="R83" s="154">
        <f>R84+R94</f>
        <v>0</v>
      </c>
      <c r="S83" s="72"/>
      <c r="T83" s="155">
        <f>T84+T94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122</v>
      </c>
      <c r="BK83" s="156">
        <f>BK84+BK94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140</v>
      </c>
      <c r="F84" s="160" t="s">
        <v>141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142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143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SUM(P86:P93)</f>
        <v>0</v>
      </c>
      <c r="Q85" s="165"/>
      <c r="R85" s="166">
        <f>SUM(R86:R93)</f>
        <v>0</v>
      </c>
      <c r="S85" s="165"/>
      <c r="T85" s="167">
        <f>SUM(T86:T93)</f>
        <v>0</v>
      </c>
      <c r="AR85" s="168" t="s">
        <v>77</v>
      </c>
      <c r="AT85" s="169" t="s">
        <v>68</v>
      </c>
      <c r="AU85" s="169" t="s">
        <v>77</v>
      </c>
      <c r="AY85" s="168" t="s">
        <v>142</v>
      </c>
      <c r="BK85" s="170">
        <f>SUM(BK86:BK93)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144</v>
      </c>
      <c r="E86" s="174" t="s">
        <v>145</v>
      </c>
      <c r="F86" s="175" t="s">
        <v>146</v>
      </c>
      <c r="G86" s="176" t="s">
        <v>147</v>
      </c>
      <c r="H86" s="177">
        <v>0.38500000000000001</v>
      </c>
      <c r="I86" s="178"/>
      <c r="J86" s="179">
        <f>ROUND(I86*H86,2)</f>
        <v>0</v>
      </c>
      <c r="K86" s="175" t="s">
        <v>148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149</v>
      </c>
      <c r="AT86" s="184" t="s">
        <v>144</v>
      </c>
      <c r="AU86" s="184" t="s">
        <v>79</v>
      </c>
      <c r="AY86" s="17" t="s">
        <v>142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149</v>
      </c>
      <c r="BM86" s="184" t="s">
        <v>150</v>
      </c>
    </row>
    <row r="87" spans="1:65" s="2" customFormat="1" ht="11.25">
      <c r="A87" s="34"/>
      <c r="B87" s="35"/>
      <c r="C87" s="36"/>
      <c r="D87" s="186" t="s">
        <v>151</v>
      </c>
      <c r="E87" s="36"/>
      <c r="F87" s="187" t="s">
        <v>152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151</v>
      </c>
      <c r="AU87" s="17" t="s">
        <v>79</v>
      </c>
    </row>
    <row r="88" spans="1:65" s="2" customFormat="1" ht="11.25">
      <c r="A88" s="34"/>
      <c r="B88" s="35"/>
      <c r="C88" s="36"/>
      <c r="D88" s="191" t="s">
        <v>153</v>
      </c>
      <c r="E88" s="36"/>
      <c r="F88" s="192" t="s">
        <v>154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153</v>
      </c>
      <c r="AU88" s="17" t="s">
        <v>79</v>
      </c>
    </row>
    <row r="89" spans="1:65" s="13" customFormat="1" ht="11.25">
      <c r="B89" s="193"/>
      <c r="C89" s="194"/>
      <c r="D89" s="186" t="s">
        <v>155</v>
      </c>
      <c r="E89" s="195" t="s">
        <v>19</v>
      </c>
      <c r="F89" s="196" t="s">
        <v>156</v>
      </c>
      <c r="G89" s="194"/>
      <c r="H89" s="197">
        <v>0.38500000000000001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155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142</v>
      </c>
    </row>
    <row r="90" spans="1:65" s="2" customFormat="1" ht="14.45" customHeight="1">
      <c r="A90" s="34"/>
      <c r="B90" s="35"/>
      <c r="C90" s="173" t="s">
        <v>79</v>
      </c>
      <c r="D90" s="173" t="s">
        <v>144</v>
      </c>
      <c r="E90" s="174" t="s">
        <v>157</v>
      </c>
      <c r="F90" s="175" t="s">
        <v>158</v>
      </c>
      <c r="G90" s="176" t="s">
        <v>147</v>
      </c>
      <c r="H90" s="177">
        <v>0.38500000000000001</v>
      </c>
      <c r="I90" s="178"/>
      <c r="J90" s="179">
        <f>ROUND(I90*H90,2)</f>
        <v>0</v>
      </c>
      <c r="K90" s="175" t="s">
        <v>148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149</v>
      </c>
      <c r="AT90" s="184" t="s">
        <v>144</v>
      </c>
      <c r="AU90" s="184" t="s">
        <v>79</v>
      </c>
      <c r="AY90" s="17" t="s">
        <v>142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149</v>
      </c>
      <c r="BM90" s="184" t="s">
        <v>159</v>
      </c>
    </row>
    <row r="91" spans="1:65" s="2" customFormat="1" ht="11.25">
      <c r="A91" s="34"/>
      <c r="B91" s="35"/>
      <c r="C91" s="36"/>
      <c r="D91" s="186" t="s">
        <v>151</v>
      </c>
      <c r="E91" s="36"/>
      <c r="F91" s="187" t="s">
        <v>160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151</v>
      </c>
      <c r="AU91" s="17" t="s">
        <v>79</v>
      </c>
    </row>
    <row r="92" spans="1:65" s="2" customFormat="1" ht="11.25">
      <c r="A92" s="34"/>
      <c r="B92" s="35"/>
      <c r="C92" s="36"/>
      <c r="D92" s="191" t="s">
        <v>153</v>
      </c>
      <c r="E92" s="36"/>
      <c r="F92" s="192" t="s">
        <v>161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153</v>
      </c>
      <c r="AU92" s="17" t="s">
        <v>79</v>
      </c>
    </row>
    <row r="93" spans="1:65" s="13" customFormat="1" ht="11.25">
      <c r="B93" s="193"/>
      <c r="C93" s="194"/>
      <c r="D93" s="186" t="s">
        <v>155</v>
      </c>
      <c r="E93" s="195" t="s">
        <v>19</v>
      </c>
      <c r="F93" s="196" t="s">
        <v>156</v>
      </c>
      <c r="G93" s="194"/>
      <c r="H93" s="197">
        <v>0.38500000000000001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155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142</v>
      </c>
    </row>
    <row r="94" spans="1:65" s="12" customFormat="1" ht="25.9" customHeight="1">
      <c r="B94" s="157"/>
      <c r="C94" s="158"/>
      <c r="D94" s="159" t="s">
        <v>68</v>
      </c>
      <c r="E94" s="160" t="s">
        <v>162</v>
      </c>
      <c r="F94" s="160" t="s">
        <v>163</v>
      </c>
      <c r="G94" s="158"/>
      <c r="H94" s="158"/>
      <c r="I94" s="161"/>
      <c r="J94" s="162">
        <f>BK94</f>
        <v>0</v>
      </c>
      <c r="K94" s="158"/>
      <c r="L94" s="163"/>
      <c r="M94" s="164"/>
      <c r="N94" s="165"/>
      <c r="O94" s="165"/>
      <c r="P94" s="166">
        <f>P95</f>
        <v>0</v>
      </c>
      <c r="Q94" s="165"/>
      <c r="R94" s="166">
        <f>R95</f>
        <v>0</v>
      </c>
      <c r="S94" s="165"/>
      <c r="T94" s="167">
        <f>T95</f>
        <v>0</v>
      </c>
      <c r="AR94" s="168" t="s">
        <v>149</v>
      </c>
      <c r="AT94" s="169" t="s">
        <v>68</v>
      </c>
      <c r="AU94" s="169" t="s">
        <v>69</v>
      </c>
      <c r="AY94" s="168" t="s">
        <v>142</v>
      </c>
      <c r="BK94" s="170">
        <f>BK95</f>
        <v>0</v>
      </c>
    </row>
    <row r="95" spans="1:65" s="12" customFormat="1" ht="22.9" customHeight="1">
      <c r="B95" s="157"/>
      <c r="C95" s="158"/>
      <c r="D95" s="159" t="s">
        <v>68</v>
      </c>
      <c r="E95" s="171" t="s">
        <v>164</v>
      </c>
      <c r="F95" s="171" t="s">
        <v>165</v>
      </c>
      <c r="G95" s="158"/>
      <c r="H95" s="158"/>
      <c r="I95" s="161"/>
      <c r="J95" s="172">
        <f>BK95</f>
        <v>0</v>
      </c>
      <c r="K95" s="158"/>
      <c r="L95" s="163"/>
      <c r="M95" s="164"/>
      <c r="N95" s="165"/>
      <c r="O95" s="165"/>
      <c r="P95" s="166">
        <f>SUM(P96:P99)</f>
        <v>0</v>
      </c>
      <c r="Q95" s="165"/>
      <c r="R95" s="166">
        <f>SUM(R96:R99)</f>
        <v>0</v>
      </c>
      <c r="S95" s="165"/>
      <c r="T95" s="167">
        <f>SUM(T96:T99)</f>
        <v>0</v>
      </c>
      <c r="AR95" s="168" t="s">
        <v>149</v>
      </c>
      <c r="AT95" s="169" t="s">
        <v>68</v>
      </c>
      <c r="AU95" s="169" t="s">
        <v>77</v>
      </c>
      <c r="AY95" s="168" t="s">
        <v>142</v>
      </c>
      <c r="BK95" s="170">
        <f>SUM(BK96:BK99)</f>
        <v>0</v>
      </c>
    </row>
    <row r="96" spans="1:65" s="2" customFormat="1" ht="19.899999999999999" customHeight="1">
      <c r="A96" s="34"/>
      <c r="B96" s="35"/>
      <c r="C96" s="173" t="s">
        <v>166</v>
      </c>
      <c r="D96" s="173" t="s">
        <v>144</v>
      </c>
      <c r="E96" s="174" t="s">
        <v>167</v>
      </c>
      <c r="F96" s="175" t="s">
        <v>168</v>
      </c>
      <c r="G96" s="176" t="s">
        <v>147</v>
      </c>
      <c r="H96" s="177">
        <v>0.38500000000000001</v>
      </c>
      <c r="I96" s="178"/>
      <c r="J96" s="179">
        <f>ROUND(I96*H96,2)</f>
        <v>0</v>
      </c>
      <c r="K96" s="175" t="s">
        <v>169</v>
      </c>
      <c r="L96" s="39"/>
      <c r="M96" s="180" t="s">
        <v>19</v>
      </c>
      <c r="N96" s="181" t="s">
        <v>40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170</v>
      </c>
      <c r="AT96" s="184" t="s">
        <v>144</v>
      </c>
      <c r="AU96" s="184" t="s">
        <v>79</v>
      </c>
      <c r="AY96" s="17" t="s">
        <v>142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77</v>
      </c>
      <c r="BK96" s="185">
        <f>ROUND(I96*H96,2)</f>
        <v>0</v>
      </c>
      <c r="BL96" s="17" t="s">
        <v>170</v>
      </c>
      <c r="BM96" s="184" t="s">
        <v>171</v>
      </c>
    </row>
    <row r="97" spans="1:51" s="2" customFormat="1" ht="11.25">
      <c r="A97" s="34"/>
      <c r="B97" s="35"/>
      <c r="C97" s="36"/>
      <c r="D97" s="186" t="s">
        <v>151</v>
      </c>
      <c r="E97" s="36"/>
      <c r="F97" s="187" t="s">
        <v>172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151</v>
      </c>
      <c r="AU97" s="17" t="s">
        <v>79</v>
      </c>
    </row>
    <row r="98" spans="1:51" s="2" customFormat="1" ht="48.75">
      <c r="A98" s="34"/>
      <c r="B98" s="35"/>
      <c r="C98" s="36"/>
      <c r="D98" s="186" t="s">
        <v>173</v>
      </c>
      <c r="E98" s="36"/>
      <c r="F98" s="204" t="s">
        <v>174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173</v>
      </c>
      <c r="AU98" s="17" t="s">
        <v>79</v>
      </c>
    </row>
    <row r="99" spans="1:51" s="13" customFormat="1" ht="11.25">
      <c r="B99" s="193"/>
      <c r="C99" s="194"/>
      <c r="D99" s="186" t="s">
        <v>155</v>
      </c>
      <c r="E99" s="195" t="s">
        <v>19</v>
      </c>
      <c r="F99" s="196" t="s">
        <v>156</v>
      </c>
      <c r="G99" s="194"/>
      <c r="H99" s="197">
        <v>0.38500000000000001</v>
      </c>
      <c r="I99" s="198"/>
      <c r="J99" s="194"/>
      <c r="K99" s="194"/>
      <c r="L99" s="199"/>
      <c r="M99" s="205"/>
      <c r="N99" s="206"/>
      <c r="O99" s="206"/>
      <c r="P99" s="206"/>
      <c r="Q99" s="206"/>
      <c r="R99" s="206"/>
      <c r="S99" s="206"/>
      <c r="T99" s="207"/>
      <c r="AT99" s="203" t="s">
        <v>155</v>
      </c>
      <c r="AU99" s="203" t="s">
        <v>79</v>
      </c>
      <c r="AV99" s="13" t="s">
        <v>79</v>
      </c>
      <c r="AW99" s="13" t="s">
        <v>31</v>
      </c>
      <c r="AX99" s="13" t="s">
        <v>77</v>
      </c>
      <c r="AY99" s="203" t="s">
        <v>142</v>
      </c>
    </row>
    <row r="100" spans="1:51" s="2" customFormat="1" ht="6.95" customHeight="1">
      <c r="A100" s="34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9"/>
      <c r="M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</sheetData>
  <sheetProtection algorithmName="SHA-512" hashValue="l/4lOmIGhpDaKomTj2CSQ7erOaXa+auLmc7poFBQafLOU4UFnAIXHcCexryH8RW4xis/BumPUBOPZytp2BorZw==" saltValue="vVV0/LEvfqWMHJVU7G/bLzY7AxQM7/83M5XTpMRCX9xyLXp/NUsGEQjEUs3OrqXAzelIYz++m2NwQaGlcSOoCw==" spinCount="100000" sheet="1" objects="1" scenarios="1" formatColumns="0" formatRows="0" autoFilter="0"/>
  <autoFilter ref="C82:K99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2" r:id="rId2" xr:uid="{00000000-0004-0000-01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82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175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ROUND((SUM(BE81:BE91)),  2)</f>
        <v>0</v>
      </c>
      <c r="G33" s="34"/>
      <c r="H33" s="34"/>
      <c r="I33" s="118">
        <v>0.21</v>
      </c>
      <c r="J33" s="117">
        <f>ROUND(((SUM(BE81:BE91))*I33),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ROUND((SUM(BF81:BF91)),  2)</f>
        <v>0</v>
      </c>
      <c r="G34" s="34"/>
      <c r="H34" s="34"/>
      <c r="I34" s="118">
        <v>0.12</v>
      </c>
      <c r="J34" s="117">
        <f>ROUND(((SUM(BF81:BF91))*I34),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ROUND((SUM(BG81:BG91)),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ROUND((SUM(BH81:BH91)),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ROUND((SUM(BI81:BI91)),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02 - 508_004 HMZ Dluohnice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127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2" t="str">
        <f>E7</f>
        <v>Údržba HOZ Prostějovsko a Přerovsko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117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9" t="str">
        <f>E9</f>
        <v>SO 02 - 508_004 HMZ Dluohnice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Prostějovsko a Přerovsko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6.45" customHeight="1">
      <c r="A77" s="34"/>
      <c r="B77" s="35"/>
      <c r="C77" s="29" t="s">
        <v>24</v>
      </c>
      <c r="D77" s="36"/>
      <c r="E77" s="36"/>
      <c r="F77" s="27" t="str">
        <f>E15</f>
        <v>Státní pozemkový úřad</v>
      </c>
      <c r="G77" s="36"/>
      <c r="H77" s="36"/>
      <c r="I77" s="29" t="s">
        <v>30</v>
      </c>
      <c r="J77" s="32" t="str">
        <f>E21</f>
        <v>Státní pozemkový úřad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6.45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>Státní pozemkový úřad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128</v>
      </c>
      <c r="D80" s="149" t="s">
        <v>54</v>
      </c>
      <c r="E80" s="149" t="s">
        <v>50</v>
      </c>
      <c r="F80" s="149" t="s">
        <v>51</v>
      </c>
      <c r="G80" s="149" t="s">
        <v>129</v>
      </c>
      <c r="H80" s="149" t="s">
        <v>130</v>
      </c>
      <c r="I80" s="149" t="s">
        <v>131</v>
      </c>
      <c r="J80" s="149" t="s">
        <v>121</v>
      </c>
      <c r="K80" s="150" t="s">
        <v>132</v>
      </c>
      <c r="L80" s="151"/>
      <c r="M80" s="68" t="s">
        <v>19</v>
      </c>
      <c r="N80" s="69" t="s">
        <v>39</v>
      </c>
      <c r="O80" s="69" t="s">
        <v>133</v>
      </c>
      <c r="P80" s="69" t="s">
        <v>134</v>
      </c>
      <c r="Q80" s="69" t="s">
        <v>135</v>
      </c>
      <c r="R80" s="69" t="s">
        <v>136</v>
      </c>
      <c r="S80" s="69" t="s">
        <v>137</v>
      </c>
      <c r="T80" s="70" t="s">
        <v>138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122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140</v>
      </c>
      <c r="F82" s="160" t="s">
        <v>141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142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143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SUM(P84:P91)</f>
        <v>0</v>
      </c>
      <c r="Q83" s="165"/>
      <c r="R83" s="166">
        <f>SUM(R84:R91)</f>
        <v>0</v>
      </c>
      <c r="S83" s="165"/>
      <c r="T83" s="167">
        <f>SUM(T84:T91)</f>
        <v>0</v>
      </c>
      <c r="AR83" s="168" t="s">
        <v>77</v>
      </c>
      <c r="AT83" s="169" t="s">
        <v>68</v>
      </c>
      <c r="AU83" s="169" t="s">
        <v>77</v>
      </c>
      <c r="AY83" s="168" t="s">
        <v>142</v>
      </c>
      <c r="BK83" s="170">
        <f>SUM(BK84:BK91)</f>
        <v>0</v>
      </c>
    </row>
    <row r="84" spans="1:65" s="2" customFormat="1" ht="14.45" customHeight="1">
      <c r="A84" s="34"/>
      <c r="B84" s="35"/>
      <c r="C84" s="173" t="s">
        <v>77</v>
      </c>
      <c r="D84" s="173" t="s">
        <v>144</v>
      </c>
      <c r="E84" s="174" t="s">
        <v>176</v>
      </c>
      <c r="F84" s="175" t="s">
        <v>177</v>
      </c>
      <c r="G84" s="176" t="s">
        <v>147</v>
      </c>
      <c r="H84" s="177">
        <v>0.38700000000000001</v>
      </c>
      <c r="I84" s="178"/>
      <c r="J84" s="179">
        <f>ROUND(I84*H84,2)</f>
        <v>0</v>
      </c>
      <c r="K84" s="175" t="s">
        <v>148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149</v>
      </c>
      <c r="AT84" s="184" t="s">
        <v>144</v>
      </c>
      <c r="AU84" s="184" t="s">
        <v>79</v>
      </c>
      <c r="AY84" s="17" t="s">
        <v>142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149</v>
      </c>
      <c r="BM84" s="184" t="s">
        <v>178</v>
      </c>
    </row>
    <row r="85" spans="1:65" s="2" customFormat="1" ht="11.25">
      <c r="A85" s="34"/>
      <c r="B85" s="35"/>
      <c r="C85" s="36"/>
      <c r="D85" s="186" t="s">
        <v>151</v>
      </c>
      <c r="E85" s="36"/>
      <c r="F85" s="187" t="s">
        <v>179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151</v>
      </c>
      <c r="AU85" s="17" t="s">
        <v>79</v>
      </c>
    </row>
    <row r="86" spans="1:65" s="2" customFormat="1" ht="11.25">
      <c r="A86" s="34"/>
      <c r="B86" s="35"/>
      <c r="C86" s="36"/>
      <c r="D86" s="191" t="s">
        <v>153</v>
      </c>
      <c r="E86" s="36"/>
      <c r="F86" s="192" t="s">
        <v>180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153</v>
      </c>
      <c r="AU86" s="17" t="s">
        <v>79</v>
      </c>
    </row>
    <row r="87" spans="1:65" s="13" customFormat="1" ht="11.25">
      <c r="B87" s="193"/>
      <c r="C87" s="194"/>
      <c r="D87" s="186" t="s">
        <v>155</v>
      </c>
      <c r="E87" s="195" t="s">
        <v>19</v>
      </c>
      <c r="F87" s="196" t="s">
        <v>181</v>
      </c>
      <c r="G87" s="194"/>
      <c r="H87" s="197">
        <v>0.38700000000000001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155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142</v>
      </c>
    </row>
    <row r="88" spans="1:65" s="2" customFormat="1" ht="14.45" customHeight="1">
      <c r="A88" s="34"/>
      <c r="B88" s="35"/>
      <c r="C88" s="173" t="s">
        <v>79</v>
      </c>
      <c r="D88" s="173" t="s">
        <v>144</v>
      </c>
      <c r="E88" s="174" t="s">
        <v>182</v>
      </c>
      <c r="F88" s="175" t="s">
        <v>183</v>
      </c>
      <c r="G88" s="176" t="s">
        <v>147</v>
      </c>
      <c r="H88" s="177">
        <v>0.38700000000000001</v>
      </c>
      <c r="I88" s="178"/>
      <c r="J88" s="179">
        <f>ROUND(I88*H88,2)</f>
        <v>0</v>
      </c>
      <c r="K88" s="175" t="s">
        <v>148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149</v>
      </c>
      <c r="AT88" s="184" t="s">
        <v>144</v>
      </c>
      <c r="AU88" s="184" t="s">
        <v>79</v>
      </c>
      <c r="AY88" s="17" t="s">
        <v>142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149</v>
      </c>
      <c r="BM88" s="184" t="s">
        <v>184</v>
      </c>
    </row>
    <row r="89" spans="1:65" s="2" customFormat="1" ht="11.25">
      <c r="A89" s="34"/>
      <c r="B89" s="35"/>
      <c r="C89" s="36"/>
      <c r="D89" s="186" t="s">
        <v>151</v>
      </c>
      <c r="E89" s="36"/>
      <c r="F89" s="187" t="s">
        <v>185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151</v>
      </c>
      <c r="AU89" s="17" t="s">
        <v>79</v>
      </c>
    </row>
    <row r="90" spans="1:65" s="2" customFormat="1" ht="11.25">
      <c r="A90" s="34"/>
      <c r="B90" s="35"/>
      <c r="C90" s="36"/>
      <c r="D90" s="191" t="s">
        <v>153</v>
      </c>
      <c r="E90" s="36"/>
      <c r="F90" s="192" t="s">
        <v>186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153</v>
      </c>
      <c r="AU90" s="17" t="s">
        <v>79</v>
      </c>
    </row>
    <row r="91" spans="1:65" s="13" customFormat="1" ht="11.25">
      <c r="B91" s="193"/>
      <c r="C91" s="194"/>
      <c r="D91" s="186" t="s">
        <v>155</v>
      </c>
      <c r="E91" s="195" t="s">
        <v>19</v>
      </c>
      <c r="F91" s="196" t="s">
        <v>181</v>
      </c>
      <c r="G91" s="194"/>
      <c r="H91" s="197">
        <v>0.38700000000000001</v>
      </c>
      <c r="I91" s="198"/>
      <c r="J91" s="194"/>
      <c r="K91" s="194"/>
      <c r="L91" s="199"/>
      <c r="M91" s="205"/>
      <c r="N91" s="206"/>
      <c r="O91" s="206"/>
      <c r="P91" s="206"/>
      <c r="Q91" s="206"/>
      <c r="R91" s="206"/>
      <c r="S91" s="206"/>
      <c r="T91" s="207"/>
      <c r="AT91" s="203" t="s">
        <v>155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142</v>
      </c>
    </row>
    <row r="92" spans="1:65" s="2" customFormat="1" ht="6.95" customHeight="1">
      <c r="A92" s="34"/>
      <c r="B92" s="47"/>
      <c r="C92" s="48"/>
      <c r="D92" s="48"/>
      <c r="E92" s="48"/>
      <c r="F92" s="48"/>
      <c r="G92" s="48"/>
      <c r="H92" s="48"/>
      <c r="I92" s="48"/>
      <c r="J92" s="48"/>
      <c r="K92" s="48"/>
      <c r="L92" s="39"/>
      <c r="M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</sheetData>
  <sheetProtection algorithmName="SHA-512" hashValue="9dBeCNM3O/CX1dEkmzbPxHfizjsbMz+6bzdiJ5VZnrS6OtaUzcmGQaL4Nf+OmULKWcJrnZ3Uq/mlaIl3dwkhNg==" saltValue="qRKJ2pAGahmcNOnHqxbzkifHDIRm1RyH6CGf71YiUQIQG3CHQTlh2oiBiBC6d6KEkt790fughrtVuICpkbDzaQ==" spinCount="100000" sheet="1" objects="1" scenarios="1" formatColumns="0" formatRows="0" autoFilter="0"/>
  <autoFilter ref="C80:K91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85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187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ROUND((SUM(BE81:BE91)),  2)</f>
        <v>0</v>
      </c>
      <c r="G33" s="34"/>
      <c r="H33" s="34"/>
      <c r="I33" s="118">
        <v>0.21</v>
      </c>
      <c r="J33" s="117">
        <f>ROUND(((SUM(BE81:BE91))*I33),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ROUND((SUM(BF81:BF91)),  2)</f>
        <v>0</v>
      </c>
      <c r="G34" s="34"/>
      <c r="H34" s="34"/>
      <c r="I34" s="118">
        <v>0.12</v>
      </c>
      <c r="J34" s="117">
        <f>ROUND(((SUM(BF81:BF91))*I34),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ROUND((SUM(BG81:BG91)),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ROUND((SUM(BH81:BH91)),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ROUND((SUM(BI81:BI91)),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03 - 505_013 HMZ Hradčany II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127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2" t="str">
        <f>E7</f>
        <v>Údržba HOZ Prostějovsko a Přerovsko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117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9" t="str">
        <f>E9</f>
        <v>SO 03 - 505_013 HMZ Hradčany II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Prostějovsko a Přerovsko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6.45" customHeight="1">
      <c r="A77" s="34"/>
      <c r="B77" s="35"/>
      <c r="C77" s="29" t="s">
        <v>24</v>
      </c>
      <c r="D77" s="36"/>
      <c r="E77" s="36"/>
      <c r="F77" s="27" t="str">
        <f>E15</f>
        <v>Státní pozemkový úřad</v>
      </c>
      <c r="G77" s="36"/>
      <c r="H77" s="36"/>
      <c r="I77" s="29" t="s">
        <v>30</v>
      </c>
      <c r="J77" s="32" t="str">
        <f>E21</f>
        <v>Státní pozemkový úřad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6.45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>Státní pozemkový úřad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128</v>
      </c>
      <c r="D80" s="149" t="s">
        <v>54</v>
      </c>
      <c r="E80" s="149" t="s">
        <v>50</v>
      </c>
      <c r="F80" s="149" t="s">
        <v>51</v>
      </c>
      <c r="G80" s="149" t="s">
        <v>129</v>
      </c>
      <c r="H80" s="149" t="s">
        <v>130</v>
      </c>
      <c r="I80" s="149" t="s">
        <v>131</v>
      </c>
      <c r="J80" s="149" t="s">
        <v>121</v>
      </c>
      <c r="K80" s="150" t="s">
        <v>132</v>
      </c>
      <c r="L80" s="151"/>
      <c r="M80" s="68" t="s">
        <v>19</v>
      </c>
      <c r="N80" s="69" t="s">
        <v>39</v>
      </c>
      <c r="O80" s="69" t="s">
        <v>133</v>
      </c>
      <c r="P80" s="69" t="s">
        <v>134</v>
      </c>
      <c r="Q80" s="69" t="s">
        <v>135</v>
      </c>
      <c r="R80" s="69" t="s">
        <v>136</v>
      </c>
      <c r="S80" s="69" t="s">
        <v>137</v>
      </c>
      <c r="T80" s="70" t="s">
        <v>138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122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140</v>
      </c>
      <c r="F82" s="160" t="s">
        <v>141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142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143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SUM(P84:P91)</f>
        <v>0</v>
      </c>
      <c r="Q83" s="165"/>
      <c r="R83" s="166">
        <f>SUM(R84:R91)</f>
        <v>0</v>
      </c>
      <c r="S83" s="165"/>
      <c r="T83" s="167">
        <f>SUM(T84:T91)</f>
        <v>0</v>
      </c>
      <c r="AR83" s="168" t="s">
        <v>77</v>
      </c>
      <c r="AT83" s="169" t="s">
        <v>68</v>
      </c>
      <c r="AU83" s="169" t="s">
        <v>77</v>
      </c>
      <c r="AY83" s="168" t="s">
        <v>142</v>
      </c>
      <c r="BK83" s="170">
        <f>SUM(BK84:BK91)</f>
        <v>0</v>
      </c>
    </row>
    <row r="84" spans="1:65" s="2" customFormat="1" ht="14.45" customHeight="1">
      <c r="A84" s="34"/>
      <c r="B84" s="35"/>
      <c r="C84" s="173" t="s">
        <v>77</v>
      </c>
      <c r="D84" s="173" t="s">
        <v>144</v>
      </c>
      <c r="E84" s="174" t="s">
        <v>145</v>
      </c>
      <c r="F84" s="175" t="s">
        <v>146</v>
      </c>
      <c r="G84" s="176" t="s">
        <v>147</v>
      </c>
      <c r="H84" s="177">
        <v>0.35</v>
      </c>
      <c r="I84" s="178"/>
      <c r="J84" s="179">
        <f>ROUND(I84*H84,2)</f>
        <v>0</v>
      </c>
      <c r="K84" s="175" t="s">
        <v>148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149</v>
      </c>
      <c r="AT84" s="184" t="s">
        <v>144</v>
      </c>
      <c r="AU84" s="184" t="s">
        <v>79</v>
      </c>
      <c r="AY84" s="17" t="s">
        <v>142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149</v>
      </c>
      <c r="BM84" s="184" t="s">
        <v>188</v>
      </c>
    </row>
    <row r="85" spans="1:65" s="2" customFormat="1" ht="11.25">
      <c r="A85" s="34"/>
      <c r="B85" s="35"/>
      <c r="C85" s="36"/>
      <c r="D85" s="186" t="s">
        <v>151</v>
      </c>
      <c r="E85" s="36"/>
      <c r="F85" s="187" t="s">
        <v>152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151</v>
      </c>
      <c r="AU85" s="17" t="s">
        <v>79</v>
      </c>
    </row>
    <row r="86" spans="1:65" s="2" customFormat="1" ht="11.25">
      <c r="A86" s="34"/>
      <c r="B86" s="35"/>
      <c r="C86" s="36"/>
      <c r="D86" s="191" t="s">
        <v>153</v>
      </c>
      <c r="E86" s="36"/>
      <c r="F86" s="192" t="s">
        <v>154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153</v>
      </c>
      <c r="AU86" s="17" t="s">
        <v>79</v>
      </c>
    </row>
    <row r="87" spans="1:65" s="13" customFormat="1" ht="11.25">
      <c r="B87" s="193"/>
      <c r="C87" s="194"/>
      <c r="D87" s="186" t="s">
        <v>155</v>
      </c>
      <c r="E87" s="195" t="s">
        <v>19</v>
      </c>
      <c r="F87" s="196" t="s">
        <v>189</v>
      </c>
      <c r="G87" s="194"/>
      <c r="H87" s="197">
        <v>0.35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155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142</v>
      </c>
    </row>
    <row r="88" spans="1:65" s="2" customFormat="1" ht="14.45" customHeight="1">
      <c r="A88" s="34"/>
      <c r="B88" s="35"/>
      <c r="C88" s="173" t="s">
        <v>79</v>
      </c>
      <c r="D88" s="173" t="s">
        <v>144</v>
      </c>
      <c r="E88" s="174" t="s">
        <v>157</v>
      </c>
      <c r="F88" s="175" t="s">
        <v>158</v>
      </c>
      <c r="G88" s="176" t="s">
        <v>147</v>
      </c>
      <c r="H88" s="177">
        <v>0.35</v>
      </c>
      <c r="I88" s="178"/>
      <c r="J88" s="179">
        <f>ROUND(I88*H88,2)</f>
        <v>0</v>
      </c>
      <c r="K88" s="175" t="s">
        <v>148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149</v>
      </c>
      <c r="AT88" s="184" t="s">
        <v>144</v>
      </c>
      <c r="AU88" s="184" t="s">
        <v>79</v>
      </c>
      <c r="AY88" s="17" t="s">
        <v>142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149</v>
      </c>
      <c r="BM88" s="184" t="s">
        <v>190</v>
      </c>
    </row>
    <row r="89" spans="1:65" s="2" customFormat="1" ht="11.25">
      <c r="A89" s="34"/>
      <c r="B89" s="35"/>
      <c r="C89" s="36"/>
      <c r="D89" s="186" t="s">
        <v>151</v>
      </c>
      <c r="E89" s="36"/>
      <c r="F89" s="187" t="s">
        <v>160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151</v>
      </c>
      <c r="AU89" s="17" t="s">
        <v>79</v>
      </c>
    </row>
    <row r="90" spans="1:65" s="2" customFormat="1" ht="11.25">
      <c r="A90" s="34"/>
      <c r="B90" s="35"/>
      <c r="C90" s="36"/>
      <c r="D90" s="191" t="s">
        <v>153</v>
      </c>
      <c r="E90" s="36"/>
      <c r="F90" s="192" t="s">
        <v>161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153</v>
      </c>
      <c r="AU90" s="17" t="s">
        <v>79</v>
      </c>
    </row>
    <row r="91" spans="1:65" s="13" customFormat="1" ht="11.25">
      <c r="B91" s="193"/>
      <c r="C91" s="194"/>
      <c r="D91" s="186" t="s">
        <v>155</v>
      </c>
      <c r="E91" s="195" t="s">
        <v>19</v>
      </c>
      <c r="F91" s="196" t="s">
        <v>189</v>
      </c>
      <c r="G91" s="194"/>
      <c r="H91" s="197">
        <v>0.35</v>
      </c>
      <c r="I91" s="198"/>
      <c r="J91" s="194"/>
      <c r="K91" s="194"/>
      <c r="L91" s="199"/>
      <c r="M91" s="205"/>
      <c r="N91" s="206"/>
      <c r="O91" s="206"/>
      <c r="P91" s="206"/>
      <c r="Q91" s="206"/>
      <c r="R91" s="206"/>
      <c r="S91" s="206"/>
      <c r="T91" s="207"/>
      <c r="AT91" s="203" t="s">
        <v>155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142</v>
      </c>
    </row>
    <row r="92" spans="1:65" s="2" customFormat="1" ht="6.95" customHeight="1">
      <c r="A92" s="34"/>
      <c r="B92" s="47"/>
      <c r="C92" s="48"/>
      <c r="D92" s="48"/>
      <c r="E92" s="48"/>
      <c r="F92" s="48"/>
      <c r="G92" s="48"/>
      <c r="H92" s="48"/>
      <c r="I92" s="48"/>
      <c r="J92" s="48"/>
      <c r="K92" s="48"/>
      <c r="L92" s="39"/>
      <c r="M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</sheetData>
  <sheetProtection algorithmName="SHA-512" hashValue="yiLUfW3yikfNqbxxCyNdmz3ST0f9W2PzMHviDczsOS8PbmCZEqpzwqU6Sxa2KYtsvImB9XdGv+x5tPyRPXVmLw==" saltValue="puh85b3uSijU3NkvaiITuJSGO1Hn07OmYFKMaagOaQLxCIkC8BIz5BFTCDx86/bzBpEmCcKMqHlCyGpC8Gfgcw==" spinCount="100000" sheet="1" objects="1" scenarios="1" formatColumns="0" formatRows="0" autoFilter="0"/>
  <autoFilter ref="C80:K91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90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88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191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ROUND((SUM(BE81:BE91)),  2)</f>
        <v>0</v>
      </c>
      <c r="G33" s="34"/>
      <c r="H33" s="34"/>
      <c r="I33" s="118">
        <v>0.21</v>
      </c>
      <c r="J33" s="117">
        <f>ROUND(((SUM(BE81:BE91))*I33),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ROUND((SUM(BF81:BF91)),  2)</f>
        <v>0</v>
      </c>
      <c r="G34" s="34"/>
      <c r="H34" s="34"/>
      <c r="I34" s="118">
        <v>0.12</v>
      </c>
      <c r="J34" s="117">
        <f>ROUND(((SUM(BF81:BF91))*I34),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ROUND((SUM(BG81:BG91)),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ROUND((SUM(BH81:BH91)),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ROUND((SUM(BI81:BI91)),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04 - 507_091 Obědkoviice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127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2" t="str">
        <f>E7</f>
        <v>Údržba HOZ Prostějovsko a Přerovsko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117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9" t="str">
        <f>E9</f>
        <v>SO 04 - 507_091 Obědkoviice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Prostějovsko a Přerovsko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6.45" customHeight="1">
      <c r="A77" s="34"/>
      <c r="B77" s="35"/>
      <c r="C77" s="29" t="s">
        <v>24</v>
      </c>
      <c r="D77" s="36"/>
      <c r="E77" s="36"/>
      <c r="F77" s="27" t="str">
        <f>E15</f>
        <v>Státní pozemkový úřad</v>
      </c>
      <c r="G77" s="36"/>
      <c r="H77" s="36"/>
      <c r="I77" s="29" t="s">
        <v>30</v>
      </c>
      <c r="J77" s="32" t="str">
        <f>E21</f>
        <v>Státní pozemkový úřad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6.45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>Státní pozemkový úřad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128</v>
      </c>
      <c r="D80" s="149" t="s">
        <v>54</v>
      </c>
      <c r="E80" s="149" t="s">
        <v>50</v>
      </c>
      <c r="F80" s="149" t="s">
        <v>51</v>
      </c>
      <c r="G80" s="149" t="s">
        <v>129</v>
      </c>
      <c r="H80" s="149" t="s">
        <v>130</v>
      </c>
      <c r="I80" s="149" t="s">
        <v>131</v>
      </c>
      <c r="J80" s="149" t="s">
        <v>121</v>
      </c>
      <c r="K80" s="150" t="s">
        <v>132</v>
      </c>
      <c r="L80" s="151"/>
      <c r="M80" s="68" t="s">
        <v>19</v>
      </c>
      <c r="N80" s="69" t="s">
        <v>39</v>
      </c>
      <c r="O80" s="69" t="s">
        <v>133</v>
      </c>
      <c r="P80" s="69" t="s">
        <v>134</v>
      </c>
      <c r="Q80" s="69" t="s">
        <v>135</v>
      </c>
      <c r="R80" s="69" t="s">
        <v>136</v>
      </c>
      <c r="S80" s="69" t="s">
        <v>137</v>
      </c>
      <c r="T80" s="70" t="s">
        <v>138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122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140</v>
      </c>
      <c r="F82" s="160" t="s">
        <v>141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142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143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SUM(P84:P91)</f>
        <v>0</v>
      </c>
      <c r="Q83" s="165"/>
      <c r="R83" s="166">
        <f>SUM(R84:R91)</f>
        <v>0</v>
      </c>
      <c r="S83" s="165"/>
      <c r="T83" s="167">
        <f>SUM(T84:T91)</f>
        <v>0</v>
      </c>
      <c r="AR83" s="168" t="s">
        <v>77</v>
      </c>
      <c r="AT83" s="169" t="s">
        <v>68</v>
      </c>
      <c r="AU83" s="169" t="s">
        <v>77</v>
      </c>
      <c r="AY83" s="168" t="s">
        <v>142</v>
      </c>
      <c r="BK83" s="170">
        <f>SUM(BK84:BK91)</f>
        <v>0</v>
      </c>
    </row>
    <row r="84" spans="1:65" s="2" customFormat="1" ht="14.45" customHeight="1">
      <c r="A84" s="34"/>
      <c r="B84" s="35"/>
      <c r="C84" s="173" t="s">
        <v>77</v>
      </c>
      <c r="D84" s="173" t="s">
        <v>144</v>
      </c>
      <c r="E84" s="174" t="s">
        <v>145</v>
      </c>
      <c r="F84" s="175" t="s">
        <v>146</v>
      </c>
      <c r="G84" s="176" t="s">
        <v>147</v>
      </c>
      <c r="H84" s="177">
        <v>0.224</v>
      </c>
      <c r="I84" s="178"/>
      <c r="J84" s="179">
        <f>ROUND(I84*H84,2)</f>
        <v>0</v>
      </c>
      <c r="K84" s="175" t="s">
        <v>148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149</v>
      </c>
      <c r="AT84" s="184" t="s">
        <v>144</v>
      </c>
      <c r="AU84" s="184" t="s">
        <v>79</v>
      </c>
      <c r="AY84" s="17" t="s">
        <v>142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149</v>
      </c>
      <c r="BM84" s="184" t="s">
        <v>192</v>
      </c>
    </row>
    <row r="85" spans="1:65" s="2" customFormat="1" ht="11.25">
      <c r="A85" s="34"/>
      <c r="B85" s="35"/>
      <c r="C85" s="36"/>
      <c r="D85" s="186" t="s">
        <v>151</v>
      </c>
      <c r="E85" s="36"/>
      <c r="F85" s="187" t="s">
        <v>152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151</v>
      </c>
      <c r="AU85" s="17" t="s">
        <v>79</v>
      </c>
    </row>
    <row r="86" spans="1:65" s="2" customFormat="1" ht="11.25">
      <c r="A86" s="34"/>
      <c r="B86" s="35"/>
      <c r="C86" s="36"/>
      <c r="D86" s="191" t="s">
        <v>153</v>
      </c>
      <c r="E86" s="36"/>
      <c r="F86" s="192" t="s">
        <v>154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153</v>
      </c>
      <c r="AU86" s="17" t="s">
        <v>79</v>
      </c>
    </row>
    <row r="87" spans="1:65" s="13" customFormat="1" ht="11.25">
      <c r="B87" s="193"/>
      <c r="C87" s="194"/>
      <c r="D87" s="186" t="s">
        <v>155</v>
      </c>
      <c r="E87" s="195" t="s">
        <v>19</v>
      </c>
      <c r="F87" s="196" t="s">
        <v>193</v>
      </c>
      <c r="G87" s="194"/>
      <c r="H87" s="197">
        <v>0.224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155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142</v>
      </c>
    </row>
    <row r="88" spans="1:65" s="2" customFormat="1" ht="14.45" customHeight="1">
      <c r="A88" s="34"/>
      <c r="B88" s="35"/>
      <c r="C88" s="173" t="s">
        <v>79</v>
      </c>
      <c r="D88" s="173" t="s">
        <v>144</v>
      </c>
      <c r="E88" s="174" t="s">
        <v>157</v>
      </c>
      <c r="F88" s="175" t="s">
        <v>158</v>
      </c>
      <c r="G88" s="176" t="s">
        <v>147</v>
      </c>
      <c r="H88" s="177">
        <v>0.224</v>
      </c>
      <c r="I88" s="178"/>
      <c r="J88" s="179">
        <f>ROUND(I88*H88,2)</f>
        <v>0</v>
      </c>
      <c r="K88" s="175" t="s">
        <v>148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149</v>
      </c>
      <c r="AT88" s="184" t="s">
        <v>144</v>
      </c>
      <c r="AU88" s="184" t="s">
        <v>79</v>
      </c>
      <c r="AY88" s="17" t="s">
        <v>142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149</v>
      </c>
      <c r="BM88" s="184" t="s">
        <v>194</v>
      </c>
    </row>
    <row r="89" spans="1:65" s="2" customFormat="1" ht="11.25">
      <c r="A89" s="34"/>
      <c r="B89" s="35"/>
      <c r="C89" s="36"/>
      <c r="D89" s="186" t="s">
        <v>151</v>
      </c>
      <c r="E89" s="36"/>
      <c r="F89" s="187" t="s">
        <v>160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151</v>
      </c>
      <c r="AU89" s="17" t="s">
        <v>79</v>
      </c>
    </row>
    <row r="90" spans="1:65" s="2" customFormat="1" ht="11.25">
      <c r="A90" s="34"/>
      <c r="B90" s="35"/>
      <c r="C90" s="36"/>
      <c r="D90" s="191" t="s">
        <v>153</v>
      </c>
      <c r="E90" s="36"/>
      <c r="F90" s="192" t="s">
        <v>161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153</v>
      </c>
      <c r="AU90" s="17" t="s">
        <v>79</v>
      </c>
    </row>
    <row r="91" spans="1:65" s="13" customFormat="1" ht="11.25">
      <c r="B91" s="193"/>
      <c r="C91" s="194"/>
      <c r="D91" s="186" t="s">
        <v>155</v>
      </c>
      <c r="E91" s="195" t="s">
        <v>19</v>
      </c>
      <c r="F91" s="196" t="s">
        <v>193</v>
      </c>
      <c r="G91" s="194"/>
      <c r="H91" s="197">
        <v>0.224</v>
      </c>
      <c r="I91" s="198"/>
      <c r="J91" s="194"/>
      <c r="K91" s="194"/>
      <c r="L91" s="199"/>
      <c r="M91" s="205"/>
      <c r="N91" s="206"/>
      <c r="O91" s="206"/>
      <c r="P91" s="206"/>
      <c r="Q91" s="206"/>
      <c r="R91" s="206"/>
      <c r="S91" s="206"/>
      <c r="T91" s="207"/>
      <c r="AT91" s="203" t="s">
        <v>155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142</v>
      </c>
    </row>
    <row r="92" spans="1:65" s="2" customFormat="1" ht="6.95" customHeight="1">
      <c r="A92" s="34"/>
      <c r="B92" s="47"/>
      <c r="C92" s="48"/>
      <c r="D92" s="48"/>
      <c r="E92" s="48"/>
      <c r="F92" s="48"/>
      <c r="G92" s="48"/>
      <c r="H92" s="48"/>
      <c r="I92" s="48"/>
      <c r="J92" s="48"/>
      <c r="K92" s="48"/>
      <c r="L92" s="39"/>
      <c r="M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</sheetData>
  <sheetProtection algorithmName="SHA-512" hashValue="HiEaOa8k5JLZ4KRmpwnxpM/nfCaJpJNcnpMUscmOMYoFZzmT8CkJITw83pB+DCB7XmrbrHBUANYxfkmz9uZcCg==" saltValue="nxKonDDE93ERIocs8zzhWAiW8t/6LK6fHN4xNomVhyXs2EwQSflbYIvFJHPmRvcbVAjFvUdHzvlm+Pr4h/zRLw==" spinCount="100000" sheet="1" objects="1" scenarios="1" formatColumns="0" formatRows="0" autoFilter="0"/>
  <autoFilter ref="C80:K91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400-000000000000}"/>
    <hyperlink ref="F90" r:id="rId2" xr:uid="{00000000-0004-0000-04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0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91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195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ROUND((SUM(BE81:BE99)),  2)</f>
        <v>0</v>
      </c>
      <c r="G33" s="34"/>
      <c r="H33" s="34"/>
      <c r="I33" s="118">
        <v>0.21</v>
      </c>
      <c r="J33" s="117">
        <f>ROUND(((SUM(BE81:BE99))*I33),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ROUND((SUM(BF81:BF99)),  2)</f>
        <v>0</v>
      </c>
      <c r="G34" s="34"/>
      <c r="H34" s="34"/>
      <c r="I34" s="118">
        <v>0.12</v>
      </c>
      <c r="J34" s="117">
        <f>ROUND(((SUM(BF81:BF99))*I34),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ROUND((SUM(BG81:BG99)),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ROUND((SUM(BH81:BH99)),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ROUND((SUM(BI81:BI99)),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05 - 507_079 Krumsín O1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127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2" t="str">
        <f>E7</f>
        <v>Údržba HOZ Prostějovsko a Přerovsko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117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9" t="str">
        <f>E9</f>
        <v>SO 05 - 507_079 Krumsín O1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Prostějovsko a Přerovsko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6.45" customHeight="1">
      <c r="A77" s="34"/>
      <c r="B77" s="35"/>
      <c r="C77" s="29" t="s">
        <v>24</v>
      </c>
      <c r="D77" s="36"/>
      <c r="E77" s="36"/>
      <c r="F77" s="27" t="str">
        <f>E15</f>
        <v>Státní pozemkový úřad</v>
      </c>
      <c r="G77" s="36"/>
      <c r="H77" s="36"/>
      <c r="I77" s="29" t="s">
        <v>30</v>
      </c>
      <c r="J77" s="32" t="str">
        <f>E21</f>
        <v>Státní pozemkový úřad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6.45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>Státní pozemkový úřad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128</v>
      </c>
      <c r="D80" s="149" t="s">
        <v>54</v>
      </c>
      <c r="E80" s="149" t="s">
        <v>50</v>
      </c>
      <c r="F80" s="149" t="s">
        <v>51</v>
      </c>
      <c r="G80" s="149" t="s">
        <v>129</v>
      </c>
      <c r="H80" s="149" t="s">
        <v>130</v>
      </c>
      <c r="I80" s="149" t="s">
        <v>131</v>
      </c>
      <c r="J80" s="149" t="s">
        <v>121</v>
      </c>
      <c r="K80" s="150" t="s">
        <v>132</v>
      </c>
      <c r="L80" s="151"/>
      <c r="M80" s="68" t="s">
        <v>19</v>
      </c>
      <c r="N80" s="69" t="s">
        <v>39</v>
      </c>
      <c r="O80" s="69" t="s">
        <v>133</v>
      </c>
      <c r="P80" s="69" t="s">
        <v>134</v>
      </c>
      <c r="Q80" s="69" t="s">
        <v>135</v>
      </c>
      <c r="R80" s="69" t="s">
        <v>136</v>
      </c>
      <c r="S80" s="69" t="s">
        <v>137</v>
      </c>
      <c r="T80" s="70" t="s">
        <v>138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122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140</v>
      </c>
      <c r="F82" s="160" t="s">
        <v>141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142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143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SUM(P84:P99)</f>
        <v>0</v>
      </c>
      <c r="Q83" s="165"/>
      <c r="R83" s="166">
        <f>SUM(R84:R99)</f>
        <v>0</v>
      </c>
      <c r="S83" s="165"/>
      <c r="T83" s="167">
        <f>SUM(T84:T99)</f>
        <v>0</v>
      </c>
      <c r="AR83" s="168" t="s">
        <v>77</v>
      </c>
      <c r="AT83" s="169" t="s">
        <v>68</v>
      </c>
      <c r="AU83" s="169" t="s">
        <v>77</v>
      </c>
      <c r="AY83" s="168" t="s">
        <v>142</v>
      </c>
      <c r="BK83" s="170">
        <f>SUM(BK84:BK99)</f>
        <v>0</v>
      </c>
    </row>
    <row r="84" spans="1:65" s="2" customFormat="1" ht="14.45" customHeight="1">
      <c r="A84" s="34"/>
      <c r="B84" s="35"/>
      <c r="C84" s="173" t="s">
        <v>77</v>
      </c>
      <c r="D84" s="173" t="s">
        <v>144</v>
      </c>
      <c r="E84" s="174" t="s">
        <v>145</v>
      </c>
      <c r="F84" s="175" t="s">
        <v>146</v>
      </c>
      <c r="G84" s="176" t="s">
        <v>147</v>
      </c>
      <c r="H84" s="177">
        <v>0.44800000000000001</v>
      </c>
      <c r="I84" s="178"/>
      <c r="J84" s="179">
        <f>ROUND(I84*H84,2)</f>
        <v>0</v>
      </c>
      <c r="K84" s="175" t="s">
        <v>148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149</v>
      </c>
      <c r="AT84" s="184" t="s">
        <v>144</v>
      </c>
      <c r="AU84" s="184" t="s">
        <v>79</v>
      </c>
      <c r="AY84" s="17" t="s">
        <v>142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149</v>
      </c>
      <c r="BM84" s="184" t="s">
        <v>196</v>
      </c>
    </row>
    <row r="85" spans="1:65" s="2" customFormat="1" ht="11.25">
      <c r="A85" s="34"/>
      <c r="B85" s="35"/>
      <c r="C85" s="36"/>
      <c r="D85" s="186" t="s">
        <v>151</v>
      </c>
      <c r="E85" s="36"/>
      <c r="F85" s="187" t="s">
        <v>152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151</v>
      </c>
      <c r="AU85" s="17" t="s">
        <v>79</v>
      </c>
    </row>
    <row r="86" spans="1:65" s="2" customFormat="1" ht="11.25">
      <c r="A86" s="34"/>
      <c r="B86" s="35"/>
      <c r="C86" s="36"/>
      <c r="D86" s="191" t="s">
        <v>153</v>
      </c>
      <c r="E86" s="36"/>
      <c r="F86" s="192" t="s">
        <v>154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153</v>
      </c>
      <c r="AU86" s="17" t="s">
        <v>79</v>
      </c>
    </row>
    <row r="87" spans="1:65" s="13" customFormat="1" ht="11.25">
      <c r="B87" s="193"/>
      <c r="C87" s="194"/>
      <c r="D87" s="186" t="s">
        <v>155</v>
      </c>
      <c r="E87" s="195" t="s">
        <v>19</v>
      </c>
      <c r="F87" s="196" t="s">
        <v>197</v>
      </c>
      <c r="G87" s="194"/>
      <c r="H87" s="197">
        <v>0.44800000000000001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155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142</v>
      </c>
    </row>
    <row r="88" spans="1:65" s="2" customFormat="1" ht="14.45" customHeight="1">
      <c r="A88" s="34"/>
      <c r="B88" s="35"/>
      <c r="C88" s="173" t="s">
        <v>79</v>
      </c>
      <c r="D88" s="173" t="s">
        <v>144</v>
      </c>
      <c r="E88" s="174" t="s">
        <v>157</v>
      </c>
      <c r="F88" s="175" t="s">
        <v>158</v>
      </c>
      <c r="G88" s="176" t="s">
        <v>147</v>
      </c>
      <c r="H88" s="177">
        <v>0.44800000000000001</v>
      </c>
      <c r="I88" s="178"/>
      <c r="J88" s="179">
        <f>ROUND(I88*H88,2)</f>
        <v>0</v>
      </c>
      <c r="K88" s="175" t="s">
        <v>148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149</v>
      </c>
      <c r="AT88" s="184" t="s">
        <v>144</v>
      </c>
      <c r="AU88" s="184" t="s">
        <v>79</v>
      </c>
      <c r="AY88" s="17" t="s">
        <v>142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149</v>
      </c>
      <c r="BM88" s="184" t="s">
        <v>198</v>
      </c>
    </row>
    <row r="89" spans="1:65" s="2" customFormat="1" ht="11.25">
      <c r="A89" s="34"/>
      <c r="B89" s="35"/>
      <c r="C89" s="36"/>
      <c r="D89" s="186" t="s">
        <v>151</v>
      </c>
      <c r="E89" s="36"/>
      <c r="F89" s="187" t="s">
        <v>160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151</v>
      </c>
      <c r="AU89" s="17" t="s">
        <v>79</v>
      </c>
    </row>
    <row r="90" spans="1:65" s="2" customFormat="1" ht="11.25">
      <c r="A90" s="34"/>
      <c r="B90" s="35"/>
      <c r="C90" s="36"/>
      <c r="D90" s="191" t="s">
        <v>153</v>
      </c>
      <c r="E90" s="36"/>
      <c r="F90" s="192" t="s">
        <v>161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153</v>
      </c>
      <c r="AU90" s="17" t="s">
        <v>79</v>
      </c>
    </row>
    <row r="91" spans="1:65" s="13" customFormat="1" ht="11.25">
      <c r="B91" s="193"/>
      <c r="C91" s="194"/>
      <c r="D91" s="186" t="s">
        <v>155</v>
      </c>
      <c r="E91" s="195" t="s">
        <v>19</v>
      </c>
      <c r="F91" s="196" t="s">
        <v>197</v>
      </c>
      <c r="G91" s="194"/>
      <c r="H91" s="197">
        <v>0.44800000000000001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155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142</v>
      </c>
    </row>
    <row r="92" spans="1:65" s="2" customFormat="1" ht="14.45" customHeight="1">
      <c r="A92" s="34"/>
      <c r="B92" s="35"/>
      <c r="C92" s="173" t="s">
        <v>149</v>
      </c>
      <c r="D92" s="173" t="s">
        <v>144</v>
      </c>
      <c r="E92" s="174" t="s">
        <v>176</v>
      </c>
      <c r="F92" s="175" t="s">
        <v>177</v>
      </c>
      <c r="G92" s="176" t="s">
        <v>147</v>
      </c>
      <c r="H92" s="177">
        <v>0.29799999999999999</v>
      </c>
      <c r="I92" s="178"/>
      <c r="J92" s="179">
        <f>ROUND(I92*H92,2)</f>
        <v>0</v>
      </c>
      <c r="K92" s="175" t="s">
        <v>148</v>
      </c>
      <c r="L92" s="39"/>
      <c r="M92" s="180" t="s">
        <v>19</v>
      </c>
      <c r="N92" s="181" t="s">
        <v>40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149</v>
      </c>
      <c r="AT92" s="184" t="s">
        <v>144</v>
      </c>
      <c r="AU92" s="184" t="s">
        <v>79</v>
      </c>
      <c r="AY92" s="17" t="s">
        <v>142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77</v>
      </c>
      <c r="BK92" s="185">
        <f>ROUND(I92*H92,2)</f>
        <v>0</v>
      </c>
      <c r="BL92" s="17" t="s">
        <v>149</v>
      </c>
      <c r="BM92" s="184" t="s">
        <v>199</v>
      </c>
    </row>
    <row r="93" spans="1:65" s="2" customFormat="1" ht="11.25">
      <c r="A93" s="34"/>
      <c r="B93" s="35"/>
      <c r="C93" s="36"/>
      <c r="D93" s="186" t="s">
        <v>151</v>
      </c>
      <c r="E93" s="36"/>
      <c r="F93" s="187" t="s">
        <v>179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151</v>
      </c>
      <c r="AU93" s="17" t="s">
        <v>79</v>
      </c>
    </row>
    <row r="94" spans="1:65" s="2" customFormat="1" ht="11.25">
      <c r="A94" s="34"/>
      <c r="B94" s="35"/>
      <c r="C94" s="36"/>
      <c r="D94" s="191" t="s">
        <v>153</v>
      </c>
      <c r="E94" s="36"/>
      <c r="F94" s="192" t="s">
        <v>180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153</v>
      </c>
      <c r="AU94" s="17" t="s">
        <v>79</v>
      </c>
    </row>
    <row r="95" spans="1:65" s="13" customFormat="1" ht="11.25">
      <c r="B95" s="193"/>
      <c r="C95" s="194"/>
      <c r="D95" s="186" t="s">
        <v>155</v>
      </c>
      <c r="E95" s="195" t="s">
        <v>19</v>
      </c>
      <c r="F95" s="196" t="s">
        <v>200</v>
      </c>
      <c r="G95" s="194"/>
      <c r="H95" s="197">
        <v>0.29799999999999999</v>
      </c>
      <c r="I95" s="198"/>
      <c r="J95" s="194"/>
      <c r="K95" s="194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155</v>
      </c>
      <c r="AU95" s="203" t="s">
        <v>79</v>
      </c>
      <c r="AV95" s="13" t="s">
        <v>79</v>
      </c>
      <c r="AW95" s="13" t="s">
        <v>31</v>
      </c>
      <c r="AX95" s="13" t="s">
        <v>77</v>
      </c>
      <c r="AY95" s="203" t="s">
        <v>142</v>
      </c>
    </row>
    <row r="96" spans="1:65" s="2" customFormat="1" ht="14.45" customHeight="1">
      <c r="A96" s="34"/>
      <c r="B96" s="35"/>
      <c r="C96" s="173" t="s">
        <v>166</v>
      </c>
      <c r="D96" s="173" t="s">
        <v>144</v>
      </c>
      <c r="E96" s="174" t="s">
        <v>182</v>
      </c>
      <c r="F96" s="175" t="s">
        <v>183</v>
      </c>
      <c r="G96" s="176" t="s">
        <v>147</v>
      </c>
      <c r="H96" s="177">
        <v>0.29799999999999999</v>
      </c>
      <c r="I96" s="178"/>
      <c r="J96" s="179">
        <f>ROUND(I96*H96,2)</f>
        <v>0</v>
      </c>
      <c r="K96" s="175" t="s">
        <v>148</v>
      </c>
      <c r="L96" s="39"/>
      <c r="M96" s="180" t="s">
        <v>19</v>
      </c>
      <c r="N96" s="181" t="s">
        <v>40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149</v>
      </c>
      <c r="AT96" s="184" t="s">
        <v>144</v>
      </c>
      <c r="AU96" s="184" t="s">
        <v>79</v>
      </c>
      <c r="AY96" s="17" t="s">
        <v>142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77</v>
      </c>
      <c r="BK96" s="185">
        <f>ROUND(I96*H96,2)</f>
        <v>0</v>
      </c>
      <c r="BL96" s="17" t="s">
        <v>149</v>
      </c>
      <c r="BM96" s="184" t="s">
        <v>201</v>
      </c>
    </row>
    <row r="97" spans="1:51" s="2" customFormat="1" ht="11.25">
      <c r="A97" s="34"/>
      <c r="B97" s="35"/>
      <c r="C97" s="36"/>
      <c r="D97" s="186" t="s">
        <v>151</v>
      </c>
      <c r="E97" s="36"/>
      <c r="F97" s="187" t="s">
        <v>185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151</v>
      </c>
      <c r="AU97" s="17" t="s">
        <v>79</v>
      </c>
    </row>
    <row r="98" spans="1:51" s="2" customFormat="1" ht="11.25">
      <c r="A98" s="34"/>
      <c r="B98" s="35"/>
      <c r="C98" s="36"/>
      <c r="D98" s="191" t="s">
        <v>153</v>
      </c>
      <c r="E98" s="36"/>
      <c r="F98" s="192" t="s">
        <v>186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153</v>
      </c>
      <c r="AU98" s="17" t="s">
        <v>79</v>
      </c>
    </row>
    <row r="99" spans="1:51" s="13" customFormat="1" ht="11.25">
      <c r="B99" s="193"/>
      <c r="C99" s="194"/>
      <c r="D99" s="186" t="s">
        <v>155</v>
      </c>
      <c r="E99" s="195" t="s">
        <v>19</v>
      </c>
      <c r="F99" s="196" t="s">
        <v>200</v>
      </c>
      <c r="G99" s="194"/>
      <c r="H99" s="197">
        <v>0.29799999999999999</v>
      </c>
      <c r="I99" s="198"/>
      <c r="J99" s="194"/>
      <c r="K99" s="194"/>
      <c r="L99" s="199"/>
      <c r="M99" s="205"/>
      <c r="N99" s="206"/>
      <c r="O99" s="206"/>
      <c r="P99" s="206"/>
      <c r="Q99" s="206"/>
      <c r="R99" s="206"/>
      <c r="S99" s="206"/>
      <c r="T99" s="207"/>
      <c r="AT99" s="203" t="s">
        <v>155</v>
      </c>
      <c r="AU99" s="203" t="s">
        <v>79</v>
      </c>
      <c r="AV99" s="13" t="s">
        <v>79</v>
      </c>
      <c r="AW99" s="13" t="s">
        <v>31</v>
      </c>
      <c r="AX99" s="13" t="s">
        <v>77</v>
      </c>
      <c r="AY99" s="203" t="s">
        <v>142</v>
      </c>
    </row>
    <row r="100" spans="1:51" s="2" customFormat="1" ht="6.95" customHeight="1">
      <c r="A100" s="34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9"/>
      <c r="M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</sheetData>
  <sheetProtection algorithmName="SHA-512" hashValue="YDQs3IL03V2+dmsUBfztQUfR8dXS1NOvGYZGFpIX8Mv5FJekgMjCCzHgrb9ij3Bm6I8gNOFJ3QijvXIrejbBog==" saltValue="9vYCM93VM5pfCCb18zSF8g2m0/vZwhqxxjjFWJTUdt2Npk/OGaB41QLYqdnl7G029epYSxW9O0N1vHSsaHPWRA==" spinCount="100000" sheet="1" objects="1" scenarios="1" formatColumns="0" formatRows="0" autoFilter="0"/>
  <autoFilter ref="C80:K99" xr:uid="{00000000-0009-0000-0000-000005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500-000000000000}"/>
    <hyperlink ref="F90" r:id="rId2" xr:uid="{00000000-0004-0000-0500-000001000000}"/>
    <hyperlink ref="F94" r:id="rId3" xr:uid="{00000000-0004-0000-0500-000002000000}"/>
    <hyperlink ref="F98" r:id="rId4" xr:uid="{00000000-0004-0000-05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94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202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ROUND((SUM(BE81:BE91)),  2)</f>
        <v>0</v>
      </c>
      <c r="G33" s="34"/>
      <c r="H33" s="34"/>
      <c r="I33" s="118">
        <v>0.21</v>
      </c>
      <c r="J33" s="117">
        <f>ROUND(((SUM(BE81:BE91))*I33),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ROUND((SUM(BF81:BF91)),  2)</f>
        <v>0</v>
      </c>
      <c r="G34" s="34"/>
      <c r="H34" s="34"/>
      <c r="I34" s="118">
        <v>0.12</v>
      </c>
      <c r="J34" s="117">
        <f>ROUND(((SUM(BF81:BF91))*I34),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ROUND((SUM(BG81:BG91)),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ROUND((SUM(BH81:BH91)),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ROUND((SUM(BI81:BI91)),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06 - 507_105 Pivín O2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127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2" t="str">
        <f>E7</f>
        <v>Údržba HOZ Prostějovsko a Přerovsko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117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9" t="str">
        <f>E9</f>
        <v>SO 06 - 507_105 Pivín O2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Prostějovsko a Přerovsko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6.45" customHeight="1">
      <c r="A77" s="34"/>
      <c r="B77" s="35"/>
      <c r="C77" s="29" t="s">
        <v>24</v>
      </c>
      <c r="D77" s="36"/>
      <c r="E77" s="36"/>
      <c r="F77" s="27" t="str">
        <f>E15</f>
        <v>Státní pozemkový úřad</v>
      </c>
      <c r="G77" s="36"/>
      <c r="H77" s="36"/>
      <c r="I77" s="29" t="s">
        <v>30</v>
      </c>
      <c r="J77" s="32" t="str">
        <f>E21</f>
        <v>Státní pozemkový úřad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6.45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>Státní pozemkový úřad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128</v>
      </c>
      <c r="D80" s="149" t="s">
        <v>54</v>
      </c>
      <c r="E80" s="149" t="s">
        <v>50</v>
      </c>
      <c r="F80" s="149" t="s">
        <v>51</v>
      </c>
      <c r="G80" s="149" t="s">
        <v>129</v>
      </c>
      <c r="H80" s="149" t="s">
        <v>130</v>
      </c>
      <c r="I80" s="149" t="s">
        <v>131</v>
      </c>
      <c r="J80" s="149" t="s">
        <v>121</v>
      </c>
      <c r="K80" s="150" t="s">
        <v>132</v>
      </c>
      <c r="L80" s="151"/>
      <c r="M80" s="68" t="s">
        <v>19</v>
      </c>
      <c r="N80" s="69" t="s">
        <v>39</v>
      </c>
      <c r="O80" s="69" t="s">
        <v>133</v>
      </c>
      <c r="P80" s="69" t="s">
        <v>134</v>
      </c>
      <c r="Q80" s="69" t="s">
        <v>135</v>
      </c>
      <c r="R80" s="69" t="s">
        <v>136</v>
      </c>
      <c r="S80" s="69" t="s">
        <v>137</v>
      </c>
      <c r="T80" s="70" t="s">
        <v>138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122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140</v>
      </c>
      <c r="F82" s="160" t="s">
        <v>141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142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143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SUM(P84:P91)</f>
        <v>0</v>
      </c>
      <c r="Q83" s="165"/>
      <c r="R83" s="166">
        <f>SUM(R84:R91)</f>
        <v>0</v>
      </c>
      <c r="S83" s="165"/>
      <c r="T83" s="167">
        <f>SUM(T84:T91)</f>
        <v>0</v>
      </c>
      <c r="AR83" s="168" t="s">
        <v>77</v>
      </c>
      <c r="AT83" s="169" t="s">
        <v>68</v>
      </c>
      <c r="AU83" s="169" t="s">
        <v>77</v>
      </c>
      <c r="AY83" s="168" t="s">
        <v>142</v>
      </c>
      <c r="BK83" s="170">
        <f>SUM(BK84:BK91)</f>
        <v>0</v>
      </c>
    </row>
    <row r="84" spans="1:65" s="2" customFormat="1" ht="14.45" customHeight="1">
      <c r="A84" s="34"/>
      <c r="B84" s="35"/>
      <c r="C84" s="173" t="s">
        <v>77</v>
      </c>
      <c r="D84" s="173" t="s">
        <v>144</v>
      </c>
      <c r="E84" s="174" t="s">
        <v>145</v>
      </c>
      <c r="F84" s="175" t="s">
        <v>146</v>
      </c>
      <c r="G84" s="176" t="s">
        <v>147</v>
      </c>
      <c r="H84" s="177">
        <v>0.183</v>
      </c>
      <c r="I84" s="178"/>
      <c r="J84" s="179">
        <f>ROUND(I84*H84,2)</f>
        <v>0</v>
      </c>
      <c r="K84" s="175" t="s">
        <v>148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149</v>
      </c>
      <c r="AT84" s="184" t="s">
        <v>144</v>
      </c>
      <c r="AU84" s="184" t="s">
        <v>79</v>
      </c>
      <c r="AY84" s="17" t="s">
        <v>142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149</v>
      </c>
      <c r="BM84" s="184" t="s">
        <v>203</v>
      </c>
    </row>
    <row r="85" spans="1:65" s="2" customFormat="1" ht="11.25">
      <c r="A85" s="34"/>
      <c r="B85" s="35"/>
      <c r="C85" s="36"/>
      <c r="D85" s="186" t="s">
        <v>151</v>
      </c>
      <c r="E85" s="36"/>
      <c r="F85" s="187" t="s">
        <v>152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151</v>
      </c>
      <c r="AU85" s="17" t="s">
        <v>79</v>
      </c>
    </row>
    <row r="86" spans="1:65" s="2" customFormat="1" ht="11.25">
      <c r="A86" s="34"/>
      <c r="B86" s="35"/>
      <c r="C86" s="36"/>
      <c r="D86" s="191" t="s">
        <v>153</v>
      </c>
      <c r="E86" s="36"/>
      <c r="F86" s="192" t="s">
        <v>154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153</v>
      </c>
      <c r="AU86" s="17" t="s">
        <v>79</v>
      </c>
    </row>
    <row r="87" spans="1:65" s="13" customFormat="1" ht="11.25">
      <c r="B87" s="193"/>
      <c r="C87" s="194"/>
      <c r="D87" s="186" t="s">
        <v>155</v>
      </c>
      <c r="E87" s="195" t="s">
        <v>19</v>
      </c>
      <c r="F87" s="196" t="s">
        <v>204</v>
      </c>
      <c r="G87" s="194"/>
      <c r="H87" s="197">
        <v>0.183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155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142</v>
      </c>
    </row>
    <row r="88" spans="1:65" s="2" customFormat="1" ht="14.45" customHeight="1">
      <c r="A88" s="34"/>
      <c r="B88" s="35"/>
      <c r="C88" s="173" t="s">
        <v>79</v>
      </c>
      <c r="D88" s="173" t="s">
        <v>144</v>
      </c>
      <c r="E88" s="174" t="s">
        <v>157</v>
      </c>
      <c r="F88" s="175" t="s">
        <v>158</v>
      </c>
      <c r="G88" s="176" t="s">
        <v>147</v>
      </c>
      <c r="H88" s="177">
        <v>0.183</v>
      </c>
      <c r="I88" s="178"/>
      <c r="J88" s="179">
        <f>ROUND(I88*H88,2)</f>
        <v>0</v>
      </c>
      <c r="K88" s="175" t="s">
        <v>148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149</v>
      </c>
      <c r="AT88" s="184" t="s">
        <v>144</v>
      </c>
      <c r="AU88" s="184" t="s">
        <v>79</v>
      </c>
      <c r="AY88" s="17" t="s">
        <v>142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149</v>
      </c>
      <c r="BM88" s="184" t="s">
        <v>205</v>
      </c>
    </row>
    <row r="89" spans="1:65" s="2" customFormat="1" ht="11.25">
      <c r="A89" s="34"/>
      <c r="B89" s="35"/>
      <c r="C89" s="36"/>
      <c r="D89" s="186" t="s">
        <v>151</v>
      </c>
      <c r="E89" s="36"/>
      <c r="F89" s="187" t="s">
        <v>160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151</v>
      </c>
      <c r="AU89" s="17" t="s">
        <v>79</v>
      </c>
    </row>
    <row r="90" spans="1:65" s="2" customFormat="1" ht="11.25">
      <c r="A90" s="34"/>
      <c r="B90" s="35"/>
      <c r="C90" s="36"/>
      <c r="D90" s="191" t="s">
        <v>153</v>
      </c>
      <c r="E90" s="36"/>
      <c r="F90" s="192" t="s">
        <v>161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153</v>
      </c>
      <c r="AU90" s="17" t="s">
        <v>79</v>
      </c>
    </row>
    <row r="91" spans="1:65" s="13" customFormat="1" ht="11.25">
      <c r="B91" s="193"/>
      <c r="C91" s="194"/>
      <c r="D91" s="186" t="s">
        <v>155</v>
      </c>
      <c r="E91" s="195" t="s">
        <v>19</v>
      </c>
      <c r="F91" s="196" t="s">
        <v>204</v>
      </c>
      <c r="G91" s="194"/>
      <c r="H91" s="197">
        <v>0.183</v>
      </c>
      <c r="I91" s="198"/>
      <c r="J91" s="194"/>
      <c r="K91" s="194"/>
      <c r="L91" s="199"/>
      <c r="M91" s="205"/>
      <c r="N91" s="206"/>
      <c r="O91" s="206"/>
      <c r="P91" s="206"/>
      <c r="Q91" s="206"/>
      <c r="R91" s="206"/>
      <c r="S91" s="206"/>
      <c r="T91" s="207"/>
      <c r="AT91" s="203" t="s">
        <v>155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142</v>
      </c>
    </row>
    <row r="92" spans="1:65" s="2" customFormat="1" ht="6.95" customHeight="1">
      <c r="A92" s="34"/>
      <c r="B92" s="47"/>
      <c r="C92" s="48"/>
      <c r="D92" s="48"/>
      <c r="E92" s="48"/>
      <c r="F92" s="48"/>
      <c r="G92" s="48"/>
      <c r="H92" s="48"/>
      <c r="I92" s="48"/>
      <c r="J92" s="48"/>
      <c r="K92" s="48"/>
      <c r="L92" s="39"/>
      <c r="M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</sheetData>
  <sheetProtection algorithmName="SHA-512" hashValue="DH4Ky9YjHyuggklXi9BTUp/BF9jXYslD1H3x95VWUwo5lvr2QPbBfpM2dzRcxbhVLdUrowBvwWKNDDWqaMzqZA==" saltValue="ksxKrRxKcv2e/6sdqFrKIbjNlhSOjfBy/aMxz3OpMt/8YUO0Z99cFhdL5T0Iy49fC31AV2EFOGfxUBHuLhaOoA==" spinCount="100000" sheet="1" objects="1" scenarios="1" formatColumns="0" formatRows="0" autoFilter="0"/>
  <autoFilter ref="C80:K91" xr:uid="{00000000-0009-0000-0000-000006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600-000000000000}"/>
    <hyperlink ref="F90" r:id="rId2" xr:uid="{00000000-0004-0000-06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0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97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206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ROUND((SUM(BE81:BE99)),  2)</f>
        <v>0</v>
      </c>
      <c r="G33" s="34"/>
      <c r="H33" s="34"/>
      <c r="I33" s="118">
        <v>0.21</v>
      </c>
      <c r="J33" s="117">
        <f>ROUND(((SUM(BE81:BE99))*I33),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ROUND((SUM(BF81:BF99)),  2)</f>
        <v>0</v>
      </c>
      <c r="G34" s="34"/>
      <c r="H34" s="34"/>
      <c r="I34" s="118">
        <v>0.12</v>
      </c>
      <c r="J34" s="117">
        <f>ROUND(((SUM(BF81:BF99))*I34),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ROUND((SUM(BG81:BG99)),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ROUND((SUM(BH81:BH99)),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ROUND((SUM(BI81:BI99)),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07 - 508_072 HMZ Prosenice A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127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2" t="str">
        <f>E7</f>
        <v>Údržba HOZ Prostějovsko a Přerovsko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117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9" t="str">
        <f>E9</f>
        <v>SO 07 - 508_072 HMZ Prosenice A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Prostějovsko a Přerovsko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6.45" customHeight="1">
      <c r="A77" s="34"/>
      <c r="B77" s="35"/>
      <c r="C77" s="29" t="s">
        <v>24</v>
      </c>
      <c r="D77" s="36"/>
      <c r="E77" s="36"/>
      <c r="F77" s="27" t="str">
        <f>E15</f>
        <v>Státní pozemkový úřad</v>
      </c>
      <c r="G77" s="36"/>
      <c r="H77" s="36"/>
      <c r="I77" s="29" t="s">
        <v>30</v>
      </c>
      <c r="J77" s="32" t="str">
        <f>E21</f>
        <v>Státní pozemkový úřad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6.45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>Státní pozemkový úřad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128</v>
      </c>
      <c r="D80" s="149" t="s">
        <v>54</v>
      </c>
      <c r="E80" s="149" t="s">
        <v>50</v>
      </c>
      <c r="F80" s="149" t="s">
        <v>51</v>
      </c>
      <c r="G80" s="149" t="s">
        <v>129</v>
      </c>
      <c r="H80" s="149" t="s">
        <v>130</v>
      </c>
      <c r="I80" s="149" t="s">
        <v>131</v>
      </c>
      <c r="J80" s="149" t="s">
        <v>121</v>
      </c>
      <c r="K80" s="150" t="s">
        <v>132</v>
      </c>
      <c r="L80" s="151"/>
      <c r="M80" s="68" t="s">
        <v>19</v>
      </c>
      <c r="N80" s="69" t="s">
        <v>39</v>
      </c>
      <c r="O80" s="69" t="s">
        <v>133</v>
      </c>
      <c r="P80" s="69" t="s">
        <v>134</v>
      </c>
      <c r="Q80" s="69" t="s">
        <v>135</v>
      </c>
      <c r="R80" s="69" t="s">
        <v>136</v>
      </c>
      <c r="S80" s="69" t="s">
        <v>137</v>
      </c>
      <c r="T80" s="70" t="s">
        <v>138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122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140</v>
      </c>
      <c r="F82" s="160" t="s">
        <v>141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142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143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SUM(P84:P99)</f>
        <v>0</v>
      </c>
      <c r="Q83" s="165"/>
      <c r="R83" s="166">
        <f>SUM(R84:R99)</f>
        <v>0</v>
      </c>
      <c r="S83" s="165"/>
      <c r="T83" s="167">
        <f>SUM(T84:T99)</f>
        <v>0</v>
      </c>
      <c r="AR83" s="168" t="s">
        <v>77</v>
      </c>
      <c r="AT83" s="169" t="s">
        <v>68</v>
      </c>
      <c r="AU83" s="169" t="s">
        <v>77</v>
      </c>
      <c r="AY83" s="168" t="s">
        <v>142</v>
      </c>
      <c r="BK83" s="170">
        <f>SUM(BK84:BK99)</f>
        <v>0</v>
      </c>
    </row>
    <row r="84" spans="1:65" s="2" customFormat="1" ht="14.45" customHeight="1">
      <c r="A84" s="34"/>
      <c r="B84" s="35"/>
      <c r="C84" s="173" t="s">
        <v>77</v>
      </c>
      <c r="D84" s="173" t="s">
        <v>144</v>
      </c>
      <c r="E84" s="174" t="s">
        <v>145</v>
      </c>
      <c r="F84" s="175" t="s">
        <v>146</v>
      </c>
      <c r="G84" s="176" t="s">
        <v>147</v>
      </c>
      <c r="H84" s="177">
        <v>0.41</v>
      </c>
      <c r="I84" s="178"/>
      <c r="J84" s="179">
        <f>ROUND(I84*H84,2)</f>
        <v>0</v>
      </c>
      <c r="K84" s="175" t="s">
        <v>148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149</v>
      </c>
      <c r="AT84" s="184" t="s">
        <v>144</v>
      </c>
      <c r="AU84" s="184" t="s">
        <v>79</v>
      </c>
      <c r="AY84" s="17" t="s">
        <v>142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149</v>
      </c>
      <c r="BM84" s="184" t="s">
        <v>207</v>
      </c>
    </row>
    <row r="85" spans="1:65" s="2" customFormat="1" ht="11.25">
      <c r="A85" s="34"/>
      <c r="B85" s="35"/>
      <c r="C85" s="36"/>
      <c r="D85" s="186" t="s">
        <v>151</v>
      </c>
      <c r="E85" s="36"/>
      <c r="F85" s="187" t="s">
        <v>152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151</v>
      </c>
      <c r="AU85" s="17" t="s">
        <v>79</v>
      </c>
    </row>
    <row r="86" spans="1:65" s="2" customFormat="1" ht="11.25">
      <c r="A86" s="34"/>
      <c r="B86" s="35"/>
      <c r="C86" s="36"/>
      <c r="D86" s="191" t="s">
        <v>153</v>
      </c>
      <c r="E86" s="36"/>
      <c r="F86" s="192" t="s">
        <v>154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153</v>
      </c>
      <c r="AU86" s="17" t="s">
        <v>79</v>
      </c>
    </row>
    <row r="87" spans="1:65" s="13" customFormat="1" ht="11.25">
      <c r="B87" s="193"/>
      <c r="C87" s="194"/>
      <c r="D87" s="186" t="s">
        <v>155</v>
      </c>
      <c r="E87" s="195" t="s">
        <v>19</v>
      </c>
      <c r="F87" s="196" t="s">
        <v>208</v>
      </c>
      <c r="G87" s="194"/>
      <c r="H87" s="197">
        <v>0.41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155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142</v>
      </c>
    </row>
    <row r="88" spans="1:65" s="2" customFormat="1" ht="14.45" customHeight="1">
      <c r="A88" s="34"/>
      <c r="B88" s="35"/>
      <c r="C88" s="173" t="s">
        <v>79</v>
      </c>
      <c r="D88" s="173" t="s">
        <v>144</v>
      </c>
      <c r="E88" s="174" t="s">
        <v>157</v>
      </c>
      <c r="F88" s="175" t="s">
        <v>158</v>
      </c>
      <c r="G88" s="176" t="s">
        <v>147</v>
      </c>
      <c r="H88" s="177">
        <v>0.41</v>
      </c>
      <c r="I88" s="178"/>
      <c r="J88" s="179">
        <f>ROUND(I88*H88,2)</f>
        <v>0</v>
      </c>
      <c r="K88" s="175" t="s">
        <v>148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149</v>
      </c>
      <c r="AT88" s="184" t="s">
        <v>144</v>
      </c>
      <c r="AU88" s="184" t="s">
        <v>79</v>
      </c>
      <c r="AY88" s="17" t="s">
        <v>142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149</v>
      </c>
      <c r="BM88" s="184" t="s">
        <v>209</v>
      </c>
    </row>
    <row r="89" spans="1:65" s="2" customFormat="1" ht="11.25">
      <c r="A89" s="34"/>
      <c r="B89" s="35"/>
      <c r="C89" s="36"/>
      <c r="D89" s="186" t="s">
        <v>151</v>
      </c>
      <c r="E89" s="36"/>
      <c r="F89" s="187" t="s">
        <v>160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151</v>
      </c>
      <c r="AU89" s="17" t="s">
        <v>79</v>
      </c>
    </row>
    <row r="90" spans="1:65" s="2" customFormat="1" ht="11.25">
      <c r="A90" s="34"/>
      <c r="B90" s="35"/>
      <c r="C90" s="36"/>
      <c r="D90" s="191" t="s">
        <v>153</v>
      </c>
      <c r="E90" s="36"/>
      <c r="F90" s="192" t="s">
        <v>161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153</v>
      </c>
      <c r="AU90" s="17" t="s">
        <v>79</v>
      </c>
    </row>
    <row r="91" spans="1:65" s="13" customFormat="1" ht="11.25">
      <c r="B91" s="193"/>
      <c r="C91" s="194"/>
      <c r="D91" s="186" t="s">
        <v>155</v>
      </c>
      <c r="E91" s="195" t="s">
        <v>19</v>
      </c>
      <c r="F91" s="196" t="s">
        <v>208</v>
      </c>
      <c r="G91" s="194"/>
      <c r="H91" s="197">
        <v>0.41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155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142</v>
      </c>
    </row>
    <row r="92" spans="1:65" s="2" customFormat="1" ht="14.45" customHeight="1">
      <c r="A92" s="34"/>
      <c r="B92" s="35"/>
      <c r="C92" s="173" t="s">
        <v>166</v>
      </c>
      <c r="D92" s="173" t="s">
        <v>144</v>
      </c>
      <c r="E92" s="174" t="s">
        <v>176</v>
      </c>
      <c r="F92" s="175" t="s">
        <v>177</v>
      </c>
      <c r="G92" s="176" t="s">
        <v>147</v>
      </c>
      <c r="H92" s="177">
        <v>0.105</v>
      </c>
      <c r="I92" s="178"/>
      <c r="J92" s="179">
        <f>ROUND(I92*H92,2)</f>
        <v>0</v>
      </c>
      <c r="K92" s="175" t="s">
        <v>148</v>
      </c>
      <c r="L92" s="39"/>
      <c r="M92" s="180" t="s">
        <v>19</v>
      </c>
      <c r="N92" s="181" t="s">
        <v>40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149</v>
      </c>
      <c r="AT92" s="184" t="s">
        <v>144</v>
      </c>
      <c r="AU92" s="184" t="s">
        <v>79</v>
      </c>
      <c r="AY92" s="17" t="s">
        <v>142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77</v>
      </c>
      <c r="BK92" s="185">
        <f>ROUND(I92*H92,2)</f>
        <v>0</v>
      </c>
      <c r="BL92" s="17" t="s">
        <v>149</v>
      </c>
      <c r="BM92" s="184" t="s">
        <v>210</v>
      </c>
    </row>
    <row r="93" spans="1:65" s="2" customFormat="1" ht="11.25">
      <c r="A93" s="34"/>
      <c r="B93" s="35"/>
      <c r="C93" s="36"/>
      <c r="D93" s="186" t="s">
        <v>151</v>
      </c>
      <c r="E93" s="36"/>
      <c r="F93" s="187" t="s">
        <v>179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151</v>
      </c>
      <c r="AU93" s="17" t="s">
        <v>79</v>
      </c>
    </row>
    <row r="94" spans="1:65" s="2" customFormat="1" ht="11.25">
      <c r="A94" s="34"/>
      <c r="B94" s="35"/>
      <c r="C94" s="36"/>
      <c r="D94" s="191" t="s">
        <v>153</v>
      </c>
      <c r="E94" s="36"/>
      <c r="F94" s="192" t="s">
        <v>180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153</v>
      </c>
      <c r="AU94" s="17" t="s">
        <v>79</v>
      </c>
    </row>
    <row r="95" spans="1:65" s="13" customFormat="1" ht="11.25">
      <c r="B95" s="193"/>
      <c r="C95" s="194"/>
      <c r="D95" s="186" t="s">
        <v>155</v>
      </c>
      <c r="E95" s="195" t="s">
        <v>19</v>
      </c>
      <c r="F95" s="196" t="s">
        <v>211</v>
      </c>
      <c r="G95" s="194"/>
      <c r="H95" s="197">
        <v>0.105</v>
      </c>
      <c r="I95" s="198"/>
      <c r="J95" s="194"/>
      <c r="K95" s="194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155</v>
      </c>
      <c r="AU95" s="203" t="s">
        <v>79</v>
      </c>
      <c r="AV95" s="13" t="s">
        <v>79</v>
      </c>
      <c r="AW95" s="13" t="s">
        <v>31</v>
      </c>
      <c r="AX95" s="13" t="s">
        <v>77</v>
      </c>
      <c r="AY95" s="203" t="s">
        <v>142</v>
      </c>
    </row>
    <row r="96" spans="1:65" s="2" customFormat="1" ht="14.45" customHeight="1">
      <c r="A96" s="34"/>
      <c r="B96" s="35"/>
      <c r="C96" s="173" t="s">
        <v>149</v>
      </c>
      <c r="D96" s="173" t="s">
        <v>144</v>
      </c>
      <c r="E96" s="174" t="s">
        <v>182</v>
      </c>
      <c r="F96" s="175" t="s">
        <v>183</v>
      </c>
      <c r="G96" s="176" t="s">
        <v>147</v>
      </c>
      <c r="H96" s="177">
        <v>0.105</v>
      </c>
      <c r="I96" s="178"/>
      <c r="J96" s="179">
        <f>ROUND(I96*H96,2)</f>
        <v>0</v>
      </c>
      <c r="K96" s="175" t="s">
        <v>148</v>
      </c>
      <c r="L96" s="39"/>
      <c r="M96" s="180" t="s">
        <v>19</v>
      </c>
      <c r="N96" s="181" t="s">
        <v>40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149</v>
      </c>
      <c r="AT96" s="184" t="s">
        <v>144</v>
      </c>
      <c r="AU96" s="184" t="s">
        <v>79</v>
      </c>
      <c r="AY96" s="17" t="s">
        <v>142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77</v>
      </c>
      <c r="BK96" s="185">
        <f>ROUND(I96*H96,2)</f>
        <v>0</v>
      </c>
      <c r="BL96" s="17" t="s">
        <v>149</v>
      </c>
      <c r="BM96" s="184" t="s">
        <v>212</v>
      </c>
    </row>
    <row r="97" spans="1:51" s="2" customFormat="1" ht="11.25">
      <c r="A97" s="34"/>
      <c r="B97" s="35"/>
      <c r="C97" s="36"/>
      <c r="D97" s="186" t="s">
        <v>151</v>
      </c>
      <c r="E97" s="36"/>
      <c r="F97" s="187" t="s">
        <v>185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151</v>
      </c>
      <c r="AU97" s="17" t="s">
        <v>79</v>
      </c>
    </row>
    <row r="98" spans="1:51" s="2" customFormat="1" ht="11.25">
      <c r="A98" s="34"/>
      <c r="B98" s="35"/>
      <c r="C98" s="36"/>
      <c r="D98" s="191" t="s">
        <v>153</v>
      </c>
      <c r="E98" s="36"/>
      <c r="F98" s="192" t="s">
        <v>186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153</v>
      </c>
      <c r="AU98" s="17" t="s">
        <v>79</v>
      </c>
    </row>
    <row r="99" spans="1:51" s="13" customFormat="1" ht="11.25">
      <c r="B99" s="193"/>
      <c r="C99" s="194"/>
      <c r="D99" s="186" t="s">
        <v>155</v>
      </c>
      <c r="E99" s="195" t="s">
        <v>19</v>
      </c>
      <c r="F99" s="196" t="s">
        <v>211</v>
      </c>
      <c r="G99" s="194"/>
      <c r="H99" s="197">
        <v>0.105</v>
      </c>
      <c r="I99" s="198"/>
      <c r="J99" s="194"/>
      <c r="K99" s="194"/>
      <c r="L99" s="199"/>
      <c r="M99" s="205"/>
      <c r="N99" s="206"/>
      <c r="O99" s="206"/>
      <c r="P99" s="206"/>
      <c r="Q99" s="206"/>
      <c r="R99" s="206"/>
      <c r="S99" s="206"/>
      <c r="T99" s="207"/>
      <c r="AT99" s="203" t="s">
        <v>155</v>
      </c>
      <c r="AU99" s="203" t="s">
        <v>79</v>
      </c>
      <c r="AV99" s="13" t="s">
        <v>79</v>
      </c>
      <c r="AW99" s="13" t="s">
        <v>31</v>
      </c>
      <c r="AX99" s="13" t="s">
        <v>77</v>
      </c>
      <c r="AY99" s="203" t="s">
        <v>142</v>
      </c>
    </row>
    <row r="100" spans="1:51" s="2" customFormat="1" ht="6.95" customHeight="1">
      <c r="A100" s="34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9"/>
      <c r="M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</sheetData>
  <sheetProtection algorithmName="SHA-512" hashValue="pBtSVI+6OvK7o1LNcezKQKBg1ej6dVVCxsY+00D9dPbpSpoTfwABzx2dYW8XTgwLGKQvdIHG88cqKImKRvrEEg==" saltValue="yBsJnbPFqO8ET8q2o2Q9pMJ1t8JfRdCKupavufnt7TFOl6J0ZuUmoDSReK5BKOYY+UG8JzDufkA0HJxECwoFzg==" spinCount="100000" sheet="1" objects="1" scenarios="1" formatColumns="0" formatRows="0" autoFilter="0"/>
  <autoFilter ref="C80:K99" xr:uid="{00000000-0009-0000-0000-000007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700-000000000000}"/>
    <hyperlink ref="F90" r:id="rId2" xr:uid="{00000000-0004-0000-0700-000001000000}"/>
    <hyperlink ref="F94" r:id="rId3" xr:uid="{00000000-0004-0000-0700-000002000000}"/>
    <hyperlink ref="F98" r:id="rId4" xr:uid="{00000000-0004-0000-07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7" t="s">
        <v>100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116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5" t="str">
        <f>'Rekapitulace stavby'!K6</f>
        <v>Údržba HOZ Prostějovsko a Přerovsko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117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7" t="s">
        <v>213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26</v>
      </c>
      <c r="F21" s="34"/>
      <c r="G21" s="34"/>
      <c r="H21" s="34"/>
      <c r="I21" s="105" t="s">
        <v>27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26</v>
      </c>
      <c r="F24" s="34"/>
      <c r="G24" s="34"/>
      <c r="H24" s="34"/>
      <c r="I24" s="105" t="s">
        <v>27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ROUND((SUM(BE81:BE91)),  2)</f>
        <v>0</v>
      </c>
      <c r="G33" s="34"/>
      <c r="H33" s="34"/>
      <c r="I33" s="118">
        <v>0.21</v>
      </c>
      <c r="J33" s="117">
        <f>ROUND(((SUM(BE81:BE91))*I33),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ROUND((SUM(BF81:BF91)),  2)</f>
        <v>0</v>
      </c>
      <c r="G34" s="34"/>
      <c r="H34" s="34"/>
      <c r="I34" s="118">
        <v>0.12</v>
      </c>
      <c r="J34" s="117">
        <f>ROUND(((SUM(BF81:BF91))*I34),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ROUND((SUM(BG81:BG91)),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ROUND((SUM(BH81:BH91)),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ROUND((SUM(BI81:BI91)),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2" t="str">
        <f>E7</f>
        <v>Údržba HOZ Prostějovsko a Přerovsko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117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9" t="str">
        <f>E9</f>
        <v>SO 08 - 507_044 Bohuslavice - Klužínek O2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Prostějovsko a Přerovsko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6.45" customHeight="1">
      <c r="A54" s="34"/>
      <c r="B54" s="35"/>
      <c r="C54" s="29" t="s">
        <v>24</v>
      </c>
      <c r="D54" s="36"/>
      <c r="E54" s="36"/>
      <c r="F54" s="27" t="str">
        <f>E15</f>
        <v>Státní pozemkový úřad</v>
      </c>
      <c r="G54" s="36"/>
      <c r="H54" s="36"/>
      <c r="I54" s="29" t="s">
        <v>30</v>
      </c>
      <c r="J54" s="32" t="str">
        <f>E21</f>
        <v>Státní pozemkový úřad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6.4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>Státní pozemkový úřad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120</v>
      </c>
      <c r="D57" s="131"/>
      <c r="E57" s="131"/>
      <c r="F57" s="131"/>
      <c r="G57" s="131"/>
      <c r="H57" s="131"/>
      <c r="I57" s="131"/>
      <c r="J57" s="132" t="s">
        <v>121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122</v>
      </c>
    </row>
    <row r="60" spans="1:47" s="9" customFormat="1" ht="24.95" customHeight="1">
      <c r="B60" s="134"/>
      <c r="C60" s="135"/>
      <c r="D60" s="136" t="s">
        <v>123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124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127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2" t="str">
        <f>E7</f>
        <v>Údržba HOZ Prostějovsko a Přerovsko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117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9" t="str">
        <f>E9</f>
        <v>SO 08 - 507_044 Bohuslavice - Klužínek O2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Prostějovsko a Přerovsko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6.45" customHeight="1">
      <c r="A77" s="34"/>
      <c r="B77" s="35"/>
      <c r="C77" s="29" t="s">
        <v>24</v>
      </c>
      <c r="D77" s="36"/>
      <c r="E77" s="36"/>
      <c r="F77" s="27" t="str">
        <f>E15</f>
        <v>Státní pozemkový úřad</v>
      </c>
      <c r="G77" s="36"/>
      <c r="H77" s="36"/>
      <c r="I77" s="29" t="s">
        <v>30</v>
      </c>
      <c r="J77" s="32" t="str">
        <f>E21</f>
        <v>Státní pozemkový úřad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6.45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>Státní pozemkový úřad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128</v>
      </c>
      <c r="D80" s="149" t="s">
        <v>54</v>
      </c>
      <c r="E80" s="149" t="s">
        <v>50</v>
      </c>
      <c r="F80" s="149" t="s">
        <v>51</v>
      </c>
      <c r="G80" s="149" t="s">
        <v>129</v>
      </c>
      <c r="H80" s="149" t="s">
        <v>130</v>
      </c>
      <c r="I80" s="149" t="s">
        <v>131</v>
      </c>
      <c r="J80" s="149" t="s">
        <v>121</v>
      </c>
      <c r="K80" s="150" t="s">
        <v>132</v>
      </c>
      <c r="L80" s="151"/>
      <c r="M80" s="68" t="s">
        <v>19</v>
      </c>
      <c r="N80" s="69" t="s">
        <v>39</v>
      </c>
      <c r="O80" s="69" t="s">
        <v>133</v>
      </c>
      <c r="P80" s="69" t="s">
        <v>134</v>
      </c>
      <c r="Q80" s="69" t="s">
        <v>135</v>
      </c>
      <c r="R80" s="69" t="s">
        <v>136</v>
      </c>
      <c r="S80" s="69" t="s">
        <v>137</v>
      </c>
      <c r="T80" s="70" t="s">
        <v>138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122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140</v>
      </c>
      <c r="F82" s="160" t="s">
        <v>141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142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143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SUM(P84:P91)</f>
        <v>0</v>
      </c>
      <c r="Q83" s="165"/>
      <c r="R83" s="166">
        <f>SUM(R84:R91)</f>
        <v>0</v>
      </c>
      <c r="S83" s="165"/>
      <c r="T83" s="167">
        <f>SUM(T84:T91)</f>
        <v>0</v>
      </c>
      <c r="AR83" s="168" t="s">
        <v>77</v>
      </c>
      <c r="AT83" s="169" t="s">
        <v>68</v>
      </c>
      <c r="AU83" s="169" t="s">
        <v>77</v>
      </c>
      <c r="AY83" s="168" t="s">
        <v>142</v>
      </c>
      <c r="BK83" s="170">
        <f>SUM(BK84:BK91)</f>
        <v>0</v>
      </c>
    </row>
    <row r="84" spans="1:65" s="2" customFormat="1" ht="14.45" customHeight="1">
      <c r="A84" s="34"/>
      <c r="B84" s="35"/>
      <c r="C84" s="173" t="s">
        <v>77</v>
      </c>
      <c r="D84" s="173" t="s">
        <v>144</v>
      </c>
      <c r="E84" s="174" t="s">
        <v>145</v>
      </c>
      <c r="F84" s="175" t="s">
        <v>146</v>
      </c>
      <c r="G84" s="176" t="s">
        <v>147</v>
      </c>
      <c r="H84" s="177">
        <v>0.33500000000000002</v>
      </c>
      <c r="I84" s="178"/>
      <c r="J84" s="179">
        <f>ROUND(I84*H84,2)</f>
        <v>0</v>
      </c>
      <c r="K84" s="175" t="s">
        <v>148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149</v>
      </c>
      <c r="AT84" s="184" t="s">
        <v>144</v>
      </c>
      <c r="AU84" s="184" t="s">
        <v>79</v>
      </c>
      <c r="AY84" s="17" t="s">
        <v>142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149</v>
      </c>
      <c r="BM84" s="184" t="s">
        <v>214</v>
      </c>
    </row>
    <row r="85" spans="1:65" s="2" customFormat="1" ht="11.25">
      <c r="A85" s="34"/>
      <c r="B85" s="35"/>
      <c r="C85" s="36"/>
      <c r="D85" s="186" t="s">
        <v>151</v>
      </c>
      <c r="E85" s="36"/>
      <c r="F85" s="187" t="s">
        <v>152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151</v>
      </c>
      <c r="AU85" s="17" t="s">
        <v>79</v>
      </c>
    </row>
    <row r="86" spans="1:65" s="2" customFormat="1" ht="11.25">
      <c r="A86" s="34"/>
      <c r="B86" s="35"/>
      <c r="C86" s="36"/>
      <c r="D86" s="191" t="s">
        <v>153</v>
      </c>
      <c r="E86" s="36"/>
      <c r="F86" s="192" t="s">
        <v>154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153</v>
      </c>
      <c r="AU86" s="17" t="s">
        <v>79</v>
      </c>
    </row>
    <row r="87" spans="1:65" s="13" customFormat="1" ht="11.25">
      <c r="B87" s="193"/>
      <c r="C87" s="194"/>
      <c r="D87" s="186" t="s">
        <v>155</v>
      </c>
      <c r="E87" s="195" t="s">
        <v>19</v>
      </c>
      <c r="F87" s="196" t="s">
        <v>215</v>
      </c>
      <c r="G87" s="194"/>
      <c r="H87" s="197">
        <v>0.33500000000000002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155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142</v>
      </c>
    </row>
    <row r="88" spans="1:65" s="2" customFormat="1" ht="14.45" customHeight="1">
      <c r="A88" s="34"/>
      <c r="B88" s="35"/>
      <c r="C88" s="173" t="s">
        <v>79</v>
      </c>
      <c r="D88" s="173" t="s">
        <v>144</v>
      </c>
      <c r="E88" s="174" t="s">
        <v>157</v>
      </c>
      <c r="F88" s="175" t="s">
        <v>158</v>
      </c>
      <c r="G88" s="176" t="s">
        <v>147</v>
      </c>
      <c r="H88" s="177">
        <v>0.33500000000000002</v>
      </c>
      <c r="I88" s="178"/>
      <c r="J88" s="179">
        <f>ROUND(I88*H88,2)</f>
        <v>0</v>
      </c>
      <c r="K88" s="175" t="s">
        <v>148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149</v>
      </c>
      <c r="AT88" s="184" t="s">
        <v>144</v>
      </c>
      <c r="AU88" s="184" t="s">
        <v>79</v>
      </c>
      <c r="AY88" s="17" t="s">
        <v>142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149</v>
      </c>
      <c r="BM88" s="184" t="s">
        <v>216</v>
      </c>
    </row>
    <row r="89" spans="1:65" s="2" customFormat="1" ht="11.25">
      <c r="A89" s="34"/>
      <c r="B89" s="35"/>
      <c r="C89" s="36"/>
      <c r="D89" s="186" t="s">
        <v>151</v>
      </c>
      <c r="E89" s="36"/>
      <c r="F89" s="187" t="s">
        <v>160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151</v>
      </c>
      <c r="AU89" s="17" t="s">
        <v>79</v>
      </c>
    </row>
    <row r="90" spans="1:65" s="2" customFormat="1" ht="11.25">
      <c r="A90" s="34"/>
      <c r="B90" s="35"/>
      <c r="C90" s="36"/>
      <c r="D90" s="191" t="s">
        <v>153</v>
      </c>
      <c r="E90" s="36"/>
      <c r="F90" s="192" t="s">
        <v>161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153</v>
      </c>
      <c r="AU90" s="17" t="s">
        <v>79</v>
      </c>
    </row>
    <row r="91" spans="1:65" s="13" customFormat="1" ht="11.25">
      <c r="B91" s="193"/>
      <c r="C91" s="194"/>
      <c r="D91" s="186" t="s">
        <v>155</v>
      </c>
      <c r="E91" s="195" t="s">
        <v>19</v>
      </c>
      <c r="F91" s="196" t="s">
        <v>215</v>
      </c>
      <c r="G91" s="194"/>
      <c r="H91" s="197">
        <v>0.33500000000000002</v>
      </c>
      <c r="I91" s="198"/>
      <c r="J91" s="194"/>
      <c r="K91" s="194"/>
      <c r="L91" s="199"/>
      <c r="M91" s="205"/>
      <c r="N91" s="206"/>
      <c r="O91" s="206"/>
      <c r="P91" s="206"/>
      <c r="Q91" s="206"/>
      <c r="R91" s="206"/>
      <c r="S91" s="206"/>
      <c r="T91" s="207"/>
      <c r="AT91" s="203" t="s">
        <v>155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142</v>
      </c>
    </row>
    <row r="92" spans="1:65" s="2" customFormat="1" ht="6.95" customHeight="1">
      <c r="A92" s="34"/>
      <c r="B92" s="47"/>
      <c r="C92" s="48"/>
      <c r="D92" s="48"/>
      <c r="E92" s="48"/>
      <c r="F92" s="48"/>
      <c r="G92" s="48"/>
      <c r="H92" s="48"/>
      <c r="I92" s="48"/>
      <c r="J92" s="48"/>
      <c r="K92" s="48"/>
      <c r="L92" s="39"/>
      <c r="M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</sheetData>
  <sheetProtection algorithmName="SHA-512" hashValue="+mWZnKFAaM6pFAxsVkTq3/tglY6+CsuPZ6GCz2tOXbR/5XE//OE2M4gurPMCtOEDot4C3Pc1T4SlbMv9CfRiOw==" saltValue="Nnj5Pr4V+XyNBfukRv2zpi1py4Idg6UCoV6Yn3Tihk/PhwKlYWvKJJfD5OfGao+1fm8IaQWqDe97hKrxrZ3fZw==" spinCount="100000" sheet="1" objects="1" scenarios="1" formatColumns="0" formatRows="0" autoFilter="0"/>
  <autoFilter ref="C80:K91" xr:uid="{00000000-0009-0000-0000-000008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800-000000000000}"/>
    <hyperlink ref="F90" r:id="rId2" xr:uid="{00000000-0004-0000-08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29</vt:i4>
      </vt:variant>
    </vt:vector>
  </HeadingPairs>
  <TitlesOfParts>
    <vt:vector size="44" baseType="lpstr">
      <vt:lpstr>Rekapitulace stavby</vt:lpstr>
      <vt:lpstr>SO 01 - 508_024 HMZ Draho...</vt:lpstr>
      <vt:lpstr>SO 02 - 508_004 HMZ Dluoh...</vt:lpstr>
      <vt:lpstr>SO 03 - 505_013 HMZ Hradč...</vt:lpstr>
      <vt:lpstr>SO 04 - 507_091 Obědkoviice</vt:lpstr>
      <vt:lpstr>SO 05 - 507_079 Krumsín O1</vt:lpstr>
      <vt:lpstr>SO 06 - 507_105 Pivín O2</vt:lpstr>
      <vt:lpstr>SO 07 - 508_072 HMZ Prose...</vt:lpstr>
      <vt:lpstr>SO 08 - 507_044 Bohuslavi...</vt:lpstr>
      <vt:lpstr>SO 09 - 507_127 Ptení O4</vt:lpstr>
      <vt:lpstr>SO 10 - 505_009 HMZ Nahos...</vt:lpstr>
      <vt:lpstr>SO 11 - 505_010 HMZ Nahoš...</vt:lpstr>
      <vt:lpstr>SO 12 - 505_011 HMZ Nahoš...</vt:lpstr>
      <vt:lpstr>SO 13 - 508_001 HMZ Přero...</vt:lpstr>
      <vt:lpstr>Pokyny pro vyplnění</vt:lpstr>
      <vt:lpstr>'Rekapitulace stavby'!Názvy_tisku</vt:lpstr>
      <vt:lpstr>'SO 01 - 508_024 HMZ Draho...'!Názvy_tisku</vt:lpstr>
      <vt:lpstr>'SO 02 - 508_004 HMZ Dluoh...'!Názvy_tisku</vt:lpstr>
      <vt:lpstr>'SO 03 - 505_013 HMZ Hradč...'!Názvy_tisku</vt:lpstr>
      <vt:lpstr>'SO 04 - 507_091 Obědkoviice'!Názvy_tisku</vt:lpstr>
      <vt:lpstr>'SO 05 - 507_079 Krumsín O1'!Názvy_tisku</vt:lpstr>
      <vt:lpstr>'SO 06 - 507_105 Pivín O2'!Názvy_tisku</vt:lpstr>
      <vt:lpstr>'SO 07 - 508_072 HMZ Prose...'!Názvy_tisku</vt:lpstr>
      <vt:lpstr>'SO 08 - 507_044 Bohuslavi...'!Názvy_tisku</vt:lpstr>
      <vt:lpstr>'SO 09 - 507_127 Ptení O4'!Názvy_tisku</vt:lpstr>
      <vt:lpstr>'SO 10 - 505_009 HMZ Nahos...'!Názvy_tisku</vt:lpstr>
      <vt:lpstr>'SO 11 - 505_010 HMZ Nahoš...'!Názvy_tisku</vt:lpstr>
      <vt:lpstr>'SO 12 - 505_011 HMZ Nahoš...'!Názvy_tisku</vt:lpstr>
      <vt:lpstr>'SO 13 - 508_001 HMZ Přero...'!Názvy_tisku</vt:lpstr>
      <vt:lpstr>'Pokyny pro vyplnění'!Oblast_tisku</vt:lpstr>
      <vt:lpstr>'Rekapitulace stavby'!Oblast_tisku</vt:lpstr>
      <vt:lpstr>'SO 01 - 508_024 HMZ Draho...'!Oblast_tisku</vt:lpstr>
      <vt:lpstr>'SO 02 - 508_004 HMZ Dluoh...'!Oblast_tisku</vt:lpstr>
      <vt:lpstr>'SO 03 - 505_013 HMZ Hradč...'!Oblast_tisku</vt:lpstr>
      <vt:lpstr>'SO 04 - 507_091 Obědkoviice'!Oblast_tisku</vt:lpstr>
      <vt:lpstr>'SO 05 - 507_079 Krumsín O1'!Oblast_tisku</vt:lpstr>
      <vt:lpstr>'SO 06 - 507_105 Pivín O2'!Oblast_tisku</vt:lpstr>
      <vt:lpstr>'SO 07 - 508_072 HMZ Prose...'!Oblast_tisku</vt:lpstr>
      <vt:lpstr>'SO 08 - 507_044 Bohuslavi...'!Oblast_tisku</vt:lpstr>
      <vt:lpstr>'SO 09 - 507_127 Ptení O4'!Oblast_tisku</vt:lpstr>
      <vt:lpstr>'SO 10 - 505_009 HMZ Nahos...'!Oblast_tisku</vt:lpstr>
      <vt:lpstr>'SO 11 - 505_010 HMZ Nahoš...'!Oblast_tisku</vt:lpstr>
      <vt:lpstr>'SO 12 - 505_011 HMZ Nahoš...'!Oblast_tisku</vt:lpstr>
      <vt:lpstr>'SO 13 - 508_001 HMZ Přero...'!Oblast_tisku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Novotná Blanka</cp:lastModifiedBy>
  <dcterms:created xsi:type="dcterms:W3CDTF">2025-04-30T07:20:47Z</dcterms:created>
  <dcterms:modified xsi:type="dcterms:W3CDTF">2025-05-07T05:34:57Z</dcterms:modified>
</cp:coreProperties>
</file>