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19 Údržba HOZ Olomoucko a Šumpersko A3\Výzva\"/>
    </mc:Choice>
  </mc:AlternateContent>
  <xr:revisionPtr revIDLastSave="0" documentId="13_ncr:1_{3D3C716E-C9BF-4F41-8FA6-AD97354B8D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01 - 506_325 HMZ Velký..." sheetId="2" r:id="rId2"/>
    <sheet name="SO 02 - 506_328 HMZ Velký..." sheetId="3" r:id="rId3"/>
    <sheet name="SO 03 - 506_329 HMZ Velký..." sheetId="4" r:id="rId4"/>
    <sheet name="SO 04 - 506_250 HMZ Přásl..." sheetId="5" r:id="rId5"/>
    <sheet name="SO 05 - 506_113 HMZ Horka" sheetId="6" r:id="rId6"/>
    <sheet name="SO 06 - 506_263 HMZ Slavonín" sheetId="7" r:id="rId7"/>
    <sheet name="SO 07 - 506_264 HMZ Slavonín" sheetId="8" r:id="rId8"/>
    <sheet name="SO 08 - 506_089 - HMZ Nas..." sheetId="9" r:id="rId9"/>
    <sheet name="SO 09 - 506_247 - HMZ Mor..." sheetId="10" r:id="rId10"/>
    <sheet name="SO 10 - 506_248 HMZ Morav..." sheetId="11" r:id="rId11"/>
    <sheet name="SO 11 - 510_104 HOZ Rapotín" sheetId="12" r:id="rId12"/>
    <sheet name="Pokyny pro vyplnění" sheetId="13" r:id="rId13"/>
  </sheets>
  <definedNames>
    <definedName name="_xlnm._FilterDatabase" localSheetId="1" hidden="1">'SO 01 - 506_325 HMZ Velký...'!$C$80:$K$93</definedName>
    <definedName name="_xlnm._FilterDatabase" localSheetId="2" hidden="1">'SO 02 - 506_328 HMZ Velký...'!$C$80:$K$91</definedName>
    <definedName name="_xlnm._FilterDatabase" localSheetId="3" hidden="1">'SO 03 - 506_329 HMZ Velký...'!$C$80:$K$91</definedName>
    <definedName name="_xlnm._FilterDatabase" localSheetId="4" hidden="1">'SO 04 - 506_250 HMZ Přásl...'!$C$80:$K$100</definedName>
    <definedName name="_xlnm._FilterDatabase" localSheetId="5" hidden="1">'SO 05 - 506_113 HMZ Horka'!$C$80:$K$91</definedName>
    <definedName name="_xlnm._FilterDatabase" localSheetId="6" hidden="1">'SO 06 - 506_263 HMZ Slavonín'!$C$80:$K$99</definedName>
    <definedName name="_xlnm._FilterDatabase" localSheetId="7" hidden="1">'SO 07 - 506_264 HMZ Slavonín'!$C$80:$K$91</definedName>
    <definedName name="_xlnm._FilterDatabase" localSheetId="8" hidden="1">'SO 08 - 506_089 - HMZ Nas...'!$C$80:$K$91</definedName>
    <definedName name="_xlnm._FilterDatabase" localSheetId="9" hidden="1">'SO 09 - 506_247 - HMZ Mor...'!$C$80:$K$91</definedName>
    <definedName name="_xlnm._FilterDatabase" localSheetId="10" hidden="1">'SO 10 - 506_248 HMZ Morav...'!$C$80:$K$91</definedName>
    <definedName name="_xlnm._FilterDatabase" localSheetId="11" hidden="1">'SO 11 - 510_104 HOZ Rapotín'!$C$80:$K$99</definedName>
    <definedName name="_xlnm.Print_Titles" localSheetId="0">'Rekapitulace stavby'!$52:$52</definedName>
    <definedName name="_xlnm.Print_Titles" localSheetId="1">'SO 01 - 506_325 HMZ Velký...'!$80:$80</definedName>
    <definedName name="_xlnm.Print_Titles" localSheetId="2">'SO 02 - 506_328 HMZ Velký...'!$80:$80</definedName>
    <definedName name="_xlnm.Print_Titles" localSheetId="3">'SO 03 - 506_329 HMZ Velký...'!$80:$80</definedName>
    <definedName name="_xlnm.Print_Titles" localSheetId="4">'SO 04 - 506_250 HMZ Přásl...'!$80:$80</definedName>
    <definedName name="_xlnm.Print_Titles" localSheetId="5">'SO 05 - 506_113 HMZ Horka'!$80:$80</definedName>
    <definedName name="_xlnm.Print_Titles" localSheetId="6">'SO 06 - 506_263 HMZ Slavonín'!$80:$80</definedName>
    <definedName name="_xlnm.Print_Titles" localSheetId="7">'SO 07 - 506_264 HMZ Slavonín'!$80:$80</definedName>
    <definedName name="_xlnm.Print_Titles" localSheetId="8">'SO 08 - 506_089 - HMZ Nas...'!$80:$80</definedName>
    <definedName name="_xlnm.Print_Titles" localSheetId="9">'SO 09 - 506_247 - HMZ Mor...'!$80:$80</definedName>
    <definedName name="_xlnm.Print_Titles" localSheetId="10">'SO 10 - 506_248 HMZ Morav...'!$80:$80</definedName>
    <definedName name="_xlnm.Print_Titles" localSheetId="11">'SO 11 - 510_104 HOZ Rapotín'!$80:$80</definedName>
    <definedName name="_xlnm.Print_Area" localSheetId="1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stavby'!$C$42:$AQ$66</definedName>
    <definedName name="_xlnm.Print_Area" localSheetId="1">'SO 01 - 506_325 HMZ Velký...'!$C$4:$J$39,'SO 01 - 506_325 HMZ Velký...'!$C$45:$J$62,'SO 01 - 506_325 HMZ Velký...'!$C$68:$K$93</definedName>
    <definedName name="_xlnm.Print_Area" localSheetId="2">'SO 02 - 506_328 HMZ Velký...'!$C$4:$J$39,'SO 02 - 506_328 HMZ Velký...'!$C$45:$J$62,'SO 02 - 506_328 HMZ Velký...'!$C$68:$K$91</definedName>
    <definedName name="_xlnm.Print_Area" localSheetId="3">'SO 03 - 506_329 HMZ Velký...'!$C$4:$J$39,'SO 03 - 506_329 HMZ Velký...'!$C$45:$J$62,'SO 03 - 506_329 HMZ Velký...'!$C$68:$K$91</definedName>
    <definedName name="_xlnm.Print_Area" localSheetId="4">'SO 04 - 506_250 HMZ Přásl...'!$C$4:$J$39,'SO 04 - 506_250 HMZ Přásl...'!$C$45:$J$62,'SO 04 - 506_250 HMZ Přásl...'!$C$68:$K$100</definedName>
    <definedName name="_xlnm.Print_Area" localSheetId="5">'SO 05 - 506_113 HMZ Horka'!$C$4:$J$39,'SO 05 - 506_113 HMZ Horka'!$C$45:$J$62,'SO 05 - 506_113 HMZ Horka'!$C$68:$K$91</definedName>
    <definedName name="_xlnm.Print_Area" localSheetId="6">'SO 06 - 506_263 HMZ Slavonín'!$C$4:$J$39,'SO 06 - 506_263 HMZ Slavonín'!$C$45:$J$62,'SO 06 - 506_263 HMZ Slavonín'!$C$68:$K$99</definedName>
    <definedName name="_xlnm.Print_Area" localSheetId="7">'SO 07 - 506_264 HMZ Slavonín'!$C$4:$J$39,'SO 07 - 506_264 HMZ Slavonín'!$C$45:$J$62,'SO 07 - 506_264 HMZ Slavonín'!$C$68:$K$91</definedName>
    <definedName name="_xlnm.Print_Area" localSheetId="8">'SO 08 - 506_089 - HMZ Nas...'!$C$4:$J$39,'SO 08 - 506_089 - HMZ Nas...'!$C$45:$J$62,'SO 08 - 506_089 - HMZ Nas...'!$C$68:$K$91</definedName>
    <definedName name="_xlnm.Print_Area" localSheetId="9">'SO 09 - 506_247 - HMZ Mor...'!$C$4:$J$39,'SO 09 - 506_247 - HMZ Mor...'!$C$45:$J$62,'SO 09 - 506_247 - HMZ Mor...'!$C$68:$K$91</definedName>
    <definedName name="_xlnm.Print_Area" localSheetId="10">'SO 10 - 506_248 HMZ Morav...'!$C$4:$J$39,'SO 10 - 506_248 HMZ Morav...'!$C$45:$J$62,'SO 10 - 506_248 HMZ Morav...'!$C$68:$K$91</definedName>
    <definedName name="_xlnm.Print_Area" localSheetId="11">'SO 11 - 510_104 HOZ Rapotín'!$C$4:$J$39,'SO 11 - 510_104 HOZ Rapotín'!$C$45:$J$62,'SO 11 - 510_104 HOZ Rapotín'!$C$68:$K$99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65" i="1" s="1"/>
  <c r="J35" i="12"/>
  <c r="AX65" i="1" s="1"/>
  <c r="BI96" i="12"/>
  <c r="BH96" i="12"/>
  <c r="BG96" i="12"/>
  <c r="BF96" i="12"/>
  <c r="T96" i="12"/>
  <c r="R96" i="12"/>
  <c r="P96" i="12"/>
  <c r="BI92" i="12"/>
  <c r="BH92" i="12"/>
  <c r="BG92" i="12"/>
  <c r="BF92" i="12"/>
  <c r="T92" i="12"/>
  <c r="R92" i="12"/>
  <c r="P92" i="12"/>
  <c r="BI88" i="12"/>
  <c r="BH88" i="12"/>
  <c r="BG88" i="12"/>
  <c r="BF88" i="12"/>
  <c r="T88" i="12"/>
  <c r="R88" i="12"/>
  <c r="P88" i="12"/>
  <c r="BI84" i="12"/>
  <c r="BH84" i="12"/>
  <c r="BG84" i="12"/>
  <c r="BF84" i="12"/>
  <c r="T84" i="12"/>
  <c r="R84" i="12"/>
  <c r="P84" i="12"/>
  <c r="F75" i="12"/>
  <c r="E73" i="12"/>
  <c r="F52" i="12"/>
  <c r="E50" i="12"/>
  <c r="J24" i="12"/>
  <c r="E24" i="12"/>
  <c r="J55" i="12" s="1"/>
  <c r="J23" i="12"/>
  <c r="J21" i="12"/>
  <c r="E21" i="12"/>
  <c r="J54" i="12" s="1"/>
  <c r="J20" i="12"/>
  <c r="J18" i="12"/>
  <c r="E18" i="12"/>
  <c r="F55" i="12" s="1"/>
  <c r="J17" i="12"/>
  <c r="J15" i="12"/>
  <c r="E15" i="12"/>
  <c r="F77" i="12" s="1"/>
  <c r="J14" i="12"/>
  <c r="J12" i="12"/>
  <c r="J52" i="12" s="1"/>
  <c r="E7" i="12"/>
  <c r="E71" i="12"/>
  <c r="J37" i="11"/>
  <c r="J36" i="11"/>
  <c r="AY64" i="1" s="1"/>
  <c r="J35" i="11"/>
  <c r="AX64" i="1" s="1"/>
  <c r="BI88" i="11"/>
  <c r="BH88" i="11"/>
  <c r="BG88" i="11"/>
  <c r="BF88" i="11"/>
  <c r="T88" i="11"/>
  <c r="R88" i="11"/>
  <c r="P88" i="11"/>
  <c r="P83" i="11" s="1"/>
  <c r="P82" i="11" s="1"/>
  <c r="P81" i="11" s="1"/>
  <c r="AU64" i="1" s="1"/>
  <c r="BI84" i="11"/>
  <c r="BH84" i="11"/>
  <c r="BG84" i="11"/>
  <c r="BF84" i="11"/>
  <c r="T84" i="11"/>
  <c r="R84" i="11"/>
  <c r="P84" i="11"/>
  <c r="F75" i="11"/>
  <c r="E73" i="11"/>
  <c r="F52" i="11"/>
  <c r="E50" i="11"/>
  <c r="J24" i="11"/>
  <c r="E24" i="11"/>
  <c r="J78" i="11"/>
  <c r="J23" i="11"/>
  <c r="J21" i="11"/>
  <c r="E21" i="11"/>
  <c r="J77" i="11" s="1"/>
  <c r="J20" i="11"/>
  <c r="J18" i="11"/>
  <c r="E18" i="11"/>
  <c r="F78" i="11"/>
  <c r="J17" i="11"/>
  <c r="J15" i="11"/>
  <c r="E15" i="11"/>
  <c r="F77" i="11" s="1"/>
  <c r="J14" i="11"/>
  <c r="J12" i="11"/>
  <c r="J52" i="11"/>
  <c r="E7" i="11"/>
  <c r="E71" i="11" s="1"/>
  <c r="J37" i="10"/>
  <c r="J36" i="10"/>
  <c r="AY63" i="1" s="1"/>
  <c r="J35" i="10"/>
  <c r="AX63" i="1" s="1"/>
  <c r="BI88" i="10"/>
  <c r="BH88" i="10"/>
  <c r="BG88" i="10"/>
  <c r="BF88" i="10"/>
  <c r="T88" i="10"/>
  <c r="R88" i="10"/>
  <c r="P88" i="10"/>
  <c r="BI84" i="10"/>
  <c r="BH84" i="10"/>
  <c r="BG84" i="10"/>
  <c r="BF84" i="10"/>
  <c r="T84" i="10"/>
  <c r="R84" i="10"/>
  <c r="P84" i="10"/>
  <c r="F75" i="10"/>
  <c r="E73" i="10"/>
  <c r="F52" i="10"/>
  <c r="E50" i="10"/>
  <c r="J24" i="10"/>
  <c r="E24" i="10"/>
  <c r="J78" i="10" s="1"/>
  <c r="J23" i="10"/>
  <c r="J21" i="10"/>
  <c r="E21" i="10"/>
  <c r="J77" i="10" s="1"/>
  <c r="J20" i="10"/>
  <c r="J18" i="10"/>
  <c r="E18" i="10"/>
  <c r="F55" i="10" s="1"/>
  <c r="J17" i="10"/>
  <c r="J15" i="10"/>
  <c r="E15" i="10"/>
  <c r="F77" i="10" s="1"/>
  <c r="J14" i="10"/>
  <c r="J12" i="10"/>
  <c r="J52" i="10" s="1"/>
  <c r="E7" i="10"/>
  <c r="E48" i="10" s="1"/>
  <c r="J37" i="9"/>
  <c r="J36" i="9"/>
  <c r="AY62" i="1" s="1"/>
  <c r="J35" i="9"/>
  <c r="AX62" i="1" s="1"/>
  <c r="BI88" i="9"/>
  <c r="BH88" i="9"/>
  <c r="BG88" i="9"/>
  <c r="BF88" i="9"/>
  <c r="T88" i="9"/>
  <c r="R88" i="9"/>
  <c r="P88" i="9"/>
  <c r="BI84" i="9"/>
  <c r="BH84" i="9"/>
  <c r="BG84" i="9"/>
  <c r="BF84" i="9"/>
  <c r="T84" i="9"/>
  <c r="T83" i="9"/>
  <c r="T82" i="9" s="1"/>
  <c r="T81" i="9" s="1"/>
  <c r="R84" i="9"/>
  <c r="P84" i="9"/>
  <c r="F75" i="9"/>
  <c r="E73" i="9"/>
  <c r="F52" i="9"/>
  <c r="E50" i="9"/>
  <c r="J24" i="9"/>
  <c r="E24" i="9"/>
  <c r="J55" i="9" s="1"/>
  <c r="J23" i="9"/>
  <c r="J21" i="9"/>
  <c r="E21" i="9"/>
  <c r="J77" i="9" s="1"/>
  <c r="J20" i="9"/>
  <c r="J18" i="9"/>
  <c r="E18" i="9"/>
  <c r="F55" i="9" s="1"/>
  <c r="J17" i="9"/>
  <c r="J15" i="9"/>
  <c r="E15" i="9"/>
  <c r="F77" i="9" s="1"/>
  <c r="J14" i="9"/>
  <c r="J12" i="9"/>
  <c r="J52" i="9" s="1"/>
  <c r="E7" i="9"/>
  <c r="E48" i="9"/>
  <c r="J37" i="8"/>
  <c r="J36" i="8"/>
  <c r="AY61" i="1" s="1"/>
  <c r="J35" i="8"/>
  <c r="AX61" i="1" s="1"/>
  <c r="BI88" i="8"/>
  <c r="BH88" i="8"/>
  <c r="BG88" i="8"/>
  <c r="BF88" i="8"/>
  <c r="T88" i="8"/>
  <c r="R88" i="8"/>
  <c r="P88" i="8"/>
  <c r="BI84" i="8"/>
  <c r="BH84" i="8"/>
  <c r="BG84" i="8"/>
  <c r="BF84" i="8"/>
  <c r="T84" i="8"/>
  <c r="R84" i="8"/>
  <c r="P84" i="8"/>
  <c r="F75" i="8"/>
  <c r="E73" i="8"/>
  <c r="F52" i="8"/>
  <c r="E50" i="8"/>
  <c r="J24" i="8"/>
  <c r="E24" i="8"/>
  <c r="J78" i="8" s="1"/>
  <c r="J23" i="8"/>
  <c r="J21" i="8"/>
  <c r="E21" i="8"/>
  <c r="J77" i="8"/>
  <c r="J20" i="8"/>
  <c r="J18" i="8"/>
  <c r="E18" i="8"/>
  <c r="F55" i="8" s="1"/>
  <c r="J17" i="8"/>
  <c r="J15" i="8"/>
  <c r="E15" i="8"/>
  <c r="F77" i="8"/>
  <c r="J14" i="8"/>
  <c r="J12" i="8"/>
  <c r="J75" i="8" s="1"/>
  <c r="E7" i="8"/>
  <c r="E48" i="8" s="1"/>
  <c r="J37" i="7"/>
  <c r="J36" i="7"/>
  <c r="AY60" i="1"/>
  <c r="J35" i="7"/>
  <c r="AX60" i="1"/>
  <c r="BI96" i="7"/>
  <c r="BH96" i="7"/>
  <c r="BG96" i="7"/>
  <c r="BF96" i="7"/>
  <c r="T96" i="7"/>
  <c r="R96" i="7"/>
  <c r="P96" i="7"/>
  <c r="BI92" i="7"/>
  <c r="BH92" i="7"/>
  <c r="BG92" i="7"/>
  <c r="BF92" i="7"/>
  <c r="T92" i="7"/>
  <c r="R92" i="7"/>
  <c r="P92" i="7"/>
  <c r="BI88" i="7"/>
  <c r="BH88" i="7"/>
  <c r="BG88" i="7"/>
  <c r="BF88" i="7"/>
  <c r="T88" i="7"/>
  <c r="R88" i="7"/>
  <c r="P88" i="7"/>
  <c r="BI84" i="7"/>
  <c r="BH84" i="7"/>
  <c r="BG84" i="7"/>
  <c r="BF84" i="7"/>
  <c r="T84" i="7"/>
  <c r="R84" i="7"/>
  <c r="P84" i="7"/>
  <c r="F75" i="7"/>
  <c r="E73" i="7"/>
  <c r="F52" i="7"/>
  <c r="E50" i="7"/>
  <c r="J24" i="7"/>
  <c r="E24" i="7"/>
  <c r="J55" i="7" s="1"/>
  <c r="J23" i="7"/>
  <c r="J21" i="7"/>
  <c r="E21" i="7"/>
  <c r="J54" i="7" s="1"/>
  <c r="J20" i="7"/>
  <c r="J18" i="7"/>
  <c r="E18" i="7"/>
  <c r="F78" i="7" s="1"/>
  <c r="J17" i="7"/>
  <c r="J15" i="7"/>
  <c r="E15" i="7"/>
  <c r="F77" i="7" s="1"/>
  <c r="J14" i="7"/>
  <c r="J12" i="7"/>
  <c r="J52" i="7" s="1"/>
  <c r="E7" i="7"/>
  <c r="E48" i="7"/>
  <c r="J37" i="6"/>
  <c r="J36" i="6"/>
  <c r="AY59" i="1" s="1"/>
  <c r="J35" i="6"/>
  <c r="AX59" i="1" s="1"/>
  <c r="BI88" i="6"/>
  <c r="BH88" i="6"/>
  <c r="BG88" i="6"/>
  <c r="BF88" i="6"/>
  <c r="T88" i="6"/>
  <c r="R88" i="6"/>
  <c r="P88" i="6"/>
  <c r="BI84" i="6"/>
  <c r="BH84" i="6"/>
  <c r="BG84" i="6"/>
  <c r="BF84" i="6"/>
  <c r="T84" i="6"/>
  <c r="R84" i="6"/>
  <c r="P84" i="6"/>
  <c r="F75" i="6"/>
  <c r="E73" i="6"/>
  <c r="F52" i="6"/>
  <c r="E50" i="6"/>
  <c r="J24" i="6"/>
  <c r="E24" i="6"/>
  <c r="J55" i="6"/>
  <c r="J23" i="6"/>
  <c r="J21" i="6"/>
  <c r="E21" i="6"/>
  <c r="J77" i="6" s="1"/>
  <c r="J20" i="6"/>
  <c r="J18" i="6"/>
  <c r="E18" i="6"/>
  <c r="F78" i="6"/>
  <c r="J17" i="6"/>
  <c r="J15" i="6"/>
  <c r="E15" i="6"/>
  <c r="F54" i="6" s="1"/>
  <c r="J14" i="6"/>
  <c r="J12" i="6"/>
  <c r="J75" i="6" s="1"/>
  <c r="E7" i="6"/>
  <c r="E48" i="6" s="1"/>
  <c r="J37" i="5"/>
  <c r="J36" i="5"/>
  <c r="AY58" i="1" s="1"/>
  <c r="J35" i="5"/>
  <c r="AX58" i="1"/>
  <c r="BI96" i="5"/>
  <c r="BH96" i="5"/>
  <c r="BG96" i="5"/>
  <c r="BF96" i="5"/>
  <c r="T96" i="5"/>
  <c r="R96" i="5"/>
  <c r="P96" i="5"/>
  <c r="BI92" i="5"/>
  <c r="BH92" i="5"/>
  <c r="BG92" i="5"/>
  <c r="BF92" i="5"/>
  <c r="T92" i="5"/>
  <c r="R92" i="5"/>
  <c r="P92" i="5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F75" i="5"/>
  <c r="E73" i="5"/>
  <c r="F52" i="5"/>
  <c r="E50" i="5"/>
  <c r="J24" i="5"/>
  <c r="E24" i="5"/>
  <c r="J55" i="5" s="1"/>
  <c r="J23" i="5"/>
  <c r="J21" i="5"/>
  <c r="E21" i="5"/>
  <c r="J54" i="5"/>
  <c r="J20" i="5"/>
  <c r="J18" i="5"/>
  <c r="E18" i="5"/>
  <c r="F55" i="5" s="1"/>
  <c r="J17" i="5"/>
  <c r="J15" i="5"/>
  <c r="E15" i="5"/>
  <c r="F77" i="5"/>
  <c r="J14" i="5"/>
  <c r="J12" i="5"/>
  <c r="J75" i="5" s="1"/>
  <c r="E7" i="5"/>
  <c r="E71" i="5"/>
  <c r="J37" i="4"/>
  <c r="J36" i="4"/>
  <c r="AY57" i="1"/>
  <c r="J35" i="4"/>
  <c r="AX57" i="1" s="1"/>
  <c r="BI88" i="4"/>
  <c r="BH88" i="4"/>
  <c r="BG88" i="4"/>
  <c r="BF88" i="4"/>
  <c r="T88" i="4"/>
  <c r="R88" i="4"/>
  <c r="P88" i="4"/>
  <c r="BI84" i="4"/>
  <c r="BH84" i="4"/>
  <c r="BG84" i="4"/>
  <c r="BF84" i="4"/>
  <c r="T84" i="4"/>
  <c r="T83" i="4" s="1"/>
  <c r="T82" i="4" s="1"/>
  <c r="T81" i="4" s="1"/>
  <c r="R84" i="4"/>
  <c r="R83" i="4"/>
  <c r="R82" i="4" s="1"/>
  <c r="R81" i="4" s="1"/>
  <c r="P84" i="4"/>
  <c r="F75" i="4"/>
  <c r="E73" i="4"/>
  <c r="F52" i="4"/>
  <c r="E50" i="4"/>
  <c r="J24" i="4"/>
  <c r="E24" i="4"/>
  <c r="J55" i="4"/>
  <c r="J23" i="4"/>
  <c r="J21" i="4"/>
  <c r="E21" i="4"/>
  <c r="J54" i="4"/>
  <c r="J20" i="4"/>
  <c r="J18" i="4"/>
  <c r="E18" i="4"/>
  <c r="F78" i="4"/>
  <c r="J17" i="4"/>
  <c r="J15" i="4"/>
  <c r="E15" i="4"/>
  <c r="F54" i="4"/>
  <c r="J14" i="4"/>
  <c r="J12" i="4"/>
  <c r="J75" i="4" s="1"/>
  <c r="E7" i="4"/>
  <c r="E71" i="4"/>
  <c r="J37" i="3"/>
  <c r="J36" i="3"/>
  <c r="AY56" i="1"/>
  <c r="J35" i="3"/>
  <c r="AX56" i="1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55" i="3" s="1"/>
  <c r="J23" i="3"/>
  <c r="J21" i="3"/>
  <c r="E21" i="3"/>
  <c r="J54" i="3" s="1"/>
  <c r="J20" i="3"/>
  <c r="J18" i="3"/>
  <c r="E18" i="3"/>
  <c r="F78" i="3" s="1"/>
  <c r="J17" i="3"/>
  <c r="J15" i="3"/>
  <c r="E15" i="3"/>
  <c r="F77" i="3" s="1"/>
  <c r="J14" i="3"/>
  <c r="J12" i="3"/>
  <c r="J75" i="3" s="1"/>
  <c r="E7" i="3"/>
  <c r="E48" i="3"/>
  <c r="J37" i="2"/>
  <c r="J36" i="2"/>
  <c r="AY55" i="1" s="1"/>
  <c r="J35" i="2"/>
  <c r="AX55" i="1"/>
  <c r="BI89" i="2"/>
  <c r="BH89" i="2"/>
  <c r="BG89" i="2"/>
  <c r="F35" i="2" s="1"/>
  <c r="BF89" i="2"/>
  <c r="T89" i="2"/>
  <c r="R89" i="2"/>
  <c r="P89" i="2"/>
  <c r="BI84" i="2"/>
  <c r="F37" i="2" s="1"/>
  <c r="BH84" i="2"/>
  <c r="BG84" i="2"/>
  <c r="BF84" i="2"/>
  <c r="T84" i="2"/>
  <c r="R84" i="2"/>
  <c r="P84" i="2"/>
  <c r="F75" i="2"/>
  <c r="E73" i="2"/>
  <c r="F52" i="2"/>
  <c r="E50" i="2"/>
  <c r="J24" i="2"/>
  <c r="E24" i="2"/>
  <c r="J78" i="2"/>
  <c r="J23" i="2"/>
  <c r="J21" i="2"/>
  <c r="E21" i="2"/>
  <c r="J77" i="2" s="1"/>
  <c r="J20" i="2"/>
  <c r="J18" i="2"/>
  <c r="E18" i="2"/>
  <c r="F78" i="2"/>
  <c r="J17" i="2"/>
  <c r="J15" i="2"/>
  <c r="E15" i="2"/>
  <c r="F77" i="2" s="1"/>
  <c r="J14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J84" i="4"/>
  <c r="J96" i="12"/>
  <c r="BK88" i="7"/>
  <c r="BK84" i="12"/>
  <c r="BK96" i="12"/>
  <c r="BK84" i="9"/>
  <c r="J88" i="5"/>
  <c r="J84" i="2"/>
  <c r="BK84" i="5"/>
  <c r="J92" i="12"/>
  <c r="BK88" i="10"/>
  <c r="J96" i="5"/>
  <c r="J88" i="6"/>
  <c r="J89" i="2"/>
  <c r="BK84" i="7"/>
  <c r="J92" i="7"/>
  <c r="BK88" i="3"/>
  <c r="BK88" i="6"/>
  <c r="J88" i="11"/>
  <c r="J84" i="6"/>
  <c r="BK88" i="4"/>
  <c r="BK92" i="5"/>
  <c r="J84" i="5"/>
  <c r="BK88" i="5"/>
  <c r="J88" i="12"/>
  <c r="J88" i="8"/>
  <c r="BK89" i="2"/>
  <c r="J88" i="3"/>
  <c r="J84" i="9"/>
  <c r="BK96" i="5"/>
  <c r="J96" i="7"/>
  <c r="BK84" i="2"/>
  <c r="J92" i="5"/>
  <c r="J88" i="9"/>
  <c r="J84" i="3"/>
  <c r="BK84" i="10"/>
  <c r="J84" i="7"/>
  <c r="BK84" i="6"/>
  <c r="J84" i="12"/>
  <c r="BK92" i="7"/>
  <c r="J34" i="2"/>
  <c r="F34" i="10"/>
  <c r="F34" i="2"/>
  <c r="BK88" i="8"/>
  <c r="J84" i="8"/>
  <c r="BK88" i="11"/>
  <c r="BK88" i="12"/>
  <c r="BK88" i="9"/>
  <c r="J84" i="10"/>
  <c r="J88" i="10"/>
  <c r="F36" i="2"/>
  <c r="BK92" i="12"/>
  <c r="BK84" i="3"/>
  <c r="BK84" i="4"/>
  <c r="BK96" i="7"/>
  <c r="J88" i="7"/>
  <c r="J84" i="11"/>
  <c r="J88" i="4"/>
  <c r="BK84" i="11"/>
  <c r="AS54" i="1"/>
  <c r="BK84" i="8"/>
  <c r="BK83" i="8" l="1"/>
  <c r="BK82" i="8" s="1"/>
  <c r="R83" i="8"/>
  <c r="R82" i="8" s="1"/>
  <c r="R81" i="8" s="1"/>
  <c r="P83" i="9"/>
  <c r="P82" i="9" s="1"/>
  <c r="P81" i="9" s="1"/>
  <c r="AU62" i="1" s="1"/>
  <c r="T83" i="10"/>
  <c r="T82" i="10"/>
  <c r="T81" i="10" s="1"/>
  <c r="R83" i="2"/>
  <c r="R82" i="2"/>
  <c r="R81" i="2" s="1"/>
  <c r="BK83" i="5"/>
  <c r="J83" i="5" s="1"/>
  <c r="J61" i="5" s="1"/>
  <c r="T83" i="6"/>
  <c r="T82" i="6" s="1"/>
  <c r="T81" i="6" s="1"/>
  <c r="P83" i="7"/>
  <c r="P82" i="7" s="1"/>
  <c r="P81" i="7" s="1"/>
  <c r="AU60" i="1" s="1"/>
  <c r="BK83" i="4"/>
  <c r="J83" i="4"/>
  <c r="J61" i="4" s="1"/>
  <c r="T83" i="5"/>
  <c r="T82" i="5"/>
  <c r="T81" i="5" s="1"/>
  <c r="R83" i="6"/>
  <c r="R82" i="6" s="1"/>
  <c r="R81" i="6" s="1"/>
  <c r="T83" i="7"/>
  <c r="T82" i="7" s="1"/>
  <c r="T81" i="7" s="1"/>
  <c r="P83" i="10"/>
  <c r="P82" i="10" s="1"/>
  <c r="P81" i="10" s="1"/>
  <c r="AU63" i="1" s="1"/>
  <c r="BK83" i="11"/>
  <c r="J83" i="11"/>
  <c r="J61" i="11" s="1"/>
  <c r="BK83" i="2"/>
  <c r="J83" i="2"/>
  <c r="J61" i="2" s="1"/>
  <c r="R83" i="3"/>
  <c r="R82" i="3" s="1"/>
  <c r="R81" i="3" s="1"/>
  <c r="P83" i="5"/>
  <c r="P82" i="5" s="1"/>
  <c r="P81" i="5" s="1"/>
  <c r="AU58" i="1" s="1"/>
  <c r="T83" i="8"/>
  <c r="T82" i="8" s="1"/>
  <c r="T81" i="8" s="1"/>
  <c r="R83" i="9"/>
  <c r="R82" i="9"/>
  <c r="R81" i="9" s="1"/>
  <c r="P83" i="8"/>
  <c r="P82" i="8"/>
  <c r="P81" i="8" s="1"/>
  <c r="AU61" i="1" s="1"/>
  <c r="P83" i="4"/>
  <c r="P82" i="4"/>
  <c r="P81" i="4"/>
  <c r="AU57" i="1" s="1"/>
  <c r="R83" i="5"/>
  <c r="R82" i="5"/>
  <c r="R81" i="5" s="1"/>
  <c r="P83" i="6"/>
  <c r="P82" i="6"/>
  <c r="P81" i="6" s="1"/>
  <c r="AU59" i="1" s="1"/>
  <c r="BK83" i="7"/>
  <c r="J83" i="7"/>
  <c r="J61" i="7"/>
  <c r="T83" i="3"/>
  <c r="T82" i="3" s="1"/>
  <c r="T81" i="3" s="1"/>
  <c r="R83" i="11"/>
  <c r="R82" i="11"/>
  <c r="R81" i="11" s="1"/>
  <c r="P83" i="3"/>
  <c r="P82" i="3"/>
  <c r="P81" i="3" s="1"/>
  <c r="AU56" i="1" s="1"/>
  <c r="R83" i="10"/>
  <c r="R82" i="10" s="1"/>
  <c r="R81" i="10" s="1"/>
  <c r="P83" i="12"/>
  <c r="P82" i="12"/>
  <c r="P81" i="12"/>
  <c r="AU65" i="1" s="1"/>
  <c r="P83" i="2"/>
  <c r="P82" i="2"/>
  <c r="P81" i="2" s="1"/>
  <c r="AU55" i="1" s="1"/>
  <c r="BK83" i="12"/>
  <c r="J83" i="12"/>
  <c r="J61" i="12"/>
  <c r="R83" i="7"/>
  <c r="R82" i="7" s="1"/>
  <c r="R81" i="7" s="1"/>
  <c r="T83" i="11"/>
  <c r="T82" i="11"/>
  <c r="T81" i="11" s="1"/>
  <c r="T83" i="12"/>
  <c r="T82" i="12"/>
  <c r="T81" i="12" s="1"/>
  <c r="T83" i="2"/>
  <c r="T82" i="2" s="1"/>
  <c r="T81" i="2" s="1"/>
  <c r="BK83" i="3"/>
  <c r="BK82" i="3" s="1"/>
  <c r="BK83" i="6"/>
  <c r="J83" i="6" s="1"/>
  <c r="J61" i="6" s="1"/>
  <c r="BK83" i="9"/>
  <c r="J83" i="9"/>
  <c r="J61" i="9" s="1"/>
  <c r="BK83" i="10"/>
  <c r="J83" i="10"/>
  <c r="J61" i="10" s="1"/>
  <c r="R83" i="12"/>
  <c r="R82" i="12"/>
  <c r="R81" i="12" s="1"/>
  <c r="E48" i="12"/>
  <c r="F54" i="12"/>
  <c r="J75" i="12"/>
  <c r="J77" i="12"/>
  <c r="J78" i="12"/>
  <c r="BE88" i="12"/>
  <c r="F78" i="12"/>
  <c r="BE84" i="12"/>
  <c r="BE92" i="12"/>
  <c r="BE96" i="12"/>
  <c r="BK82" i="10"/>
  <c r="J82" i="10"/>
  <c r="J60" i="10" s="1"/>
  <c r="E48" i="11"/>
  <c r="F55" i="11"/>
  <c r="F54" i="11"/>
  <c r="J55" i="11"/>
  <c r="J75" i="11"/>
  <c r="J54" i="11"/>
  <c r="BE84" i="11"/>
  <c r="BE88" i="11"/>
  <c r="BE84" i="10"/>
  <c r="J54" i="10"/>
  <c r="J75" i="10"/>
  <c r="F54" i="10"/>
  <c r="J55" i="10"/>
  <c r="F78" i="10"/>
  <c r="E71" i="10"/>
  <c r="BE88" i="10"/>
  <c r="BA63" i="1"/>
  <c r="F54" i="9"/>
  <c r="E71" i="9"/>
  <c r="J75" i="9"/>
  <c r="F78" i="9"/>
  <c r="J83" i="8"/>
  <c r="J61" i="8"/>
  <c r="J54" i="9"/>
  <c r="J78" i="9"/>
  <c r="BE88" i="9"/>
  <c r="BE84" i="9"/>
  <c r="J52" i="8"/>
  <c r="J54" i="8"/>
  <c r="J55" i="8"/>
  <c r="BE84" i="8"/>
  <c r="BK82" i="7"/>
  <c r="BK81" i="7"/>
  <c r="J81" i="7" s="1"/>
  <c r="J30" i="7" s="1"/>
  <c r="F54" i="8"/>
  <c r="F78" i="8"/>
  <c r="BE88" i="8"/>
  <c r="E71" i="8"/>
  <c r="F54" i="7"/>
  <c r="E71" i="7"/>
  <c r="J75" i="7"/>
  <c r="J78" i="7"/>
  <c r="BE88" i="7"/>
  <c r="F55" i="7"/>
  <c r="J77" i="7"/>
  <c r="BE84" i="7"/>
  <c r="BE92" i="7"/>
  <c r="BE96" i="7"/>
  <c r="BK82" i="5"/>
  <c r="BK81" i="5" s="1"/>
  <c r="J81" i="5" s="1"/>
  <c r="J30" i="5" s="1"/>
  <c r="J52" i="6"/>
  <c r="J54" i="6"/>
  <c r="E71" i="6"/>
  <c r="J78" i="6"/>
  <c r="BE88" i="6"/>
  <c r="F55" i="6"/>
  <c r="F77" i="6"/>
  <c r="BE84" i="6"/>
  <c r="E48" i="5"/>
  <c r="F78" i="5"/>
  <c r="BE84" i="5"/>
  <c r="BE96" i="5"/>
  <c r="F54" i="5"/>
  <c r="J78" i="5"/>
  <c r="BE92" i="5"/>
  <c r="J52" i="5"/>
  <c r="J77" i="5"/>
  <c r="BE88" i="5"/>
  <c r="J83" i="3"/>
  <c r="J61" i="3" s="1"/>
  <c r="E48" i="4"/>
  <c r="J52" i="4"/>
  <c r="F77" i="4"/>
  <c r="J78" i="4"/>
  <c r="BE88" i="4"/>
  <c r="F55" i="4"/>
  <c r="BE84" i="4"/>
  <c r="J77" i="4"/>
  <c r="J52" i="3"/>
  <c r="J78" i="3"/>
  <c r="BE84" i="3"/>
  <c r="BK82" i="2"/>
  <c r="J82" i="2"/>
  <c r="J60" i="2"/>
  <c r="F54" i="3"/>
  <c r="F55" i="3"/>
  <c r="E71" i="3"/>
  <c r="J77" i="3"/>
  <c r="BE88" i="3"/>
  <c r="BC55" i="1"/>
  <c r="BE89" i="2"/>
  <c r="E48" i="2"/>
  <c r="J52" i="2"/>
  <c r="F54" i="2"/>
  <c r="J54" i="2"/>
  <c r="F55" i="2"/>
  <c r="J55" i="2"/>
  <c r="BE84" i="2"/>
  <c r="BA55" i="1"/>
  <c r="AW55" i="1"/>
  <c r="BB55" i="1"/>
  <c r="BD55" i="1"/>
  <c r="F34" i="6"/>
  <c r="BA59" i="1"/>
  <c r="J34" i="8"/>
  <c r="AW61" i="1" s="1"/>
  <c r="F36" i="5"/>
  <c r="BC58" i="1" s="1"/>
  <c r="F37" i="11"/>
  <c r="BD64" i="1" s="1"/>
  <c r="F36" i="7"/>
  <c r="BC60" i="1"/>
  <c r="F37" i="7"/>
  <c r="BD60" i="1" s="1"/>
  <c r="F36" i="10"/>
  <c r="BC63" i="1" s="1"/>
  <c r="F36" i="3"/>
  <c r="BC56" i="1" s="1"/>
  <c r="F35" i="5"/>
  <c r="BB58" i="1"/>
  <c r="J34" i="12"/>
  <c r="AW65" i="1" s="1"/>
  <c r="F35" i="12"/>
  <c r="BB65" i="1" s="1"/>
  <c r="F34" i="11"/>
  <c r="BA64" i="1" s="1"/>
  <c r="F34" i="4"/>
  <c r="BA57" i="1"/>
  <c r="J34" i="3"/>
  <c r="AW56" i="1" s="1"/>
  <c r="F34" i="7"/>
  <c r="BA60" i="1" s="1"/>
  <c r="J34" i="7"/>
  <c r="AW60" i="1" s="1"/>
  <c r="F35" i="11"/>
  <c r="BB64" i="1"/>
  <c r="J34" i="4"/>
  <c r="AW57" i="1" s="1"/>
  <c r="F34" i="12"/>
  <c r="BA65" i="1"/>
  <c r="F37" i="8"/>
  <c r="BD61" i="1"/>
  <c r="J34" i="11"/>
  <c r="AW64" i="1" s="1"/>
  <c r="J34" i="5"/>
  <c r="AW58" i="1"/>
  <c r="F35" i="9"/>
  <c r="BB62" i="1" s="1"/>
  <c r="F35" i="3"/>
  <c r="BB56" i="1"/>
  <c r="F35" i="10"/>
  <c r="BB63" i="1"/>
  <c r="J34" i="6"/>
  <c r="AW59" i="1" s="1"/>
  <c r="F35" i="4"/>
  <c r="BB57" i="1" s="1"/>
  <c r="F37" i="10"/>
  <c r="BD63" i="1"/>
  <c r="F37" i="12"/>
  <c r="BD65" i="1"/>
  <c r="F35" i="8"/>
  <c r="BB61" i="1" s="1"/>
  <c r="F36" i="4"/>
  <c r="BC57" i="1" s="1"/>
  <c r="F37" i="9"/>
  <c r="BD62" i="1"/>
  <c r="F34" i="8"/>
  <c r="BA61" i="1"/>
  <c r="F35" i="7"/>
  <c r="BB60" i="1" s="1"/>
  <c r="J34" i="10"/>
  <c r="AW63" i="1" s="1"/>
  <c r="F37" i="5"/>
  <c r="BD58" i="1"/>
  <c r="F34" i="3"/>
  <c r="BA56" i="1"/>
  <c r="F36" i="9"/>
  <c r="BC62" i="1" s="1"/>
  <c r="F34" i="9"/>
  <c r="BA62" i="1" s="1"/>
  <c r="F37" i="6"/>
  <c r="BD59" i="1"/>
  <c r="F36" i="12"/>
  <c r="BC65" i="1"/>
  <c r="F36" i="8"/>
  <c r="BC61" i="1" s="1"/>
  <c r="J34" i="9"/>
  <c r="AW62" i="1" s="1"/>
  <c r="F37" i="4"/>
  <c r="BD57" i="1"/>
  <c r="F36" i="11"/>
  <c r="BC64" i="1"/>
  <c r="F34" i="5"/>
  <c r="BA58" i="1" s="1"/>
  <c r="F36" i="6"/>
  <c r="BC59" i="1" s="1"/>
  <c r="F35" i="6"/>
  <c r="BB59" i="1"/>
  <c r="F37" i="3"/>
  <c r="BD56" i="1"/>
  <c r="BK81" i="3" l="1"/>
  <c r="J81" i="3" s="1"/>
  <c r="J59" i="3" s="1"/>
  <c r="J82" i="3"/>
  <c r="J60" i="3" s="1"/>
  <c r="J82" i="8"/>
  <c r="J60" i="8" s="1"/>
  <c r="BK81" i="8"/>
  <c r="J81" i="8" s="1"/>
  <c r="J59" i="8" s="1"/>
  <c r="BK82" i="9"/>
  <c r="BK81" i="9"/>
  <c r="J81" i="9"/>
  <c r="J59" i="9" s="1"/>
  <c r="BK82" i="4"/>
  <c r="J82" i="4"/>
  <c r="J60" i="4"/>
  <c r="BK82" i="6"/>
  <c r="J82" i="6" s="1"/>
  <c r="J60" i="6" s="1"/>
  <c r="BK82" i="12"/>
  <c r="J82" i="12" s="1"/>
  <c r="J60" i="12" s="1"/>
  <c r="BK82" i="11"/>
  <c r="J82" i="11"/>
  <c r="J60" i="11" s="1"/>
  <c r="BK81" i="10"/>
  <c r="J81" i="10"/>
  <c r="J59" i="10" s="1"/>
  <c r="AG60" i="1"/>
  <c r="J82" i="7"/>
  <c r="J60" i="7"/>
  <c r="J59" i="7"/>
  <c r="AG58" i="1"/>
  <c r="J59" i="5"/>
  <c r="J82" i="5"/>
  <c r="J60" i="5" s="1"/>
  <c r="BK81" i="2"/>
  <c r="J81" i="2" s="1"/>
  <c r="J30" i="2" s="1"/>
  <c r="AG55" i="1" s="1"/>
  <c r="BD54" i="1"/>
  <c r="W33" i="1" s="1"/>
  <c r="F33" i="7"/>
  <c r="AZ60" i="1" s="1"/>
  <c r="J33" i="7"/>
  <c r="AV60" i="1" s="1"/>
  <c r="AT60" i="1" s="1"/>
  <c r="AN60" i="1" s="1"/>
  <c r="J33" i="2"/>
  <c r="AV55" i="1" s="1"/>
  <c r="AT55" i="1" s="1"/>
  <c r="F33" i="9"/>
  <c r="AZ62" i="1"/>
  <c r="BB54" i="1"/>
  <c r="AX54" i="1"/>
  <c r="F33" i="6"/>
  <c r="AZ59" i="1"/>
  <c r="J33" i="11"/>
  <c r="AV64" i="1"/>
  <c r="AT64" i="1"/>
  <c r="F33" i="11"/>
  <c r="AZ64" i="1"/>
  <c r="J30" i="8"/>
  <c r="AG61" i="1" s="1"/>
  <c r="BA54" i="1"/>
  <c r="AW54" i="1" s="1"/>
  <c r="AK30" i="1" s="1"/>
  <c r="F33" i="2"/>
  <c r="AZ55" i="1"/>
  <c r="J30" i="3"/>
  <c r="AG56" i="1" s="1"/>
  <c r="F33" i="12"/>
  <c r="AZ65" i="1"/>
  <c r="J33" i="8"/>
  <c r="AV61" i="1" s="1"/>
  <c r="AT61" i="1" s="1"/>
  <c r="J33" i="6"/>
  <c r="AV59" i="1"/>
  <c r="AT59" i="1"/>
  <c r="F33" i="10"/>
  <c r="AZ63" i="1"/>
  <c r="J33" i="5"/>
  <c r="AV58" i="1" s="1"/>
  <c r="AT58" i="1" s="1"/>
  <c r="AN58" i="1" s="1"/>
  <c r="J33" i="12"/>
  <c r="AV65" i="1"/>
  <c r="AT65" i="1" s="1"/>
  <c r="F33" i="5"/>
  <c r="AZ58" i="1" s="1"/>
  <c r="F33" i="4"/>
  <c r="AZ57" i="1"/>
  <c r="J33" i="10"/>
  <c r="AV63" i="1"/>
  <c r="AT63" i="1"/>
  <c r="F33" i="3"/>
  <c r="AZ56" i="1"/>
  <c r="BC54" i="1"/>
  <c r="AY54" i="1" s="1"/>
  <c r="AU54" i="1"/>
  <c r="J33" i="3"/>
  <c r="AV56" i="1"/>
  <c r="AT56" i="1"/>
  <c r="F33" i="8"/>
  <c r="AZ61" i="1" s="1"/>
  <c r="J33" i="4"/>
  <c r="AV57" i="1" s="1"/>
  <c r="AT57" i="1" s="1"/>
  <c r="J33" i="9"/>
  <c r="AV62" i="1"/>
  <c r="AT62" i="1"/>
  <c r="BK81" i="6" l="1"/>
  <c r="J81" i="6"/>
  <c r="J59" i="6" s="1"/>
  <c r="BK81" i="4"/>
  <c r="J81" i="4"/>
  <c r="J59" i="4"/>
  <c r="J82" i="9"/>
  <c r="J60" i="9"/>
  <c r="BK81" i="12"/>
  <c r="J81" i="12"/>
  <c r="BK81" i="11"/>
  <c r="J81" i="11" s="1"/>
  <c r="J30" i="11" s="1"/>
  <c r="AG64" i="1" s="1"/>
  <c r="AN61" i="1"/>
  <c r="J39" i="8"/>
  <c r="J39" i="7"/>
  <c r="J39" i="5"/>
  <c r="AN56" i="1"/>
  <c r="AN55" i="1"/>
  <c r="J39" i="3"/>
  <c r="J59" i="2"/>
  <c r="J39" i="2"/>
  <c r="J30" i="9"/>
  <c r="AG62" i="1"/>
  <c r="W32" i="1"/>
  <c r="J30" i="12"/>
  <c r="AG65" i="1" s="1"/>
  <c r="W31" i="1"/>
  <c r="J30" i="10"/>
  <c r="AG63" i="1" s="1"/>
  <c r="AN63" i="1" s="1"/>
  <c r="W30" i="1"/>
  <c r="AZ54" i="1"/>
  <c r="AV54" i="1"/>
  <c r="AK29" i="1" s="1"/>
  <c r="J39" i="9" l="1"/>
  <c r="J39" i="11"/>
  <c r="J39" i="12"/>
  <c r="J59" i="11"/>
  <c r="J59" i="12"/>
  <c r="J39" i="10"/>
  <c r="AN62" i="1"/>
  <c r="AN65" i="1"/>
  <c r="AN64" i="1"/>
  <c r="AT54" i="1"/>
  <c r="J30" i="4"/>
  <c r="AG57" i="1" s="1"/>
  <c r="W29" i="1"/>
  <c r="J30" i="6"/>
  <c r="AG59" i="1" s="1"/>
  <c r="J39" i="6" l="1"/>
  <c r="J39" i="4"/>
  <c r="AN59" i="1"/>
  <c r="AN57" i="1"/>
  <c r="AG54" i="1"/>
  <c r="AN54" i="1" l="1"/>
  <c r="AK26" i="1"/>
  <c r="AK35" i="1" s="1"/>
</calcChain>
</file>

<file path=xl/sharedStrings.xml><?xml version="1.0" encoding="utf-8"?>
<sst xmlns="http://schemas.openxmlformats.org/spreadsheetml/2006/main" count="2745" uniqueCount="406">
  <si>
    <t>Export Komplet</t>
  </si>
  <si>
    <t>VZ</t>
  </si>
  <si>
    <t>2.0</t>
  </si>
  <si>
    <t>ZAMOK</t>
  </si>
  <si>
    <t>False</t>
  </si>
  <si>
    <t>{1f687a64-c03e-490b-9f26-d27fc33a08b8}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</si>
  <si>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</si>
  <si>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</si>
  <si>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</si>
  <si>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</si>
  <si>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</si>
  <si>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</si>
  <si>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</si>
  <si>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</si>
  <si>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</si>
  <si>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</si>
  <si>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</si>
  <si>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Olomoucko a Šumpersko</t>
  </si>
  <si>
    <t>KSO:</t>
  </si>
  <si>
    <t/>
  </si>
  <si>
    <t>CC-CZ:</t>
  </si>
  <si>
    <t>Místo:</t>
  </si>
  <si>
    <t>Olomoucko a Šumpersko</t>
  </si>
  <si>
    <t>Datum:</t>
  </si>
  <si>
    <t>Zadavatel:</t>
  </si>
  <si>
    <t>IČ:</t>
  </si>
  <si>
    <t>Státní pozemový úřad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</si>
  <si>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</si>
  <si>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</si>
  <si>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</si>
  <si>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</si>
  <si>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</si>
  <si>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</si>
  <si>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</si>
  <si>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</si>
  <si>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</si>
  <si>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</si>
  <si>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</si>
  <si>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</si>
  <si>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</si>
  <si>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</si>
  <si>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</si>
  <si>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</si>
  <si>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</si>
  <si>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</si>
  <si>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</si>
  <si>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</si>
  <si>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</si>
  <si>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</si>
  <si>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</si>
  <si>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</si>
  <si>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</si>
  <si>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</si>
  <si>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</si>
  <si>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</si>
  <si>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</si>
  <si>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</si>
  <si>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</si>
  <si>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</si>
  <si>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</si>
  <si>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</si>
  <si>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</si>
  <si>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</si>
  <si>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</si>
  <si>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</si>
  <si>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</si>
  <si>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</si>
  <si>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</si>
  <si>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</si>
  <si>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</si>
  <si>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</si>
  <si>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</si>
  <si>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</si>
  <si>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</si>
  <si>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</si>
  <si>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506_325 HMZ Velký Týnec</t>
  </si>
  <si>
    <t>STA</t>
  </si>
  <si>
    <t>1</t>
  </si>
  <si>
    <t>{79d7a453-52dd-484c-8ad3-413efb1af6c9}</t>
  </si>
  <si>
    <t>2</t>
  </si>
  <si>
    <t>SO 02</t>
  </si>
  <si>
    <t>506_328 HMZ Velký Týnec</t>
  </si>
  <si>
    <t>{23180a4e-600f-40a6-8999-0bea5083935d}</t>
  </si>
  <si>
    <t>SO 03</t>
  </si>
  <si>
    <t>506_329 HMZ Velký Týnec</t>
  </si>
  <si>
    <t>{fb9597d4-6cc6-499d-9cfc-c7638f495dd9}</t>
  </si>
  <si>
    <t>SO 04</t>
  </si>
  <si>
    <t>506_250 HMZ Přáslavice</t>
  </si>
  <si>
    <t>{61b39cea-1c4c-4b38-a355-8bacd81b3849}</t>
  </si>
  <si>
    <t>SO 05</t>
  </si>
  <si>
    <t>506_113 HMZ Horka</t>
  </si>
  <si>
    <t>{b377548c-7448-453e-a5bb-3dc03dc95fdc}</t>
  </si>
  <si>
    <t>SO 06</t>
  </si>
  <si>
    <t>506_263 HMZ Slavonín</t>
  </si>
  <si>
    <t>{c4da9a95-7b05-4ef1-bc61-e4d708ea9345}</t>
  </si>
  <si>
    <t>SO 07</t>
  </si>
  <si>
    <t>506_264 HMZ Slavonín</t>
  </si>
  <si>
    <t>{61d83601-f39e-4509-85c5-e32fecf8454f}</t>
  </si>
  <si>
    <t>SO 08</t>
  </si>
  <si>
    <t>506_089 - HMZ Nasobůrky</t>
  </si>
  <si>
    <t>{c13d14b8-f439-4643-88a1-a77e715a97fb}</t>
  </si>
  <si>
    <t>SO 09</t>
  </si>
  <si>
    <t>506_247 - HMZ Moravičany</t>
  </si>
  <si>
    <t>{10d995b8-1275-485a-937e-0e9fadcd87a7}</t>
  </si>
  <si>
    <t>SO 10</t>
  </si>
  <si>
    <t>506_248 HMZ Moravičany</t>
  </si>
  <si>
    <t>{37247787-e07c-4524-bfb7-71e158faadc1}</t>
  </si>
  <si>
    <t>SO 11</t>
  </si>
  <si>
    <t>510_104 HOZ Rapotín</t>
  </si>
  <si>
    <t>{1f921a7f-b9d9-4cb5-8286-e347dcca0ea7}</t>
  </si>
  <si>
    <t>KRYCÍ LIST SOUPISU PRACÍ</t>
  </si>
  <si>
    <t>Objekt:</t>
  </si>
  <si>
    <t>SO 01 - 506_325 HMZ Velký Týnec</t>
  </si>
  <si>
    <t>Velký Týnec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</si>
  <si>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</si>
  <si>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</si>
  <si>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</si>
  <si>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</si>
  <si>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</si>
  <si>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</si>
  <si>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</si>
  <si>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</si>
  <si>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</si>
  <si>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</si>
  <si>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</si>
  <si>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</si>
  <si>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</si>
  <si>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</si>
  <si>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</si>
  <si>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</si>
  <si>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</si>
  <si>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</si>
  <si>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</si>
  <si>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</si>
  <si>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</si>
  <si>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</si>
  <si>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</si>
  <si>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</si>
  <si>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</si>
  <si>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</si>
  <si>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</si>
  <si>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</si>
  <si>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</si>
  <si>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496524452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</si>
  <si>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</si>
  <si>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</si>
  <si>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</si>
  <si>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</si>
  <si>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</si>
  <si>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1275*9/10000</t>
  </si>
  <si>
    <t>Součet</t>
  </si>
  <si>
    <t>185803106</t>
  </si>
  <si>
    <t>Shrabání pokoseného divokého porostu s odvozem do 20 km</t>
  </si>
  <si>
    <t>-1026361288</t>
  </si>
  <si>
    <t>Shrabání pokoseného porostu a organických naplavenin s odvozem do 20 km divokého porostu</t>
  </si>
  <si>
    <t>https://podminky.urs.cz/item/CS_URS_2025_01/185803106</t>
  </si>
  <si>
    <t>SO 02 - 506_328 HMZ Velký Týnec</t>
  </si>
  <si>
    <t>241508836</t>
  </si>
  <si>
    <t>300*7/10000</t>
  </si>
  <si>
    <t>784415557</t>
  </si>
  <si>
    <t>SO 03 - 506_329 HMZ Velký Týnec</t>
  </si>
  <si>
    <t>-1408796282</t>
  </si>
  <si>
    <t>100*7/10000</t>
  </si>
  <si>
    <t>1879594729</t>
  </si>
  <si>
    <t>SO 04 - 506_250 HMZ Přáslavice</t>
  </si>
  <si>
    <t>Holice u Olomouce</t>
  </si>
  <si>
    <t>1714707407</t>
  </si>
  <si>
    <t>320*5/10000</t>
  </si>
  <si>
    <t>767034279</t>
  </si>
  <si>
    <t>3</t>
  </si>
  <si>
    <t>111103223</t>
  </si>
  <si>
    <t>Kosení ve vegetačním období vodního rostlinstva na břehu hustého</t>
  </si>
  <si>
    <t>348908685</t>
  </si>
  <si>
    <t>Kosení travin a vodních rostlin ve vegetačním období vodního rostlinstva na břehu hustého</t>
  </si>
  <si>
    <t>https://podminky.urs.cz/item/CS_URS_2025_01/111103223</t>
  </si>
  <si>
    <t>320*2/10000</t>
  </si>
  <si>
    <t>185803107</t>
  </si>
  <si>
    <t>Shrabání pokoseného vodního rostlinstva z břehu i z vody s odvozem do 20 km</t>
  </si>
  <si>
    <t>-587423627</t>
  </si>
  <si>
    <t>Shrabání pokoseného porostu a organických naplavenin s odvozem do 20 km vodního rostlinstva z břehu i z vody</t>
  </si>
  <si>
    <t>https://podminky.urs.cz/item/CS_URS_2025_01/185803107</t>
  </si>
  <si>
    <t>SO 05 - 506_113 HMZ Horka</t>
  </si>
  <si>
    <t>Řepčín</t>
  </si>
  <si>
    <t>333155120</t>
  </si>
  <si>
    <t>200*7/10000</t>
  </si>
  <si>
    <t>-688883031</t>
  </si>
  <si>
    <t>SO 06 - 506_263 HMZ Slavonín</t>
  </si>
  <si>
    <t>Nemilany</t>
  </si>
  <si>
    <t>-1755542521</t>
  </si>
  <si>
    <t>550*2/10000</t>
  </si>
  <si>
    <t>-1961745468</t>
  </si>
  <si>
    <t>-2110253909</t>
  </si>
  <si>
    <t>550*9/10000</t>
  </si>
  <si>
    <t>1296862684</t>
  </si>
  <si>
    <t>SO 07 - 506_264 HMZ Slavonín</t>
  </si>
  <si>
    <t>Slavonín</t>
  </si>
  <si>
    <t>290*11/10000</t>
  </si>
  <si>
    <t>SO 08 - 506_089 - HMZ Nasobůrky</t>
  </si>
  <si>
    <t>Mladeč</t>
  </si>
  <si>
    <t>1964648096</t>
  </si>
  <si>
    <t>200*9/10000</t>
  </si>
  <si>
    <t>1858972745</t>
  </si>
  <si>
    <t>SO 09 - 506_247 - HMZ Moravičany</t>
  </si>
  <si>
    <t>Doubravice nad Moravou</t>
  </si>
  <si>
    <t>1213102823</t>
  </si>
  <si>
    <t>110*7/10000</t>
  </si>
  <si>
    <t>-1798651907</t>
  </si>
  <si>
    <t>SO 10 - 506_248 HMZ Moravičany</t>
  </si>
  <si>
    <t>789060945</t>
  </si>
  <si>
    <t>238317024</t>
  </si>
  <si>
    <t>SO 11 - 510_104 HOZ Rapotín</t>
  </si>
  <si>
    <t>Rapotín</t>
  </si>
  <si>
    <t>739465577</t>
  </si>
  <si>
    <t>480*9/10000</t>
  </si>
  <si>
    <t>-1309003217</t>
  </si>
  <si>
    <t>1739196501</t>
  </si>
  <si>
    <t>258*9/10000</t>
  </si>
  <si>
    <t>-1051023233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</si>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</sst>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0" fontId="20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0" fillId="4" borderId="8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s://podminky.urs.cz/item/CS_URS_2025_01/185803107" TargetMode="External"/><Relationship Id="rId1" Type="http://schemas.openxmlformats.org/officeDocument/2006/relationships/hyperlink" Target="https://podminky.urs.cz/item/CS_URS_2025_01/11110322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s://podminky.urs.cz/item/CS_URS_2025_01/185803107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5_01/185803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23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s://podminky.urs.cz/item/CS_URS_2025_01/18580310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7"/>
  <sheetViews>
    <sheetView showGridLines="0" tabSelected="1" workbookViewId="0">
      <selection activeCell="AI21" sqref="AI21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9" t="s">
        <v>14</v>
      </c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23"/>
      <c r="AQ5" s="23"/>
      <c r="AR5" s="21"/>
      <c r="BE5" s="316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21" t="s">
        <v>17</v>
      </c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23"/>
      <c r="AQ6" s="23"/>
      <c r="AR6" s="21"/>
      <c r="BE6" s="317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7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17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7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17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17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7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17"/>
      <c r="BS13" s="18" t="s">
        <v>6</v>
      </c>
    </row>
    <row r="14" spans="1:74" ht="12.75">
      <c r="B14" s="22"/>
      <c r="C14" s="23"/>
      <c r="D14" s="23"/>
      <c r="E14" s="322" t="s">
        <v>29</v>
      </c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17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7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7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17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7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17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17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7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7"/>
    </row>
    <row r="23" spans="1:71" s="1" customFormat="1" ht="48" customHeight="1">
      <c r="B23" s="22"/>
      <c r="C23" s="23"/>
      <c r="D23" s="23"/>
      <c r="E23" s="324" t="s">
        <v>34</v>
      </c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23"/>
      <c r="AP23" s="23"/>
      <c r="AQ23" s="23"/>
      <c r="AR23" s="21"/>
      <c r="BE23" s="317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7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7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5">
        <f>ROUND(AG54,2)</f>
        <v>0</v>
      </c>
      <c r="AL26" s="326"/>
      <c r="AM26" s="326"/>
      <c r="AN26" s="326"/>
      <c r="AO26" s="326"/>
      <c r="AP26" s="37"/>
      <c r="AQ26" s="37"/>
      <c r="AR26" s="40"/>
      <c r="BE26" s="317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7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7" t="s">
        <v>36</v>
      </c>
      <c r="M28" s="327"/>
      <c r="N28" s="327"/>
      <c r="O28" s="327"/>
      <c r="P28" s="327"/>
      <c r="Q28" s="37"/>
      <c r="R28" s="37"/>
      <c r="S28" s="37"/>
      <c r="T28" s="37"/>
      <c r="U28" s="37"/>
      <c r="V28" s="37"/>
      <c r="W28" s="327" t="s">
        <v>37</v>
      </c>
      <c r="X28" s="327"/>
      <c r="Y28" s="327"/>
      <c r="Z28" s="327"/>
      <c r="AA28" s="327"/>
      <c r="AB28" s="327"/>
      <c r="AC28" s="327"/>
      <c r="AD28" s="327"/>
      <c r="AE28" s="327"/>
      <c r="AF28" s="37"/>
      <c r="AG28" s="37"/>
      <c r="AH28" s="37"/>
      <c r="AI28" s="37"/>
      <c r="AJ28" s="37"/>
      <c r="AK28" s="327" t="s">
        <v>38</v>
      </c>
      <c r="AL28" s="327"/>
      <c r="AM28" s="327"/>
      <c r="AN28" s="327"/>
      <c r="AO28" s="327"/>
      <c r="AP28" s="37"/>
      <c r="AQ28" s="37"/>
      <c r="AR28" s="40"/>
      <c r="BE28" s="317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30">
        <v>0.21</v>
      </c>
      <c r="M29" s="329"/>
      <c r="N29" s="329"/>
      <c r="O29" s="329"/>
      <c r="P29" s="329"/>
      <c r="Q29" s="42"/>
      <c r="R29" s="42"/>
      <c r="S29" s="42"/>
      <c r="T29" s="42"/>
      <c r="U29" s="42"/>
      <c r="V29" s="42"/>
      <c r="W29" s="328">
        <f>ROUND(AZ54, 2)</f>
        <v>0</v>
      </c>
      <c r="X29" s="329"/>
      <c r="Y29" s="329"/>
      <c r="Z29" s="329"/>
      <c r="AA29" s="329"/>
      <c r="AB29" s="329"/>
      <c r="AC29" s="329"/>
      <c r="AD29" s="329"/>
      <c r="AE29" s="329"/>
      <c r="AF29" s="42"/>
      <c r="AG29" s="42"/>
      <c r="AH29" s="42"/>
      <c r="AI29" s="42"/>
      <c r="AJ29" s="42"/>
      <c r="AK29" s="328">
        <f>ROUND(AV54, 2)</f>
        <v>0</v>
      </c>
      <c r="AL29" s="329"/>
      <c r="AM29" s="329"/>
      <c r="AN29" s="329"/>
      <c r="AO29" s="329"/>
      <c r="AP29" s="42"/>
      <c r="AQ29" s="42"/>
      <c r="AR29" s="43"/>
      <c r="BE29" s="318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30">
        <v>0.12</v>
      </c>
      <c r="M30" s="329"/>
      <c r="N30" s="329"/>
      <c r="O30" s="329"/>
      <c r="P30" s="329"/>
      <c r="Q30" s="42"/>
      <c r="R30" s="42"/>
      <c r="S30" s="42"/>
      <c r="T30" s="42"/>
      <c r="U30" s="42"/>
      <c r="V30" s="42"/>
      <c r="W30" s="328">
        <f>ROUND(BA54, 2)</f>
        <v>0</v>
      </c>
      <c r="X30" s="329"/>
      <c r="Y30" s="329"/>
      <c r="Z30" s="329"/>
      <c r="AA30" s="329"/>
      <c r="AB30" s="329"/>
      <c r="AC30" s="329"/>
      <c r="AD30" s="329"/>
      <c r="AE30" s="329"/>
      <c r="AF30" s="42"/>
      <c r="AG30" s="42"/>
      <c r="AH30" s="42"/>
      <c r="AI30" s="42"/>
      <c r="AJ30" s="42"/>
      <c r="AK30" s="328">
        <f>ROUND(AW54, 2)</f>
        <v>0</v>
      </c>
      <c r="AL30" s="329"/>
      <c r="AM30" s="329"/>
      <c r="AN30" s="329"/>
      <c r="AO30" s="329"/>
      <c r="AP30" s="42"/>
      <c r="AQ30" s="42"/>
      <c r="AR30" s="43"/>
      <c r="BE30" s="318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30">
        <v>0.21</v>
      </c>
      <c r="M31" s="329"/>
      <c r="N31" s="329"/>
      <c r="O31" s="329"/>
      <c r="P31" s="329"/>
      <c r="Q31" s="42"/>
      <c r="R31" s="42"/>
      <c r="S31" s="42"/>
      <c r="T31" s="42"/>
      <c r="U31" s="42"/>
      <c r="V31" s="42"/>
      <c r="W31" s="328">
        <f>ROUND(BB54, 2)</f>
        <v>0</v>
      </c>
      <c r="X31" s="329"/>
      <c r="Y31" s="329"/>
      <c r="Z31" s="329"/>
      <c r="AA31" s="329"/>
      <c r="AB31" s="329"/>
      <c r="AC31" s="329"/>
      <c r="AD31" s="329"/>
      <c r="AE31" s="329"/>
      <c r="AF31" s="42"/>
      <c r="AG31" s="42"/>
      <c r="AH31" s="42"/>
      <c r="AI31" s="42"/>
      <c r="AJ31" s="42"/>
      <c r="AK31" s="328">
        <v>0</v>
      </c>
      <c r="AL31" s="329"/>
      <c r="AM31" s="329"/>
      <c r="AN31" s="329"/>
      <c r="AO31" s="329"/>
      <c r="AP31" s="42"/>
      <c r="AQ31" s="42"/>
      <c r="AR31" s="43"/>
      <c r="BE31" s="318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30">
        <v>0.12</v>
      </c>
      <c r="M32" s="329"/>
      <c r="N32" s="329"/>
      <c r="O32" s="329"/>
      <c r="P32" s="329"/>
      <c r="Q32" s="42"/>
      <c r="R32" s="42"/>
      <c r="S32" s="42"/>
      <c r="T32" s="42"/>
      <c r="U32" s="42"/>
      <c r="V32" s="42"/>
      <c r="W32" s="328">
        <f>ROUND(BC54, 2)</f>
        <v>0</v>
      </c>
      <c r="X32" s="329"/>
      <c r="Y32" s="329"/>
      <c r="Z32" s="329"/>
      <c r="AA32" s="329"/>
      <c r="AB32" s="329"/>
      <c r="AC32" s="329"/>
      <c r="AD32" s="329"/>
      <c r="AE32" s="329"/>
      <c r="AF32" s="42"/>
      <c r="AG32" s="42"/>
      <c r="AH32" s="42"/>
      <c r="AI32" s="42"/>
      <c r="AJ32" s="42"/>
      <c r="AK32" s="328">
        <v>0</v>
      </c>
      <c r="AL32" s="329"/>
      <c r="AM32" s="329"/>
      <c r="AN32" s="329"/>
      <c r="AO32" s="329"/>
      <c r="AP32" s="42"/>
      <c r="AQ32" s="42"/>
      <c r="AR32" s="43"/>
      <c r="BE32" s="318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30">
        <v>0</v>
      </c>
      <c r="M33" s="329"/>
      <c r="N33" s="329"/>
      <c r="O33" s="329"/>
      <c r="P33" s="329"/>
      <c r="Q33" s="42"/>
      <c r="R33" s="42"/>
      <c r="S33" s="42"/>
      <c r="T33" s="42"/>
      <c r="U33" s="42"/>
      <c r="V33" s="42"/>
      <c r="W33" s="328">
        <f>ROUND(BD54, 2)</f>
        <v>0</v>
      </c>
      <c r="X33" s="329"/>
      <c r="Y33" s="329"/>
      <c r="Z33" s="329"/>
      <c r="AA33" s="329"/>
      <c r="AB33" s="329"/>
      <c r="AC33" s="329"/>
      <c r="AD33" s="329"/>
      <c r="AE33" s="329"/>
      <c r="AF33" s="42"/>
      <c r="AG33" s="42"/>
      <c r="AH33" s="42"/>
      <c r="AI33" s="42"/>
      <c r="AJ33" s="42"/>
      <c r="AK33" s="328">
        <v>0</v>
      </c>
      <c r="AL33" s="329"/>
      <c r="AM33" s="329"/>
      <c r="AN33" s="329"/>
      <c r="AO33" s="329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34" t="s">
        <v>47</v>
      </c>
      <c r="Y35" s="332"/>
      <c r="Z35" s="332"/>
      <c r="AA35" s="332"/>
      <c r="AB35" s="332"/>
      <c r="AC35" s="46"/>
      <c r="AD35" s="46"/>
      <c r="AE35" s="46"/>
      <c r="AF35" s="46"/>
      <c r="AG35" s="46"/>
      <c r="AH35" s="46"/>
      <c r="AI35" s="46"/>
      <c r="AJ35" s="46"/>
      <c r="AK35" s="331">
        <f>SUM(AK26:AK33)</f>
        <v>0</v>
      </c>
      <c r="AL35" s="332"/>
      <c r="AM35" s="332"/>
      <c r="AN35" s="332"/>
      <c r="AO35" s="333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2025/06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3" t="str">
        <f>K6</f>
        <v>Údržba HOZ Olomoucko a Šumpersko</v>
      </c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Olomoucko a Šumpersko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9" t="str">
        <f>IF(AN8= "","",AN8)</f>
        <v>Vyplň údaj</v>
      </c>
      <c r="AN47" s="339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Státní pozemový úřad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40" t="str">
        <f>IF(E17="","",E17)</f>
        <v>Státní pozemový úřad</v>
      </c>
      <c r="AN49" s="341"/>
      <c r="AO49" s="341"/>
      <c r="AP49" s="341"/>
      <c r="AQ49" s="37"/>
      <c r="AR49" s="40"/>
      <c r="AS49" s="342" t="s">
        <v>49</v>
      </c>
      <c r="AT49" s="343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40" t="str">
        <f>IF(E20="","",E20)</f>
        <v>Státní pozemový úřad</v>
      </c>
      <c r="AN50" s="341"/>
      <c r="AO50" s="341"/>
      <c r="AP50" s="341"/>
      <c r="AQ50" s="37"/>
      <c r="AR50" s="40"/>
      <c r="AS50" s="344"/>
      <c r="AT50" s="345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6"/>
      <c r="AT51" s="347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09" t="s">
        <v>50</v>
      </c>
      <c r="D52" s="310"/>
      <c r="E52" s="310"/>
      <c r="F52" s="310"/>
      <c r="G52" s="310"/>
      <c r="H52" s="67"/>
      <c r="I52" s="312" t="s">
        <v>51</v>
      </c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38" t="s">
        <v>52</v>
      </c>
      <c r="AH52" s="310"/>
      <c r="AI52" s="310"/>
      <c r="AJ52" s="310"/>
      <c r="AK52" s="310"/>
      <c r="AL52" s="310"/>
      <c r="AM52" s="310"/>
      <c r="AN52" s="312" t="s">
        <v>53</v>
      </c>
      <c r="AO52" s="310"/>
      <c r="AP52" s="310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5">
        <f>ROUND(SUM(AG55:AG65),2)</f>
        <v>0</v>
      </c>
      <c r="AH54" s="315"/>
      <c r="AI54" s="315"/>
      <c r="AJ54" s="315"/>
      <c r="AK54" s="315"/>
      <c r="AL54" s="315"/>
      <c r="AM54" s="315"/>
      <c r="AN54" s="348">
        <f t="shared" ref="AN54:AN65" si="0">SUM(AG54,AT54)</f>
        <v>0</v>
      </c>
      <c r="AO54" s="348"/>
      <c r="AP54" s="348"/>
      <c r="AQ54" s="79" t="s">
        <v>19</v>
      </c>
      <c r="AR54" s="80"/>
      <c r="AS54" s="81">
        <f>ROUND(SUM(AS55:AS65),2)</f>
        <v>0</v>
      </c>
      <c r="AT54" s="82">
        <f t="shared" ref="AT54:AT65" si="1">ROUND(SUM(AV54:AW54),2)</f>
        <v>0</v>
      </c>
      <c r="AU54" s="83">
        <f>ROUND(SUM(AU55:AU65),5)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ROUND(SUM(AZ55:AZ65),2)</f>
        <v>0</v>
      </c>
      <c r="BA54" s="82">
        <f>ROUND(SUM(BA55:BA65),2)</f>
        <v>0</v>
      </c>
      <c r="BB54" s="82">
        <f>ROUND(SUM(BB55:BB65),2)</f>
        <v>0</v>
      </c>
      <c r="BC54" s="82">
        <f>ROUND(SUM(BC55:BC65),2)</f>
        <v>0</v>
      </c>
      <c r="BD54" s="84">
        <f>ROUND(SUM(BD55:BD65),2)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7" t="s">
        <v>73</v>
      </c>
      <c r="B55" s="88"/>
      <c r="C55" s="89"/>
      <c r="D55" s="311" t="s">
        <v>74</v>
      </c>
      <c r="E55" s="311"/>
      <c r="F55" s="311"/>
      <c r="G55" s="311"/>
      <c r="H55" s="311"/>
      <c r="I55" s="90"/>
      <c r="J55" s="311" t="s">
        <v>75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36">
        <f>'SO 01 - 506_325 HMZ Velký...'!J30</f>
        <v>0</v>
      </c>
      <c r="AH55" s="337"/>
      <c r="AI55" s="337"/>
      <c r="AJ55" s="337"/>
      <c r="AK55" s="337"/>
      <c r="AL55" s="337"/>
      <c r="AM55" s="337"/>
      <c r="AN55" s="336">
        <f t="shared" si="0"/>
        <v>0</v>
      </c>
      <c r="AO55" s="337"/>
      <c r="AP55" s="337"/>
      <c r="AQ55" s="91" t="s">
        <v>76</v>
      </c>
      <c r="AR55" s="92"/>
      <c r="AS55" s="93">
        <v>0</v>
      </c>
      <c r="AT55" s="94">
        <f t="shared" si="1"/>
        <v>0</v>
      </c>
      <c r="AU55" s="95">
        <f>'SO 01 - 506_325 HMZ Velký...'!P81</f>
        <v>0</v>
      </c>
      <c r="AV55" s="94">
        <f>'SO 01 - 506_325 HMZ Velký...'!J33</f>
        <v>0</v>
      </c>
      <c r="AW55" s="94">
        <f>'SO 01 - 506_325 HMZ Velký...'!J34</f>
        <v>0</v>
      </c>
      <c r="AX55" s="94">
        <f>'SO 01 - 506_325 HMZ Velký...'!J35</f>
        <v>0</v>
      </c>
      <c r="AY55" s="94">
        <f>'SO 01 - 506_325 HMZ Velký...'!J36</f>
        <v>0</v>
      </c>
      <c r="AZ55" s="94">
        <f>'SO 01 - 506_325 HMZ Velký...'!F33</f>
        <v>0</v>
      </c>
      <c r="BA55" s="94">
        <f>'SO 01 - 506_325 HMZ Velký...'!F34</f>
        <v>0</v>
      </c>
      <c r="BB55" s="94">
        <f>'SO 01 - 506_325 HMZ Velký...'!F35</f>
        <v>0</v>
      </c>
      <c r="BC55" s="94">
        <f>'SO 01 - 506_325 HMZ Velký...'!F36</f>
        <v>0</v>
      </c>
      <c r="BD55" s="96">
        <f>'SO 01 - 506_325 HMZ Velký...'!F37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4.45" customHeight="1">
      <c r="A56" s="87" t="s">
        <v>73</v>
      </c>
      <c r="B56" s="88"/>
      <c r="C56" s="89"/>
      <c r="D56" s="311" t="s">
        <v>80</v>
      </c>
      <c r="E56" s="311"/>
      <c r="F56" s="311"/>
      <c r="G56" s="311"/>
      <c r="H56" s="311"/>
      <c r="I56" s="90"/>
      <c r="J56" s="311" t="s">
        <v>81</v>
      </c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36">
        <f>'SO 02 - 506_328 HMZ Velký...'!J30</f>
        <v>0</v>
      </c>
      <c r="AH56" s="337"/>
      <c r="AI56" s="337"/>
      <c r="AJ56" s="337"/>
      <c r="AK56" s="337"/>
      <c r="AL56" s="337"/>
      <c r="AM56" s="337"/>
      <c r="AN56" s="336">
        <f t="shared" si="0"/>
        <v>0</v>
      </c>
      <c r="AO56" s="337"/>
      <c r="AP56" s="337"/>
      <c r="AQ56" s="91" t="s">
        <v>76</v>
      </c>
      <c r="AR56" s="92"/>
      <c r="AS56" s="93">
        <v>0</v>
      </c>
      <c r="AT56" s="94">
        <f t="shared" si="1"/>
        <v>0</v>
      </c>
      <c r="AU56" s="95">
        <f>'SO 02 - 506_328 HMZ Velký...'!P81</f>
        <v>0</v>
      </c>
      <c r="AV56" s="94">
        <f>'SO 02 - 506_328 HMZ Velký...'!J33</f>
        <v>0</v>
      </c>
      <c r="AW56" s="94">
        <f>'SO 02 - 506_328 HMZ Velký...'!J34</f>
        <v>0</v>
      </c>
      <c r="AX56" s="94">
        <f>'SO 02 - 506_328 HMZ Velký...'!J35</f>
        <v>0</v>
      </c>
      <c r="AY56" s="94">
        <f>'SO 02 - 506_328 HMZ Velký...'!J36</f>
        <v>0</v>
      </c>
      <c r="AZ56" s="94">
        <f>'SO 02 - 506_328 HMZ Velký...'!F33</f>
        <v>0</v>
      </c>
      <c r="BA56" s="94">
        <f>'SO 02 - 506_328 HMZ Velký...'!F34</f>
        <v>0</v>
      </c>
      <c r="BB56" s="94">
        <f>'SO 02 - 506_328 HMZ Velký...'!F35</f>
        <v>0</v>
      </c>
      <c r="BC56" s="94">
        <f>'SO 02 - 506_328 HMZ Velký...'!F36</f>
        <v>0</v>
      </c>
      <c r="BD56" s="96">
        <f>'SO 02 - 506_328 HMZ Velký...'!F37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7" customFormat="1" ht="14.45" customHeight="1">
      <c r="A57" s="87" t="s">
        <v>73</v>
      </c>
      <c r="B57" s="88"/>
      <c r="C57" s="89"/>
      <c r="D57" s="311" t="s">
        <v>83</v>
      </c>
      <c r="E57" s="311"/>
      <c r="F57" s="311"/>
      <c r="G57" s="311"/>
      <c r="H57" s="311"/>
      <c r="I57" s="90"/>
      <c r="J57" s="311" t="s">
        <v>84</v>
      </c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36">
        <f>'SO 03 - 506_329 HMZ Velký...'!J30</f>
        <v>0</v>
      </c>
      <c r="AH57" s="337"/>
      <c r="AI57" s="337"/>
      <c r="AJ57" s="337"/>
      <c r="AK57" s="337"/>
      <c r="AL57" s="337"/>
      <c r="AM57" s="337"/>
      <c r="AN57" s="336">
        <f t="shared" si="0"/>
        <v>0</v>
      </c>
      <c r="AO57" s="337"/>
      <c r="AP57" s="337"/>
      <c r="AQ57" s="91" t="s">
        <v>76</v>
      </c>
      <c r="AR57" s="92"/>
      <c r="AS57" s="93">
        <v>0</v>
      </c>
      <c r="AT57" s="94">
        <f t="shared" si="1"/>
        <v>0</v>
      </c>
      <c r="AU57" s="95">
        <f>'SO 03 - 506_329 HMZ Velký...'!P81</f>
        <v>0</v>
      </c>
      <c r="AV57" s="94">
        <f>'SO 03 - 506_329 HMZ Velký...'!J33</f>
        <v>0</v>
      </c>
      <c r="AW57" s="94">
        <f>'SO 03 - 506_329 HMZ Velký...'!J34</f>
        <v>0</v>
      </c>
      <c r="AX57" s="94">
        <f>'SO 03 - 506_329 HMZ Velký...'!J35</f>
        <v>0</v>
      </c>
      <c r="AY57" s="94">
        <f>'SO 03 - 506_329 HMZ Velký...'!J36</f>
        <v>0</v>
      </c>
      <c r="AZ57" s="94">
        <f>'SO 03 - 506_329 HMZ Velký...'!F33</f>
        <v>0</v>
      </c>
      <c r="BA57" s="94">
        <f>'SO 03 - 506_329 HMZ Velký...'!F34</f>
        <v>0</v>
      </c>
      <c r="BB57" s="94">
        <f>'SO 03 - 506_329 HMZ Velký...'!F35</f>
        <v>0</v>
      </c>
      <c r="BC57" s="94">
        <f>'SO 03 - 506_329 HMZ Velký...'!F36</f>
        <v>0</v>
      </c>
      <c r="BD57" s="96">
        <f>'SO 03 - 506_329 HMZ Velký...'!F37</f>
        <v>0</v>
      </c>
      <c r="BT57" s="97" t="s">
        <v>77</v>
      </c>
      <c r="BV57" s="97" t="s">
        <v>71</v>
      </c>
      <c r="BW57" s="97" t="s">
        <v>85</v>
      </c>
      <c r="BX57" s="97" t="s">
        <v>5</v>
      </c>
      <c r="CL57" s="97" t="s">
        <v>19</v>
      </c>
      <c r="CM57" s="97" t="s">
        <v>79</v>
      </c>
    </row>
    <row r="58" spans="1:91" s="7" customFormat="1" ht="14.45" customHeight="1">
      <c r="A58" s="87" t="s">
        <v>73</v>
      </c>
      <c r="B58" s="88"/>
      <c r="C58" s="89"/>
      <c r="D58" s="311" t="s">
        <v>86</v>
      </c>
      <c r="E58" s="311"/>
      <c r="F58" s="311"/>
      <c r="G58" s="311"/>
      <c r="H58" s="311"/>
      <c r="I58" s="90"/>
      <c r="J58" s="311" t="s">
        <v>87</v>
      </c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36">
        <f>'SO 04 - 506_250 HMZ Přásl...'!J30</f>
        <v>0</v>
      </c>
      <c r="AH58" s="337"/>
      <c r="AI58" s="337"/>
      <c r="AJ58" s="337"/>
      <c r="AK58" s="337"/>
      <c r="AL58" s="337"/>
      <c r="AM58" s="337"/>
      <c r="AN58" s="336">
        <f t="shared" si="0"/>
        <v>0</v>
      </c>
      <c r="AO58" s="337"/>
      <c r="AP58" s="337"/>
      <c r="AQ58" s="91" t="s">
        <v>76</v>
      </c>
      <c r="AR58" s="92"/>
      <c r="AS58" s="93">
        <v>0</v>
      </c>
      <c r="AT58" s="94">
        <f t="shared" si="1"/>
        <v>0</v>
      </c>
      <c r="AU58" s="95">
        <f>'SO 04 - 506_250 HMZ Přásl...'!P81</f>
        <v>0</v>
      </c>
      <c r="AV58" s="94">
        <f>'SO 04 - 506_250 HMZ Přásl...'!J33</f>
        <v>0</v>
      </c>
      <c r="AW58" s="94">
        <f>'SO 04 - 506_250 HMZ Přásl...'!J34</f>
        <v>0</v>
      </c>
      <c r="AX58" s="94">
        <f>'SO 04 - 506_250 HMZ Přásl...'!J35</f>
        <v>0</v>
      </c>
      <c r="AY58" s="94">
        <f>'SO 04 - 506_250 HMZ Přásl...'!J36</f>
        <v>0</v>
      </c>
      <c r="AZ58" s="94">
        <f>'SO 04 - 506_250 HMZ Přásl...'!F33</f>
        <v>0</v>
      </c>
      <c r="BA58" s="94">
        <f>'SO 04 - 506_250 HMZ Přásl...'!F34</f>
        <v>0</v>
      </c>
      <c r="BB58" s="94">
        <f>'SO 04 - 506_250 HMZ Přásl...'!F35</f>
        <v>0</v>
      </c>
      <c r="BC58" s="94">
        <f>'SO 04 - 506_250 HMZ Přásl...'!F36</f>
        <v>0</v>
      </c>
      <c r="BD58" s="96">
        <f>'SO 04 - 506_250 HMZ Přásl...'!F37</f>
        <v>0</v>
      </c>
      <c r="BT58" s="97" t="s">
        <v>77</v>
      </c>
      <c r="BV58" s="97" t="s">
        <v>71</v>
      </c>
      <c r="BW58" s="97" t="s">
        <v>88</v>
      </c>
      <c r="BX58" s="97" t="s">
        <v>5</v>
      </c>
      <c r="CL58" s="97" t="s">
        <v>19</v>
      </c>
      <c r="CM58" s="97" t="s">
        <v>79</v>
      </c>
    </row>
    <row r="59" spans="1:91" s="7" customFormat="1" ht="14.45" customHeight="1">
      <c r="A59" s="87" t="s">
        <v>73</v>
      </c>
      <c r="B59" s="88"/>
      <c r="C59" s="89"/>
      <c r="D59" s="311" t="s">
        <v>89</v>
      </c>
      <c r="E59" s="311"/>
      <c r="F59" s="311"/>
      <c r="G59" s="311"/>
      <c r="H59" s="311"/>
      <c r="I59" s="90"/>
      <c r="J59" s="311" t="s">
        <v>90</v>
      </c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36">
        <f>'SO 05 - 506_113 HMZ Horka'!J30</f>
        <v>0</v>
      </c>
      <c r="AH59" s="337"/>
      <c r="AI59" s="337"/>
      <c r="AJ59" s="337"/>
      <c r="AK59" s="337"/>
      <c r="AL59" s="337"/>
      <c r="AM59" s="337"/>
      <c r="AN59" s="336">
        <f t="shared" si="0"/>
        <v>0</v>
      </c>
      <c r="AO59" s="337"/>
      <c r="AP59" s="337"/>
      <c r="AQ59" s="91" t="s">
        <v>76</v>
      </c>
      <c r="AR59" s="92"/>
      <c r="AS59" s="93">
        <v>0</v>
      </c>
      <c r="AT59" s="94">
        <f t="shared" si="1"/>
        <v>0</v>
      </c>
      <c r="AU59" s="95">
        <f>'SO 05 - 506_113 HMZ Horka'!P81</f>
        <v>0</v>
      </c>
      <c r="AV59" s="94">
        <f>'SO 05 - 506_113 HMZ Horka'!J33</f>
        <v>0</v>
      </c>
      <c r="AW59" s="94">
        <f>'SO 05 - 506_113 HMZ Horka'!J34</f>
        <v>0</v>
      </c>
      <c r="AX59" s="94">
        <f>'SO 05 - 506_113 HMZ Horka'!J35</f>
        <v>0</v>
      </c>
      <c r="AY59" s="94">
        <f>'SO 05 - 506_113 HMZ Horka'!J36</f>
        <v>0</v>
      </c>
      <c r="AZ59" s="94">
        <f>'SO 05 - 506_113 HMZ Horka'!F33</f>
        <v>0</v>
      </c>
      <c r="BA59" s="94">
        <f>'SO 05 - 506_113 HMZ Horka'!F34</f>
        <v>0</v>
      </c>
      <c r="BB59" s="94">
        <f>'SO 05 - 506_113 HMZ Horka'!F35</f>
        <v>0</v>
      </c>
      <c r="BC59" s="94">
        <f>'SO 05 - 506_113 HMZ Horka'!F36</f>
        <v>0</v>
      </c>
      <c r="BD59" s="96">
        <f>'SO 05 - 506_113 HMZ Horka'!F37</f>
        <v>0</v>
      </c>
      <c r="BT59" s="97" t="s">
        <v>77</v>
      </c>
      <c r="BV59" s="97" t="s">
        <v>71</v>
      </c>
      <c r="BW59" s="97" t="s">
        <v>91</v>
      </c>
      <c r="BX59" s="97" t="s">
        <v>5</v>
      </c>
      <c r="CL59" s="97" t="s">
        <v>19</v>
      </c>
      <c r="CM59" s="97" t="s">
        <v>79</v>
      </c>
    </row>
    <row r="60" spans="1:91" s="7" customFormat="1" ht="14.45" customHeight="1">
      <c r="A60" s="87" t="s">
        <v>73</v>
      </c>
      <c r="B60" s="88"/>
      <c r="C60" s="89"/>
      <c r="D60" s="311" t="s">
        <v>92</v>
      </c>
      <c r="E60" s="311"/>
      <c r="F60" s="311"/>
      <c r="G60" s="311"/>
      <c r="H60" s="311"/>
      <c r="I60" s="90"/>
      <c r="J60" s="311" t="s">
        <v>93</v>
      </c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36">
        <f>'SO 06 - 506_263 HMZ Slavonín'!J30</f>
        <v>0</v>
      </c>
      <c r="AH60" s="337"/>
      <c r="AI60" s="337"/>
      <c r="AJ60" s="337"/>
      <c r="AK60" s="337"/>
      <c r="AL60" s="337"/>
      <c r="AM60" s="337"/>
      <c r="AN60" s="336">
        <f t="shared" si="0"/>
        <v>0</v>
      </c>
      <c r="AO60" s="337"/>
      <c r="AP60" s="337"/>
      <c r="AQ60" s="91" t="s">
        <v>76</v>
      </c>
      <c r="AR60" s="92"/>
      <c r="AS60" s="93">
        <v>0</v>
      </c>
      <c r="AT60" s="94">
        <f t="shared" si="1"/>
        <v>0</v>
      </c>
      <c r="AU60" s="95">
        <f>'SO 06 - 506_263 HMZ Slavonín'!P81</f>
        <v>0</v>
      </c>
      <c r="AV60" s="94">
        <f>'SO 06 - 506_263 HMZ Slavonín'!J33</f>
        <v>0</v>
      </c>
      <c r="AW60" s="94">
        <f>'SO 06 - 506_263 HMZ Slavonín'!J34</f>
        <v>0</v>
      </c>
      <c r="AX60" s="94">
        <f>'SO 06 - 506_263 HMZ Slavonín'!J35</f>
        <v>0</v>
      </c>
      <c r="AY60" s="94">
        <f>'SO 06 - 506_263 HMZ Slavonín'!J36</f>
        <v>0</v>
      </c>
      <c r="AZ60" s="94">
        <f>'SO 06 - 506_263 HMZ Slavonín'!F33</f>
        <v>0</v>
      </c>
      <c r="BA60" s="94">
        <f>'SO 06 - 506_263 HMZ Slavonín'!F34</f>
        <v>0</v>
      </c>
      <c r="BB60" s="94">
        <f>'SO 06 - 506_263 HMZ Slavonín'!F35</f>
        <v>0</v>
      </c>
      <c r="BC60" s="94">
        <f>'SO 06 - 506_263 HMZ Slavonín'!F36</f>
        <v>0</v>
      </c>
      <c r="BD60" s="96">
        <f>'SO 06 - 506_263 HMZ Slavonín'!F37</f>
        <v>0</v>
      </c>
      <c r="BT60" s="97" t="s">
        <v>77</v>
      </c>
      <c r="BV60" s="97" t="s">
        <v>71</v>
      </c>
      <c r="BW60" s="97" t="s">
        <v>94</v>
      </c>
      <c r="BX60" s="97" t="s">
        <v>5</v>
      </c>
      <c r="CL60" s="97" t="s">
        <v>19</v>
      </c>
      <c r="CM60" s="97" t="s">
        <v>79</v>
      </c>
    </row>
    <row r="61" spans="1:91" s="7" customFormat="1" ht="14.45" customHeight="1">
      <c r="A61" s="87" t="s">
        <v>73</v>
      </c>
      <c r="B61" s="88"/>
      <c r="C61" s="89"/>
      <c r="D61" s="311" t="s">
        <v>95</v>
      </c>
      <c r="E61" s="311"/>
      <c r="F61" s="311"/>
      <c r="G61" s="311"/>
      <c r="H61" s="311"/>
      <c r="I61" s="90"/>
      <c r="J61" s="311" t="s">
        <v>96</v>
      </c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36">
        <f>'SO 07 - 506_264 HMZ Slavonín'!J30</f>
        <v>0</v>
      </c>
      <c r="AH61" s="337"/>
      <c r="AI61" s="337"/>
      <c r="AJ61" s="337"/>
      <c r="AK61" s="337"/>
      <c r="AL61" s="337"/>
      <c r="AM61" s="337"/>
      <c r="AN61" s="336">
        <f t="shared" si="0"/>
        <v>0</v>
      </c>
      <c r="AO61" s="337"/>
      <c r="AP61" s="337"/>
      <c r="AQ61" s="91" t="s">
        <v>76</v>
      </c>
      <c r="AR61" s="92"/>
      <c r="AS61" s="93">
        <v>0</v>
      </c>
      <c r="AT61" s="94">
        <f t="shared" si="1"/>
        <v>0</v>
      </c>
      <c r="AU61" s="95">
        <f>'SO 07 - 506_264 HMZ Slavonín'!P81</f>
        <v>0</v>
      </c>
      <c r="AV61" s="94">
        <f>'SO 07 - 506_264 HMZ Slavonín'!J33</f>
        <v>0</v>
      </c>
      <c r="AW61" s="94">
        <f>'SO 07 - 506_264 HMZ Slavonín'!J34</f>
        <v>0</v>
      </c>
      <c r="AX61" s="94">
        <f>'SO 07 - 506_264 HMZ Slavonín'!J35</f>
        <v>0</v>
      </c>
      <c r="AY61" s="94">
        <f>'SO 07 - 506_264 HMZ Slavonín'!J36</f>
        <v>0</v>
      </c>
      <c r="AZ61" s="94">
        <f>'SO 07 - 506_264 HMZ Slavonín'!F33</f>
        <v>0</v>
      </c>
      <c r="BA61" s="94">
        <f>'SO 07 - 506_264 HMZ Slavonín'!F34</f>
        <v>0</v>
      </c>
      <c r="BB61" s="94">
        <f>'SO 07 - 506_264 HMZ Slavonín'!F35</f>
        <v>0</v>
      </c>
      <c r="BC61" s="94">
        <f>'SO 07 - 506_264 HMZ Slavonín'!F36</f>
        <v>0</v>
      </c>
      <c r="BD61" s="96">
        <f>'SO 07 - 506_264 HMZ Slavonín'!F37</f>
        <v>0</v>
      </c>
      <c r="BT61" s="97" t="s">
        <v>77</v>
      </c>
      <c r="BV61" s="97" t="s">
        <v>71</v>
      </c>
      <c r="BW61" s="97" t="s">
        <v>97</v>
      </c>
      <c r="BX61" s="97" t="s">
        <v>5</v>
      </c>
      <c r="CL61" s="97" t="s">
        <v>19</v>
      </c>
      <c r="CM61" s="97" t="s">
        <v>79</v>
      </c>
    </row>
    <row r="62" spans="1:91" s="7" customFormat="1" ht="14.45" customHeight="1">
      <c r="A62" s="87" t="s">
        <v>73</v>
      </c>
      <c r="B62" s="88"/>
      <c r="C62" s="89"/>
      <c r="D62" s="311" t="s">
        <v>98</v>
      </c>
      <c r="E62" s="311"/>
      <c r="F62" s="311"/>
      <c r="G62" s="311"/>
      <c r="H62" s="311"/>
      <c r="I62" s="90"/>
      <c r="J62" s="311" t="s">
        <v>99</v>
      </c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1"/>
      <c r="AE62" s="311"/>
      <c r="AF62" s="311"/>
      <c r="AG62" s="336">
        <f>'SO 08 - 506_089 - HMZ Nas...'!J30</f>
        <v>0</v>
      </c>
      <c r="AH62" s="337"/>
      <c r="AI62" s="337"/>
      <c r="AJ62" s="337"/>
      <c r="AK62" s="337"/>
      <c r="AL62" s="337"/>
      <c r="AM62" s="337"/>
      <c r="AN62" s="336">
        <f t="shared" si="0"/>
        <v>0</v>
      </c>
      <c r="AO62" s="337"/>
      <c r="AP62" s="337"/>
      <c r="AQ62" s="91" t="s">
        <v>76</v>
      </c>
      <c r="AR62" s="92"/>
      <c r="AS62" s="93">
        <v>0</v>
      </c>
      <c r="AT62" s="94">
        <f t="shared" si="1"/>
        <v>0</v>
      </c>
      <c r="AU62" s="95">
        <f>'SO 08 - 506_089 - HMZ Nas...'!P81</f>
        <v>0</v>
      </c>
      <c r="AV62" s="94">
        <f>'SO 08 - 506_089 - HMZ Nas...'!J33</f>
        <v>0</v>
      </c>
      <c r="AW62" s="94">
        <f>'SO 08 - 506_089 - HMZ Nas...'!J34</f>
        <v>0</v>
      </c>
      <c r="AX62" s="94">
        <f>'SO 08 - 506_089 - HMZ Nas...'!J35</f>
        <v>0</v>
      </c>
      <c r="AY62" s="94">
        <f>'SO 08 - 506_089 - HMZ Nas...'!J36</f>
        <v>0</v>
      </c>
      <c r="AZ62" s="94">
        <f>'SO 08 - 506_089 - HMZ Nas...'!F33</f>
        <v>0</v>
      </c>
      <c r="BA62" s="94">
        <f>'SO 08 - 506_089 - HMZ Nas...'!F34</f>
        <v>0</v>
      </c>
      <c r="BB62" s="94">
        <f>'SO 08 - 506_089 - HMZ Nas...'!F35</f>
        <v>0</v>
      </c>
      <c r="BC62" s="94">
        <f>'SO 08 - 506_089 - HMZ Nas...'!F36</f>
        <v>0</v>
      </c>
      <c r="BD62" s="96">
        <f>'SO 08 - 506_089 - HMZ Nas...'!F37</f>
        <v>0</v>
      </c>
      <c r="BT62" s="97" t="s">
        <v>77</v>
      </c>
      <c r="BV62" s="97" t="s">
        <v>71</v>
      </c>
      <c r="BW62" s="97" t="s">
        <v>100</v>
      </c>
      <c r="BX62" s="97" t="s">
        <v>5</v>
      </c>
      <c r="CL62" s="97" t="s">
        <v>19</v>
      </c>
      <c r="CM62" s="97" t="s">
        <v>79</v>
      </c>
    </row>
    <row r="63" spans="1:91" s="7" customFormat="1" ht="14.45" customHeight="1">
      <c r="A63" s="87" t="s">
        <v>73</v>
      </c>
      <c r="B63" s="88"/>
      <c r="C63" s="89"/>
      <c r="D63" s="311" t="s">
        <v>101</v>
      </c>
      <c r="E63" s="311"/>
      <c r="F63" s="311"/>
      <c r="G63" s="311"/>
      <c r="H63" s="311"/>
      <c r="I63" s="90"/>
      <c r="J63" s="311" t="s">
        <v>102</v>
      </c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36">
        <f>'SO 09 - 506_247 - HMZ Mor...'!J30</f>
        <v>0</v>
      </c>
      <c r="AH63" s="337"/>
      <c r="AI63" s="337"/>
      <c r="AJ63" s="337"/>
      <c r="AK63" s="337"/>
      <c r="AL63" s="337"/>
      <c r="AM63" s="337"/>
      <c r="AN63" s="336">
        <f t="shared" si="0"/>
        <v>0</v>
      </c>
      <c r="AO63" s="337"/>
      <c r="AP63" s="337"/>
      <c r="AQ63" s="91" t="s">
        <v>76</v>
      </c>
      <c r="AR63" s="92"/>
      <c r="AS63" s="93">
        <v>0</v>
      </c>
      <c r="AT63" s="94">
        <f t="shared" si="1"/>
        <v>0</v>
      </c>
      <c r="AU63" s="95">
        <f>'SO 09 - 506_247 - HMZ Mor...'!P81</f>
        <v>0</v>
      </c>
      <c r="AV63" s="94">
        <f>'SO 09 - 506_247 - HMZ Mor...'!J33</f>
        <v>0</v>
      </c>
      <c r="AW63" s="94">
        <f>'SO 09 - 506_247 - HMZ Mor...'!J34</f>
        <v>0</v>
      </c>
      <c r="AX63" s="94">
        <f>'SO 09 - 506_247 - HMZ Mor...'!J35</f>
        <v>0</v>
      </c>
      <c r="AY63" s="94">
        <f>'SO 09 - 506_247 - HMZ Mor...'!J36</f>
        <v>0</v>
      </c>
      <c r="AZ63" s="94">
        <f>'SO 09 - 506_247 - HMZ Mor...'!F33</f>
        <v>0</v>
      </c>
      <c r="BA63" s="94">
        <f>'SO 09 - 506_247 - HMZ Mor...'!F34</f>
        <v>0</v>
      </c>
      <c r="BB63" s="94">
        <f>'SO 09 - 506_247 - HMZ Mor...'!F35</f>
        <v>0</v>
      </c>
      <c r="BC63" s="94">
        <f>'SO 09 - 506_247 - HMZ Mor...'!F36</f>
        <v>0</v>
      </c>
      <c r="BD63" s="96">
        <f>'SO 09 - 506_247 - HMZ Mor...'!F37</f>
        <v>0</v>
      </c>
      <c r="BT63" s="97" t="s">
        <v>77</v>
      </c>
      <c r="BV63" s="97" t="s">
        <v>71</v>
      </c>
      <c r="BW63" s="97" t="s">
        <v>103</v>
      </c>
      <c r="BX63" s="97" t="s">
        <v>5</v>
      </c>
      <c r="CL63" s="97" t="s">
        <v>19</v>
      </c>
      <c r="CM63" s="97" t="s">
        <v>79</v>
      </c>
    </row>
    <row r="64" spans="1:91" s="7" customFormat="1" ht="14.45" customHeight="1">
      <c r="A64" s="87" t="s">
        <v>73</v>
      </c>
      <c r="B64" s="88"/>
      <c r="C64" s="89"/>
      <c r="D64" s="311" t="s">
        <v>104</v>
      </c>
      <c r="E64" s="311"/>
      <c r="F64" s="311"/>
      <c r="G64" s="311"/>
      <c r="H64" s="311"/>
      <c r="I64" s="90"/>
      <c r="J64" s="311" t="s">
        <v>105</v>
      </c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36">
        <f>'SO 10 - 506_248 HMZ Morav...'!J30</f>
        <v>0</v>
      </c>
      <c r="AH64" s="337"/>
      <c r="AI64" s="337"/>
      <c r="AJ64" s="337"/>
      <c r="AK64" s="337"/>
      <c r="AL64" s="337"/>
      <c r="AM64" s="337"/>
      <c r="AN64" s="336">
        <f t="shared" si="0"/>
        <v>0</v>
      </c>
      <c r="AO64" s="337"/>
      <c r="AP64" s="337"/>
      <c r="AQ64" s="91" t="s">
        <v>76</v>
      </c>
      <c r="AR64" s="92"/>
      <c r="AS64" s="93">
        <v>0</v>
      </c>
      <c r="AT64" s="94">
        <f t="shared" si="1"/>
        <v>0</v>
      </c>
      <c r="AU64" s="95">
        <f>'SO 10 - 506_248 HMZ Morav...'!P81</f>
        <v>0</v>
      </c>
      <c r="AV64" s="94">
        <f>'SO 10 - 506_248 HMZ Morav...'!J33</f>
        <v>0</v>
      </c>
      <c r="AW64" s="94">
        <f>'SO 10 - 506_248 HMZ Morav...'!J34</f>
        <v>0</v>
      </c>
      <c r="AX64" s="94">
        <f>'SO 10 - 506_248 HMZ Morav...'!J35</f>
        <v>0</v>
      </c>
      <c r="AY64" s="94">
        <f>'SO 10 - 506_248 HMZ Morav...'!J36</f>
        <v>0</v>
      </c>
      <c r="AZ64" s="94">
        <f>'SO 10 - 506_248 HMZ Morav...'!F33</f>
        <v>0</v>
      </c>
      <c r="BA64" s="94">
        <f>'SO 10 - 506_248 HMZ Morav...'!F34</f>
        <v>0</v>
      </c>
      <c r="BB64" s="94">
        <f>'SO 10 - 506_248 HMZ Morav...'!F35</f>
        <v>0</v>
      </c>
      <c r="BC64" s="94">
        <f>'SO 10 - 506_248 HMZ Morav...'!F36</f>
        <v>0</v>
      </c>
      <c r="BD64" s="96">
        <f>'SO 10 - 506_248 HMZ Morav...'!F37</f>
        <v>0</v>
      </c>
      <c r="BT64" s="97" t="s">
        <v>77</v>
      </c>
      <c r="BV64" s="97" t="s">
        <v>71</v>
      </c>
      <c r="BW64" s="97" t="s">
        <v>106</v>
      </c>
      <c r="BX64" s="97" t="s">
        <v>5</v>
      </c>
      <c r="CL64" s="97" t="s">
        <v>19</v>
      </c>
      <c r="CM64" s="97" t="s">
        <v>79</v>
      </c>
    </row>
    <row r="65" spans="1:91" s="7" customFormat="1" ht="14.45" customHeight="1">
      <c r="A65" s="87" t="s">
        <v>73</v>
      </c>
      <c r="B65" s="88"/>
      <c r="C65" s="89"/>
      <c r="D65" s="311" t="s">
        <v>107</v>
      </c>
      <c r="E65" s="311"/>
      <c r="F65" s="311"/>
      <c r="G65" s="311"/>
      <c r="H65" s="311"/>
      <c r="I65" s="90"/>
      <c r="J65" s="311" t="s">
        <v>108</v>
      </c>
      <c r="K65" s="311"/>
      <c r="L65" s="311"/>
      <c r="M65" s="311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36">
        <f>'SO 11 - 510_104 HOZ Rapotín'!J30</f>
        <v>0</v>
      </c>
      <c r="AH65" s="337"/>
      <c r="AI65" s="337"/>
      <c r="AJ65" s="337"/>
      <c r="AK65" s="337"/>
      <c r="AL65" s="337"/>
      <c r="AM65" s="337"/>
      <c r="AN65" s="336">
        <f t="shared" si="0"/>
        <v>0</v>
      </c>
      <c r="AO65" s="337"/>
      <c r="AP65" s="337"/>
      <c r="AQ65" s="91" t="s">
        <v>76</v>
      </c>
      <c r="AR65" s="92"/>
      <c r="AS65" s="98">
        <v>0</v>
      </c>
      <c r="AT65" s="99">
        <f t="shared" si="1"/>
        <v>0</v>
      </c>
      <c r="AU65" s="100">
        <f>'SO 11 - 510_104 HOZ Rapotín'!P81</f>
        <v>0</v>
      </c>
      <c r="AV65" s="99">
        <f>'SO 11 - 510_104 HOZ Rapotín'!J33</f>
        <v>0</v>
      </c>
      <c r="AW65" s="99">
        <f>'SO 11 - 510_104 HOZ Rapotín'!J34</f>
        <v>0</v>
      </c>
      <c r="AX65" s="99">
        <f>'SO 11 - 510_104 HOZ Rapotín'!J35</f>
        <v>0</v>
      </c>
      <c r="AY65" s="99">
        <f>'SO 11 - 510_104 HOZ Rapotín'!J36</f>
        <v>0</v>
      </c>
      <c r="AZ65" s="99">
        <f>'SO 11 - 510_104 HOZ Rapotín'!F33</f>
        <v>0</v>
      </c>
      <c r="BA65" s="99">
        <f>'SO 11 - 510_104 HOZ Rapotín'!F34</f>
        <v>0</v>
      </c>
      <c r="BB65" s="99">
        <f>'SO 11 - 510_104 HOZ Rapotín'!F35</f>
        <v>0</v>
      </c>
      <c r="BC65" s="99">
        <f>'SO 11 - 510_104 HOZ Rapotín'!F36</f>
        <v>0</v>
      </c>
      <c r="BD65" s="101">
        <f>'SO 11 - 510_104 HOZ Rapotín'!F37</f>
        <v>0</v>
      </c>
      <c r="BT65" s="97" t="s">
        <v>77</v>
      </c>
      <c r="BV65" s="97" t="s">
        <v>71</v>
      </c>
      <c r="BW65" s="97" t="s">
        <v>109</v>
      </c>
      <c r="BX65" s="97" t="s">
        <v>5</v>
      </c>
      <c r="CL65" s="97" t="s">
        <v>19</v>
      </c>
      <c r="CM65" s="97" t="s">
        <v>79</v>
      </c>
    </row>
    <row r="66" spans="1:91" s="2" customFormat="1" ht="30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40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</row>
    <row r="67" spans="1:9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0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</row>
  </sheetData>
  <sheetProtection algorithmName="SHA-512" hashValue="3CNsexWZ7YgfoQXPTZWg/mLSc1ai7+7NModMakF+dZnIcjL8MkFZATjWwx9JlB1evxt6VMsZXqSATABplcnmOA==" saltValue="rnNQumgKHJr6OrkHaUA5CmSyDKevwfmcnO5lHv+BvIzEHHMGbpUnTEz3CUttM0hyFNX/iYx6uWtLnu7Sz5NQIA==" spinCount="100000" sheet="1" objects="1" scenarios="1" formatColumns="0" formatRows="0"/>
  <mergeCells count="82">
    <mergeCell ref="AN65:AP65"/>
    <mergeCell ref="AG65:AM65"/>
    <mergeCell ref="AN54:AP54"/>
    <mergeCell ref="AG64:AM64"/>
    <mergeCell ref="AG56:AM56"/>
    <mergeCell ref="AG58:AM58"/>
    <mergeCell ref="AM47:AN47"/>
    <mergeCell ref="AM49:AP49"/>
    <mergeCell ref="AM50:AP50"/>
    <mergeCell ref="AN64:AP64"/>
    <mergeCell ref="AN63:AP63"/>
    <mergeCell ref="AN57:AP57"/>
    <mergeCell ref="AN52:AP52"/>
    <mergeCell ref="AN62:AP62"/>
    <mergeCell ref="AN61:AP61"/>
    <mergeCell ref="AN56:AP56"/>
    <mergeCell ref="AN60:AP60"/>
    <mergeCell ref="AN58:AP58"/>
    <mergeCell ref="AN59:AP59"/>
    <mergeCell ref="AK35:AO35"/>
    <mergeCell ref="X35:AB35"/>
    <mergeCell ref="AR2:BE2"/>
    <mergeCell ref="AG63:AM63"/>
    <mergeCell ref="AG62:AM62"/>
    <mergeCell ref="AG52:AM52"/>
    <mergeCell ref="AG60:AM60"/>
    <mergeCell ref="AG55:AM55"/>
    <mergeCell ref="AG59:AM59"/>
    <mergeCell ref="AG61:AM61"/>
    <mergeCell ref="AG57:AM57"/>
    <mergeCell ref="AN55:AP55"/>
    <mergeCell ref="AS49:AT51"/>
    <mergeCell ref="AK32:AO32"/>
    <mergeCell ref="L32:P32"/>
    <mergeCell ref="W32:AE32"/>
    <mergeCell ref="AK33:AO33"/>
    <mergeCell ref="L33:P33"/>
    <mergeCell ref="W33:AE33"/>
    <mergeCell ref="AK30:AO30"/>
    <mergeCell ref="L30:P30"/>
    <mergeCell ref="W30:AE30"/>
    <mergeCell ref="L31:P31"/>
    <mergeCell ref="W31:AE31"/>
    <mergeCell ref="AK31:AO31"/>
    <mergeCell ref="L45:AO45"/>
    <mergeCell ref="D65:H65"/>
    <mergeCell ref="J65:AF65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D62:H62"/>
    <mergeCell ref="D63:H63"/>
    <mergeCell ref="D64:H64"/>
    <mergeCell ref="I52:AF52"/>
    <mergeCell ref="J61:AF61"/>
    <mergeCell ref="J60:AF60"/>
    <mergeCell ref="J62:AF62"/>
    <mergeCell ref="J63:AF63"/>
    <mergeCell ref="J59:AF59"/>
    <mergeCell ref="J57:AF57"/>
    <mergeCell ref="J58:AF58"/>
    <mergeCell ref="J64:AF64"/>
    <mergeCell ref="J56:AF56"/>
    <mergeCell ref="J55:AF55"/>
    <mergeCell ref="C52:G52"/>
    <mergeCell ref="D61:H61"/>
    <mergeCell ref="D58:H58"/>
    <mergeCell ref="D55:H55"/>
    <mergeCell ref="D59:H59"/>
    <mergeCell ref="D60:H60"/>
    <mergeCell ref="D56:H56"/>
    <mergeCell ref="D57:H57"/>
  </mergeCells>
  <hyperlinks>
    <hyperlink ref="A55" location="'SO 01 - 506_325 HMZ Velký...'!C2" display="/" xr:uid="{00000000-0004-0000-0000-000000000000}"/>
    <hyperlink ref="A56" location="'SO 02 - 506_328 HMZ Velký...'!C2" display="/" xr:uid="{00000000-0004-0000-0000-000001000000}"/>
    <hyperlink ref="A57" location="'SO 03 - 506_329 HMZ Velký...'!C2" display="/" xr:uid="{00000000-0004-0000-0000-000002000000}"/>
    <hyperlink ref="A58" location="'SO 04 - 506_250 HMZ Přásl...'!C2" display="/" xr:uid="{00000000-0004-0000-0000-000003000000}"/>
    <hyperlink ref="A59" location="'SO 05 - 506_113 HMZ Horka'!C2" display="/" xr:uid="{00000000-0004-0000-0000-000004000000}"/>
    <hyperlink ref="A60" location="'SO 06 - 506_263 HMZ Slavonín'!C2" display="/" xr:uid="{00000000-0004-0000-0000-000005000000}"/>
    <hyperlink ref="A61" location="'SO 07 - 506_264 HMZ Slavonín'!C2" display="/" xr:uid="{00000000-0004-0000-0000-000006000000}"/>
    <hyperlink ref="A62" location="'SO 08 - 506_089 - HMZ Nas...'!C2" display="/" xr:uid="{00000000-0004-0000-0000-000007000000}"/>
    <hyperlink ref="A63" location="'SO 09 - 506_247 - HMZ Mor...'!C2" display="/" xr:uid="{00000000-0004-0000-0000-000008000000}"/>
    <hyperlink ref="A64" location="'SO 10 - 506_248 HMZ Morav...'!C2" display="/" xr:uid="{00000000-0004-0000-0000-000009000000}"/>
    <hyperlink ref="A65" location="'SO 11 - 510_104 HOZ Rapotín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103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202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203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09 - 506_247 - HMZ Moravičany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Doubravice nad Moravou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09 - 506_247 - HMZ Moravičany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Doubravice nad Moravou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7.6999999999999999E-2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204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205</v>
      </c>
      <c r="G87" s="195"/>
      <c r="H87" s="198">
        <v>7.6999999999999999E-2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7.6999999999999999E-2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206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205</v>
      </c>
      <c r="G91" s="195"/>
      <c r="H91" s="198">
        <v>7.6999999999999999E-2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HawXCd9lmSTcw/m38xw/9UcSpED9iQUkgBKo+T+tnYuC1CjK9VR//C1zmA+MiWjuT8ae7UIgPy6IrhGu3Got7g==" saltValue="uKyTGihIH56r4vBMnrhCAyq4iluWebNeJuLJj3C3DPYBYdKf4AMJpQV1jNAnIKbeLg2TPjCaA97B+t0lZ9xqtA==" spinCount="100000" sheet="1" objects="1" scenarios="1" formatColumns="0" formatRows="0" autoFilter="0"/>
  <autoFilter ref="C80:K91" xr:uid="{00000000-0009-0000-0000-000009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900-000000000000}"/>
    <hyperlink ref="F90" r:id="rId2" xr:uid="{00000000-0004-0000-09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106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207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203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10 - 506_248 HMZ Moravičany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Doubravice nad Moravou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10 - 506_248 HMZ Moravičany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Doubravice nad Moravou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170</v>
      </c>
      <c r="F84" s="176" t="s">
        <v>171</v>
      </c>
      <c r="G84" s="177" t="s">
        <v>140</v>
      </c>
      <c r="H84" s="178">
        <v>0.21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208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173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174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158</v>
      </c>
      <c r="G87" s="195"/>
      <c r="H87" s="198">
        <v>0.21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176</v>
      </c>
      <c r="F88" s="176" t="s">
        <v>177</v>
      </c>
      <c r="G88" s="177" t="s">
        <v>140</v>
      </c>
      <c r="H88" s="178">
        <v>0.21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209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179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180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158</v>
      </c>
      <c r="G91" s="195"/>
      <c r="H91" s="198">
        <v>0.21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SuJVePxLVWFmmc0F2Jdy3obtAvYeI4BPv0m5P3XQfL1xxc65AnshycLJI9hGYMx+DYJUGjZkW1gpGwMdoCV98w==" saltValue="VujEuEeJXMqIY0eu+iqVb+O+cTXnWyF7JJJ0fZeL8cwvk/fWhw59Wt0Ia7FKMQPszWOI9K9YiUQoBtdCiqsExw==" spinCount="100000" sheet="1" objects="1" scenarios="1" formatColumns="0" formatRows="0" autoFilter="0"/>
  <autoFilter ref="C80:K91" xr:uid="{00000000-0009-0000-0000-00000A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A00-000000000000}"/>
    <hyperlink ref="F90" r:id="rId2" xr:uid="{00000000-0004-0000-0A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109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210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211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ROUND((SUM(BE81:BE99)),  2)</f>
        <v>0</v>
      </c>
      <c r="G33" s="35"/>
      <c r="H33" s="35"/>
      <c r="I33" s="119">
        <v>0.21</v>
      </c>
      <c r="J33" s="118">
        <f>ROUND(((SUM(BE81:BE99))*I33),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ROUND((SUM(BF81:BF99)),  2)</f>
        <v>0</v>
      </c>
      <c r="G34" s="35"/>
      <c r="H34" s="35"/>
      <c r="I34" s="119">
        <v>0.12</v>
      </c>
      <c r="J34" s="118">
        <f>ROUND(((SUM(BF81:BF99))*I34),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ROUND((SUM(BG81:BG99)),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ROUND((SUM(BH81:BH99)),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ROUND((SUM(BI81:BI99)),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11 - 510_104 HOZ Rapotín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Rapotín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11 - 510_104 HOZ Rapotín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Rapotín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SUM(P84:P99)</f>
        <v>0</v>
      </c>
      <c r="Q83" s="166"/>
      <c r="R83" s="167">
        <f>SUM(R84:R99)</f>
        <v>0</v>
      </c>
      <c r="S83" s="166"/>
      <c r="T83" s="168">
        <f>SUM(T84:T99)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SUM(BK84:BK99)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0.432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212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213</v>
      </c>
      <c r="G87" s="195"/>
      <c r="H87" s="198">
        <v>0.432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0.432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214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213</v>
      </c>
      <c r="G91" s="195"/>
      <c r="H91" s="198">
        <v>0.432</v>
      </c>
      <c r="I91" s="199"/>
      <c r="J91" s="195"/>
      <c r="K91" s="195"/>
      <c r="L91" s="200"/>
      <c r="M91" s="201"/>
      <c r="N91" s="202"/>
      <c r="O91" s="202"/>
      <c r="P91" s="202"/>
      <c r="Q91" s="202"/>
      <c r="R91" s="202"/>
      <c r="S91" s="202"/>
      <c r="T91" s="203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14.45" customHeight="1">
      <c r="A92" s="35"/>
      <c r="B92" s="36"/>
      <c r="C92" s="174" t="s">
        <v>169</v>
      </c>
      <c r="D92" s="174" t="s">
        <v>137</v>
      </c>
      <c r="E92" s="175" t="s">
        <v>170</v>
      </c>
      <c r="F92" s="176" t="s">
        <v>171</v>
      </c>
      <c r="G92" s="177" t="s">
        <v>140</v>
      </c>
      <c r="H92" s="178">
        <v>0.23200000000000001</v>
      </c>
      <c r="I92" s="179"/>
      <c r="J92" s="180">
        <f>ROUND(I92*H92,2)</f>
        <v>0</v>
      </c>
      <c r="K92" s="176" t="s">
        <v>141</v>
      </c>
      <c r="L92" s="40"/>
      <c r="M92" s="181" t="s">
        <v>19</v>
      </c>
      <c r="N92" s="182" t="s">
        <v>40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142</v>
      </c>
      <c r="AT92" s="185" t="s">
        <v>137</v>
      </c>
      <c r="AU92" s="185" t="s">
        <v>79</v>
      </c>
      <c r="AY92" s="18" t="s">
        <v>135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77</v>
      </c>
      <c r="BK92" s="186">
        <f>ROUND(I92*H92,2)</f>
        <v>0</v>
      </c>
      <c r="BL92" s="18" t="s">
        <v>142</v>
      </c>
      <c r="BM92" s="185" t="s">
        <v>215</v>
      </c>
    </row>
    <row r="93" spans="1:65" s="2" customFormat="1" ht="11.25">
      <c r="A93" s="35"/>
      <c r="B93" s="36"/>
      <c r="C93" s="37"/>
      <c r="D93" s="187" t="s">
        <v>144</v>
      </c>
      <c r="E93" s="37"/>
      <c r="F93" s="188" t="s">
        <v>173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144</v>
      </c>
      <c r="AU93" s="18" t="s">
        <v>79</v>
      </c>
    </row>
    <row r="94" spans="1:65" s="2" customFormat="1" ht="11.25">
      <c r="A94" s="35"/>
      <c r="B94" s="36"/>
      <c r="C94" s="37"/>
      <c r="D94" s="192" t="s">
        <v>146</v>
      </c>
      <c r="E94" s="37"/>
      <c r="F94" s="193" t="s">
        <v>174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146</v>
      </c>
      <c r="AU94" s="18" t="s">
        <v>79</v>
      </c>
    </row>
    <row r="95" spans="1:65" s="13" customFormat="1" ht="11.25">
      <c r="B95" s="194"/>
      <c r="C95" s="195"/>
      <c r="D95" s="187" t="s">
        <v>148</v>
      </c>
      <c r="E95" s="196" t="s">
        <v>19</v>
      </c>
      <c r="F95" s="197" t="s">
        <v>216</v>
      </c>
      <c r="G95" s="195"/>
      <c r="H95" s="198">
        <v>0.23200000000000001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148</v>
      </c>
      <c r="AU95" s="204" t="s">
        <v>79</v>
      </c>
      <c r="AV95" s="13" t="s">
        <v>79</v>
      </c>
      <c r="AW95" s="13" t="s">
        <v>31</v>
      </c>
      <c r="AX95" s="13" t="s">
        <v>77</v>
      </c>
      <c r="AY95" s="204" t="s">
        <v>135</v>
      </c>
    </row>
    <row r="96" spans="1:65" s="2" customFormat="1" ht="14.45" customHeight="1">
      <c r="A96" s="35"/>
      <c r="B96" s="36"/>
      <c r="C96" s="174" t="s">
        <v>142</v>
      </c>
      <c r="D96" s="174" t="s">
        <v>137</v>
      </c>
      <c r="E96" s="175" t="s">
        <v>176</v>
      </c>
      <c r="F96" s="176" t="s">
        <v>177</v>
      </c>
      <c r="G96" s="177" t="s">
        <v>140</v>
      </c>
      <c r="H96" s="178">
        <v>0.23200000000000001</v>
      </c>
      <c r="I96" s="179"/>
      <c r="J96" s="180">
        <f>ROUND(I96*H96,2)</f>
        <v>0</v>
      </c>
      <c r="K96" s="176" t="s">
        <v>141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142</v>
      </c>
      <c r="AT96" s="185" t="s">
        <v>137</v>
      </c>
      <c r="AU96" s="185" t="s">
        <v>79</v>
      </c>
      <c r="AY96" s="18" t="s">
        <v>135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142</v>
      </c>
      <c r="BM96" s="185" t="s">
        <v>217</v>
      </c>
    </row>
    <row r="97" spans="1:51" s="2" customFormat="1" ht="11.25">
      <c r="A97" s="35"/>
      <c r="B97" s="36"/>
      <c r="C97" s="37"/>
      <c r="D97" s="187" t="s">
        <v>144</v>
      </c>
      <c r="E97" s="37"/>
      <c r="F97" s="188" t="s">
        <v>179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144</v>
      </c>
      <c r="AU97" s="18" t="s">
        <v>79</v>
      </c>
    </row>
    <row r="98" spans="1:51" s="2" customFormat="1" ht="11.25">
      <c r="A98" s="35"/>
      <c r="B98" s="36"/>
      <c r="C98" s="37"/>
      <c r="D98" s="192" t="s">
        <v>146</v>
      </c>
      <c r="E98" s="37"/>
      <c r="F98" s="193" t="s">
        <v>180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146</v>
      </c>
      <c r="AU98" s="18" t="s">
        <v>79</v>
      </c>
    </row>
    <row r="99" spans="1:51" s="13" customFormat="1" ht="11.25">
      <c r="B99" s="194"/>
      <c r="C99" s="195"/>
      <c r="D99" s="187" t="s">
        <v>148</v>
      </c>
      <c r="E99" s="196" t="s">
        <v>19</v>
      </c>
      <c r="F99" s="197" t="s">
        <v>216</v>
      </c>
      <c r="G99" s="195"/>
      <c r="H99" s="198">
        <v>0.23200000000000001</v>
      </c>
      <c r="I99" s="199"/>
      <c r="J99" s="195"/>
      <c r="K99" s="195"/>
      <c r="L99" s="200"/>
      <c r="M99" s="219"/>
      <c r="N99" s="220"/>
      <c r="O99" s="220"/>
      <c r="P99" s="220"/>
      <c r="Q99" s="220"/>
      <c r="R99" s="220"/>
      <c r="S99" s="220"/>
      <c r="T99" s="221"/>
      <c r="AT99" s="204" t="s">
        <v>148</v>
      </c>
      <c r="AU99" s="204" t="s">
        <v>79</v>
      </c>
      <c r="AV99" s="13" t="s">
        <v>79</v>
      </c>
      <c r="AW99" s="13" t="s">
        <v>31</v>
      </c>
      <c r="AX99" s="13" t="s">
        <v>77</v>
      </c>
      <c r="AY99" s="204" t="s">
        <v>135</v>
      </c>
    </row>
    <row r="100" spans="1:51" s="2" customFormat="1" ht="6.95" customHeight="1">
      <c r="A100" s="35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0"/>
      <c r="M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</sheetData>
  <sheetProtection algorithmName="SHA-512" hashValue="bAL/8vxgehV2FkuF/ggEIPah7X4+Qfw7f7vKsDNn26SuYqCM8LTFvsOnlL8A8BFEWR8kxVQJT7wxnSqzKQ9ILA==" saltValue="R8n+KneFSZQ/4+rpE8GkheIbCokKYwpxfkVDMlgJ5WiLhV00P/SaSYC64odofcgf5Yzrnp1mK2yOR91jZWKFBA==" spinCount="100000" sheet="1" objects="1" scenarios="1" formatColumns="0" formatRows="0" autoFilter="0"/>
  <autoFilter ref="C80:K99" xr:uid="{00000000-0009-0000-0000-00000B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B00-000000000000}"/>
    <hyperlink ref="F90" r:id="rId2" xr:uid="{00000000-0004-0000-0B00-000001000000}"/>
    <hyperlink ref="F94" r:id="rId3" xr:uid="{00000000-0004-0000-0B00-000002000000}"/>
    <hyperlink ref="F98" r:id="rId4" xr:uid="{00000000-0004-0000-0B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2" customWidth="1"/>
    <col min="2" max="2" width="1.6640625" style="222" customWidth="1"/>
    <col min="3" max="4" width="5" style="222" customWidth="1"/>
    <col min="5" max="5" width="11.6640625" style="222" customWidth="1"/>
    <col min="6" max="6" width="9.1640625" style="222" customWidth="1"/>
    <col min="7" max="7" width="5" style="222" customWidth="1"/>
    <col min="8" max="8" width="77.83203125" style="222" customWidth="1"/>
    <col min="9" max="10" width="20" style="222" customWidth="1"/>
    <col min="11" max="11" width="1.6640625" style="222" customWidth="1"/>
  </cols>
  <sheetData>
    <row r="1" spans="2:11" s="1" customFormat="1" ht="37.5" customHeight="1"/>
    <row r="2" spans="2:11" s="1" customFormat="1" ht="7.5" customHeight="1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pans="2:11" s="15" customFormat="1" ht="45" customHeight="1">
      <c r="B3" s="226"/>
      <c r="C3" s="361" t="s">
        <v>218</v>
      </c>
      <c r="D3" s="361"/>
      <c r="E3" s="361"/>
      <c r="F3" s="361"/>
      <c r="G3" s="361"/>
      <c r="H3" s="361"/>
      <c r="I3" s="361"/>
      <c r="J3" s="361"/>
      <c r="K3" s="227"/>
    </row>
    <row r="4" spans="2:11" s="1" customFormat="1" ht="25.5" customHeight="1">
      <c r="B4" s="228"/>
      <c r="C4" s="360" t="s">
        <v>219</v>
      </c>
      <c r="D4" s="360"/>
      <c r="E4" s="360"/>
      <c r="F4" s="360"/>
      <c r="G4" s="360"/>
      <c r="H4" s="360"/>
      <c r="I4" s="360"/>
      <c r="J4" s="360"/>
      <c r="K4" s="229"/>
    </row>
    <row r="5" spans="2:11" s="1" customFormat="1" ht="5.25" customHeight="1">
      <c r="B5" s="228"/>
      <c r="C5" s="230"/>
      <c r="D5" s="230"/>
      <c r="E5" s="230"/>
      <c r="F5" s="230"/>
      <c r="G5" s="230"/>
      <c r="H5" s="230"/>
      <c r="I5" s="230"/>
      <c r="J5" s="230"/>
      <c r="K5" s="229"/>
    </row>
    <row r="6" spans="2:11" s="1" customFormat="1" ht="15" customHeight="1">
      <c r="B6" s="228"/>
      <c r="C6" s="359" t="s">
        <v>220</v>
      </c>
      <c r="D6" s="359"/>
      <c r="E6" s="359"/>
      <c r="F6" s="359"/>
      <c r="G6" s="359"/>
      <c r="H6" s="359"/>
      <c r="I6" s="359"/>
      <c r="J6" s="359"/>
      <c r="K6" s="229"/>
    </row>
    <row r="7" spans="2:11" s="1" customFormat="1" ht="15" customHeight="1">
      <c r="B7" s="232"/>
      <c r="C7" s="359" t="s">
        <v>221</v>
      </c>
      <c r="D7" s="359"/>
      <c r="E7" s="359"/>
      <c r="F7" s="359"/>
      <c r="G7" s="359"/>
      <c r="H7" s="359"/>
      <c r="I7" s="359"/>
      <c r="J7" s="359"/>
      <c r="K7" s="229"/>
    </row>
    <row r="8" spans="2:11" s="1" customFormat="1" ht="12.75" customHeight="1">
      <c r="B8" s="232"/>
      <c r="C8" s="231"/>
      <c r="D8" s="231"/>
      <c r="E8" s="231"/>
      <c r="F8" s="231"/>
      <c r="G8" s="231"/>
      <c r="H8" s="231"/>
      <c r="I8" s="231"/>
      <c r="J8" s="231"/>
      <c r="K8" s="229"/>
    </row>
    <row r="9" spans="2:11" s="1" customFormat="1" ht="15" customHeight="1">
      <c r="B9" s="232"/>
      <c r="C9" s="359" t="s">
        <v>222</v>
      </c>
      <c r="D9" s="359"/>
      <c r="E9" s="359"/>
      <c r="F9" s="359"/>
      <c r="G9" s="359"/>
      <c r="H9" s="359"/>
      <c r="I9" s="359"/>
      <c r="J9" s="359"/>
      <c r="K9" s="229"/>
    </row>
    <row r="10" spans="2:11" s="1" customFormat="1" ht="15" customHeight="1">
      <c r="B10" s="232"/>
      <c r="C10" s="231"/>
      <c r="D10" s="359" t="s">
        <v>223</v>
      </c>
      <c r="E10" s="359"/>
      <c r="F10" s="359"/>
      <c r="G10" s="359"/>
      <c r="H10" s="359"/>
      <c r="I10" s="359"/>
      <c r="J10" s="359"/>
      <c r="K10" s="229"/>
    </row>
    <row r="11" spans="2:11" s="1" customFormat="1" ht="15" customHeight="1">
      <c r="B11" s="232"/>
      <c r="C11" s="233"/>
      <c r="D11" s="359" t="s">
        <v>224</v>
      </c>
      <c r="E11" s="359"/>
      <c r="F11" s="359"/>
      <c r="G11" s="359"/>
      <c r="H11" s="359"/>
      <c r="I11" s="359"/>
      <c r="J11" s="359"/>
      <c r="K11" s="229"/>
    </row>
    <row r="12" spans="2:11" s="1" customFormat="1" ht="15" customHeight="1">
      <c r="B12" s="232"/>
      <c r="C12" s="233"/>
      <c r="D12" s="231"/>
      <c r="E12" s="231"/>
      <c r="F12" s="231"/>
      <c r="G12" s="231"/>
      <c r="H12" s="231"/>
      <c r="I12" s="231"/>
      <c r="J12" s="231"/>
      <c r="K12" s="229"/>
    </row>
    <row r="13" spans="2:11" s="1" customFormat="1" ht="15" customHeight="1">
      <c r="B13" s="232"/>
      <c r="C13" s="233"/>
      <c r="D13" s="234" t="s">
        <v>225</v>
      </c>
      <c r="E13" s="231"/>
      <c r="F13" s="231"/>
      <c r="G13" s="231"/>
      <c r="H13" s="231"/>
      <c r="I13" s="231"/>
      <c r="J13" s="231"/>
      <c r="K13" s="229"/>
    </row>
    <row r="14" spans="2:11" s="1" customFormat="1" ht="12.75" customHeight="1">
      <c r="B14" s="232"/>
      <c r="C14" s="233"/>
      <c r="D14" s="233"/>
      <c r="E14" s="233"/>
      <c r="F14" s="233"/>
      <c r="G14" s="233"/>
      <c r="H14" s="233"/>
      <c r="I14" s="233"/>
      <c r="J14" s="233"/>
      <c r="K14" s="229"/>
    </row>
    <row r="15" spans="2:11" s="1" customFormat="1" ht="15" customHeight="1">
      <c r="B15" s="232"/>
      <c r="C15" s="233"/>
      <c r="D15" s="359" t="s">
        <v>226</v>
      </c>
      <c r="E15" s="359"/>
      <c r="F15" s="359"/>
      <c r="G15" s="359"/>
      <c r="H15" s="359"/>
      <c r="I15" s="359"/>
      <c r="J15" s="359"/>
      <c r="K15" s="229"/>
    </row>
    <row r="16" spans="2:11" s="1" customFormat="1" ht="15" customHeight="1">
      <c r="B16" s="232"/>
      <c r="C16" s="233"/>
      <c r="D16" s="359" t="s">
        <v>227</v>
      </c>
      <c r="E16" s="359"/>
      <c r="F16" s="359"/>
      <c r="G16" s="359"/>
      <c r="H16" s="359"/>
      <c r="I16" s="359"/>
      <c r="J16" s="359"/>
      <c r="K16" s="229"/>
    </row>
    <row r="17" spans="2:11" s="1" customFormat="1" ht="15" customHeight="1">
      <c r="B17" s="232"/>
      <c r="C17" s="233"/>
      <c r="D17" s="359" t="s">
        <v>228</v>
      </c>
      <c r="E17" s="359"/>
      <c r="F17" s="359"/>
      <c r="G17" s="359"/>
      <c r="H17" s="359"/>
      <c r="I17" s="359"/>
      <c r="J17" s="359"/>
      <c r="K17" s="229"/>
    </row>
    <row r="18" spans="2:11" s="1" customFormat="1" ht="15" customHeight="1">
      <c r="B18" s="232"/>
      <c r="C18" s="233"/>
      <c r="D18" s="233"/>
      <c r="E18" s="235" t="s">
        <v>76</v>
      </c>
      <c r="F18" s="359" t="s">
        <v>229</v>
      </c>
      <c r="G18" s="359"/>
      <c r="H18" s="359"/>
      <c r="I18" s="359"/>
      <c r="J18" s="359"/>
      <c r="K18" s="229"/>
    </row>
    <row r="19" spans="2:11" s="1" customFormat="1" ht="15" customHeight="1">
      <c r="B19" s="232"/>
      <c r="C19" s="233"/>
      <c r="D19" s="233"/>
      <c r="E19" s="235" t="s">
        <v>230</v>
      </c>
      <c r="F19" s="359" t="s">
        <v>231</v>
      </c>
      <c r="G19" s="359"/>
      <c r="H19" s="359"/>
      <c r="I19" s="359"/>
      <c r="J19" s="359"/>
      <c r="K19" s="229"/>
    </row>
    <row r="20" spans="2:11" s="1" customFormat="1" ht="15" customHeight="1">
      <c r="B20" s="232"/>
      <c r="C20" s="233"/>
      <c r="D20" s="233"/>
      <c r="E20" s="235" t="s">
        <v>232</v>
      </c>
      <c r="F20" s="359" t="s">
        <v>233</v>
      </c>
      <c r="G20" s="359"/>
      <c r="H20" s="359"/>
      <c r="I20" s="359"/>
      <c r="J20" s="359"/>
      <c r="K20" s="229"/>
    </row>
    <row r="21" spans="2:11" s="1" customFormat="1" ht="15" customHeight="1">
      <c r="B21" s="232"/>
      <c r="C21" s="233"/>
      <c r="D21" s="233"/>
      <c r="E21" s="235" t="s">
        <v>234</v>
      </c>
      <c r="F21" s="359" t="s">
        <v>235</v>
      </c>
      <c r="G21" s="359"/>
      <c r="H21" s="359"/>
      <c r="I21" s="359"/>
      <c r="J21" s="359"/>
      <c r="K21" s="229"/>
    </row>
    <row r="22" spans="2:11" s="1" customFormat="1" ht="15" customHeight="1">
      <c r="B22" s="232"/>
      <c r="C22" s="233"/>
      <c r="D22" s="233"/>
      <c r="E22" s="235" t="s">
        <v>236</v>
      </c>
      <c r="F22" s="359" t="s">
        <v>237</v>
      </c>
      <c r="G22" s="359"/>
      <c r="H22" s="359"/>
      <c r="I22" s="359"/>
      <c r="J22" s="359"/>
      <c r="K22" s="229"/>
    </row>
    <row r="23" spans="2:11" s="1" customFormat="1" ht="15" customHeight="1">
      <c r="B23" s="232"/>
      <c r="C23" s="233"/>
      <c r="D23" s="233"/>
      <c r="E23" s="235" t="s">
        <v>238</v>
      </c>
      <c r="F23" s="359" t="s">
        <v>239</v>
      </c>
      <c r="G23" s="359"/>
      <c r="H23" s="359"/>
      <c r="I23" s="359"/>
      <c r="J23" s="359"/>
      <c r="K23" s="229"/>
    </row>
    <row r="24" spans="2:11" s="1" customFormat="1" ht="12.75" customHeight="1">
      <c r="B24" s="232"/>
      <c r="C24" s="233"/>
      <c r="D24" s="233"/>
      <c r="E24" s="233"/>
      <c r="F24" s="233"/>
      <c r="G24" s="233"/>
      <c r="H24" s="233"/>
      <c r="I24" s="233"/>
      <c r="J24" s="233"/>
      <c r="K24" s="229"/>
    </row>
    <row r="25" spans="2:11" s="1" customFormat="1" ht="15" customHeight="1">
      <c r="B25" s="232"/>
      <c r="C25" s="359" t="s">
        <v>240</v>
      </c>
      <c r="D25" s="359"/>
      <c r="E25" s="359"/>
      <c r="F25" s="359"/>
      <c r="G25" s="359"/>
      <c r="H25" s="359"/>
      <c r="I25" s="359"/>
      <c r="J25" s="359"/>
      <c r="K25" s="229"/>
    </row>
    <row r="26" spans="2:11" s="1" customFormat="1" ht="15" customHeight="1">
      <c r="B26" s="232"/>
      <c r="C26" s="359" t="s">
        <v>241</v>
      </c>
      <c r="D26" s="359"/>
      <c r="E26" s="359"/>
      <c r="F26" s="359"/>
      <c r="G26" s="359"/>
      <c r="H26" s="359"/>
      <c r="I26" s="359"/>
      <c r="J26" s="359"/>
      <c r="K26" s="229"/>
    </row>
    <row r="27" spans="2:11" s="1" customFormat="1" ht="15" customHeight="1">
      <c r="B27" s="232"/>
      <c r="C27" s="231"/>
      <c r="D27" s="359" t="s">
        <v>242</v>
      </c>
      <c r="E27" s="359"/>
      <c r="F27" s="359"/>
      <c r="G27" s="359"/>
      <c r="H27" s="359"/>
      <c r="I27" s="359"/>
      <c r="J27" s="359"/>
      <c r="K27" s="229"/>
    </row>
    <row r="28" spans="2:11" s="1" customFormat="1" ht="15" customHeight="1">
      <c r="B28" s="232"/>
      <c r="C28" s="233"/>
      <c r="D28" s="359" t="s">
        <v>243</v>
      </c>
      <c r="E28" s="359"/>
      <c r="F28" s="359"/>
      <c r="G28" s="359"/>
      <c r="H28" s="359"/>
      <c r="I28" s="359"/>
      <c r="J28" s="359"/>
      <c r="K28" s="229"/>
    </row>
    <row r="29" spans="2:11" s="1" customFormat="1" ht="12.75" customHeight="1">
      <c r="B29" s="232"/>
      <c r="C29" s="233"/>
      <c r="D29" s="233"/>
      <c r="E29" s="233"/>
      <c r="F29" s="233"/>
      <c r="G29" s="233"/>
      <c r="H29" s="233"/>
      <c r="I29" s="233"/>
      <c r="J29" s="233"/>
      <c r="K29" s="229"/>
    </row>
    <row r="30" spans="2:11" s="1" customFormat="1" ht="15" customHeight="1">
      <c r="B30" s="232"/>
      <c r="C30" s="233"/>
      <c r="D30" s="359" t="s">
        <v>244</v>
      </c>
      <c r="E30" s="359"/>
      <c r="F30" s="359"/>
      <c r="G30" s="359"/>
      <c r="H30" s="359"/>
      <c r="I30" s="359"/>
      <c r="J30" s="359"/>
      <c r="K30" s="229"/>
    </row>
    <row r="31" spans="2:11" s="1" customFormat="1" ht="15" customHeight="1">
      <c r="B31" s="232"/>
      <c r="C31" s="233"/>
      <c r="D31" s="359" t="s">
        <v>245</v>
      </c>
      <c r="E31" s="359"/>
      <c r="F31" s="359"/>
      <c r="G31" s="359"/>
      <c r="H31" s="359"/>
      <c r="I31" s="359"/>
      <c r="J31" s="359"/>
      <c r="K31" s="229"/>
    </row>
    <row r="32" spans="2:11" s="1" customFormat="1" ht="12.75" customHeight="1">
      <c r="B32" s="232"/>
      <c r="C32" s="233"/>
      <c r="D32" s="233"/>
      <c r="E32" s="233"/>
      <c r="F32" s="233"/>
      <c r="G32" s="233"/>
      <c r="H32" s="233"/>
      <c r="I32" s="233"/>
      <c r="J32" s="233"/>
      <c r="K32" s="229"/>
    </row>
    <row r="33" spans="2:11" s="1" customFormat="1" ht="15" customHeight="1">
      <c r="B33" s="232"/>
      <c r="C33" s="233"/>
      <c r="D33" s="359" t="s">
        <v>246</v>
      </c>
      <c r="E33" s="359"/>
      <c r="F33" s="359"/>
      <c r="G33" s="359"/>
      <c r="H33" s="359"/>
      <c r="I33" s="359"/>
      <c r="J33" s="359"/>
      <c r="K33" s="229"/>
    </row>
    <row r="34" spans="2:11" s="1" customFormat="1" ht="15" customHeight="1">
      <c r="B34" s="232"/>
      <c r="C34" s="233"/>
      <c r="D34" s="359" t="s">
        <v>247</v>
      </c>
      <c r="E34" s="359"/>
      <c r="F34" s="359"/>
      <c r="G34" s="359"/>
      <c r="H34" s="359"/>
      <c r="I34" s="359"/>
      <c r="J34" s="359"/>
      <c r="K34" s="229"/>
    </row>
    <row r="35" spans="2:11" s="1" customFormat="1" ht="15" customHeight="1">
      <c r="B35" s="232"/>
      <c r="C35" s="233"/>
      <c r="D35" s="359" t="s">
        <v>248</v>
      </c>
      <c r="E35" s="359"/>
      <c r="F35" s="359"/>
      <c r="G35" s="359"/>
      <c r="H35" s="359"/>
      <c r="I35" s="359"/>
      <c r="J35" s="359"/>
      <c r="K35" s="229"/>
    </row>
    <row r="36" spans="2:11" s="1" customFormat="1" ht="15" customHeight="1">
      <c r="B36" s="232"/>
      <c r="C36" s="233"/>
      <c r="D36" s="231"/>
      <c r="E36" s="234" t="s">
        <v>121</v>
      </c>
      <c r="F36" s="231"/>
      <c r="G36" s="359" t="s">
        <v>249</v>
      </c>
      <c r="H36" s="359"/>
      <c r="I36" s="359"/>
      <c r="J36" s="359"/>
      <c r="K36" s="229"/>
    </row>
    <row r="37" spans="2:11" s="1" customFormat="1" ht="30.75" customHeight="1">
      <c r="B37" s="232"/>
      <c r="C37" s="233"/>
      <c r="D37" s="231"/>
      <c r="E37" s="234" t="s">
        <v>250</v>
      </c>
      <c r="F37" s="231"/>
      <c r="G37" s="359" t="s">
        <v>251</v>
      </c>
      <c r="H37" s="359"/>
      <c r="I37" s="359"/>
      <c r="J37" s="359"/>
      <c r="K37" s="229"/>
    </row>
    <row r="38" spans="2:11" s="1" customFormat="1" ht="15" customHeight="1">
      <c r="B38" s="232"/>
      <c r="C38" s="233"/>
      <c r="D38" s="231"/>
      <c r="E38" s="234" t="s">
        <v>50</v>
      </c>
      <c r="F38" s="231"/>
      <c r="G38" s="359" t="s">
        <v>252</v>
      </c>
      <c r="H38" s="359"/>
      <c r="I38" s="359"/>
      <c r="J38" s="359"/>
      <c r="K38" s="229"/>
    </row>
    <row r="39" spans="2:11" s="1" customFormat="1" ht="15" customHeight="1">
      <c r="B39" s="232"/>
      <c r="C39" s="233"/>
      <c r="D39" s="231"/>
      <c r="E39" s="234" t="s">
        <v>51</v>
      </c>
      <c r="F39" s="231"/>
      <c r="G39" s="359" t="s">
        <v>253</v>
      </c>
      <c r="H39" s="359"/>
      <c r="I39" s="359"/>
      <c r="J39" s="359"/>
      <c r="K39" s="229"/>
    </row>
    <row r="40" spans="2:11" s="1" customFormat="1" ht="15" customHeight="1">
      <c r="B40" s="232"/>
      <c r="C40" s="233"/>
      <c r="D40" s="231"/>
      <c r="E40" s="234" t="s">
        <v>122</v>
      </c>
      <c r="F40" s="231"/>
      <c r="G40" s="359" t="s">
        <v>254</v>
      </c>
      <c r="H40" s="359"/>
      <c r="I40" s="359"/>
      <c r="J40" s="359"/>
      <c r="K40" s="229"/>
    </row>
    <row r="41" spans="2:11" s="1" customFormat="1" ht="15" customHeight="1">
      <c r="B41" s="232"/>
      <c r="C41" s="233"/>
      <c r="D41" s="231"/>
      <c r="E41" s="234" t="s">
        <v>123</v>
      </c>
      <c r="F41" s="231"/>
      <c r="G41" s="359" t="s">
        <v>255</v>
      </c>
      <c r="H41" s="359"/>
      <c r="I41" s="359"/>
      <c r="J41" s="359"/>
      <c r="K41" s="229"/>
    </row>
    <row r="42" spans="2:11" s="1" customFormat="1" ht="15" customHeight="1">
      <c r="B42" s="232"/>
      <c r="C42" s="233"/>
      <c r="D42" s="231"/>
      <c r="E42" s="234" t="s">
        <v>256</v>
      </c>
      <c r="F42" s="231"/>
      <c r="G42" s="359" t="s">
        <v>257</v>
      </c>
      <c r="H42" s="359"/>
      <c r="I42" s="359"/>
      <c r="J42" s="359"/>
      <c r="K42" s="229"/>
    </row>
    <row r="43" spans="2:11" s="1" customFormat="1" ht="15" customHeight="1">
      <c r="B43" s="232"/>
      <c r="C43" s="233"/>
      <c r="D43" s="231"/>
      <c r="E43" s="234"/>
      <c r="F43" s="231"/>
      <c r="G43" s="359" t="s">
        <v>258</v>
      </c>
      <c r="H43" s="359"/>
      <c r="I43" s="359"/>
      <c r="J43" s="359"/>
      <c r="K43" s="229"/>
    </row>
    <row r="44" spans="2:11" s="1" customFormat="1" ht="15" customHeight="1">
      <c r="B44" s="232"/>
      <c r="C44" s="233"/>
      <c r="D44" s="231"/>
      <c r="E44" s="234" t="s">
        <v>259</v>
      </c>
      <c r="F44" s="231"/>
      <c r="G44" s="359" t="s">
        <v>260</v>
      </c>
      <c r="H44" s="359"/>
      <c r="I44" s="359"/>
      <c r="J44" s="359"/>
      <c r="K44" s="229"/>
    </row>
    <row r="45" spans="2:11" s="1" customFormat="1" ht="15" customHeight="1">
      <c r="B45" s="232"/>
      <c r="C45" s="233"/>
      <c r="D45" s="231"/>
      <c r="E45" s="234" t="s">
        <v>125</v>
      </c>
      <c r="F45" s="231"/>
      <c r="G45" s="359" t="s">
        <v>261</v>
      </c>
      <c r="H45" s="359"/>
      <c r="I45" s="359"/>
      <c r="J45" s="359"/>
      <c r="K45" s="229"/>
    </row>
    <row r="46" spans="2:11" s="1" customFormat="1" ht="12.75" customHeight="1">
      <c r="B46" s="232"/>
      <c r="C46" s="233"/>
      <c r="D46" s="231"/>
      <c r="E46" s="231"/>
      <c r="F46" s="231"/>
      <c r="G46" s="231"/>
      <c r="H46" s="231"/>
      <c r="I46" s="231"/>
      <c r="J46" s="231"/>
      <c r="K46" s="229"/>
    </row>
    <row r="47" spans="2:11" s="1" customFormat="1" ht="15" customHeight="1">
      <c r="B47" s="232"/>
      <c r="C47" s="233"/>
      <c r="D47" s="359" t="s">
        <v>262</v>
      </c>
      <c r="E47" s="359"/>
      <c r="F47" s="359"/>
      <c r="G47" s="359"/>
      <c r="H47" s="359"/>
      <c r="I47" s="359"/>
      <c r="J47" s="359"/>
      <c r="K47" s="229"/>
    </row>
    <row r="48" spans="2:11" s="1" customFormat="1" ht="15" customHeight="1">
      <c r="B48" s="232"/>
      <c r="C48" s="233"/>
      <c r="D48" s="233"/>
      <c r="E48" s="359" t="s">
        <v>263</v>
      </c>
      <c r="F48" s="359"/>
      <c r="G48" s="359"/>
      <c r="H48" s="359"/>
      <c r="I48" s="359"/>
      <c r="J48" s="359"/>
      <c r="K48" s="229"/>
    </row>
    <row r="49" spans="2:11" s="1" customFormat="1" ht="15" customHeight="1">
      <c r="B49" s="232"/>
      <c r="C49" s="233"/>
      <c r="D49" s="233"/>
      <c r="E49" s="359" t="s">
        <v>264</v>
      </c>
      <c r="F49" s="359"/>
      <c r="G49" s="359"/>
      <c r="H49" s="359"/>
      <c r="I49" s="359"/>
      <c r="J49" s="359"/>
      <c r="K49" s="229"/>
    </row>
    <row r="50" spans="2:11" s="1" customFormat="1" ht="15" customHeight="1">
      <c r="B50" s="232"/>
      <c r="C50" s="233"/>
      <c r="D50" s="233"/>
      <c r="E50" s="359" t="s">
        <v>265</v>
      </c>
      <c r="F50" s="359"/>
      <c r="G50" s="359"/>
      <c r="H50" s="359"/>
      <c r="I50" s="359"/>
      <c r="J50" s="359"/>
      <c r="K50" s="229"/>
    </row>
    <row r="51" spans="2:11" s="1" customFormat="1" ht="15" customHeight="1">
      <c r="B51" s="232"/>
      <c r="C51" s="233"/>
      <c r="D51" s="359" t="s">
        <v>266</v>
      </c>
      <c r="E51" s="359"/>
      <c r="F51" s="359"/>
      <c r="G51" s="359"/>
      <c r="H51" s="359"/>
      <c r="I51" s="359"/>
      <c r="J51" s="359"/>
      <c r="K51" s="229"/>
    </row>
    <row r="52" spans="2:11" s="1" customFormat="1" ht="25.5" customHeight="1">
      <c r="B52" s="228"/>
      <c r="C52" s="360" t="s">
        <v>267</v>
      </c>
      <c r="D52" s="360"/>
      <c r="E52" s="360"/>
      <c r="F52" s="360"/>
      <c r="G52" s="360"/>
      <c r="H52" s="360"/>
      <c r="I52" s="360"/>
      <c r="J52" s="360"/>
      <c r="K52" s="229"/>
    </row>
    <row r="53" spans="2:11" s="1" customFormat="1" ht="5.25" customHeight="1">
      <c r="B53" s="228"/>
      <c r="C53" s="230"/>
      <c r="D53" s="230"/>
      <c r="E53" s="230"/>
      <c r="F53" s="230"/>
      <c r="G53" s="230"/>
      <c r="H53" s="230"/>
      <c r="I53" s="230"/>
      <c r="J53" s="230"/>
      <c r="K53" s="229"/>
    </row>
    <row r="54" spans="2:11" s="1" customFormat="1" ht="15" customHeight="1">
      <c r="B54" s="228"/>
      <c r="C54" s="359" t="s">
        <v>268</v>
      </c>
      <c r="D54" s="359"/>
      <c r="E54" s="359"/>
      <c r="F54" s="359"/>
      <c r="G54" s="359"/>
      <c r="H54" s="359"/>
      <c r="I54" s="359"/>
      <c r="J54" s="359"/>
      <c r="K54" s="229"/>
    </row>
    <row r="55" spans="2:11" s="1" customFormat="1" ht="15" customHeight="1">
      <c r="B55" s="228"/>
      <c r="C55" s="359" t="s">
        <v>269</v>
      </c>
      <c r="D55" s="359"/>
      <c r="E55" s="359"/>
      <c r="F55" s="359"/>
      <c r="G55" s="359"/>
      <c r="H55" s="359"/>
      <c r="I55" s="359"/>
      <c r="J55" s="359"/>
      <c r="K55" s="229"/>
    </row>
    <row r="56" spans="2:11" s="1" customFormat="1" ht="12.75" customHeight="1">
      <c r="B56" s="228"/>
      <c r="C56" s="231"/>
      <c r="D56" s="231"/>
      <c r="E56" s="231"/>
      <c r="F56" s="231"/>
      <c r="G56" s="231"/>
      <c r="H56" s="231"/>
      <c r="I56" s="231"/>
      <c r="J56" s="231"/>
      <c r="K56" s="229"/>
    </row>
    <row r="57" spans="2:11" s="1" customFormat="1" ht="15" customHeight="1">
      <c r="B57" s="228"/>
      <c r="C57" s="359" t="s">
        <v>270</v>
      </c>
      <c r="D57" s="359"/>
      <c r="E57" s="359"/>
      <c r="F57" s="359"/>
      <c r="G57" s="359"/>
      <c r="H57" s="359"/>
      <c r="I57" s="359"/>
      <c r="J57" s="359"/>
      <c r="K57" s="229"/>
    </row>
    <row r="58" spans="2:11" s="1" customFormat="1" ht="15" customHeight="1">
      <c r="B58" s="228"/>
      <c r="C58" s="233"/>
      <c r="D58" s="359" t="s">
        <v>271</v>
      </c>
      <c r="E58" s="359"/>
      <c r="F58" s="359"/>
      <c r="G58" s="359"/>
      <c r="H58" s="359"/>
      <c r="I58" s="359"/>
      <c r="J58" s="359"/>
      <c r="K58" s="229"/>
    </row>
    <row r="59" spans="2:11" s="1" customFormat="1" ht="15" customHeight="1">
      <c r="B59" s="228"/>
      <c r="C59" s="233"/>
      <c r="D59" s="359" t="s">
        <v>272</v>
      </c>
      <c r="E59" s="359"/>
      <c r="F59" s="359"/>
      <c r="G59" s="359"/>
      <c r="H59" s="359"/>
      <c r="I59" s="359"/>
      <c r="J59" s="359"/>
      <c r="K59" s="229"/>
    </row>
    <row r="60" spans="2:11" s="1" customFormat="1" ht="15" customHeight="1">
      <c r="B60" s="228"/>
      <c r="C60" s="233"/>
      <c r="D60" s="359" t="s">
        <v>273</v>
      </c>
      <c r="E60" s="359"/>
      <c r="F60" s="359"/>
      <c r="G60" s="359"/>
      <c r="H60" s="359"/>
      <c r="I60" s="359"/>
      <c r="J60" s="359"/>
      <c r="K60" s="229"/>
    </row>
    <row r="61" spans="2:11" s="1" customFormat="1" ht="15" customHeight="1">
      <c r="B61" s="228"/>
      <c r="C61" s="233"/>
      <c r="D61" s="359" t="s">
        <v>274</v>
      </c>
      <c r="E61" s="359"/>
      <c r="F61" s="359"/>
      <c r="G61" s="359"/>
      <c r="H61" s="359"/>
      <c r="I61" s="359"/>
      <c r="J61" s="359"/>
      <c r="K61" s="229"/>
    </row>
    <row r="62" spans="2:11" s="1" customFormat="1" ht="15" customHeight="1">
      <c r="B62" s="228"/>
      <c r="C62" s="233"/>
      <c r="D62" s="362" t="s">
        <v>275</v>
      </c>
      <c r="E62" s="362"/>
      <c r="F62" s="362"/>
      <c r="G62" s="362"/>
      <c r="H62" s="362"/>
      <c r="I62" s="362"/>
      <c r="J62" s="362"/>
      <c r="K62" s="229"/>
    </row>
    <row r="63" spans="2:11" s="1" customFormat="1" ht="15" customHeight="1">
      <c r="B63" s="228"/>
      <c r="C63" s="233"/>
      <c r="D63" s="359" t="s">
        <v>276</v>
      </c>
      <c r="E63" s="359"/>
      <c r="F63" s="359"/>
      <c r="G63" s="359"/>
      <c r="H63" s="359"/>
      <c r="I63" s="359"/>
      <c r="J63" s="359"/>
      <c r="K63" s="229"/>
    </row>
    <row r="64" spans="2:11" s="1" customFormat="1" ht="12.75" customHeight="1">
      <c r="B64" s="228"/>
      <c r="C64" s="233"/>
      <c r="D64" s="233"/>
      <c r="E64" s="236"/>
      <c r="F64" s="233"/>
      <c r="G64" s="233"/>
      <c r="H64" s="233"/>
      <c r="I64" s="233"/>
      <c r="J64" s="233"/>
      <c r="K64" s="229"/>
    </row>
    <row r="65" spans="2:11" s="1" customFormat="1" ht="15" customHeight="1">
      <c r="B65" s="228"/>
      <c r="C65" s="233"/>
      <c r="D65" s="359" t="s">
        <v>277</v>
      </c>
      <c r="E65" s="359"/>
      <c r="F65" s="359"/>
      <c r="G65" s="359"/>
      <c r="H65" s="359"/>
      <c r="I65" s="359"/>
      <c r="J65" s="359"/>
      <c r="K65" s="229"/>
    </row>
    <row r="66" spans="2:11" s="1" customFormat="1" ht="15" customHeight="1">
      <c r="B66" s="228"/>
      <c r="C66" s="233"/>
      <c r="D66" s="362" t="s">
        <v>278</v>
      </c>
      <c r="E66" s="362"/>
      <c r="F66" s="362"/>
      <c r="G66" s="362"/>
      <c r="H66" s="362"/>
      <c r="I66" s="362"/>
      <c r="J66" s="362"/>
      <c r="K66" s="229"/>
    </row>
    <row r="67" spans="2:11" s="1" customFormat="1" ht="15" customHeight="1">
      <c r="B67" s="228"/>
      <c r="C67" s="233"/>
      <c r="D67" s="359" t="s">
        <v>279</v>
      </c>
      <c r="E67" s="359"/>
      <c r="F67" s="359"/>
      <c r="G67" s="359"/>
      <c r="H67" s="359"/>
      <c r="I67" s="359"/>
      <c r="J67" s="359"/>
      <c r="K67" s="229"/>
    </row>
    <row r="68" spans="2:11" s="1" customFormat="1" ht="15" customHeight="1">
      <c r="B68" s="228"/>
      <c r="C68" s="233"/>
      <c r="D68" s="359" t="s">
        <v>280</v>
      </c>
      <c r="E68" s="359"/>
      <c r="F68" s="359"/>
      <c r="G68" s="359"/>
      <c r="H68" s="359"/>
      <c r="I68" s="359"/>
      <c r="J68" s="359"/>
      <c r="K68" s="229"/>
    </row>
    <row r="69" spans="2:11" s="1" customFormat="1" ht="15" customHeight="1">
      <c r="B69" s="228"/>
      <c r="C69" s="233"/>
      <c r="D69" s="359" t="s">
        <v>281</v>
      </c>
      <c r="E69" s="359"/>
      <c r="F69" s="359"/>
      <c r="G69" s="359"/>
      <c r="H69" s="359"/>
      <c r="I69" s="359"/>
      <c r="J69" s="359"/>
      <c r="K69" s="229"/>
    </row>
    <row r="70" spans="2:11" s="1" customFormat="1" ht="15" customHeight="1">
      <c r="B70" s="228"/>
      <c r="C70" s="233"/>
      <c r="D70" s="359" t="s">
        <v>282</v>
      </c>
      <c r="E70" s="359"/>
      <c r="F70" s="359"/>
      <c r="G70" s="359"/>
      <c r="H70" s="359"/>
      <c r="I70" s="359"/>
      <c r="J70" s="359"/>
      <c r="K70" s="229"/>
    </row>
    <row r="71" spans="2:11" s="1" customFormat="1" ht="12.75" customHeight="1">
      <c r="B71" s="237"/>
      <c r="C71" s="238"/>
      <c r="D71" s="238"/>
      <c r="E71" s="238"/>
      <c r="F71" s="238"/>
      <c r="G71" s="238"/>
      <c r="H71" s="238"/>
      <c r="I71" s="238"/>
      <c r="J71" s="238"/>
      <c r="K71" s="239"/>
    </row>
    <row r="72" spans="2:11" s="1" customFormat="1" ht="18.75" customHeight="1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pans="2:11" s="1" customFormat="1" ht="18.75" customHeight="1">
      <c r="B73" s="241"/>
      <c r="C73" s="241"/>
      <c r="D73" s="241"/>
      <c r="E73" s="241"/>
      <c r="F73" s="241"/>
      <c r="G73" s="241"/>
      <c r="H73" s="241"/>
      <c r="I73" s="241"/>
      <c r="J73" s="241"/>
      <c r="K73" s="241"/>
    </row>
    <row r="74" spans="2:11" s="1" customFormat="1" ht="7.5" customHeight="1">
      <c r="B74" s="242"/>
      <c r="C74" s="243"/>
      <c r="D74" s="243"/>
      <c r="E74" s="243"/>
      <c r="F74" s="243"/>
      <c r="G74" s="243"/>
      <c r="H74" s="243"/>
      <c r="I74" s="243"/>
      <c r="J74" s="243"/>
      <c r="K74" s="244"/>
    </row>
    <row r="75" spans="2:11" s="1" customFormat="1" ht="45" customHeight="1">
      <c r="B75" s="245"/>
      <c r="C75" s="363" t="s">
        <v>283</v>
      </c>
      <c r="D75" s="363"/>
      <c r="E75" s="363"/>
      <c r="F75" s="363"/>
      <c r="G75" s="363"/>
      <c r="H75" s="363"/>
      <c r="I75" s="363"/>
      <c r="J75" s="363"/>
      <c r="K75" s="246"/>
    </row>
    <row r="76" spans="2:11" s="1" customFormat="1" ht="17.25" customHeight="1">
      <c r="B76" s="245"/>
      <c r="C76" s="247" t="s">
        <v>284</v>
      </c>
      <c r="D76" s="247"/>
      <c r="E76" s="247"/>
      <c r="F76" s="247" t="s">
        <v>285</v>
      </c>
      <c r="G76" s="248"/>
      <c r="H76" s="247" t="s">
        <v>51</v>
      </c>
      <c r="I76" s="247" t="s">
        <v>54</v>
      </c>
      <c r="J76" s="247" t="s">
        <v>286</v>
      </c>
      <c r="K76" s="246"/>
    </row>
    <row r="77" spans="2:11" s="1" customFormat="1" ht="17.25" customHeight="1">
      <c r="B77" s="245"/>
      <c r="C77" s="249" t="s">
        <v>287</v>
      </c>
      <c r="D77" s="249"/>
      <c r="E77" s="249"/>
      <c r="F77" s="250" t="s">
        <v>288</v>
      </c>
      <c r="G77" s="251"/>
      <c r="H77" s="249"/>
      <c r="I77" s="249"/>
      <c r="J77" s="249" t="s">
        <v>289</v>
      </c>
      <c r="K77" s="246"/>
    </row>
    <row r="78" spans="2:11" s="1" customFormat="1" ht="5.25" customHeight="1">
      <c r="B78" s="245"/>
      <c r="C78" s="252"/>
      <c r="D78" s="252"/>
      <c r="E78" s="252"/>
      <c r="F78" s="252"/>
      <c r="G78" s="253"/>
      <c r="H78" s="252"/>
      <c r="I78" s="252"/>
      <c r="J78" s="252"/>
      <c r="K78" s="246"/>
    </row>
    <row r="79" spans="2:11" s="1" customFormat="1" ht="15" customHeight="1">
      <c r="B79" s="245"/>
      <c r="C79" s="234" t="s">
        <v>50</v>
      </c>
      <c r="D79" s="254"/>
      <c r="E79" s="254"/>
      <c r="F79" s="255" t="s">
        <v>290</v>
      </c>
      <c r="G79" s="256"/>
      <c r="H79" s="234" t="s">
        <v>291</v>
      </c>
      <c r="I79" s="234" t="s">
        <v>292</v>
      </c>
      <c r="J79" s="234">
        <v>20</v>
      </c>
      <c r="K79" s="246"/>
    </row>
    <row r="80" spans="2:11" s="1" customFormat="1" ht="15" customHeight="1">
      <c r="B80" s="245"/>
      <c r="C80" s="234" t="s">
        <v>293</v>
      </c>
      <c r="D80" s="234"/>
      <c r="E80" s="234"/>
      <c r="F80" s="255" t="s">
        <v>290</v>
      </c>
      <c r="G80" s="256"/>
      <c r="H80" s="234" t="s">
        <v>294</v>
      </c>
      <c r="I80" s="234" t="s">
        <v>292</v>
      </c>
      <c r="J80" s="234">
        <v>120</v>
      </c>
      <c r="K80" s="246"/>
    </row>
    <row r="81" spans="2:11" s="1" customFormat="1" ht="15" customHeight="1">
      <c r="B81" s="257"/>
      <c r="C81" s="234" t="s">
        <v>295</v>
      </c>
      <c r="D81" s="234"/>
      <c r="E81" s="234"/>
      <c r="F81" s="255" t="s">
        <v>296</v>
      </c>
      <c r="G81" s="256"/>
      <c r="H81" s="234" t="s">
        <v>297</v>
      </c>
      <c r="I81" s="234" t="s">
        <v>292</v>
      </c>
      <c r="J81" s="234">
        <v>50</v>
      </c>
      <c r="K81" s="246"/>
    </row>
    <row r="82" spans="2:11" s="1" customFormat="1" ht="15" customHeight="1">
      <c r="B82" s="257"/>
      <c r="C82" s="234" t="s">
        <v>298</v>
      </c>
      <c r="D82" s="234"/>
      <c r="E82" s="234"/>
      <c r="F82" s="255" t="s">
        <v>290</v>
      </c>
      <c r="G82" s="256"/>
      <c r="H82" s="234" t="s">
        <v>299</v>
      </c>
      <c r="I82" s="234" t="s">
        <v>300</v>
      </c>
      <c r="J82" s="234"/>
      <c r="K82" s="246"/>
    </row>
    <row r="83" spans="2:11" s="1" customFormat="1" ht="15" customHeight="1">
      <c r="B83" s="257"/>
      <c r="C83" s="258" t="s">
        <v>301</v>
      </c>
      <c r="D83" s="258"/>
      <c r="E83" s="258"/>
      <c r="F83" s="259" t="s">
        <v>296</v>
      </c>
      <c r="G83" s="258"/>
      <c r="H83" s="258" t="s">
        <v>302</v>
      </c>
      <c r="I83" s="258" t="s">
        <v>292</v>
      </c>
      <c r="J83" s="258">
        <v>15</v>
      </c>
      <c r="K83" s="246"/>
    </row>
    <row r="84" spans="2:11" s="1" customFormat="1" ht="15" customHeight="1">
      <c r="B84" s="257"/>
      <c r="C84" s="258" t="s">
        <v>303</v>
      </c>
      <c r="D84" s="258"/>
      <c r="E84" s="258"/>
      <c r="F84" s="259" t="s">
        <v>296</v>
      </c>
      <c r="G84" s="258"/>
      <c r="H84" s="258" t="s">
        <v>304</v>
      </c>
      <c r="I84" s="258" t="s">
        <v>292</v>
      </c>
      <c r="J84" s="258">
        <v>15</v>
      </c>
      <c r="K84" s="246"/>
    </row>
    <row r="85" spans="2:11" s="1" customFormat="1" ht="15" customHeight="1">
      <c r="B85" s="257"/>
      <c r="C85" s="258" t="s">
        <v>305</v>
      </c>
      <c r="D85" s="258"/>
      <c r="E85" s="258"/>
      <c r="F85" s="259" t="s">
        <v>296</v>
      </c>
      <c r="G85" s="258"/>
      <c r="H85" s="258" t="s">
        <v>306</v>
      </c>
      <c r="I85" s="258" t="s">
        <v>292</v>
      </c>
      <c r="J85" s="258">
        <v>20</v>
      </c>
      <c r="K85" s="246"/>
    </row>
    <row r="86" spans="2:11" s="1" customFormat="1" ht="15" customHeight="1">
      <c r="B86" s="257"/>
      <c r="C86" s="258" t="s">
        <v>307</v>
      </c>
      <c r="D86" s="258"/>
      <c r="E86" s="258"/>
      <c r="F86" s="259" t="s">
        <v>296</v>
      </c>
      <c r="G86" s="258"/>
      <c r="H86" s="258" t="s">
        <v>308</v>
      </c>
      <c r="I86" s="258" t="s">
        <v>292</v>
      </c>
      <c r="J86" s="258">
        <v>20</v>
      </c>
      <c r="K86" s="246"/>
    </row>
    <row r="87" spans="2:11" s="1" customFormat="1" ht="15" customHeight="1">
      <c r="B87" s="257"/>
      <c r="C87" s="234" t="s">
        <v>309</v>
      </c>
      <c r="D87" s="234"/>
      <c r="E87" s="234"/>
      <c r="F87" s="255" t="s">
        <v>296</v>
      </c>
      <c r="G87" s="256"/>
      <c r="H87" s="234" t="s">
        <v>310</v>
      </c>
      <c r="I87" s="234" t="s">
        <v>292</v>
      </c>
      <c r="J87" s="234">
        <v>50</v>
      </c>
      <c r="K87" s="246"/>
    </row>
    <row r="88" spans="2:11" s="1" customFormat="1" ht="15" customHeight="1">
      <c r="B88" s="257"/>
      <c r="C88" s="234" t="s">
        <v>311</v>
      </c>
      <c r="D88" s="234"/>
      <c r="E88" s="234"/>
      <c r="F88" s="255" t="s">
        <v>296</v>
      </c>
      <c r="G88" s="256"/>
      <c r="H88" s="234" t="s">
        <v>312</v>
      </c>
      <c r="I88" s="234" t="s">
        <v>292</v>
      </c>
      <c r="J88" s="234">
        <v>20</v>
      </c>
      <c r="K88" s="246"/>
    </row>
    <row r="89" spans="2:11" s="1" customFormat="1" ht="15" customHeight="1">
      <c r="B89" s="257"/>
      <c r="C89" s="234" t="s">
        <v>313</v>
      </c>
      <c r="D89" s="234"/>
      <c r="E89" s="234"/>
      <c r="F89" s="255" t="s">
        <v>296</v>
      </c>
      <c r="G89" s="256"/>
      <c r="H89" s="234" t="s">
        <v>314</v>
      </c>
      <c r="I89" s="234" t="s">
        <v>292</v>
      </c>
      <c r="J89" s="234">
        <v>20</v>
      </c>
      <c r="K89" s="246"/>
    </row>
    <row r="90" spans="2:11" s="1" customFormat="1" ht="15" customHeight="1">
      <c r="B90" s="257"/>
      <c r="C90" s="234" t="s">
        <v>315</v>
      </c>
      <c r="D90" s="234"/>
      <c r="E90" s="234"/>
      <c r="F90" s="255" t="s">
        <v>296</v>
      </c>
      <c r="G90" s="256"/>
      <c r="H90" s="234" t="s">
        <v>316</v>
      </c>
      <c r="I90" s="234" t="s">
        <v>292</v>
      </c>
      <c r="J90" s="234">
        <v>50</v>
      </c>
      <c r="K90" s="246"/>
    </row>
    <row r="91" spans="2:11" s="1" customFormat="1" ht="15" customHeight="1">
      <c r="B91" s="257"/>
      <c r="C91" s="234" t="s">
        <v>317</v>
      </c>
      <c r="D91" s="234"/>
      <c r="E91" s="234"/>
      <c r="F91" s="255" t="s">
        <v>296</v>
      </c>
      <c r="G91" s="256"/>
      <c r="H91" s="234" t="s">
        <v>317</v>
      </c>
      <c r="I91" s="234" t="s">
        <v>292</v>
      </c>
      <c r="J91" s="234">
        <v>50</v>
      </c>
      <c r="K91" s="246"/>
    </row>
    <row r="92" spans="2:11" s="1" customFormat="1" ht="15" customHeight="1">
      <c r="B92" s="257"/>
      <c r="C92" s="234" t="s">
        <v>318</v>
      </c>
      <c r="D92" s="234"/>
      <c r="E92" s="234"/>
      <c r="F92" s="255" t="s">
        <v>296</v>
      </c>
      <c r="G92" s="256"/>
      <c r="H92" s="234" t="s">
        <v>319</v>
      </c>
      <c r="I92" s="234" t="s">
        <v>292</v>
      </c>
      <c r="J92" s="234">
        <v>255</v>
      </c>
      <c r="K92" s="246"/>
    </row>
    <row r="93" spans="2:11" s="1" customFormat="1" ht="15" customHeight="1">
      <c r="B93" s="257"/>
      <c r="C93" s="234" t="s">
        <v>320</v>
      </c>
      <c r="D93" s="234"/>
      <c r="E93" s="234"/>
      <c r="F93" s="255" t="s">
        <v>290</v>
      </c>
      <c r="G93" s="256"/>
      <c r="H93" s="234" t="s">
        <v>321</v>
      </c>
      <c r="I93" s="234" t="s">
        <v>322</v>
      </c>
      <c r="J93" s="234"/>
      <c r="K93" s="246"/>
    </row>
    <row r="94" spans="2:11" s="1" customFormat="1" ht="15" customHeight="1">
      <c r="B94" s="257"/>
      <c r="C94" s="234" t="s">
        <v>323</v>
      </c>
      <c r="D94" s="234"/>
      <c r="E94" s="234"/>
      <c r="F94" s="255" t="s">
        <v>290</v>
      </c>
      <c r="G94" s="256"/>
      <c r="H94" s="234" t="s">
        <v>324</v>
      </c>
      <c r="I94" s="234" t="s">
        <v>325</v>
      </c>
      <c r="J94" s="234"/>
      <c r="K94" s="246"/>
    </row>
    <row r="95" spans="2:11" s="1" customFormat="1" ht="15" customHeight="1">
      <c r="B95" s="257"/>
      <c r="C95" s="234" t="s">
        <v>326</v>
      </c>
      <c r="D95" s="234"/>
      <c r="E95" s="234"/>
      <c r="F95" s="255" t="s">
        <v>290</v>
      </c>
      <c r="G95" s="256"/>
      <c r="H95" s="234" t="s">
        <v>326</v>
      </c>
      <c r="I95" s="234" t="s">
        <v>325</v>
      </c>
      <c r="J95" s="234"/>
      <c r="K95" s="246"/>
    </row>
    <row r="96" spans="2:11" s="1" customFormat="1" ht="15" customHeight="1">
      <c r="B96" s="257"/>
      <c r="C96" s="234" t="s">
        <v>35</v>
      </c>
      <c r="D96" s="234"/>
      <c r="E96" s="234"/>
      <c r="F96" s="255" t="s">
        <v>290</v>
      </c>
      <c r="G96" s="256"/>
      <c r="H96" s="234" t="s">
        <v>327</v>
      </c>
      <c r="I96" s="234" t="s">
        <v>325</v>
      </c>
      <c r="J96" s="234"/>
      <c r="K96" s="246"/>
    </row>
    <row r="97" spans="2:11" s="1" customFormat="1" ht="15" customHeight="1">
      <c r="B97" s="257"/>
      <c r="C97" s="234" t="s">
        <v>45</v>
      </c>
      <c r="D97" s="234"/>
      <c r="E97" s="234"/>
      <c r="F97" s="255" t="s">
        <v>290</v>
      </c>
      <c r="G97" s="256"/>
      <c r="H97" s="234" t="s">
        <v>328</v>
      </c>
      <c r="I97" s="234" t="s">
        <v>325</v>
      </c>
      <c r="J97" s="234"/>
      <c r="K97" s="246"/>
    </row>
    <row r="98" spans="2:11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pans="2:11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pans="2:11" s="1" customFormat="1" ht="18.75" customHeight="1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</row>
    <row r="101" spans="2:11" s="1" customFormat="1" ht="7.5" customHeight="1">
      <c r="B101" s="242"/>
      <c r="C101" s="243"/>
      <c r="D101" s="243"/>
      <c r="E101" s="243"/>
      <c r="F101" s="243"/>
      <c r="G101" s="243"/>
      <c r="H101" s="243"/>
      <c r="I101" s="243"/>
      <c r="J101" s="243"/>
      <c r="K101" s="244"/>
    </row>
    <row r="102" spans="2:11" s="1" customFormat="1" ht="45" customHeight="1">
      <c r="B102" s="245"/>
      <c r="C102" s="363" t="s">
        <v>329</v>
      </c>
      <c r="D102" s="363"/>
      <c r="E102" s="363"/>
      <c r="F102" s="363"/>
      <c r="G102" s="363"/>
      <c r="H102" s="363"/>
      <c r="I102" s="363"/>
      <c r="J102" s="363"/>
      <c r="K102" s="246"/>
    </row>
    <row r="103" spans="2:11" s="1" customFormat="1" ht="17.25" customHeight="1">
      <c r="B103" s="245"/>
      <c r="C103" s="247" t="s">
        <v>284</v>
      </c>
      <c r="D103" s="247"/>
      <c r="E103" s="247"/>
      <c r="F103" s="247" t="s">
        <v>285</v>
      </c>
      <c r="G103" s="248"/>
      <c r="H103" s="247" t="s">
        <v>51</v>
      </c>
      <c r="I103" s="247" t="s">
        <v>54</v>
      </c>
      <c r="J103" s="247" t="s">
        <v>286</v>
      </c>
      <c r="K103" s="246"/>
    </row>
    <row r="104" spans="2:11" s="1" customFormat="1" ht="17.25" customHeight="1">
      <c r="B104" s="245"/>
      <c r="C104" s="249" t="s">
        <v>287</v>
      </c>
      <c r="D104" s="249"/>
      <c r="E104" s="249"/>
      <c r="F104" s="250" t="s">
        <v>288</v>
      </c>
      <c r="G104" s="251"/>
      <c r="H104" s="249"/>
      <c r="I104" s="249"/>
      <c r="J104" s="249" t="s">
        <v>289</v>
      </c>
      <c r="K104" s="246"/>
    </row>
    <row r="105" spans="2:11" s="1" customFormat="1" ht="5.25" customHeight="1">
      <c r="B105" s="245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pans="2:11" s="1" customFormat="1" ht="15" customHeight="1">
      <c r="B106" s="245"/>
      <c r="C106" s="234" t="s">
        <v>50</v>
      </c>
      <c r="D106" s="254"/>
      <c r="E106" s="254"/>
      <c r="F106" s="255" t="s">
        <v>290</v>
      </c>
      <c r="G106" s="234"/>
      <c r="H106" s="234" t="s">
        <v>330</v>
      </c>
      <c r="I106" s="234" t="s">
        <v>292</v>
      </c>
      <c r="J106" s="234">
        <v>20</v>
      </c>
      <c r="K106" s="246"/>
    </row>
    <row r="107" spans="2:11" s="1" customFormat="1" ht="15" customHeight="1">
      <c r="B107" s="245"/>
      <c r="C107" s="234" t="s">
        <v>293</v>
      </c>
      <c r="D107" s="234"/>
      <c r="E107" s="234"/>
      <c r="F107" s="255" t="s">
        <v>290</v>
      </c>
      <c r="G107" s="234"/>
      <c r="H107" s="234" t="s">
        <v>330</v>
      </c>
      <c r="I107" s="234" t="s">
        <v>292</v>
      </c>
      <c r="J107" s="234">
        <v>120</v>
      </c>
      <c r="K107" s="246"/>
    </row>
    <row r="108" spans="2:11" s="1" customFormat="1" ht="15" customHeight="1">
      <c r="B108" s="257"/>
      <c r="C108" s="234" t="s">
        <v>295</v>
      </c>
      <c r="D108" s="234"/>
      <c r="E108" s="234"/>
      <c r="F108" s="255" t="s">
        <v>296</v>
      </c>
      <c r="G108" s="234"/>
      <c r="H108" s="234" t="s">
        <v>330</v>
      </c>
      <c r="I108" s="234" t="s">
        <v>292</v>
      </c>
      <c r="J108" s="234">
        <v>50</v>
      </c>
      <c r="K108" s="246"/>
    </row>
    <row r="109" spans="2:11" s="1" customFormat="1" ht="15" customHeight="1">
      <c r="B109" s="257"/>
      <c r="C109" s="234" t="s">
        <v>298</v>
      </c>
      <c r="D109" s="234"/>
      <c r="E109" s="234"/>
      <c r="F109" s="255" t="s">
        <v>290</v>
      </c>
      <c r="G109" s="234"/>
      <c r="H109" s="234" t="s">
        <v>330</v>
      </c>
      <c r="I109" s="234" t="s">
        <v>300</v>
      </c>
      <c r="J109" s="234"/>
      <c r="K109" s="246"/>
    </row>
    <row r="110" spans="2:11" s="1" customFormat="1" ht="15" customHeight="1">
      <c r="B110" s="257"/>
      <c r="C110" s="234" t="s">
        <v>309</v>
      </c>
      <c r="D110" s="234"/>
      <c r="E110" s="234"/>
      <c r="F110" s="255" t="s">
        <v>296</v>
      </c>
      <c r="G110" s="234"/>
      <c r="H110" s="234" t="s">
        <v>330</v>
      </c>
      <c r="I110" s="234" t="s">
        <v>292</v>
      </c>
      <c r="J110" s="234">
        <v>50</v>
      </c>
      <c r="K110" s="246"/>
    </row>
    <row r="111" spans="2:11" s="1" customFormat="1" ht="15" customHeight="1">
      <c r="B111" s="257"/>
      <c r="C111" s="234" t="s">
        <v>317</v>
      </c>
      <c r="D111" s="234"/>
      <c r="E111" s="234"/>
      <c r="F111" s="255" t="s">
        <v>296</v>
      </c>
      <c r="G111" s="234"/>
      <c r="H111" s="234" t="s">
        <v>330</v>
      </c>
      <c r="I111" s="234" t="s">
        <v>292</v>
      </c>
      <c r="J111" s="234">
        <v>50</v>
      </c>
      <c r="K111" s="246"/>
    </row>
    <row r="112" spans="2:11" s="1" customFormat="1" ht="15" customHeight="1">
      <c r="B112" s="257"/>
      <c r="C112" s="234" t="s">
        <v>315</v>
      </c>
      <c r="D112" s="234"/>
      <c r="E112" s="234"/>
      <c r="F112" s="255" t="s">
        <v>296</v>
      </c>
      <c r="G112" s="234"/>
      <c r="H112" s="234" t="s">
        <v>330</v>
      </c>
      <c r="I112" s="234" t="s">
        <v>292</v>
      </c>
      <c r="J112" s="234">
        <v>50</v>
      </c>
      <c r="K112" s="246"/>
    </row>
    <row r="113" spans="2:11" s="1" customFormat="1" ht="15" customHeight="1">
      <c r="B113" s="257"/>
      <c r="C113" s="234" t="s">
        <v>50</v>
      </c>
      <c r="D113" s="234"/>
      <c r="E113" s="234"/>
      <c r="F113" s="255" t="s">
        <v>290</v>
      </c>
      <c r="G113" s="234"/>
      <c r="H113" s="234" t="s">
        <v>331</v>
      </c>
      <c r="I113" s="234" t="s">
        <v>292</v>
      </c>
      <c r="J113" s="234">
        <v>20</v>
      </c>
      <c r="K113" s="246"/>
    </row>
    <row r="114" spans="2:11" s="1" customFormat="1" ht="15" customHeight="1">
      <c r="B114" s="257"/>
      <c r="C114" s="234" t="s">
        <v>332</v>
      </c>
      <c r="D114" s="234"/>
      <c r="E114" s="234"/>
      <c r="F114" s="255" t="s">
        <v>290</v>
      </c>
      <c r="G114" s="234"/>
      <c r="H114" s="234" t="s">
        <v>333</v>
      </c>
      <c r="I114" s="234" t="s">
        <v>292</v>
      </c>
      <c r="J114" s="234">
        <v>120</v>
      </c>
      <c r="K114" s="246"/>
    </row>
    <row r="115" spans="2:11" s="1" customFormat="1" ht="15" customHeight="1">
      <c r="B115" s="257"/>
      <c r="C115" s="234" t="s">
        <v>35</v>
      </c>
      <c r="D115" s="234"/>
      <c r="E115" s="234"/>
      <c r="F115" s="255" t="s">
        <v>290</v>
      </c>
      <c r="G115" s="234"/>
      <c r="H115" s="234" t="s">
        <v>334</v>
      </c>
      <c r="I115" s="234" t="s">
        <v>325</v>
      </c>
      <c r="J115" s="234"/>
      <c r="K115" s="246"/>
    </row>
    <row r="116" spans="2:11" s="1" customFormat="1" ht="15" customHeight="1">
      <c r="B116" s="257"/>
      <c r="C116" s="234" t="s">
        <v>45</v>
      </c>
      <c r="D116" s="234"/>
      <c r="E116" s="234"/>
      <c r="F116" s="255" t="s">
        <v>290</v>
      </c>
      <c r="G116" s="234"/>
      <c r="H116" s="234" t="s">
        <v>335</v>
      </c>
      <c r="I116" s="234" t="s">
        <v>325</v>
      </c>
      <c r="J116" s="234"/>
      <c r="K116" s="246"/>
    </row>
    <row r="117" spans="2:11" s="1" customFormat="1" ht="15" customHeight="1">
      <c r="B117" s="257"/>
      <c r="C117" s="234" t="s">
        <v>54</v>
      </c>
      <c r="D117" s="234"/>
      <c r="E117" s="234"/>
      <c r="F117" s="255" t="s">
        <v>290</v>
      </c>
      <c r="G117" s="234"/>
      <c r="H117" s="234" t="s">
        <v>336</v>
      </c>
      <c r="I117" s="234" t="s">
        <v>337</v>
      </c>
      <c r="J117" s="234"/>
      <c r="K117" s="246"/>
    </row>
    <row r="118" spans="2:11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pans="2:11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pans="2:11" s="1" customFormat="1" ht="18.75" customHeight="1"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</row>
    <row r="121" spans="2:1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pans="2:11" s="1" customFormat="1" ht="45" customHeight="1">
      <c r="B122" s="273"/>
      <c r="C122" s="361" t="s">
        <v>338</v>
      </c>
      <c r="D122" s="361"/>
      <c r="E122" s="361"/>
      <c r="F122" s="361"/>
      <c r="G122" s="361"/>
      <c r="H122" s="361"/>
      <c r="I122" s="361"/>
      <c r="J122" s="361"/>
      <c r="K122" s="274"/>
    </row>
    <row r="123" spans="2:11" s="1" customFormat="1" ht="17.25" customHeight="1">
      <c r="B123" s="275"/>
      <c r="C123" s="247" t="s">
        <v>284</v>
      </c>
      <c r="D123" s="247"/>
      <c r="E123" s="247"/>
      <c r="F123" s="247" t="s">
        <v>285</v>
      </c>
      <c r="G123" s="248"/>
      <c r="H123" s="247" t="s">
        <v>51</v>
      </c>
      <c r="I123" s="247" t="s">
        <v>54</v>
      </c>
      <c r="J123" s="247" t="s">
        <v>286</v>
      </c>
      <c r="K123" s="276"/>
    </row>
    <row r="124" spans="2:11" s="1" customFormat="1" ht="17.25" customHeight="1">
      <c r="B124" s="275"/>
      <c r="C124" s="249" t="s">
        <v>287</v>
      </c>
      <c r="D124" s="249"/>
      <c r="E124" s="249"/>
      <c r="F124" s="250" t="s">
        <v>288</v>
      </c>
      <c r="G124" s="251"/>
      <c r="H124" s="249"/>
      <c r="I124" s="249"/>
      <c r="J124" s="249" t="s">
        <v>289</v>
      </c>
      <c r="K124" s="276"/>
    </row>
    <row r="125" spans="2:11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pans="2:11" s="1" customFormat="1" ht="15" customHeight="1">
      <c r="B126" s="277"/>
      <c r="C126" s="234" t="s">
        <v>293</v>
      </c>
      <c r="D126" s="254"/>
      <c r="E126" s="254"/>
      <c r="F126" s="255" t="s">
        <v>290</v>
      </c>
      <c r="G126" s="234"/>
      <c r="H126" s="234" t="s">
        <v>330</v>
      </c>
      <c r="I126" s="234" t="s">
        <v>292</v>
      </c>
      <c r="J126" s="234">
        <v>120</v>
      </c>
      <c r="K126" s="280"/>
    </row>
    <row r="127" spans="2:11" s="1" customFormat="1" ht="15" customHeight="1">
      <c r="B127" s="277"/>
      <c r="C127" s="234" t="s">
        <v>339</v>
      </c>
      <c r="D127" s="234"/>
      <c r="E127" s="234"/>
      <c r="F127" s="255" t="s">
        <v>290</v>
      </c>
      <c r="G127" s="234"/>
      <c r="H127" s="234" t="s">
        <v>340</v>
      </c>
      <c r="I127" s="234" t="s">
        <v>292</v>
      </c>
      <c r="J127" s="234" t="s">
        <v>341</v>
      </c>
      <c r="K127" s="280"/>
    </row>
    <row r="128" spans="2:11" s="1" customFormat="1" ht="15" customHeight="1">
      <c r="B128" s="277"/>
      <c r="C128" s="234" t="s">
        <v>238</v>
      </c>
      <c r="D128" s="234"/>
      <c r="E128" s="234"/>
      <c r="F128" s="255" t="s">
        <v>290</v>
      </c>
      <c r="G128" s="234"/>
      <c r="H128" s="234" t="s">
        <v>342</v>
      </c>
      <c r="I128" s="234" t="s">
        <v>292</v>
      </c>
      <c r="J128" s="234" t="s">
        <v>341</v>
      </c>
      <c r="K128" s="280"/>
    </row>
    <row r="129" spans="2:11" s="1" customFormat="1" ht="15" customHeight="1">
      <c r="B129" s="277"/>
      <c r="C129" s="234" t="s">
        <v>301</v>
      </c>
      <c r="D129" s="234"/>
      <c r="E129" s="234"/>
      <c r="F129" s="255" t="s">
        <v>296</v>
      </c>
      <c r="G129" s="234"/>
      <c r="H129" s="234" t="s">
        <v>302</v>
      </c>
      <c r="I129" s="234" t="s">
        <v>292</v>
      </c>
      <c r="J129" s="234">
        <v>15</v>
      </c>
      <c r="K129" s="280"/>
    </row>
    <row r="130" spans="2:11" s="1" customFormat="1" ht="15" customHeight="1">
      <c r="B130" s="277"/>
      <c r="C130" s="258" t="s">
        <v>303</v>
      </c>
      <c r="D130" s="258"/>
      <c r="E130" s="258"/>
      <c r="F130" s="259" t="s">
        <v>296</v>
      </c>
      <c r="G130" s="258"/>
      <c r="H130" s="258" t="s">
        <v>304</v>
      </c>
      <c r="I130" s="258" t="s">
        <v>292</v>
      </c>
      <c r="J130" s="258">
        <v>15</v>
      </c>
      <c r="K130" s="280"/>
    </row>
    <row r="131" spans="2:11" s="1" customFormat="1" ht="15" customHeight="1">
      <c r="B131" s="277"/>
      <c r="C131" s="258" t="s">
        <v>305</v>
      </c>
      <c r="D131" s="258"/>
      <c r="E131" s="258"/>
      <c r="F131" s="259" t="s">
        <v>296</v>
      </c>
      <c r="G131" s="258"/>
      <c r="H131" s="258" t="s">
        <v>306</v>
      </c>
      <c r="I131" s="258" t="s">
        <v>292</v>
      </c>
      <c r="J131" s="258">
        <v>20</v>
      </c>
      <c r="K131" s="280"/>
    </row>
    <row r="132" spans="2:11" s="1" customFormat="1" ht="15" customHeight="1">
      <c r="B132" s="277"/>
      <c r="C132" s="258" t="s">
        <v>307</v>
      </c>
      <c r="D132" s="258"/>
      <c r="E132" s="258"/>
      <c r="F132" s="259" t="s">
        <v>296</v>
      </c>
      <c r="G132" s="258"/>
      <c r="H132" s="258" t="s">
        <v>308</v>
      </c>
      <c r="I132" s="258" t="s">
        <v>292</v>
      </c>
      <c r="J132" s="258">
        <v>20</v>
      </c>
      <c r="K132" s="280"/>
    </row>
    <row r="133" spans="2:11" s="1" customFormat="1" ht="15" customHeight="1">
      <c r="B133" s="277"/>
      <c r="C133" s="234" t="s">
        <v>295</v>
      </c>
      <c r="D133" s="234"/>
      <c r="E133" s="234"/>
      <c r="F133" s="255" t="s">
        <v>296</v>
      </c>
      <c r="G133" s="234"/>
      <c r="H133" s="234" t="s">
        <v>330</v>
      </c>
      <c r="I133" s="234" t="s">
        <v>292</v>
      </c>
      <c r="J133" s="234">
        <v>50</v>
      </c>
      <c r="K133" s="280"/>
    </row>
    <row r="134" spans="2:11" s="1" customFormat="1" ht="15" customHeight="1">
      <c r="B134" s="277"/>
      <c r="C134" s="234" t="s">
        <v>309</v>
      </c>
      <c r="D134" s="234"/>
      <c r="E134" s="234"/>
      <c r="F134" s="255" t="s">
        <v>296</v>
      </c>
      <c r="G134" s="234"/>
      <c r="H134" s="234" t="s">
        <v>330</v>
      </c>
      <c r="I134" s="234" t="s">
        <v>292</v>
      </c>
      <c r="J134" s="234">
        <v>50</v>
      </c>
      <c r="K134" s="280"/>
    </row>
    <row r="135" spans="2:11" s="1" customFormat="1" ht="15" customHeight="1">
      <c r="B135" s="277"/>
      <c r="C135" s="234" t="s">
        <v>315</v>
      </c>
      <c r="D135" s="234"/>
      <c r="E135" s="234"/>
      <c r="F135" s="255" t="s">
        <v>296</v>
      </c>
      <c r="G135" s="234"/>
      <c r="H135" s="234" t="s">
        <v>330</v>
      </c>
      <c r="I135" s="234" t="s">
        <v>292</v>
      </c>
      <c r="J135" s="234">
        <v>50</v>
      </c>
      <c r="K135" s="280"/>
    </row>
    <row r="136" spans="2:11" s="1" customFormat="1" ht="15" customHeight="1">
      <c r="B136" s="277"/>
      <c r="C136" s="234" t="s">
        <v>317</v>
      </c>
      <c r="D136" s="234"/>
      <c r="E136" s="234"/>
      <c r="F136" s="255" t="s">
        <v>296</v>
      </c>
      <c r="G136" s="234"/>
      <c r="H136" s="234" t="s">
        <v>330</v>
      </c>
      <c r="I136" s="234" t="s">
        <v>292</v>
      </c>
      <c r="J136" s="234">
        <v>50</v>
      </c>
      <c r="K136" s="280"/>
    </row>
    <row r="137" spans="2:11" s="1" customFormat="1" ht="15" customHeight="1">
      <c r="B137" s="277"/>
      <c r="C137" s="234" t="s">
        <v>318</v>
      </c>
      <c r="D137" s="234"/>
      <c r="E137" s="234"/>
      <c r="F137" s="255" t="s">
        <v>296</v>
      </c>
      <c r="G137" s="234"/>
      <c r="H137" s="234" t="s">
        <v>343</v>
      </c>
      <c r="I137" s="234" t="s">
        <v>292</v>
      </c>
      <c r="J137" s="234">
        <v>255</v>
      </c>
      <c r="K137" s="280"/>
    </row>
    <row r="138" spans="2:11" s="1" customFormat="1" ht="15" customHeight="1">
      <c r="B138" s="277"/>
      <c r="C138" s="234" t="s">
        <v>320</v>
      </c>
      <c r="D138" s="234"/>
      <c r="E138" s="234"/>
      <c r="F138" s="255" t="s">
        <v>290</v>
      </c>
      <c r="G138" s="234"/>
      <c r="H138" s="234" t="s">
        <v>344</v>
      </c>
      <c r="I138" s="234" t="s">
        <v>322</v>
      </c>
      <c r="J138" s="234"/>
      <c r="K138" s="280"/>
    </row>
    <row r="139" spans="2:11" s="1" customFormat="1" ht="15" customHeight="1">
      <c r="B139" s="277"/>
      <c r="C139" s="234" t="s">
        <v>323</v>
      </c>
      <c r="D139" s="234"/>
      <c r="E139" s="234"/>
      <c r="F139" s="255" t="s">
        <v>290</v>
      </c>
      <c r="G139" s="234"/>
      <c r="H139" s="234" t="s">
        <v>345</v>
      </c>
      <c r="I139" s="234" t="s">
        <v>325</v>
      </c>
      <c r="J139" s="234"/>
      <c r="K139" s="280"/>
    </row>
    <row r="140" spans="2:11" s="1" customFormat="1" ht="15" customHeight="1">
      <c r="B140" s="277"/>
      <c r="C140" s="234" t="s">
        <v>326</v>
      </c>
      <c r="D140" s="234"/>
      <c r="E140" s="234"/>
      <c r="F140" s="255" t="s">
        <v>290</v>
      </c>
      <c r="G140" s="234"/>
      <c r="H140" s="234" t="s">
        <v>326</v>
      </c>
      <c r="I140" s="234" t="s">
        <v>325</v>
      </c>
      <c r="J140" s="234"/>
      <c r="K140" s="280"/>
    </row>
    <row r="141" spans="2:11" s="1" customFormat="1" ht="15" customHeight="1">
      <c r="B141" s="277"/>
      <c r="C141" s="234" t="s">
        <v>35</v>
      </c>
      <c r="D141" s="234"/>
      <c r="E141" s="234"/>
      <c r="F141" s="255" t="s">
        <v>290</v>
      </c>
      <c r="G141" s="234"/>
      <c r="H141" s="234" t="s">
        <v>346</v>
      </c>
      <c r="I141" s="234" t="s">
        <v>325</v>
      </c>
      <c r="J141" s="234"/>
      <c r="K141" s="280"/>
    </row>
    <row r="142" spans="2:11" s="1" customFormat="1" ht="15" customHeight="1">
      <c r="B142" s="277"/>
      <c r="C142" s="234" t="s">
        <v>347</v>
      </c>
      <c r="D142" s="234"/>
      <c r="E142" s="234"/>
      <c r="F142" s="255" t="s">
        <v>290</v>
      </c>
      <c r="G142" s="234"/>
      <c r="H142" s="234" t="s">
        <v>348</v>
      </c>
      <c r="I142" s="234" t="s">
        <v>325</v>
      </c>
      <c r="J142" s="234"/>
      <c r="K142" s="280"/>
    </row>
    <row r="143" spans="2:11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pans="2:11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pans="2:11" s="1" customFormat="1" ht="18.75" customHeight="1"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</row>
    <row r="146" spans="2:11" s="1" customFormat="1" ht="7.5" customHeight="1">
      <c r="B146" s="242"/>
      <c r="C146" s="243"/>
      <c r="D146" s="243"/>
      <c r="E146" s="243"/>
      <c r="F146" s="243"/>
      <c r="G146" s="243"/>
      <c r="H146" s="243"/>
      <c r="I146" s="243"/>
      <c r="J146" s="243"/>
      <c r="K146" s="244"/>
    </row>
    <row r="147" spans="2:11" s="1" customFormat="1" ht="45" customHeight="1">
      <c r="B147" s="245"/>
      <c r="C147" s="363" t="s">
        <v>349</v>
      </c>
      <c r="D147" s="363"/>
      <c r="E147" s="363"/>
      <c r="F147" s="363"/>
      <c r="G147" s="363"/>
      <c r="H147" s="363"/>
      <c r="I147" s="363"/>
      <c r="J147" s="363"/>
      <c r="K147" s="246"/>
    </row>
    <row r="148" spans="2:11" s="1" customFormat="1" ht="17.25" customHeight="1">
      <c r="B148" s="245"/>
      <c r="C148" s="247" t="s">
        <v>284</v>
      </c>
      <c r="D148" s="247"/>
      <c r="E148" s="247"/>
      <c r="F148" s="247" t="s">
        <v>285</v>
      </c>
      <c r="G148" s="248"/>
      <c r="H148" s="247" t="s">
        <v>51</v>
      </c>
      <c r="I148" s="247" t="s">
        <v>54</v>
      </c>
      <c r="J148" s="247" t="s">
        <v>286</v>
      </c>
      <c r="K148" s="246"/>
    </row>
    <row r="149" spans="2:11" s="1" customFormat="1" ht="17.25" customHeight="1">
      <c r="B149" s="245"/>
      <c r="C149" s="249" t="s">
        <v>287</v>
      </c>
      <c r="D149" s="249"/>
      <c r="E149" s="249"/>
      <c r="F149" s="250" t="s">
        <v>288</v>
      </c>
      <c r="G149" s="251"/>
      <c r="H149" s="249"/>
      <c r="I149" s="249"/>
      <c r="J149" s="249" t="s">
        <v>289</v>
      </c>
      <c r="K149" s="246"/>
    </row>
    <row r="150" spans="2:11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pans="2:11" s="1" customFormat="1" ht="15" customHeight="1">
      <c r="B151" s="257"/>
      <c r="C151" s="284" t="s">
        <v>293</v>
      </c>
      <c r="D151" s="234"/>
      <c r="E151" s="234"/>
      <c r="F151" s="285" t="s">
        <v>290</v>
      </c>
      <c r="G151" s="234"/>
      <c r="H151" s="284" t="s">
        <v>330</v>
      </c>
      <c r="I151" s="284" t="s">
        <v>292</v>
      </c>
      <c r="J151" s="284">
        <v>120</v>
      </c>
      <c r="K151" s="280"/>
    </row>
    <row r="152" spans="2:11" s="1" customFormat="1" ht="15" customHeight="1">
      <c r="B152" s="257"/>
      <c r="C152" s="284" t="s">
        <v>339</v>
      </c>
      <c r="D152" s="234"/>
      <c r="E152" s="234"/>
      <c r="F152" s="285" t="s">
        <v>290</v>
      </c>
      <c r="G152" s="234"/>
      <c r="H152" s="284" t="s">
        <v>350</v>
      </c>
      <c r="I152" s="284" t="s">
        <v>292</v>
      </c>
      <c r="J152" s="284" t="s">
        <v>341</v>
      </c>
      <c r="K152" s="280"/>
    </row>
    <row r="153" spans="2:11" s="1" customFormat="1" ht="15" customHeight="1">
      <c r="B153" s="257"/>
      <c r="C153" s="284" t="s">
        <v>238</v>
      </c>
      <c r="D153" s="234"/>
      <c r="E153" s="234"/>
      <c r="F153" s="285" t="s">
        <v>290</v>
      </c>
      <c r="G153" s="234"/>
      <c r="H153" s="284" t="s">
        <v>351</v>
      </c>
      <c r="I153" s="284" t="s">
        <v>292</v>
      </c>
      <c r="J153" s="284" t="s">
        <v>341</v>
      </c>
      <c r="K153" s="280"/>
    </row>
    <row r="154" spans="2:11" s="1" customFormat="1" ht="15" customHeight="1">
      <c r="B154" s="257"/>
      <c r="C154" s="284" t="s">
        <v>295</v>
      </c>
      <c r="D154" s="234"/>
      <c r="E154" s="234"/>
      <c r="F154" s="285" t="s">
        <v>296</v>
      </c>
      <c r="G154" s="234"/>
      <c r="H154" s="284" t="s">
        <v>330</v>
      </c>
      <c r="I154" s="284" t="s">
        <v>292</v>
      </c>
      <c r="J154" s="284">
        <v>50</v>
      </c>
      <c r="K154" s="280"/>
    </row>
    <row r="155" spans="2:11" s="1" customFormat="1" ht="15" customHeight="1">
      <c r="B155" s="257"/>
      <c r="C155" s="284" t="s">
        <v>298</v>
      </c>
      <c r="D155" s="234"/>
      <c r="E155" s="234"/>
      <c r="F155" s="285" t="s">
        <v>290</v>
      </c>
      <c r="G155" s="234"/>
      <c r="H155" s="284" t="s">
        <v>330</v>
      </c>
      <c r="I155" s="284" t="s">
        <v>300</v>
      </c>
      <c r="J155" s="284"/>
      <c r="K155" s="280"/>
    </row>
    <row r="156" spans="2:11" s="1" customFormat="1" ht="15" customHeight="1">
      <c r="B156" s="257"/>
      <c r="C156" s="284" t="s">
        <v>309</v>
      </c>
      <c r="D156" s="234"/>
      <c r="E156" s="234"/>
      <c r="F156" s="285" t="s">
        <v>296</v>
      </c>
      <c r="G156" s="234"/>
      <c r="H156" s="284" t="s">
        <v>330</v>
      </c>
      <c r="I156" s="284" t="s">
        <v>292</v>
      </c>
      <c r="J156" s="284">
        <v>50</v>
      </c>
      <c r="K156" s="280"/>
    </row>
    <row r="157" spans="2:11" s="1" customFormat="1" ht="15" customHeight="1">
      <c r="B157" s="257"/>
      <c r="C157" s="284" t="s">
        <v>317</v>
      </c>
      <c r="D157" s="234"/>
      <c r="E157" s="234"/>
      <c r="F157" s="285" t="s">
        <v>296</v>
      </c>
      <c r="G157" s="234"/>
      <c r="H157" s="284" t="s">
        <v>330</v>
      </c>
      <c r="I157" s="284" t="s">
        <v>292</v>
      </c>
      <c r="J157" s="284">
        <v>50</v>
      </c>
      <c r="K157" s="280"/>
    </row>
    <row r="158" spans="2:11" s="1" customFormat="1" ht="15" customHeight="1">
      <c r="B158" s="257"/>
      <c r="C158" s="284" t="s">
        <v>315</v>
      </c>
      <c r="D158" s="234"/>
      <c r="E158" s="234"/>
      <c r="F158" s="285" t="s">
        <v>296</v>
      </c>
      <c r="G158" s="234"/>
      <c r="H158" s="284" t="s">
        <v>330</v>
      </c>
      <c r="I158" s="284" t="s">
        <v>292</v>
      </c>
      <c r="J158" s="284">
        <v>50</v>
      </c>
      <c r="K158" s="280"/>
    </row>
    <row r="159" spans="2:11" s="1" customFormat="1" ht="15" customHeight="1">
      <c r="B159" s="257"/>
      <c r="C159" s="284" t="s">
        <v>115</v>
      </c>
      <c r="D159" s="234"/>
      <c r="E159" s="234"/>
      <c r="F159" s="285" t="s">
        <v>290</v>
      </c>
      <c r="G159" s="234"/>
      <c r="H159" s="284" t="s">
        <v>352</v>
      </c>
      <c r="I159" s="284" t="s">
        <v>292</v>
      </c>
      <c r="J159" s="284" t="s">
        <v>353</v>
      </c>
      <c r="K159" s="280"/>
    </row>
    <row r="160" spans="2:11" s="1" customFormat="1" ht="15" customHeight="1">
      <c r="B160" s="257"/>
      <c r="C160" s="284" t="s">
        <v>354</v>
      </c>
      <c r="D160" s="234"/>
      <c r="E160" s="234"/>
      <c r="F160" s="285" t="s">
        <v>290</v>
      </c>
      <c r="G160" s="234"/>
      <c r="H160" s="284" t="s">
        <v>355</v>
      </c>
      <c r="I160" s="284" t="s">
        <v>325</v>
      </c>
      <c r="J160" s="284"/>
      <c r="K160" s="280"/>
    </row>
    <row r="161" spans="2:1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pans="2:11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pans="2:11" s="1" customFormat="1" ht="18.75" customHeight="1"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</row>
    <row r="164" spans="2:11" s="1" customFormat="1" ht="7.5" customHeight="1">
      <c r="B164" s="223"/>
      <c r="C164" s="224"/>
      <c r="D164" s="224"/>
      <c r="E164" s="224"/>
      <c r="F164" s="224"/>
      <c r="G164" s="224"/>
      <c r="H164" s="224"/>
      <c r="I164" s="224"/>
      <c r="J164" s="224"/>
      <c r="K164" s="225"/>
    </row>
    <row r="165" spans="2:11" s="1" customFormat="1" ht="45" customHeight="1">
      <c r="B165" s="226"/>
      <c r="C165" s="361" t="s">
        <v>356</v>
      </c>
      <c r="D165" s="361"/>
      <c r="E165" s="361"/>
      <c r="F165" s="361"/>
      <c r="G165" s="361"/>
      <c r="H165" s="361"/>
      <c r="I165" s="361"/>
      <c r="J165" s="361"/>
      <c r="K165" s="227"/>
    </row>
    <row r="166" spans="2:11" s="1" customFormat="1" ht="17.25" customHeight="1">
      <c r="B166" s="226"/>
      <c r="C166" s="247" t="s">
        <v>284</v>
      </c>
      <c r="D166" s="247"/>
      <c r="E166" s="247"/>
      <c r="F166" s="247" t="s">
        <v>285</v>
      </c>
      <c r="G166" s="289"/>
      <c r="H166" s="290" t="s">
        <v>51</v>
      </c>
      <c r="I166" s="290" t="s">
        <v>54</v>
      </c>
      <c r="J166" s="247" t="s">
        <v>286</v>
      </c>
      <c r="K166" s="227"/>
    </row>
    <row r="167" spans="2:11" s="1" customFormat="1" ht="17.25" customHeight="1">
      <c r="B167" s="228"/>
      <c r="C167" s="249" t="s">
        <v>287</v>
      </c>
      <c r="D167" s="249"/>
      <c r="E167" s="249"/>
      <c r="F167" s="250" t="s">
        <v>288</v>
      </c>
      <c r="G167" s="291"/>
      <c r="H167" s="292"/>
      <c r="I167" s="292"/>
      <c r="J167" s="249" t="s">
        <v>289</v>
      </c>
      <c r="K167" s="229"/>
    </row>
    <row r="168" spans="2:11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pans="2:11" s="1" customFormat="1" ht="15" customHeight="1">
      <c r="B169" s="257"/>
      <c r="C169" s="234" t="s">
        <v>293</v>
      </c>
      <c r="D169" s="234"/>
      <c r="E169" s="234"/>
      <c r="F169" s="255" t="s">
        <v>290</v>
      </c>
      <c r="G169" s="234"/>
      <c r="H169" s="234" t="s">
        <v>330</v>
      </c>
      <c r="I169" s="234" t="s">
        <v>292</v>
      </c>
      <c r="J169" s="234">
        <v>120</v>
      </c>
      <c r="K169" s="280"/>
    </row>
    <row r="170" spans="2:11" s="1" customFormat="1" ht="15" customHeight="1">
      <c r="B170" s="257"/>
      <c r="C170" s="234" t="s">
        <v>339</v>
      </c>
      <c r="D170" s="234"/>
      <c r="E170" s="234"/>
      <c r="F170" s="255" t="s">
        <v>290</v>
      </c>
      <c r="G170" s="234"/>
      <c r="H170" s="234" t="s">
        <v>340</v>
      </c>
      <c r="I170" s="234" t="s">
        <v>292</v>
      </c>
      <c r="J170" s="234" t="s">
        <v>341</v>
      </c>
      <c r="K170" s="280"/>
    </row>
    <row r="171" spans="2:11" s="1" customFormat="1" ht="15" customHeight="1">
      <c r="B171" s="257"/>
      <c r="C171" s="234" t="s">
        <v>238</v>
      </c>
      <c r="D171" s="234"/>
      <c r="E171" s="234"/>
      <c r="F171" s="255" t="s">
        <v>290</v>
      </c>
      <c r="G171" s="234"/>
      <c r="H171" s="234" t="s">
        <v>357</v>
      </c>
      <c r="I171" s="234" t="s">
        <v>292</v>
      </c>
      <c r="J171" s="234" t="s">
        <v>341</v>
      </c>
      <c r="K171" s="280"/>
    </row>
    <row r="172" spans="2:11" s="1" customFormat="1" ht="15" customHeight="1">
      <c r="B172" s="257"/>
      <c r="C172" s="234" t="s">
        <v>295</v>
      </c>
      <c r="D172" s="234"/>
      <c r="E172" s="234"/>
      <c r="F172" s="255" t="s">
        <v>296</v>
      </c>
      <c r="G172" s="234"/>
      <c r="H172" s="234" t="s">
        <v>357</v>
      </c>
      <c r="I172" s="234" t="s">
        <v>292</v>
      </c>
      <c r="J172" s="234">
        <v>50</v>
      </c>
      <c r="K172" s="280"/>
    </row>
    <row r="173" spans="2:11" s="1" customFormat="1" ht="15" customHeight="1">
      <c r="B173" s="257"/>
      <c r="C173" s="234" t="s">
        <v>298</v>
      </c>
      <c r="D173" s="234"/>
      <c r="E173" s="234"/>
      <c r="F173" s="255" t="s">
        <v>290</v>
      </c>
      <c r="G173" s="234"/>
      <c r="H173" s="234" t="s">
        <v>357</v>
      </c>
      <c r="I173" s="234" t="s">
        <v>300</v>
      </c>
      <c r="J173" s="234"/>
      <c r="K173" s="280"/>
    </row>
    <row r="174" spans="2:11" s="1" customFormat="1" ht="15" customHeight="1">
      <c r="B174" s="257"/>
      <c r="C174" s="234" t="s">
        <v>309</v>
      </c>
      <c r="D174" s="234"/>
      <c r="E174" s="234"/>
      <c r="F174" s="255" t="s">
        <v>296</v>
      </c>
      <c r="G174" s="234"/>
      <c r="H174" s="234" t="s">
        <v>357</v>
      </c>
      <c r="I174" s="234" t="s">
        <v>292</v>
      </c>
      <c r="J174" s="234">
        <v>50</v>
      </c>
      <c r="K174" s="280"/>
    </row>
    <row r="175" spans="2:11" s="1" customFormat="1" ht="15" customHeight="1">
      <c r="B175" s="257"/>
      <c r="C175" s="234" t="s">
        <v>317</v>
      </c>
      <c r="D175" s="234"/>
      <c r="E175" s="234"/>
      <c r="F175" s="255" t="s">
        <v>296</v>
      </c>
      <c r="G175" s="234"/>
      <c r="H175" s="234" t="s">
        <v>357</v>
      </c>
      <c r="I175" s="234" t="s">
        <v>292</v>
      </c>
      <c r="J175" s="234">
        <v>50</v>
      </c>
      <c r="K175" s="280"/>
    </row>
    <row r="176" spans="2:11" s="1" customFormat="1" ht="15" customHeight="1">
      <c r="B176" s="257"/>
      <c r="C176" s="234" t="s">
        <v>315</v>
      </c>
      <c r="D176" s="234"/>
      <c r="E176" s="234"/>
      <c r="F176" s="255" t="s">
        <v>296</v>
      </c>
      <c r="G176" s="234"/>
      <c r="H176" s="234" t="s">
        <v>357</v>
      </c>
      <c r="I176" s="234" t="s">
        <v>292</v>
      </c>
      <c r="J176" s="234">
        <v>50</v>
      </c>
      <c r="K176" s="280"/>
    </row>
    <row r="177" spans="2:11" s="1" customFormat="1" ht="15" customHeight="1">
      <c r="B177" s="257"/>
      <c r="C177" s="234" t="s">
        <v>121</v>
      </c>
      <c r="D177" s="234"/>
      <c r="E177" s="234"/>
      <c r="F177" s="255" t="s">
        <v>290</v>
      </c>
      <c r="G177" s="234"/>
      <c r="H177" s="234" t="s">
        <v>358</v>
      </c>
      <c r="I177" s="234" t="s">
        <v>359</v>
      </c>
      <c r="J177" s="234"/>
      <c r="K177" s="280"/>
    </row>
    <row r="178" spans="2:11" s="1" customFormat="1" ht="15" customHeight="1">
      <c r="B178" s="257"/>
      <c r="C178" s="234" t="s">
        <v>54</v>
      </c>
      <c r="D178" s="234"/>
      <c r="E178" s="234"/>
      <c r="F178" s="255" t="s">
        <v>290</v>
      </c>
      <c r="G178" s="234"/>
      <c r="H178" s="234" t="s">
        <v>360</v>
      </c>
      <c r="I178" s="234" t="s">
        <v>361</v>
      </c>
      <c r="J178" s="234">
        <v>1</v>
      </c>
      <c r="K178" s="280"/>
    </row>
    <row r="179" spans="2:11" s="1" customFormat="1" ht="15" customHeight="1">
      <c r="B179" s="257"/>
      <c r="C179" s="234" t="s">
        <v>50</v>
      </c>
      <c r="D179" s="234"/>
      <c r="E179" s="234"/>
      <c r="F179" s="255" t="s">
        <v>290</v>
      </c>
      <c r="G179" s="234"/>
      <c r="H179" s="234" t="s">
        <v>362</v>
      </c>
      <c r="I179" s="234" t="s">
        <v>292</v>
      </c>
      <c r="J179" s="234">
        <v>20</v>
      </c>
      <c r="K179" s="280"/>
    </row>
    <row r="180" spans="2:11" s="1" customFormat="1" ht="15" customHeight="1">
      <c r="B180" s="257"/>
      <c r="C180" s="234" t="s">
        <v>51</v>
      </c>
      <c r="D180" s="234"/>
      <c r="E180" s="234"/>
      <c r="F180" s="255" t="s">
        <v>290</v>
      </c>
      <c r="G180" s="234"/>
      <c r="H180" s="234" t="s">
        <v>363</v>
      </c>
      <c r="I180" s="234" t="s">
        <v>292</v>
      </c>
      <c r="J180" s="234">
        <v>255</v>
      </c>
      <c r="K180" s="280"/>
    </row>
    <row r="181" spans="2:11" s="1" customFormat="1" ht="15" customHeight="1">
      <c r="B181" s="257"/>
      <c r="C181" s="234" t="s">
        <v>122</v>
      </c>
      <c r="D181" s="234"/>
      <c r="E181" s="234"/>
      <c r="F181" s="255" t="s">
        <v>290</v>
      </c>
      <c r="G181" s="234"/>
      <c r="H181" s="234" t="s">
        <v>254</v>
      </c>
      <c r="I181" s="234" t="s">
        <v>292</v>
      </c>
      <c r="J181" s="234">
        <v>10</v>
      </c>
      <c r="K181" s="280"/>
    </row>
    <row r="182" spans="2:11" s="1" customFormat="1" ht="15" customHeight="1">
      <c r="B182" s="257"/>
      <c r="C182" s="234" t="s">
        <v>123</v>
      </c>
      <c r="D182" s="234"/>
      <c r="E182" s="234"/>
      <c r="F182" s="255" t="s">
        <v>290</v>
      </c>
      <c r="G182" s="234"/>
      <c r="H182" s="234" t="s">
        <v>364</v>
      </c>
      <c r="I182" s="234" t="s">
        <v>325</v>
      </c>
      <c r="J182" s="234"/>
      <c r="K182" s="280"/>
    </row>
    <row r="183" spans="2:11" s="1" customFormat="1" ht="15" customHeight="1">
      <c r="B183" s="257"/>
      <c r="C183" s="234" t="s">
        <v>365</v>
      </c>
      <c r="D183" s="234"/>
      <c r="E183" s="234"/>
      <c r="F183" s="255" t="s">
        <v>290</v>
      </c>
      <c r="G183" s="234"/>
      <c r="H183" s="234" t="s">
        <v>366</v>
      </c>
      <c r="I183" s="234" t="s">
        <v>325</v>
      </c>
      <c r="J183" s="234"/>
      <c r="K183" s="280"/>
    </row>
    <row r="184" spans="2:11" s="1" customFormat="1" ht="15" customHeight="1">
      <c r="B184" s="257"/>
      <c r="C184" s="234" t="s">
        <v>354</v>
      </c>
      <c r="D184" s="234"/>
      <c r="E184" s="234"/>
      <c r="F184" s="255" t="s">
        <v>290</v>
      </c>
      <c r="G184" s="234"/>
      <c r="H184" s="234" t="s">
        <v>367</v>
      </c>
      <c r="I184" s="234" t="s">
        <v>325</v>
      </c>
      <c r="J184" s="234"/>
      <c r="K184" s="280"/>
    </row>
    <row r="185" spans="2:11" s="1" customFormat="1" ht="15" customHeight="1">
      <c r="B185" s="257"/>
      <c r="C185" s="234" t="s">
        <v>125</v>
      </c>
      <c r="D185" s="234"/>
      <c r="E185" s="234"/>
      <c r="F185" s="255" t="s">
        <v>296</v>
      </c>
      <c r="G185" s="234"/>
      <c r="H185" s="234" t="s">
        <v>368</v>
      </c>
      <c r="I185" s="234" t="s">
        <v>292</v>
      </c>
      <c r="J185" s="234">
        <v>50</v>
      </c>
      <c r="K185" s="280"/>
    </row>
    <row r="186" spans="2:11" s="1" customFormat="1" ht="15" customHeight="1">
      <c r="B186" s="257"/>
      <c r="C186" s="234" t="s">
        <v>369</v>
      </c>
      <c r="D186" s="234"/>
      <c r="E186" s="234"/>
      <c r="F186" s="255" t="s">
        <v>296</v>
      </c>
      <c r="G186" s="234"/>
      <c r="H186" s="234" t="s">
        <v>370</v>
      </c>
      <c r="I186" s="234" t="s">
        <v>371</v>
      </c>
      <c r="J186" s="234"/>
      <c r="K186" s="280"/>
    </row>
    <row r="187" spans="2:11" s="1" customFormat="1" ht="15" customHeight="1">
      <c r="B187" s="257"/>
      <c r="C187" s="234" t="s">
        <v>372</v>
      </c>
      <c r="D187" s="234"/>
      <c r="E187" s="234"/>
      <c r="F187" s="255" t="s">
        <v>296</v>
      </c>
      <c r="G187" s="234"/>
      <c r="H187" s="234" t="s">
        <v>373</v>
      </c>
      <c r="I187" s="234" t="s">
        <v>371</v>
      </c>
      <c r="J187" s="234"/>
      <c r="K187" s="280"/>
    </row>
    <row r="188" spans="2:11" s="1" customFormat="1" ht="15" customHeight="1">
      <c r="B188" s="257"/>
      <c r="C188" s="234" t="s">
        <v>374</v>
      </c>
      <c r="D188" s="234"/>
      <c r="E188" s="234"/>
      <c r="F188" s="255" t="s">
        <v>296</v>
      </c>
      <c r="G188" s="234"/>
      <c r="H188" s="234" t="s">
        <v>375</v>
      </c>
      <c r="I188" s="234" t="s">
        <v>371</v>
      </c>
      <c r="J188" s="234"/>
      <c r="K188" s="280"/>
    </row>
    <row r="189" spans="2:11" s="1" customFormat="1" ht="15" customHeight="1">
      <c r="B189" s="257"/>
      <c r="C189" s="293" t="s">
        <v>376</v>
      </c>
      <c r="D189" s="234"/>
      <c r="E189" s="234"/>
      <c r="F189" s="255" t="s">
        <v>296</v>
      </c>
      <c r="G189" s="234"/>
      <c r="H189" s="234" t="s">
        <v>377</v>
      </c>
      <c r="I189" s="234" t="s">
        <v>378</v>
      </c>
      <c r="J189" s="294" t="s">
        <v>379</v>
      </c>
      <c r="K189" s="280"/>
    </row>
    <row r="190" spans="2:11" s="16" customFormat="1" ht="15" customHeight="1">
      <c r="B190" s="295"/>
      <c r="C190" s="296" t="s">
        <v>380</v>
      </c>
      <c r="D190" s="297"/>
      <c r="E190" s="297"/>
      <c r="F190" s="298" t="s">
        <v>296</v>
      </c>
      <c r="G190" s="297"/>
      <c r="H190" s="297" t="s">
        <v>381</v>
      </c>
      <c r="I190" s="297" t="s">
        <v>378</v>
      </c>
      <c r="J190" s="299" t="s">
        <v>379</v>
      </c>
      <c r="K190" s="300"/>
    </row>
    <row r="191" spans="2:11" s="1" customFormat="1" ht="15" customHeight="1">
      <c r="B191" s="257"/>
      <c r="C191" s="293" t="s">
        <v>39</v>
      </c>
      <c r="D191" s="234"/>
      <c r="E191" s="234"/>
      <c r="F191" s="255" t="s">
        <v>290</v>
      </c>
      <c r="G191" s="234"/>
      <c r="H191" s="231" t="s">
        <v>382</v>
      </c>
      <c r="I191" s="234" t="s">
        <v>383</v>
      </c>
      <c r="J191" s="234"/>
      <c r="K191" s="280"/>
    </row>
    <row r="192" spans="2:11" s="1" customFormat="1" ht="15" customHeight="1">
      <c r="B192" s="257"/>
      <c r="C192" s="293" t="s">
        <v>384</v>
      </c>
      <c r="D192" s="234"/>
      <c r="E192" s="234"/>
      <c r="F192" s="255" t="s">
        <v>290</v>
      </c>
      <c r="G192" s="234"/>
      <c r="H192" s="234" t="s">
        <v>385</v>
      </c>
      <c r="I192" s="234" t="s">
        <v>325</v>
      </c>
      <c r="J192" s="234"/>
      <c r="K192" s="280"/>
    </row>
    <row r="193" spans="2:11" s="1" customFormat="1" ht="15" customHeight="1">
      <c r="B193" s="257"/>
      <c r="C193" s="293" t="s">
        <v>386</v>
      </c>
      <c r="D193" s="234"/>
      <c r="E193" s="234"/>
      <c r="F193" s="255" t="s">
        <v>290</v>
      </c>
      <c r="G193" s="234"/>
      <c r="H193" s="234" t="s">
        <v>387</v>
      </c>
      <c r="I193" s="234" t="s">
        <v>325</v>
      </c>
      <c r="J193" s="234"/>
      <c r="K193" s="280"/>
    </row>
    <row r="194" spans="2:11" s="1" customFormat="1" ht="15" customHeight="1">
      <c r="B194" s="257"/>
      <c r="C194" s="293" t="s">
        <v>388</v>
      </c>
      <c r="D194" s="234"/>
      <c r="E194" s="234"/>
      <c r="F194" s="255" t="s">
        <v>296</v>
      </c>
      <c r="G194" s="234"/>
      <c r="H194" s="234" t="s">
        <v>389</v>
      </c>
      <c r="I194" s="234" t="s">
        <v>325</v>
      </c>
      <c r="J194" s="234"/>
      <c r="K194" s="280"/>
    </row>
    <row r="195" spans="2:11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pans="2:11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pans="2:11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pans="2:11" s="1" customFormat="1" ht="18.75" customHeight="1"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</row>
    <row r="199" spans="2:11" s="1" customFormat="1" ht="13.5">
      <c r="B199" s="223"/>
      <c r="C199" s="224"/>
      <c r="D199" s="224"/>
      <c r="E199" s="224"/>
      <c r="F199" s="224"/>
      <c r="G199" s="224"/>
      <c r="H199" s="224"/>
      <c r="I199" s="224"/>
      <c r="J199" s="224"/>
      <c r="K199" s="225"/>
    </row>
    <row r="200" spans="2:11" s="1" customFormat="1" ht="21">
      <c r="B200" s="226"/>
      <c r="C200" s="361" t="s">
        <v>390</v>
      </c>
      <c r="D200" s="361"/>
      <c r="E200" s="361"/>
      <c r="F200" s="361"/>
      <c r="G200" s="361"/>
      <c r="H200" s="361"/>
      <c r="I200" s="361"/>
      <c r="J200" s="361"/>
      <c r="K200" s="227"/>
    </row>
    <row r="201" spans="2:11" s="1" customFormat="1" ht="25.5" customHeight="1">
      <c r="B201" s="226"/>
      <c r="C201" s="302" t="s">
        <v>391</v>
      </c>
      <c r="D201" s="302"/>
      <c r="E201" s="302"/>
      <c r="F201" s="302" t="s">
        <v>392</v>
      </c>
      <c r="G201" s="303"/>
      <c r="H201" s="364" t="s">
        <v>393</v>
      </c>
      <c r="I201" s="364"/>
      <c r="J201" s="364"/>
      <c r="K201" s="227"/>
    </row>
    <row r="202" spans="2:11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pans="2:11" s="1" customFormat="1" ht="15" customHeight="1">
      <c r="B203" s="257"/>
      <c r="C203" s="234" t="s">
        <v>383</v>
      </c>
      <c r="D203" s="234"/>
      <c r="E203" s="234"/>
      <c r="F203" s="255" t="s">
        <v>40</v>
      </c>
      <c r="G203" s="234"/>
      <c r="H203" s="365" t="s">
        <v>394</v>
      </c>
      <c r="I203" s="365"/>
      <c r="J203" s="365"/>
      <c r="K203" s="280"/>
    </row>
    <row r="204" spans="2:11" s="1" customFormat="1" ht="15" customHeight="1">
      <c r="B204" s="257"/>
      <c r="C204" s="234"/>
      <c r="D204" s="234"/>
      <c r="E204" s="234"/>
      <c r="F204" s="255" t="s">
        <v>41</v>
      </c>
      <c r="G204" s="234"/>
      <c r="H204" s="365" t="s">
        <v>395</v>
      </c>
      <c r="I204" s="365"/>
      <c r="J204" s="365"/>
      <c r="K204" s="280"/>
    </row>
    <row r="205" spans="2:11" s="1" customFormat="1" ht="15" customHeight="1">
      <c r="B205" s="257"/>
      <c r="C205" s="234"/>
      <c r="D205" s="234"/>
      <c r="E205" s="234"/>
      <c r="F205" s="255" t="s">
        <v>44</v>
      </c>
      <c r="G205" s="234"/>
      <c r="H205" s="365" t="s">
        <v>396</v>
      </c>
      <c r="I205" s="365"/>
      <c r="J205" s="365"/>
      <c r="K205" s="280"/>
    </row>
    <row r="206" spans="2:11" s="1" customFormat="1" ht="15" customHeight="1">
      <c r="B206" s="257"/>
      <c r="C206" s="234"/>
      <c r="D206" s="234"/>
      <c r="E206" s="234"/>
      <c r="F206" s="255" t="s">
        <v>42</v>
      </c>
      <c r="G206" s="234"/>
      <c r="H206" s="365" t="s">
        <v>397</v>
      </c>
      <c r="I206" s="365"/>
      <c r="J206" s="365"/>
      <c r="K206" s="280"/>
    </row>
    <row r="207" spans="2:11" s="1" customFormat="1" ht="15" customHeight="1">
      <c r="B207" s="257"/>
      <c r="C207" s="234"/>
      <c r="D207" s="234"/>
      <c r="E207" s="234"/>
      <c r="F207" s="255" t="s">
        <v>43</v>
      </c>
      <c r="G207" s="234"/>
      <c r="H207" s="365" t="s">
        <v>398</v>
      </c>
      <c r="I207" s="365"/>
      <c r="J207" s="365"/>
      <c r="K207" s="280"/>
    </row>
    <row r="208" spans="2:11" s="1" customFormat="1" ht="15" customHeight="1">
      <c r="B208" s="257"/>
      <c r="C208" s="234"/>
      <c r="D208" s="234"/>
      <c r="E208" s="234"/>
      <c r="F208" s="255"/>
      <c r="G208" s="234"/>
      <c r="H208" s="234"/>
      <c r="I208" s="234"/>
      <c r="J208" s="234"/>
      <c r="K208" s="280"/>
    </row>
    <row r="209" spans="2:11" s="1" customFormat="1" ht="15" customHeight="1">
      <c r="B209" s="257"/>
      <c r="C209" s="234" t="s">
        <v>337</v>
      </c>
      <c r="D209" s="234"/>
      <c r="E209" s="234"/>
      <c r="F209" s="255" t="s">
        <v>76</v>
      </c>
      <c r="G209" s="234"/>
      <c r="H209" s="365" t="s">
        <v>399</v>
      </c>
      <c r="I209" s="365"/>
      <c r="J209" s="365"/>
      <c r="K209" s="280"/>
    </row>
    <row r="210" spans="2:11" s="1" customFormat="1" ht="15" customHeight="1">
      <c r="B210" s="257"/>
      <c r="C210" s="234"/>
      <c r="D210" s="234"/>
      <c r="E210" s="234"/>
      <c r="F210" s="255" t="s">
        <v>232</v>
      </c>
      <c r="G210" s="234"/>
      <c r="H210" s="365" t="s">
        <v>233</v>
      </c>
      <c r="I210" s="365"/>
      <c r="J210" s="365"/>
      <c r="K210" s="280"/>
    </row>
    <row r="211" spans="2:11" s="1" customFormat="1" ht="15" customHeight="1">
      <c r="B211" s="257"/>
      <c r="C211" s="234"/>
      <c r="D211" s="234"/>
      <c r="E211" s="234"/>
      <c r="F211" s="255" t="s">
        <v>230</v>
      </c>
      <c r="G211" s="234"/>
      <c r="H211" s="365" t="s">
        <v>400</v>
      </c>
      <c r="I211" s="365"/>
      <c r="J211" s="365"/>
      <c r="K211" s="280"/>
    </row>
    <row r="212" spans="2:11" s="1" customFormat="1" ht="15" customHeight="1">
      <c r="B212" s="304"/>
      <c r="C212" s="234"/>
      <c r="D212" s="234"/>
      <c r="E212" s="234"/>
      <c r="F212" s="255" t="s">
        <v>234</v>
      </c>
      <c r="G212" s="293"/>
      <c r="H212" s="366" t="s">
        <v>235</v>
      </c>
      <c r="I212" s="366"/>
      <c r="J212" s="366"/>
      <c r="K212" s="305"/>
    </row>
    <row r="213" spans="2:11" s="1" customFormat="1" ht="15" customHeight="1">
      <c r="B213" s="304"/>
      <c r="C213" s="234"/>
      <c r="D213" s="234"/>
      <c r="E213" s="234"/>
      <c r="F213" s="255" t="s">
        <v>236</v>
      </c>
      <c r="G213" s="293"/>
      <c r="H213" s="366" t="s">
        <v>401</v>
      </c>
      <c r="I213" s="366"/>
      <c r="J213" s="366"/>
      <c r="K213" s="305"/>
    </row>
    <row r="214" spans="2:11" s="1" customFormat="1" ht="15" customHeight="1">
      <c r="B214" s="304"/>
      <c r="C214" s="234"/>
      <c r="D214" s="234"/>
      <c r="E214" s="234"/>
      <c r="F214" s="255"/>
      <c r="G214" s="293"/>
      <c r="H214" s="284"/>
      <c r="I214" s="284"/>
      <c r="J214" s="284"/>
      <c r="K214" s="305"/>
    </row>
    <row r="215" spans="2:11" s="1" customFormat="1" ht="15" customHeight="1">
      <c r="B215" s="304"/>
      <c r="C215" s="234" t="s">
        <v>361</v>
      </c>
      <c r="D215" s="234"/>
      <c r="E215" s="234"/>
      <c r="F215" s="255">
        <v>1</v>
      </c>
      <c r="G215" s="293"/>
      <c r="H215" s="366" t="s">
        <v>402</v>
      </c>
      <c r="I215" s="366"/>
      <c r="J215" s="366"/>
      <c r="K215" s="305"/>
    </row>
    <row r="216" spans="2:11" s="1" customFormat="1" ht="15" customHeight="1">
      <c r="B216" s="304"/>
      <c r="C216" s="234"/>
      <c r="D216" s="234"/>
      <c r="E216" s="234"/>
      <c r="F216" s="255">
        <v>2</v>
      </c>
      <c r="G216" s="293"/>
      <c r="H216" s="366" t="s">
        <v>403</v>
      </c>
      <c r="I216" s="366"/>
      <c r="J216" s="366"/>
      <c r="K216" s="305"/>
    </row>
    <row r="217" spans="2:11" s="1" customFormat="1" ht="15" customHeight="1">
      <c r="B217" s="304"/>
      <c r="C217" s="234"/>
      <c r="D217" s="234"/>
      <c r="E217" s="234"/>
      <c r="F217" s="255">
        <v>3</v>
      </c>
      <c r="G217" s="293"/>
      <c r="H217" s="366" t="s">
        <v>404</v>
      </c>
      <c r="I217" s="366"/>
      <c r="J217" s="366"/>
      <c r="K217" s="305"/>
    </row>
    <row r="218" spans="2:11" s="1" customFormat="1" ht="15" customHeight="1">
      <c r="B218" s="304"/>
      <c r="C218" s="234"/>
      <c r="D218" s="234"/>
      <c r="E218" s="234"/>
      <c r="F218" s="255">
        <v>4</v>
      </c>
      <c r="G218" s="293"/>
      <c r="H218" s="366" t="s">
        <v>405</v>
      </c>
      <c r="I218" s="366"/>
      <c r="J218" s="366"/>
      <c r="K218" s="305"/>
    </row>
    <row r="219" spans="2:11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112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113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ROUND((SUM(BE81:BE93)),  2)</f>
        <v>0</v>
      </c>
      <c r="G33" s="35"/>
      <c r="H33" s="35"/>
      <c r="I33" s="119">
        <v>0.21</v>
      </c>
      <c r="J33" s="118">
        <f>ROUND(((SUM(BE81:BE93))*I33),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ROUND((SUM(BF81:BF93)),  2)</f>
        <v>0</v>
      </c>
      <c r="G34" s="35"/>
      <c r="H34" s="35"/>
      <c r="I34" s="119">
        <v>0.12</v>
      </c>
      <c r="J34" s="118">
        <f>ROUND(((SUM(BF81:BF93))*I34),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ROUND((SUM(BG81:BG93)),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ROUND((SUM(BH81:BH93)),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ROUND((SUM(BI81:BI93)),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01 - 506_325 HMZ Velký Týnec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Velký Týnec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01 - 506_325 HMZ Velký Týnec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Velký Týnec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SUM(P84:P93)</f>
        <v>0</v>
      </c>
      <c r="Q83" s="166"/>
      <c r="R83" s="167">
        <f>SUM(R84:R93)</f>
        <v>0</v>
      </c>
      <c r="S83" s="166"/>
      <c r="T83" s="168">
        <f>SUM(T84:T93)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SUM(BK84:BK93)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1.1479999999999999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143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149</v>
      </c>
      <c r="G87" s="195"/>
      <c r="H87" s="198">
        <v>1.1479999999999999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69</v>
      </c>
      <c r="AY87" s="204" t="s">
        <v>135</v>
      </c>
    </row>
    <row r="88" spans="1:65" s="14" customFormat="1" ht="11.25">
      <c r="B88" s="205"/>
      <c r="C88" s="206"/>
      <c r="D88" s="187" t="s">
        <v>148</v>
      </c>
      <c r="E88" s="207" t="s">
        <v>19</v>
      </c>
      <c r="F88" s="208" t="s">
        <v>150</v>
      </c>
      <c r="G88" s="206"/>
      <c r="H88" s="209">
        <v>1.1479999999999999</v>
      </c>
      <c r="I88" s="210"/>
      <c r="J88" s="206"/>
      <c r="K88" s="206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148</v>
      </c>
      <c r="AU88" s="215" t="s">
        <v>79</v>
      </c>
      <c r="AV88" s="14" t="s">
        <v>142</v>
      </c>
      <c r="AW88" s="14" t="s">
        <v>31</v>
      </c>
      <c r="AX88" s="14" t="s">
        <v>77</v>
      </c>
      <c r="AY88" s="215" t="s">
        <v>135</v>
      </c>
    </row>
    <row r="89" spans="1:65" s="2" customFormat="1" ht="14.45" customHeight="1">
      <c r="A89" s="35"/>
      <c r="B89" s="36"/>
      <c r="C89" s="174" t="s">
        <v>79</v>
      </c>
      <c r="D89" s="174" t="s">
        <v>137</v>
      </c>
      <c r="E89" s="175" t="s">
        <v>151</v>
      </c>
      <c r="F89" s="176" t="s">
        <v>152</v>
      </c>
      <c r="G89" s="177" t="s">
        <v>140</v>
      </c>
      <c r="H89" s="178">
        <v>1.1479999999999999</v>
      </c>
      <c r="I89" s="179"/>
      <c r="J89" s="180">
        <f>ROUND(I89*H89,2)</f>
        <v>0</v>
      </c>
      <c r="K89" s="176" t="s">
        <v>141</v>
      </c>
      <c r="L89" s="40"/>
      <c r="M89" s="181" t="s">
        <v>19</v>
      </c>
      <c r="N89" s="182" t="s">
        <v>40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142</v>
      </c>
      <c r="AT89" s="185" t="s">
        <v>137</v>
      </c>
      <c r="AU89" s="185" t="s">
        <v>79</v>
      </c>
      <c r="AY89" s="18" t="s">
        <v>135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77</v>
      </c>
      <c r="BK89" s="186">
        <f>ROUND(I89*H89,2)</f>
        <v>0</v>
      </c>
      <c r="BL89" s="18" t="s">
        <v>142</v>
      </c>
      <c r="BM89" s="185" t="s">
        <v>153</v>
      </c>
    </row>
    <row r="90" spans="1:65" s="2" customFormat="1" ht="11.25">
      <c r="A90" s="35"/>
      <c r="B90" s="36"/>
      <c r="C90" s="37"/>
      <c r="D90" s="187" t="s">
        <v>144</v>
      </c>
      <c r="E90" s="37"/>
      <c r="F90" s="188" t="s">
        <v>154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144</v>
      </c>
      <c r="AU90" s="18" t="s">
        <v>79</v>
      </c>
    </row>
    <row r="91" spans="1:65" s="2" customFormat="1" ht="11.25">
      <c r="A91" s="35"/>
      <c r="B91" s="36"/>
      <c r="C91" s="37"/>
      <c r="D91" s="192" t="s">
        <v>146</v>
      </c>
      <c r="E91" s="37"/>
      <c r="F91" s="193" t="s">
        <v>155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146</v>
      </c>
      <c r="AU91" s="18" t="s">
        <v>79</v>
      </c>
    </row>
    <row r="92" spans="1:65" s="13" customFormat="1" ht="11.25">
      <c r="B92" s="194"/>
      <c r="C92" s="195"/>
      <c r="D92" s="187" t="s">
        <v>148</v>
      </c>
      <c r="E92" s="196" t="s">
        <v>19</v>
      </c>
      <c r="F92" s="197" t="s">
        <v>149</v>
      </c>
      <c r="G92" s="195"/>
      <c r="H92" s="198">
        <v>1.1479999999999999</v>
      </c>
      <c r="I92" s="199"/>
      <c r="J92" s="195"/>
      <c r="K92" s="195"/>
      <c r="L92" s="200"/>
      <c r="M92" s="201"/>
      <c r="N92" s="202"/>
      <c r="O92" s="202"/>
      <c r="P92" s="202"/>
      <c r="Q92" s="202"/>
      <c r="R92" s="202"/>
      <c r="S92" s="202"/>
      <c r="T92" s="203"/>
      <c r="AT92" s="204" t="s">
        <v>148</v>
      </c>
      <c r="AU92" s="204" t="s">
        <v>79</v>
      </c>
      <c r="AV92" s="13" t="s">
        <v>79</v>
      </c>
      <c r="AW92" s="13" t="s">
        <v>31</v>
      </c>
      <c r="AX92" s="13" t="s">
        <v>69</v>
      </c>
      <c r="AY92" s="204" t="s">
        <v>135</v>
      </c>
    </row>
    <row r="93" spans="1:65" s="14" customFormat="1" ht="11.25">
      <c r="B93" s="205"/>
      <c r="C93" s="206"/>
      <c r="D93" s="187" t="s">
        <v>148</v>
      </c>
      <c r="E93" s="207" t="s">
        <v>19</v>
      </c>
      <c r="F93" s="208" t="s">
        <v>150</v>
      </c>
      <c r="G93" s="206"/>
      <c r="H93" s="209">
        <v>1.1479999999999999</v>
      </c>
      <c r="I93" s="210"/>
      <c r="J93" s="206"/>
      <c r="K93" s="206"/>
      <c r="L93" s="211"/>
      <c r="M93" s="216"/>
      <c r="N93" s="217"/>
      <c r="O93" s="217"/>
      <c r="P93" s="217"/>
      <c r="Q93" s="217"/>
      <c r="R93" s="217"/>
      <c r="S93" s="217"/>
      <c r="T93" s="218"/>
      <c r="AT93" s="215" t="s">
        <v>148</v>
      </c>
      <c r="AU93" s="215" t="s">
        <v>79</v>
      </c>
      <c r="AV93" s="14" t="s">
        <v>142</v>
      </c>
      <c r="AW93" s="14" t="s">
        <v>31</v>
      </c>
      <c r="AX93" s="14" t="s">
        <v>77</v>
      </c>
      <c r="AY93" s="215" t="s">
        <v>135</v>
      </c>
    </row>
    <row r="94" spans="1:65" s="2" customFormat="1" ht="6.95" customHeight="1">
      <c r="A94" s="35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0"/>
      <c r="M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</sheetData>
  <sheetProtection algorithmName="SHA-512" hashValue="hZ2Qt897CWINVL/pSSVE+iOlF4veU0m8RV9oTFtZ1x4YUFb4e1e8t+PujQJ+Dw44ZhryLBpMmETdTK8hiWstPQ==" saltValue="qoraJBAaT5dhoRng5q6xmC6D1tQnSjIC1bYvk0ldQJ1TlPhWHMWIcga9/1Xv9rluDmI7gUQh8+modgGf2V79KQ==" spinCount="100000" sheet="1" objects="1" scenarios="1" formatColumns="0" formatRows="0" autoFilter="0"/>
  <autoFilter ref="C80:K9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1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156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113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02 - 506_328 HMZ Velký Týnec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Velký Týnec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02 - 506_328 HMZ Velký Týnec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Velký Týnec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0.21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157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158</v>
      </c>
      <c r="G87" s="195"/>
      <c r="H87" s="198">
        <v>0.21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0.21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159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158</v>
      </c>
      <c r="G91" s="195"/>
      <c r="H91" s="198">
        <v>0.21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f+ipEmPYaulh4bxng4GzpIMD9Sdg3TElR6cede6DYOOsJWhKMtvzrd6ff9VihM1qjGKp6b//mc4KXU+CgVgzxQ==" saltValue="ZdtbLI3cGvJbzQNY6oFrAseQAuSW/uOsfN7RGgtg/SjTa7WrDYu333UBqDsfSFldwycMf6eWHnjDUczIXWzZhw==" spinCount="100000" sheet="1" objects="1" scenarios="1" formatColumns="0" formatRows="0" autoFilter="0"/>
  <autoFilter ref="C80:K91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160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113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03 - 506_329 HMZ Velký Týnec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Velký Týnec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03 - 506_329 HMZ Velký Týnec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Velký Týnec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7.0000000000000007E-2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161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162</v>
      </c>
      <c r="G87" s="195"/>
      <c r="H87" s="198">
        <v>7.0000000000000007E-2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7.0000000000000007E-2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163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162</v>
      </c>
      <c r="G91" s="195"/>
      <c r="H91" s="198">
        <v>7.0000000000000007E-2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lAcQwcdWVbSpFf23LCv2+sRdK3FjHhJQst5zQlMpS7w76wxcECL3NnHoq7iQFH/mENSnMzO+YO4ZE0XLSbUrVg==" saltValue="n3zqESNmqj0vEoqnRDX/Qyycq5Z0r4qdfKQHu4+2ZR8Lo70ToFJ4qfez335h4Gz9W3PKcrCf9EF7jn/DSAQW0A==" spinCount="100000" sheet="1" objects="1" scenarios="1" formatColumns="0" formatRows="0" autoFilter="0"/>
  <autoFilter ref="C80:K91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88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164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165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ROUND((SUM(BE81:BE100)),  2)</f>
        <v>0</v>
      </c>
      <c r="G33" s="35"/>
      <c r="H33" s="35"/>
      <c r="I33" s="119">
        <v>0.21</v>
      </c>
      <c r="J33" s="118">
        <f>ROUND(((SUM(BE81:BE100))*I33),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ROUND((SUM(BF81:BF100)),  2)</f>
        <v>0</v>
      </c>
      <c r="G34" s="35"/>
      <c r="H34" s="35"/>
      <c r="I34" s="119">
        <v>0.12</v>
      </c>
      <c r="J34" s="118">
        <f>ROUND(((SUM(BF81:BF100))*I34),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ROUND((SUM(BG81:BG100)),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ROUND((SUM(BH81:BH100)),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ROUND((SUM(BI81:BI100)),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04 - 506_250 HMZ Přáslavice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Holice u Olomouce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04 - 506_250 HMZ Přáslavice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Holice u Olomouce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SUM(P84:P100)</f>
        <v>0</v>
      </c>
      <c r="Q83" s="166"/>
      <c r="R83" s="167">
        <f>SUM(R84:R100)</f>
        <v>0</v>
      </c>
      <c r="S83" s="166"/>
      <c r="T83" s="168">
        <f>SUM(T84:T100)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SUM(BK84:BK100)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0.16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166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167</v>
      </c>
      <c r="G87" s="195"/>
      <c r="H87" s="198">
        <v>0.16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0.16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168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167</v>
      </c>
      <c r="G91" s="195"/>
      <c r="H91" s="198">
        <v>0.16</v>
      </c>
      <c r="I91" s="199"/>
      <c r="J91" s="195"/>
      <c r="K91" s="195"/>
      <c r="L91" s="200"/>
      <c r="M91" s="201"/>
      <c r="N91" s="202"/>
      <c r="O91" s="202"/>
      <c r="P91" s="202"/>
      <c r="Q91" s="202"/>
      <c r="R91" s="202"/>
      <c r="S91" s="202"/>
      <c r="T91" s="203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14.45" customHeight="1">
      <c r="A92" s="35"/>
      <c r="B92" s="36"/>
      <c r="C92" s="174" t="s">
        <v>169</v>
      </c>
      <c r="D92" s="174" t="s">
        <v>137</v>
      </c>
      <c r="E92" s="175" t="s">
        <v>170</v>
      </c>
      <c r="F92" s="176" t="s">
        <v>171</v>
      </c>
      <c r="G92" s="177" t="s">
        <v>140</v>
      </c>
      <c r="H92" s="178">
        <v>6.4000000000000001E-2</v>
      </c>
      <c r="I92" s="179"/>
      <c r="J92" s="180">
        <f>ROUND(I92*H92,2)</f>
        <v>0</v>
      </c>
      <c r="K92" s="176" t="s">
        <v>141</v>
      </c>
      <c r="L92" s="40"/>
      <c r="M92" s="181" t="s">
        <v>19</v>
      </c>
      <c r="N92" s="182" t="s">
        <v>40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142</v>
      </c>
      <c r="AT92" s="185" t="s">
        <v>137</v>
      </c>
      <c r="AU92" s="185" t="s">
        <v>79</v>
      </c>
      <c r="AY92" s="18" t="s">
        <v>135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77</v>
      </c>
      <c r="BK92" s="186">
        <f>ROUND(I92*H92,2)</f>
        <v>0</v>
      </c>
      <c r="BL92" s="18" t="s">
        <v>142</v>
      </c>
      <c r="BM92" s="185" t="s">
        <v>172</v>
      </c>
    </row>
    <row r="93" spans="1:65" s="2" customFormat="1" ht="11.25">
      <c r="A93" s="35"/>
      <c r="B93" s="36"/>
      <c r="C93" s="37"/>
      <c r="D93" s="187" t="s">
        <v>144</v>
      </c>
      <c r="E93" s="37"/>
      <c r="F93" s="188" t="s">
        <v>173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144</v>
      </c>
      <c r="AU93" s="18" t="s">
        <v>79</v>
      </c>
    </row>
    <row r="94" spans="1:65" s="2" customFormat="1" ht="11.25">
      <c r="A94" s="35"/>
      <c r="B94" s="36"/>
      <c r="C94" s="37"/>
      <c r="D94" s="192" t="s">
        <v>146</v>
      </c>
      <c r="E94" s="37"/>
      <c r="F94" s="193" t="s">
        <v>174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146</v>
      </c>
      <c r="AU94" s="18" t="s">
        <v>79</v>
      </c>
    </row>
    <row r="95" spans="1:65" s="13" customFormat="1" ht="11.25">
      <c r="B95" s="194"/>
      <c r="C95" s="195"/>
      <c r="D95" s="187" t="s">
        <v>148</v>
      </c>
      <c r="E95" s="196" t="s">
        <v>19</v>
      </c>
      <c r="F95" s="197" t="s">
        <v>175</v>
      </c>
      <c r="G95" s="195"/>
      <c r="H95" s="198">
        <v>6.4000000000000001E-2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148</v>
      </c>
      <c r="AU95" s="204" t="s">
        <v>79</v>
      </c>
      <c r="AV95" s="13" t="s">
        <v>79</v>
      </c>
      <c r="AW95" s="13" t="s">
        <v>31</v>
      </c>
      <c r="AX95" s="13" t="s">
        <v>77</v>
      </c>
      <c r="AY95" s="204" t="s">
        <v>135</v>
      </c>
    </row>
    <row r="96" spans="1:65" s="2" customFormat="1" ht="14.45" customHeight="1">
      <c r="A96" s="35"/>
      <c r="B96" s="36"/>
      <c r="C96" s="174" t="s">
        <v>142</v>
      </c>
      <c r="D96" s="174" t="s">
        <v>137</v>
      </c>
      <c r="E96" s="175" t="s">
        <v>176</v>
      </c>
      <c r="F96" s="176" t="s">
        <v>177</v>
      </c>
      <c r="G96" s="177" t="s">
        <v>140</v>
      </c>
      <c r="H96" s="178">
        <v>6.4000000000000001E-2</v>
      </c>
      <c r="I96" s="179"/>
      <c r="J96" s="180">
        <f>ROUND(I96*H96,2)</f>
        <v>0</v>
      </c>
      <c r="K96" s="176" t="s">
        <v>141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142</v>
      </c>
      <c r="AT96" s="185" t="s">
        <v>137</v>
      </c>
      <c r="AU96" s="185" t="s">
        <v>79</v>
      </c>
      <c r="AY96" s="18" t="s">
        <v>135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142</v>
      </c>
      <c r="BM96" s="185" t="s">
        <v>178</v>
      </c>
    </row>
    <row r="97" spans="1:51" s="2" customFormat="1" ht="11.25">
      <c r="A97" s="35"/>
      <c r="B97" s="36"/>
      <c r="C97" s="37"/>
      <c r="D97" s="187" t="s">
        <v>144</v>
      </c>
      <c r="E97" s="37"/>
      <c r="F97" s="188" t="s">
        <v>179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144</v>
      </c>
      <c r="AU97" s="18" t="s">
        <v>79</v>
      </c>
    </row>
    <row r="98" spans="1:51" s="2" customFormat="1" ht="11.25">
      <c r="A98" s="35"/>
      <c r="B98" s="36"/>
      <c r="C98" s="37"/>
      <c r="D98" s="192" t="s">
        <v>146</v>
      </c>
      <c r="E98" s="37"/>
      <c r="F98" s="193" t="s">
        <v>180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146</v>
      </c>
      <c r="AU98" s="18" t="s">
        <v>79</v>
      </c>
    </row>
    <row r="99" spans="1:51" s="13" customFormat="1" ht="11.25">
      <c r="B99" s="194"/>
      <c r="C99" s="195"/>
      <c r="D99" s="187" t="s">
        <v>148</v>
      </c>
      <c r="E99" s="196" t="s">
        <v>19</v>
      </c>
      <c r="F99" s="197" t="s">
        <v>175</v>
      </c>
      <c r="G99" s="195"/>
      <c r="H99" s="198">
        <v>6.4000000000000001E-2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148</v>
      </c>
      <c r="AU99" s="204" t="s">
        <v>79</v>
      </c>
      <c r="AV99" s="13" t="s">
        <v>79</v>
      </c>
      <c r="AW99" s="13" t="s">
        <v>31</v>
      </c>
      <c r="AX99" s="13" t="s">
        <v>69</v>
      </c>
      <c r="AY99" s="204" t="s">
        <v>135</v>
      </c>
    </row>
    <row r="100" spans="1:51" s="14" customFormat="1" ht="11.25">
      <c r="B100" s="205"/>
      <c r="C100" s="206"/>
      <c r="D100" s="187" t="s">
        <v>148</v>
      </c>
      <c r="E100" s="207" t="s">
        <v>19</v>
      </c>
      <c r="F100" s="208" t="s">
        <v>150</v>
      </c>
      <c r="G100" s="206"/>
      <c r="H100" s="209">
        <v>6.4000000000000001E-2</v>
      </c>
      <c r="I100" s="210"/>
      <c r="J100" s="206"/>
      <c r="K100" s="206"/>
      <c r="L100" s="211"/>
      <c r="M100" s="216"/>
      <c r="N100" s="217"/>
      <c r="O100" s="217"/>
      <c r="P100" s="217"/>
      <c r="Q100" s="217"/>
      <c r="R100" s="217"/>
      <c r="S100" s="217"/>
      <c r="T100" s="218"/>
      <c r="AT100" s="215" t="s">
        <v>148</v>
      </c>
      <c r="AU100" s="215" t="s">
        <v>79</v>
      </c>
      <c r="AV100" s="14" t="s">
        <v>142</v>
      </c>
      <c r="AW100" s="14" t="s">
        <v>31</v>
      </c>
      <c r="AX100" s="14" t="s">
        <v>77</v>
      </c>
      <c r="AY100" s="215" t="s">
        <v>135</v>
      </c>
    </row>
    <row r="101" spans="1:51" s="2" customFormat="1" ht="6.95" customHeight="1">
      <c r="A101" s="35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0"/>
      <c r="M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</sheetData>
  <sheetProtection algorithmName="SHA-512" hashValue="PGhThat8P+Ge9uLaNpH6ZeNNjGsiE52c1rFFqRCZY/wh+6r7x66Dd+lkJWmisoRKLhP26VE6B+JAlVVvABqOxw==" saltValue="zbCF2pEi5iIv4fBV611SiQLMirRI8paNTAI6f7WWn0y19pGuv9SNQMOj+RO6Q8B8xfXsBg53sP+0XiBpH4MXPQ==" spinCount="100000" sheet="1" objects="1" scenarios="1" formatColumns="0" formatRows="0" autoFilter="0"/>
  <autoFilter ref="C80:K100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400-000000000000}"/>
    <hyperlink ref="F90" r:id="rId2" xr:uid="{00000000-0004-0000-0400-000001000000}"/>
    <hyperlink ref="F94" r:id="rId3" xr:uid="{00000000-0004-0000-0400-000002000000}"/>
    <hyperlink ref="F98" r:id="rId4" xr:uid="{00000000-0004-0000-04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91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181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182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05 - 506_113 HMZ Horka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Řepčín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05 - 506_113 HMZ Horka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Řepčín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0.14000000000000001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183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184</v>
      </c>
      <c r="G87" s="195"/>
      <c r="H87" s="198">
        <v>0.14000000000000001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0.14000000000000001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185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184</v>
      </c>
      <c r="G91" s="195"/>
      <c r="H91" s="198">
        <v>0.14000000000000001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63M1tpmcisO5tkIyRmkjddZ+lv5H53G/ZBx7NU09HSEQ/im6XqsDekYtE48yS7uJ1+pY8vTwKIoURE3WRZxFQg==" saltValue="7XDUb6USS0YlSYcnNvfLjUlnbELSF4pII+DQMcowikDAuAvN9KXAm0HTF7cNEx4YSMa+OXNKOeXQTn7JWJZjYw==" spinCount="100000" sheet="1" objects="1" scenarios="1" formatColumns="0" formatRows="0" autoFilter="0"/>
  <autoFilter ref="C80:K91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0" r:id="rId2" xr:uid="{00000000-0004-0000-05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00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94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186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187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ROUND((SUM(BE81:BE99)),  2)</f>
        <v>0</v>
      </c>
      <c r="G33" s="35"/>
      <c r="H33" s="35"/>
      <c r="I33" s="119">
        <v>0.21</v>
      </c>
      <c r="J33" s="118">
        <f>ROUND(((SUM(BE81:BE99))*I33),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ROUND((SUM(BF81:BF99)),  2)</f>
        <v>0</v>
      </c>
      <c r="G34" s="35"/>
      <c r="H34" s="35"/>
      <c r="I34" s="119">
        <v>0.12</v>
      </c>
      <c r="J34" s="118">
        <f>ROUND(((SUM(BF81:BF99))*I34),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ROUND((SUM(BG81:BG99)),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ROUND((SUM(BH81:BH99)),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ROUND((SUM(BI81:BI99)),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06 - 506_263 HMZ Slavonín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Nemilany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06 - 506_263 HMZ Slavonín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Nemilany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SUM(P84:P99)</f>
        <v>0</v>
      </c>
      <c r="Q83" s="166"/>
      <c r="R83" s="167">
        <f>SUM(R84:R99)</f>
        <v>0</v>
      </c>
      <c r="S83" s="166"/>
      <c r="T83" s="168">
        <f>SUM(T84:T99)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SUM(BK84:BK99)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0.11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188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189</v>
      </c>
      <c r="G87" s="195"/>
      <c r="H87" s="198">
        <v>0.11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0.11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190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189</v>
      </c>
      <c r="G91" s="195"/>
      <c r="H91" s="198">
        <v>0.11</v>
      </c>
      <c r="I91" s="199"/>
      <c r="J91" s="195"/>
      <c r="K91" s="195"/>
      <c r="L91" s="200"/>
      <c r="M91" s="201"/>
      <c r="N91" s="202"/>
      <c r="O91" s="202"/>
      <c r="P91" s="202"/>
      <c r="Q91" s="202"/>
      <c r="R91" s="202"/>
      <c r="S91" s="202"/>
      <c r="T91" s="203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14.45" customHeight="1">
      <c r="A92" s="35"/>
      <c r="B92" s="36"/>
      <c r="C92" s="174" t="s">
        <v>169</v>
      </c>
      <c r="D92" s="174" t="s">
        <v>137</v>
      </c>
      <c r="E92" s="175" t="s">
        <v>170</v>
      </c>
      <c r="F92" s="176" t="s">
        <v>171</v>
      </c>
      <c r="G92" s="177" t="s">
        <v>140</v>
      </c>
      <c r="H92" s="178">
        <v>0.495</v>
      </c>
      <c r="I92" s="179"/>
      <c r="J92" s="180">
        <f>ROUND(I92*H92,2)</f>
        <v>0</v>
      </c>
      <c r="K92" s="176" t="s">
        <v>141</v>
      </c>
      <c r="L92" s="40"/>
      <c r="M92" s="181" t="s">
        <v>19</v>
      </c>
      <c r="N92" s="182" t="s">
        <v>40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142</v>
      </c>
      <c r="AT92" s="185" t="s">
        <v>137</v>
      </c>
      <c r="AU92" s="185" t="s">
        <v>79</v>
      </c>
      <c r="AY92" s="18" t="s">
        <v>135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77</v>
      </c>
      <c r="BK92" s="186">
        <f>ROUND(I92*H92,2)</f>
        <v>0</v>
      </c>
      <c r="BL92" s="18" t="s">
        <v>142</v>
      </c>
      <c r="BM92" s="185" t="s">
        <v>191</v>
      </c>
    </row>
    <row r="93" spans="1:65" s="2" customFormat="1" ht="11.25">
      <c r="A93" s="35"/>
      <c r="B93" s="36"/>
      <c r="C93" s="37"/>
      <c r="D93" s="187" t="s">
        <v>144</v>
      </c>
      <c r="E93" s="37"/>
      <c r="F93" s="188" t="s">
        <v>173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144</v>
      </c>
      <c r="AU93" s="18" t="s">
        <v>79</v>
      </c>
    </row>
    <row r="94" spans="1:65" s="2" customFormat="1" ht="11.25">
      <c r="A94" s="35"/>
      <c r="B94" s="36"/>
      <c r="C94" s="37"/>
      <c r="D94" s="192" t="s">
        <v>146</v>
      </c>
      <c r="E94" s="37"/>
      <c r="F94" s="193" t="s">
        <v>174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146</v>
      </c>
      <c r="AU94" s="18" t="s">
        <v>79</v>
      </c>
    </row>
    <row r="95" spans="1:65" s="13" customFormat="1" ht="11.25">
      <c r="B95" s="194"/>
      <c r="C95" s="195"/>
      <c r="D95" s="187" t="s">
        <v>148</v>
      </c>
      <c r="E95" s="196" t="s">
        <v>19</v>
      </c>
      <c r="F95" s="197" t="s">
        <v>192</v>
      </c>
      <c r="G95" s="195"/>
      <c r="H95" s="198">
        <v>0.495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148</v>
      </c>
      <c r="AU95" s="204" t="s">
        <v>79</v>
      </c>
      <c r="AV95" s="13" t="s">
        <v>79</v>
      </c>
      <c r="AW95" s="13" t="s">
        <v>31</v>
      </c>
      <c r="AX95" s="13" t="s">
        <v>77</v>
      </c>
      <c r="AY95" s="204" t="s">
        <v>135</v>
      </c>
    </row>
    <row r="96" spans="1:65" s="2" customFormat="1" ht="14.45" customHeight="1">
      <c r="A96" s="35"/>
      <c r="B96" s="36"/>
      <c r="C96" s="174" t="s">
        <v>142</v>
      </c>
      <c r="D96" s="174" t="s">
        <v>137</v>
      </c>
      <c r="E96" s="175" t="s">
        <v>176</v>
      </c>
      <c r="F96" s="176" t="s">
        <v>177</v>
      </c>
      <c r="G96" s="177" t="s">
        <v>140</v>
      </c>
      <c r="H96" s="178">
        <v>0.495</v>
      </c>
      <c r="I96" s="179"/>
      <c r="J96" s="180">
        <f>ROUND(I96*H96,2)</f>
        <v>0</v>
      </c>
      <c r="K96" s="176" t="s">
        <v>141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142</v>
      </c>
      <c r="AT96" s="185" t="s">
        <v>137</v>
      </c>
      <c r="AU96" s="185" t="s">
        <v>79</v>
      </c>
      <c r="AY96" s="18" t="s">
        <v>135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142</v>
      </c>
      <c r="BM96" s="185" t="s">
        <v>193</v>
      </c>
    </row>
    <row r="97" spans="1:51" s="2" customFormat="1" ht="11.25">
      <c r="A97" s="35"/>
      <c r="B97" s="36"/>
      <c r="C97" s="37"/>
      <c r="D97" s="187" t="s">
        <v>144</v>
      </c>
      <c r="E97" s="37"/>
      <c r="F97" s="188" t="s">
        <v>179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144</v>
      </c>
      <c r="AU97" s="18" t="s">
        <v>79</v>
      </c>
    </row>
    <row r="98" spans="1:51" s="2" customFormat="1" ht="11.25">
      <c r="A98" s="35"/>
      <c r="B98" s="36"/>
      <c r="C98" s="37"/>
      <c r="D98" s="192" t="s">
        <v>146</v>
      </c>
      <c r="E98" s="37"/>
      <c r="F98" s="193" t="s">
        <v>180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146</v>
      </c>
      <c r="AU98" s="18" t="s">
        <v>79</v>
      </c>
    </row>
    <row r="99" spans="1:51" s="13" customFormat="1" ht="11.25">
      <c r="B99" s="194"/>
      <c r="C99" s="195"/>
      <c r="D99" s="187" t="s">
        <v>148</v>
      </c>
      <c r="E99" s="196" t="s">
        <v>19</v>
      </c>
      <c r="F99" s="197" t="s">
        <v>192</v>
      </c>
      <c r="G99" s="195"/>
      <c r="H99" s="198">
        <v>0.495</v>
      </c>
      <c r="I99" s="199"/>
      <c r="J99" s="195"/>
      <c r="K99" s="195"/>
      <c r="L99" s="200"/>
      <c r="M99" s="219"/>
      <c r="N99" s="220"/>
      <c r="O99" s="220"/>
      <c r="P99" s="220"/>
      <c r="Q99" s="220"/>
      <c r="R99" s="220"/>
      <c r="S99" s="220"/>
      <c r="T99" s="221"/>
      <c r="AT99" s="204" t="s">
        <v>148</v>
      </c>
      <c r="AU99" s="204" t="s">
        <v>79</v>
      </c>
      <c r="AV99" s="13" t="s">
        <v>79</v>
      </c>
      <c r="AW99" s="13" t="s">
        <v>31</v>
      </c>
      <c r="AX99" s="13" t="s">
        <v>77</v>
      </c>
      <c r="AY99" s="204" t="s">
        <v>135</v>
      </c>
    </row>
    <row r="100" spans="1:51" s="2" customFormat="1" ht="6.95" customHeight="1">
      <c r="A100" s="35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0"/>
      <c r="M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</sheetData>
  <sheetProtection algorithmName="SHA-512" hashValue="wDFZBLAaP8zsQzYRL76j+w/uMrIY++6ETuYLCrTOmu3aNxP0QUlEBwu4BmWigEuLyYbquVoKqQ1LNpOM7uX0RA==" saltValue="wmJNUsHawc5UWddoVOCxUYLWu1BBK19gsEp2PXMUcHoGlhIp//PmyEXV6xZzQNrm9cvGvV7YkIk81stcA+piMQ==" spinCount="100000" sheet="1" objects="1" scenarios="1" formatColumns="0" formatRows="0" autoFilter="0"/>
  <autoFilter ref="C80:K99" xr:uid="{00000000-0009-0000-0000-000006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600-000000000000}"/>
    <hyperlink ref="F90" r:id="rId2" xr:uid="{00000000-0004-0000-0600-000001000000}"/>
    <hyperlink ref="F94" r:id="rId3" xr:uid="{00000000-0004-0000-0600-000002000000}"/>
    <hyperlink ref="F98" r:id="rId4" xr:uid="{00000000-0004-0000-06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97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194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195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07 - 506_264 HMZ Slavonín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Slavonín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07 - 506_264 HMZ Slavonín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Slavonín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0.31900000000000001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188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196</v>
      </c>
      <c r="G87" s="195"/>
      <c r="H87" s="198">
        <v>0.31900000000000001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0.31900000000000001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190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196</v>
      </c>
      <c r="G91" s="195"/>
      <c r="H91" s="198">
        <v>0.31900000000000001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0nJf3mZs6dDM+bfZuqGRx1SGHiRSrymq+quWnO0gsCS5b5JB7woyxVzMq9Ipkihyk2UsTA+X/9IPT1eLW6TFtQ==" saltValue="2A8IZ/UyPS1/4xCTzEKSbqJ2OsvRN0YHPBB4RSG4p5QX7RncbKss7I0oDA2o/18KN9I07u9cVnmoxwuqJTeygA==" spinCount="100000" sheet="1" objects="1" scenarios="1" formatColumns="0" formatRows="0" autoFilter="0"/>
  <autoFilter ref="C80:K91" xr:uid="{00000000-0009-0000-0000-000007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700-000000000000}"/>
    <hyperlink ref="F90" r:id="rId2" xr:uid="{00000000-0004-0000-07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AT2" s="18" t="s">
        <v>100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110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9" t="str">
        <f>'Rekapitulace stavby'!K6</f>
        <v>Údržba HOZ Olomoucko a Šumpersko</v>
      </c>
      <c r="F7" s="350"/>
      <c r="G7" s="350"/>
      <c r="H7" s="350"/>
      <c r="L7" s="21"/>
    </row>
    <row r="8" spans="1:46" s="2" customFormat="1" ht="12" customHeight="1">
      <c r="A8" s="35"/>
      <c r="B8" s="40"/>
      <c r="C8" s="35"/>
      <c r="D8" s="106" t="s">
        <v>111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1" t="s">
        <v>197</v>
      </c>
      <c r="F9" s="352"/>
      <c r="G9" s="352"/>
      <c r="H9" s="352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198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3" t="str">
        <f>'Rekapitulace stavby'!E14</f>
        <v>Vyplň údaj</v>
      </c>
      <c r="F18" s="354"/>
      <c r="G18" s="354"/>
      <c r="H18" s="354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5" t="s">
        <v>19</v>
      </c>
      <c r="F27" s="355"/>
      <c r="G27" s="355"/>
      <c r="H27" s="355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114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6" t="str">
        <f>E7</f>
        <v>Údržba HOZ Olomoucko a Šumpersko</v>
      </c>
      <c r="F48" s="357"/>
      <c r="G48" s="357"/>
      <c r="H48" s="357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111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3" t="str">
        <f>E9</f>
        <v>SO 08 - 506_089 - HMZ Nasobůrky</v>
      </c>
      <c r="F50" s="358"/>
      <c r="G50" s="358"/>
      <c r="H50" s="358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Mladeč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115</v>
      </c>
      <c r="D57" s="132"/>
      <c r="E57" s="132"/>
      <c r="F57" s="132"/>
      <c r="G57" s="132"/>
      <c r="H57" s="132"/>
      <c r="I57" s="132"/>
      <c r="J57" s="133" t="s">
        <v>116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117</v>
      </c>
    </row>
    <row r="60" spans="1:47" s="9" customFormat="1" ht="24.95" customHeight="1">
      <c r="B60" s="135"/>
      <c r="C60" s="136"/>
      <c r="D60" s="137" t="s">
        <v>118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119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120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6" t="str">
        <f>E7</f>
        <v>Údržba HOZ Olomoucko a Šumpersko</v>
      </c>
      <c r="F71" s="357"/>
      <c r="G71" s="357"/>
      <c r="H71" s="35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111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13" t="str">
        <f>E9</f>
        <v>SO 08 - 506_089 - HMZ Nasobůrky</v>
      </c>
      <c r="F73" s="358"/>
      <c r="G73" s="358"/>
      <c r="H73" s="358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Mladeč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121</v>
      </c>
      <c r="D80" s="150" t="s">
        <v>54</v>
      </c>
      <c r="E80" s="150" t="s">
        <v>50</v>
      </c>
      <c r="F80" s="150" t="s">
        <v>51</v>
      </c>
      <c r="G80" s="150" t="s">
        <v>122</v>
      </c>
      <c r="H80" s="150" t="s">
        <v>123</v>
      </c>
      <c r="I80" s="150" t="s">
        <v>124</v>
      </c>
      <c r="J80" s="150" t="s">
        <v>116</v>
      </c>
      <c r="K80" s="151" t="s">
        <v>125</v>
      </c>
      <c r="L80" s="152"/>
      <c r="M80" s="69" t="s">
        <v>19</v>
      </c>
      <c r="N80" s="70" t="s">
        <v>39</v>
      </c>
      <c r="O80" s="70" t="s">
        <v>126</v>
      </c>
      <c r="P80" s="70" t="s">
        <v>127</v>
      </c>
      <c r="Q80" s="70" t="s">
        <v>128</v>
      </c>
      <c r="R80" s="70" t="s">
        <v>129</v>
      </c>
      <c r="S80" s="70" t="s">
        <v>130</v>
      </c>
      <c r="T80" s="71" t="s">
        <v>131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132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117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133</v>
      </c>
      <c r="F82" s="161" t="s">
        <v>134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135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136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135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137</v>
      </c>
      <c r="E84" s="175" t="s">
        <v>138</v>
      </c>
      <c r="F84" s="176" t="s">
        <v>139</v>
      </c>
      <c r="G84" s="177" t="s">
        <v>140</v>
      </c>
      <c r="H84" s="178">
        <v>0.18</v>
      </c>
      <c r="I84" s="179"/>
      <c r="J84" s="180">
        <f>ROUND(I84*H84,2)</f>
        <v>0</v>
      </c>
      <c r="K84" s="176" t="s">
        <v>141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142</v>
      </c>
      <c r="AT84" s="185" t="s">
        <v>137</v>
      </c>
      <c r="AU84" s="185" t="s">
        <v>79</v>
      </c>
      <c r="AY84" s="18" t="s">
        <v>135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142</v>
      </c>
      <c r="BM84" s="185" t="s">
        <v>199</v>
      </c>
    </row>
    <row r="85" spans="1:65" s="2" customFormat="1" ht="11.25">
      <c r="A85" s="35"/>
      <c r="B85" s="36"/>
      <c r="C85" s="37"/>
      <c r="D85" s="187" t="s">
        <v>144</v>
      </c>
      <c r="E85" s="37"/>
      <c r="F85" s="188" t="s">
        <v>145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144</v>
      </c>
      <c r="AU85" s="18" t="s">
        <v>79</v>
      </c>
    </row>
    <row r="86" spans="1:65" s="2" customFormat="1" ht="11.25">
      <c r="A86" s="35"/>
      <c r="B86" s="36"/>
      <c r="C86" s="37"/>
      <c r="D86" s="192" t="s">
        <v>146</v>
      </c>
      <c r="E86" s="37"/>
      <c r="F86" s="193" t="s">
        <v>147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146</v>
      </c>
      <c r="AU86" s="18" t="s">
        <v>79</v>
      </c>
    </row>
    <row r="87" spans="1:65" s="13" customFormat="1" ht="11.25">
      <c r="B87" s="194"/>
      <c r="C87" s="195"/>
      <c r="D87" s="187" t="s">
        <v>148</v>
      </c>
      <c r="E87" s="196" t="s">
        <v>19</v>
      </c>
      <c r="F87" s="197" t="s">
        <v>200</v>
      </c>
      <c r="G87" s="195"/>
      <c r="H87" s="198">
        <v>0.18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148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135</v>
      </c>
    </row>
    <row r="88" spans="1:65" s="2" customFormat="1" ht="14.45" customHeight="1">
      <c r="A88" s="35"/>
      <c r="B88" s="36"/>
      <c r="C88" s="174" t="s">
        <v>79</v>
      </c>
      <c r="D88" s="174" t="s">
        <v>137</v>
      </c>
      <c r="E88" s="175" t="s">
        <v>151</v>
      </c>
      <c r="F88" s="176" t="s">
        <v>152</v>
      </c>
      <c r="G88" s="177" t="s">
        <v>140</v>
      </c>
      <c r="H88" s="178">
        <v>0.18</v>
      </c>
      <c r="I88" s="179"/>
      <c r="J88" s="180">
        <f>ROUND(I88*H88,2)</f>
        <v>0</v>
      </c>
      <c r="K88" s="176" t="s">
        <v>141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142</v>
      </c>
      <c r="AT88" s="185" t="s">
        <v>137</v>
      </c>
      <c r="AU88" s="185" t="s">
        <v>79</v>
      </c>
      <c r="AY88" s="18" t="s">
        <v>135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142</v>
      </c>
      <c r="BM88" s="185" t="s">
        <v>201</v>
      </c>
    </row>
    <row r="89" spans="1:65" s="2" customFormat="1" ht="11.25">
      <c r="A89" s="35"/>
      <c r="B89" s="36"/>
      <c r="C89" s="37"/>
      <c r="D89" s="187" t="s">
        <v>144</v>
      </c>
      <c r="E89" s="37"/>
      <c r="F89" s="188" t="s">
        <v>154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79</v>
      </c>
    </row>
    <row r="90" spans="1:65" s="2" customFormat="1" ht="11.25">
      <c r="A90" s="35"/>
      <c r="B90" s="36"/>
      <c r="C90" s="37"/>
      <c r="D90" s="192" t="s">
        <v>146</v>
      </c>
      <c r="E90" s="37"/>
      <c r="F90" s="193" t="s">
        <v>155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146</v>
      </c>
      <c r="AU90" s="18" t="s">
        <v>79</v>
      </c>
    </row>
    <row r="91" spans="1:65" s="13" customFormat="1" ht="11.25">
      <c r="B91" s="194"/>
      <c r="C91" s="195"/>
      <c r="D91" s="187" t="s">
        <v>148</v>
      </c>
      <c r="E91" s="196" t="s">
        <v>19</v>
      </c>
      <c r="F91" s="197" t="s">
        <v>200</v>
      </c>
      <c r="G91" s="195"/>
      <c r="H91" s="198">
        <v>0.18</v>
      </c>
      <c r="I91" s="199"/>
      <c r="J91" s="195"/>
      <c r="K91" s="195"/>
      <c r="L91" s="200"/>
      <c r="M91" s="219"/>
      <c r="N91" s="220"/>
      <c r="O91" s="220"/>
      <c r="P91" s="220"/>
      <c r="Q91" s="220"/>
      <c r="R91" s="220"/>
      <c r="S91" s="220"/>
      <c r="T91" s="221"/>
      <c r="AT91" s="204" t="s">
        <v>148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135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2Iq5+SLisltHX1FrrVogQcBQZ5oZMfFTcoBLdof/Nevr7fNGFsY3c5TrN8zFamwAb/jvRRtGwoayjwQtmlHiBg==" saltValue="rBUj8DQ7jnnPVol9C3ZTQdjIE6RPWIryKtaJ8UZF1Z8gpqfdRkm2/00gt/b/uoEUCPU0TiHcl582B71VdShhUQ==" spinCount="100000" sheet="1" objects="1" scenarios="1" formatColumns="0" formatRows="0" autoFilter="0"/>
  <autoFilter ref="C80:K91" xr:uid="{00000000-0009-0000-0000-000008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800-000000000000}"/>
    <hyperlink ref="F90" r:id="rId2" xr:uid="{00000000-0004-0000-08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25</vt:i4>
      </vt:variant>
    </vt:vector>
  </HeadingPairs>
  <TitlesOfParts>
    <vt:vector size="38" baseType="lpstr">
      <vt:lpstr>Rekapitulace stavby</vt:lpstr>
      <vt:lpstr>SO 01 - 506_325 HMZ Velký...</vt:lpstr>
      <vt:lpstr>SO 02 - 506_328 HMZ Velký...</vt:lpstr>
      <vt:lpstr>SO 03 - 506_329 HMZ Velký...</vt:lpstr>
      <vt:lpstr>SO 04 - 506_250 HMZ Přásl...</vt:lpstr>
      <vt:lpstr>SO 05 - 506_113 HMZ Horka</vt:lpstr>
      <vt:lpstr>SO 06 - 506_263 HMZ Slavonín</vt:lpstr>
      <vt:lpstr>SO 07 - 506_264 HMZ Slavonín</vt:lpstr>
      <vt:lpstr>SO 08 - 506_089 - HMZ Nas...</vt:lpstr>
      <vt:lpstr>SO 09 - 506_247 - HMZ Mor...</vt:lpstr>
      <vt:lpstr>SO 10 - 506_248 HMZ Morav...</vt:lpstr>
      <vt:lpstr>SO 11 - 510_104 HOZ Rapotín</vt:lpstr>
      <vt:lpstr>Pokyny pro vyplnění</vt:lpstr>
      <vt:lpstr>'Rekapitulace stavby'!Názvy_tisku</vt:lpstr>
      <vt:lpstr>'SO 01 - 506_325 HMZ Velký...'!Názvy_tisku</vt:lpstr>
      <vt:lpstr>'SO 02 - 506_328 HMZ Velký...'!Názvy_tisku</vt:lpstr>
      <vt:lpstr>'SO 03 - 506_329 HMZ Velký...'!Názvy_tisku</vt:lpstr>
      <vt:lpstr>'SO 04 - 506_250 HMZ Přásl...'!Názvy_tisku</vt:lpstr>
      <vt:lpstr>'SO 05 - 506_113 HMZ Horka'!Názvy_tisku</vt:lpstr>
      <vt:lpstr>'SO 06 - 506_263 HMZ Slavonín'!Názvy_tisku</vt:lpstr>
      <vt:lpstr>'SO 07 - 506_264 HMZ Slavonín'!Názvy_tisku</vt:lpstr>
      <vt:lpstr>'SO 08 - 506_089 - HMZ Nas...'!Názvy_tisku</vt:lpstr>
      <vt:lpstr>'SO 09 - 506_247 - HMZ Mor...'!Názvy_tisku</vt:lpstr>
      <vt:lpstr>'SO 10 - 506_248 HMZ Morav...'!Názvy_tisku</vt:lpstr>
      <vt:lpstr>'SO 11 - 510_104 HOZ Rapotín'!Názvy_tisku</vt:lpstr>
      <vt:lpstr>'Pokyny pro vyplnění'!Oblast_tisku</vt:lpstr>
      <vt:lpstr>'Rekapitulace stavby'!Oblast_tisku</vt:lpstr>
      <vt:lpstr>'SO 01 - 506_325 HMZ Velký...'!Oblast_tisku</vt:lpstr>
      <vt:lpstr>'SO 02 - 506_328 HMZ Velký...'!Oblast_tisku</vt:lpstr>
      <vt:lpstr>'SO 03 - 506_329 HMZ Velký...'!Oblast_tisku</vt:lpstr>
      <vt:lpstr>'SO 04 - 506_250 HMZ Přásl...'!Oblast_tisku</vt:lpstr>
      <vt:lpstr>'SO 05 - 506_113 HMZ Horka'!Oblast_tisku</vt:lpstr>
      <vt:lpstr>'SO 06 - 506_263 HMZ Slavonín'!Oblast_tisku</vt:lpstr>
      <vt:lpstr>'SO 07 - 506_264 HMZ Slavonín'!Oblast_tisku</vt:lpstr>
      <vt:lpstr>'SO 08 - 506_089 - HMZ Nas...'!Oblast_tisku</vt:lpstr>
      <vt:lpstr>'SO 09 - 506_247 - HMZ Mor...'!Oblast_tisku</vt:lpstr>
      <vt:lpstr>'SO 10 - 506_248 HMZ Morav...'!Oblast_tisku</vt:lpstr>
      <vt:lpstr>'SO 11 - 510_104 HOZ Rapotín'!Oblast_tisku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Novotná Blanka</cp:lastModifiedBy>
  <dcterms:created xsi:type="dcterms:W3CDTF">2025-04-09T06:51:03Z</dcterms:created>
  <dcterms:modified xsi:type="dcterms:W3CDTF">2025-04-23T09:56:14Z</dcterms:modified>
</cp:coreProperties>
</file>