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4\OB-ICT_Dodávka a montáž kamerového systému\02_Výzva k podání nabídek\"/>
    </mc:Choice>
  </mc:AlternateContent>
  <xr:revisionPtr revIDLastSave="0" documentId="13_ncr:1_{89075DE7-7F17-438F-924F-B6C0AE6CE96C}" xr6:coauthVersionLast="47" xr6:coauthVersionMax="47" xr10:uidLastSave="{00000000-0000-0000-0000-000000000000}"/>
  <bookViews>
    <workbookView xWindow="-120" yWindow="-120" windowWidth="29040" windowHeight="17640" xr2:uid="{987F16CE-3AF3-46D0-8D27-A37B522DAA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4" i="1"/>
  <c r="E62" i="1"/>
  <c r="H21" i="1" l="1"/>
  <c r="F21" i="1"/>
  <c r="H19" i="1"/>
  <c r="H20" i="1"/>
  <c r="F19" i="1"/>
  <c r="F20" i="1"/>
  <c r="H27" i="1"/>
  <c r="F27" i="1"/>
  <c r="H23" i="1"/>
  <c r="F23" i="1"/>
  <c r="H18" i="1"/>
  <c r="F18" i="1"/>
  <c r="H17" i="1"/>
  <c r="F17" i="1"/>
  <c r="H14" i="1"/>
  <c r="F14" i="1"/>
  <c r="H10" i="1"/>
  <c r="H11" i="1"/>
  <c r="F10" i="1"/>
  <c r="F11" i="1"/>
  <c r="F8" i="1" l="1"/>
  <c r="F13" i="1"/>
  <c r="F15" i="1"/>
  <c r="F16" i="1"/>
  <c r="F22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/>
  <c r="H13" i="1"/>
  <c r="H15" i="1"/>
  <c r="H16" i="1"/>
  <c r="H22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8" i="1" l="1"/>
  <c r="F58" i="1"/>
  <c r="F60" i="1" s="1"/>
  <c r="F59" i="1" l="1"/>
  <c r="H59" i="1"/>
  <c r="H60" i="1"/>
</calcChain>
</file>

<file path=xl/sharedStrings.xml><?xml version="1.0" encoding="utf-8"?>
<sst xmlns="http://schemas.openxmlformats.org/spreadsheetml/2006/main" count="203" uniqueCount="78">
  <si>
    <t>Číslo</t>
  </si>
  <si>
    <t>Popis položky</t>
  </si>
  <si>
    <t>Celková cena bez DPH</t>
  </si>
  <si>
    <t>DPH</t>
  </si>
  <si>
    <t>Jednotková cena bez DPH</t>
  </si>
  <si>
    <t>Počet</t>
  </si>
  <si>
    <t>Podružný pomocný montážní materiál</t>
  </si>
  <si>
    <t>Optické spojky SC-SC</t>
  </si>
  <si>
    <t>Průraz zdivem, síla zdi do 300mm, otvor do 50x50mm</t>
  </si>
  <si>
    <t>Průraz zdivem, síla zdi do 800mm, otvor do 30x30mm</t>
  </si>
  <si>
    <t>Kabelová chránička, UV stabilní, d=20</t>
  </si>
  <si>
    <t>Seznámení s obsluhou</t>
  </si>
  <si>
    <t>Výchozí revize</t>
  </si>
  <si>
    <t>Montáž</t>
  </si>
  <si>
    <t>Dodávka</t>
  </si>
  <si>
    <t>ks</t>
  </si>
  <si>
    <t>m</t>
  </si>
  <si>
    <t>hod</t>
  </si>
  <si>
    <t>kpl</t>
  </si>
  <si>
    <t>rok</t>
  </si>
  <si>
    <t>Dodávka celkem bez DPH</t>
  </si>
  <si>
    <t>Montáž celkem bez DPH</t>
  </si>
  <si>
    <t>Jednotka</t>
  </si>
  <si>
    <t>DOPLNÍ ÚČASTNÍK</t>
  </si>
  <si>
    <t>RACK rozvaděč stávající - hlavní rozvaděč systému: zakončení a osazení nových rozvodů</t>
  </si>
  <si>
    <t>RACK rozvaděč stávající - podružné rozvaděče: zakončení a osazení nových rozvodů</t>
  </si>
  <si>
    <t>Demontáž a likvidace stávajících kamer</t>
  </si>
  <si>
    <t>HDD vhodný pro provoz 24/7</t>
  </si>
  <si>
    <t>TB</t>
  </si>
  <si>
    <t>SFP Modul pro Switche</t>
  </si>
  <si>
    <t>Optická vana - 24xSC kompletní</t>
  </si>
  <si>
    <t>Optická vana - 12xSC kompletní</t>
  </si>
  <si>
    <t>Optický PatchCord SC-LC 2m</t>
  </si>
  <si>
    <t>Patch kabel min. cat.5e, FTP, 2m</t>
  </si>
  <si>
    <t>Patch panel 24x RJ45, min. cat.5e, FTP (plně osazený)</t>
  </si>
  <si>
    <t>Záložní zdroj UPS: vhodný pro síťové záznamové zařízení a aktivní prvek</t>
  </si>
  <si>
    <t>Záložní zdroj UPS: vhodný pro aktivní prvek</t>
  </si>
  <si>
    <t>Instalační datové kabely min. cat.5e + práce spojené s vyhledáním vhodných tras a natažení nové kabeláže</t>
  </si>
  <si>
    <t>Požární ucpávky prostupů kabeláže</t>
  </si>
  <si>
    <t>Trasy montované do stávajících SDK podhledů (demontáž a zpětná montáž prvků z podhledů pro protažení nové kabeláže)</t>
  </si>
  <si>
    <t>Uvedení do trvalélo provozu (oživení, nastavení, odzkoušení, kamerové zkoušky)</t>
  </si>
  <si>
    <t>Měření a kontrola optického vedení do 12 vláken, včetně protokolu</t>
  </si>
  <si>
    <t>Měření a kontrola metalického vedení, včetně protokolu</t>
  </si>
  <si>
    <t>Následná údržba, provozní podpora a revize dodaného inteligetního kamerového systému</t>
  </si>
  <si>
    <t>Ostatní instalační materiál</t>
  </si>
  <si>
    <t>Optický kabel + práce spojené s vyhledáním vhodných tras a natažení nové kabeláže</t>
  </si>
  <si>
    <t>Trubka PVC 23 mm</t>
  </si>
  <si>
    <t>Lišta vkládací 40x20</t>
  </si>
  <si>
    <t>Technologie  - specifikace dle výzvy</t>
  </si>
  <si>
    <t>IP kamera venkovní termo</t>
  </si>
  <si>
    <t>Síťové záznamové zařízení (NVR server)</t>
  </si>
  <si>
    <t>Rozvody - specifikace dle výzvy</t>
  </si>
  <si>
    <t>Zkoušky, výchozí revize - specifikace dle výzvy</t>
  </si>
  <si>
    <t>Údržba, podpora, pravidelné revize - specifikace dle výzvy</t>
  </si>
  <si>
    <r>
      <t xml:space="preserve">Účastník: </t>
    </r>
    <r>
      <rPr>
        <sz val="10"/>
        <color theme="1"/>
        <rFont val="Arial"/>
        <family val="2"/>
        <charset val="238"/>
      </rPr>
      <t>DOPLNÍ ÚČASTNÍK</t>
    </r>
  </si>
  <si>
    <t>Svařování optického vlákna</t>
  </si>
  <si>
    <t>Projektová dokumentace realizační - specifikace dle výzvy</t>
  </si>
  <si>
    <t>Přepěťová ochtana ethernet s podporou PoE</t>
  </si>
  <si>
    <t>DIN lišta do 19" RACKU</t>
  </si>
  <si>
    <t>RASK 19", výška 100 cm</t>
  </si>
  <si>
    <t>Montážní patice pro osazení kamer na zeď/na roh pro DOME kamery</t>
  </si>
  <si>
    <t>Montážní patice pro osazení kamer na zeď/na roh pro BULLET kamery</t>
  </si>
  <si>
    <t>Video management software</t>
  </si>
  <si>
    <t>Celkem bez DPH</t>
  </si>
  <si>
    <t>DPH 21 %</t>
  </si>
  <si>
    <t>Celkem včetně DPH</t>
  </si>
  <si>
    <t>Dodávka celkem 
s DPH</t>
  </si>
  <si>
    <t>Montáž celkem 
s DPH</t>
  </si>
  <si>
    <r>
      <t xml:space="preserve">Vypracování návrhu a projektové dokumentace na inteligentní kamerový systém včetně položkového rozpočtu </t>
    </r>
    <r>
      <rPr>
        <i/>
        <sz val="10"/>
        <rFont val="Arial"/>
        <family val="2"/>
        <charset val="238"/>
      </rPr>
      <t>(pozn. položkový rozpočet bude sestaven z níže uvedených položek)</t>
    </r>
  </si>
  <si>
    <t>IP kamera venkovní, typ Dome, min. FullHD</t>
  </si>
  <si>
    <t>IP kamera venkovní, typ Bullet, min. FullHD</t>
  </si>
  <si>
    <t>IP kamera vnitřní, typ Dome, min. FullHD</t>
  </si>
  <si>
    <t>IP kamera vnitřní, typ Bullet, min. FullHD</t>
  </si>
  <si>
    <t>Aktivní prvek SWITCH 50-port, Poe</t>
  </si>
  <si>
    <t>Aktivní prvek SWITCH 26-port, Poe</t>
  </si>
  <si>
    <t>Modelový příklad pro účely hodnocení (Seznam položek)</t>
  </si>
  <si>
    <t xml:space="preserve">Poznámka: 
1) Nabídková cena modelového příkladu nesouvisí s předpokládanou hodnotou/finančním limitem zakázky. Modelový příklad slouží pouze pro účely hodnocení nabídky a získání jednotkových cen, které budou závazné pro stanovení rozpočtu v rámci vypracování návrhu a projektové dokumentace. Tato hodnota může přesáhnout finanční limit stanovený pro VZMR.
2) Zadavatel si vyhrazuje změnu nebo rozšíření seznamu položek v průběhu realizace projektové dokumetace.
3) Cenu za projektovou dokumentaci (číslo položky 1) dodavatel uvede do čl. 4 návrhu smlouvy.
</t>
  </si>
  <si>
    <t>Příloha č. 6 Výzvy –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</si>
</sst>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General_)"/>
    <numFmt numFmtId="166" formatCode="#,##0&quot; Kč&quot;_);\(#,##0&quot; Kč)&quot;"/>
    <numFmt numFmtId="167" formatCode="#,##0.00&quot; Kč&quot;_);\(#,##0.00&quot; Kč)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4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165" fontId="4" fillId="0" borderId="0"/>
    <xf numFmtId="0" fontId="7" fillId="0" borderId="0" applyProtection="0"/>
    <xf numFmtId="165" fontId="7" fillId="0" borderId="0"/>
  </cellStyleXfs>
  <cellXfs count="69">
    <xf numFmtId="0" fontId="0" fillId="0" borderId="0" xfId="0"/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5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6" fontId="8" fillId="3" borderId="8" xfId="2" applyNumberFormat="1" applyFont="1" applyFill="1" applyBorder="1" applyAlignment="1" applyProtection="1">
      <alignment horizontal="center" vertical="center" wrapText="1"/>
    </xf>
    <xf numFmtId="167" fontId="8" fillId="3" borderId="8" xfId="2" applyNumberFormat="1" applyFont="1" applyFill="1" applyBorder="1" applyAlignment="1" applyProtection="1">
      <alignment horizontal="center" vertical="center" wrapText="1"/>
    </xf>
    <xf numFmtId="166" fontId="8" fillId="3" borderId="9" xfId="2" applyNumberFormat="1" applyFont="1" applyFill="1" applyBorder="1" applyAlignment="1" applyProtection="1">
      <alignment horizontal="center" vertical="center" wrapText="1"/>
    </xf>
    <xf numFmtId="0" fontId="8" fillId="3" borderId="9" xfId="2" applyFont="1" applyFill="1" applyBorder="1" applyAlignment="1" applyProtection="1">
      <alignment horizontal="right" vertical="center" wrapText="1"/>
    </xf>
    <xf numFmtId="0" fontId="8" fillId="3" borderId="10" xfId="2" applyFont="1" applyFill="1" applyBorder="1" applyAlignment="1" applyProtection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center" wrapText="1"/>
    </xf>
    <xf numFmtId="166" fontId="8" fillId="3" borderId="12" xfId="2" applyNumberFormat="1" applyFont="1" applyFill="1" applyBorder="1" applyAlignment="1" applyProtection="1">
      <alignment horizontal="center" vertical="center" wrapText="1"/>
    </xf>
    <xf numFmtId="167" fontId="8" fillId="3" borderId="12" xfId="2" applyNumberFormat="1" applyFont="1" applyFill="1" applyBorder="1" applyAlignment="1" applyProtection="1">
      <alignment horizontal="center" vertical="center" wrapText="1"/>
    </xf>
    <xf numFmtId="166" fontId="8" fillId="3" borderId="13" xfId="2" applyNumberFormat="1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right" vertical="center" wrapText="1"/>
    </xf>
    <xf numFmtId="0" fontId="8" fillId="3" borderId="14" xfId="2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5" fontId="8" fillId="3" borderId="7" xfId="2" applyNumberFormat="1" applyFont="1" applyFill="1" applyBorder="1" applyAlignment="1" applyProtection="1">
      <alignment horizontal="left" vertical="center" wrapText="1"/>
    </xf>
    <xf numFmtId="1" fontId="9" fillId="0" borderId="1" xfId="3" applyNumberFormat="1" applyFont="1" applyBorder="1" applyAlignment="1">
      <alignment horizontal="left" vertical="center" wrapText="1"/>
    </xf>
    <xf numFmtId="1" fontId="9" fillId="0" borderId="2" xfId="3" applyNumberFormat="1" applyFont="1" applyBorder="1" applyAlignment="1">
      <alignment horizontal="left" vertical="center" wrapText="1"/>
    </xf>
    <xf numFmtId="165" fontId="8" fillId="3" borderId="11" xfId="2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">
    <cellStyle name="Normální" xfId="0" builtinId="0"/>
    <cellStyle name="normální_AVX-Uherské Hradiště" xfId="3" xr:uid="{AFB6A8B4-9AEA-4488-8F52-1341885CA7DE}"/>
    <cellStyle name="normální_Plastics Building Velká Bíteš" xfId="1" xr:uid="{B3053B2B-E29D-4344-BCF6-7D883E84A2AD}"/>
    <cellStyle name="normální_Polyfunkční dům Mařatice 150705Security_PaPP SoD" xfId="2" xr:uid="{D36AB8EF-6ACD-49CA-BA28-C7D6DD0BD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DBDB-F620-4E18-A280-CC47FE0A37E5}">
  <sheetPr>
    <pageSetUpPr fitToPage="1"/>
  </sheetPr>
  <dimension ref="A1:H66"/>
  <sheetViews>
    <sheetView tabSelected="1" view="pageBreakPreview" zoomScale="90" zoomScaleNormal="80" zoomScaleSheetLayoutView="90" workbookViewId="0">
      <selection activeCell="E62" sqref="E62"/>
    </sheetView>
  </sheetViews>
  <sheetFormatPr defaultColWidth="8.7109375" defaultRowHeight="14.25" x14ac:dyDescent="0.2"/>
  <cols>
    <col min="1" max="1" width="8.7109375" style="14"/>
    <col min="2" max="2" width="46.7109375" style="50" customWidth="1"/>
    <col min="3" max="4" width="10.5703125" style="16" customWidth="1"/>
    <col min="5" max="5" width="17" style="23" customWidth="1"/>
    <col min="6" max="6" width="13.140625" style="16" customWidth="1"/>
    <col min="7" max="7" width="16.85546875" style="16" customWidth="1"/>
    <col min="8" max="8" width="15.7109375" style="14" customWidth="1"/>
    <col min="9" max="16384" width="8.7109375" style="14"/>
  </cols>
  <sheetData>
    <row r="1" spans="1:8" x14ac:dyDescent="0.2">
      <c r="A1" s="51" t="s">
        <v>77</v>
      </c>
      <c r="B1" s="52"/>
      <c r="C1" s="9"/>
      <c r="D1" s="9"/>
      <c r="E1" s="19"/>
      <c r="F1" s="9"/>
      <c r="G1" s="9"/>
      <c r="H1" s="10"/>
    </row>
    <row r="2" spans="1:8" ht="15" thickBot="1" x14ac:dyDescent="0.25">
      <c r="A2" s="12"/>
      <c r="B2" s="43"/>
      <c r="C2" s="9"/>
      <c r="D2" s="9"/>
      <c r="E2" s="19"/>
      <c r="F2" s="9"/>
      <c r="G2" s="9"/>
      <c r="H2" s="10"/>
    </row>
    <row r="3" spans="1:8" ht="23.45" customHeight="1" thickBot="1" x14ac:dyDescent="0.25">
      <c r="A3" s="53" t="s">
        <v>75</v>
      </c>
      <c r="B3" s="54"/>
      <c r="C3" s="54"/>
      <c r="D3" s="54"/>
      <c r="E3" s="54"/>
      <c r="F3" s="54"/>
      <c r="G3" s="54"/>
      <c r="H3" s="55"/>
    </row>
    <row r="4" spans="1:8" ht="29.45" customHeight="1" thickBot="1" x14ac:dyDescent="0.25">
      <c r="A4" s="56" t="s">
        <v>54</v>
      </c>
      <c r="B4" s="57"/>
      <c r="C4" s="57"/>
      <c r="D4" s="57"/>
      <c r="E4" s="57"/>
      <c r="F4" s="57"/>
      <c r="G4" s="57"/>
      <c r="H4" s="58"/>
    </row>
    <row r="5" spans="1:8" s="15" customFormat="1" ht="15" thickBot="1" x14ac:dyDescent="0.25">
      <c r="A5" s="6"/>
      <c r="B5" s="44"/>
      <c r="C5" s="6"/>
      <c r="D5" s="6"/>
      <c r="E5" s="60" t="s">
        <v>14</v>
      </c>
      <c r="F5" s="60"/>
      <c r="G5" s="60" t="s">
        <v>13</v>
      </c>
      <c r="H5" s="60"/>
    </row>
    <row r="6" spans="1:8" s="26" customFormat="1" ht="39" thickBot="1" x14ac:dyDescent="0.3">
      <c r="A6" s="25" t="s">
        <v>0</v>
      </c>
      <c r="B6" s="45" t="s">
        <v>1</v>
      </c>
      <c r="C6" s="20" t="s">
        <v>5</v>
      </c>
      <c r="D6" s="20" t="s">
        <v>22</v>
      </c>
      <c r="E6" s="20" t="s">
        <v>4</v>
      </c>
      <c r="F6" s="20" t="s">
        <v>2</v>
      </c>
      <c r="G6" s="20" t="s">
        <v>4</v>
      </c>
      <c r="H6" s="20" t="s">
        <v>2</v>
      </c>
    </row>
    <row r="7" spans="1:8" s="24" customFormat="1" ht="15" thickBot="1" x14ac:dyDescent="0.3">
      <c r="A7" s="61" t="s">
        <v>56</v>
      </c>
      <c r="B7" s="62"/>
      <c r="C7" s="4"/>
      <c r="D7" s="4"/>
      <c r="E7" s="20"/>
      <c r="F7" s="4"/>
      <c r="G7" s="4"/>
      <c r="H7" s="4"/>
    </row>
    <row r="8" spans="1:8" s="24" customFormat="1" ht="51.75" thickBot="1" x14ac:dyDescent="0.3">
      <c r="A8" s="5">
        <v>1</v>
      </c>
      <c r="B8" s="46" t="s">
        <v>68</v>
      </c>
      <c r="C8" s="5">
        <v>1</v>
      </c>
      <c r="D8" s="5" t="s">
        <v>18</v>
      </c>
      <c r="E8" s="21" t="s">
        <v>23</v>
      </c>
      <c r="F8" s="2" t="e">
        <f>ROUND((C8*E8),2)</f>
        <v>#VALUE!</v>
      </c>
      <c r="G8" s="3"/>
      <c r="H8" s="3"/>
    </row>
    <row r="9" spans="1:8" s="24" customFormat="1" ht="15" thickBot="1" x14ac:dyDescent="0.3">
      <c r="A9" s="61" t="s">
        <v>48</v>
      </c>
      <c r="B9" s="63"/>
      <c r="C9" s="5"/>
      <c r="D9" s="5"/>
      <c r="E9" s="22"/>
      <c r="F9" s="2"/>
      <c r="G9" s="11"/>
      <c r="H9" s="3"/>
    </row>
    <row r="10" spans="1:8" s="24" customFormat="1" ht="26.25" thickBot="1" x14ac:dyDescent="0.3">
      <c r="A10" s="5">
        <v>2</v>
      </c>
      <c r="B10" s="47" t="s">
        <v>24</v>
      </c>
      <c r="C10" s="5">
        <v>16</v>
      </c>
      <c r="D10" s="5" t="s">
        <v>17</v>
      </c>
      <c r="E10" s="21" t="s">
        <v>23</v>
      </c>
      <c r="F10" s="2" t="e">
        <f t="shared" ref="F10:F57" si="0">ROUND((C10*E10),2)</f>
        <v>#VALUE!</v>
      </c>
      <c r="G10" s="13" t="s">
        <v>23</v>
      </c>
      <c r="H10" s="3" t="e">
        <f t="shared" ref="H10:H49" si="1">ROUND((C10*G10),2)</f>
        <v>#VALUE!</v>
      </c>
    </row>
    <row r="11" spans="1:8" s="24" customFormat="1" ht="26.25" thickBot="1" x14ac:dyDescent="0.3">
      <c r="A11" s="5">
        <v>3</v>
      </c>
      <c r="B11" s="47" t="s">
        <v>25</v>
      </c>
      <c r="C11" s="5">
        <v>10</v>
      </c>
      <c r="D11" s="5" t="s">
        <v>17</v>
      </c>
      <c r="E11" s="21" t="s">
        <v>23</v>
      </c>
      <c r="F11" s="2" t="e">
        <f t="shared" si="0"/>
        <v>#VALUE!</v>
      </c>
      <c r="G11" s="13" t="s">
        <v>23</v>
      </c>
      <c r="H11" s="3" t="e">
        <f t="shared" si="1"/>
        <v>#VALUE!</v>
      </c>
    </row>
    <row r="12" spans="1:8" s="24" customFormat="1" ht="15" thickBot="1" x14ac:dyDescent="0.3">
      <c r="A12" s="5">
        <v>4</v>
      </c>
      <c r="B12" s="47" t="s">
        <v>59</v>
      </c>
      <c r="C12" s="5">
        <v>2</v>
      </c>
      <c r="D12" s="5" t="s">
        <v>15</v>
      </c>
      <c r="E12" s="21"/>
      <c r="F12" s="2"/>
      <c r="G12" s="13"/>
      <c r="H12" s="3"/>
    </row>
    <row r="13" spans="1:8" s="24" customFormat="1" ht="26.25" thickBot="1" x14ac:dyDescent="0.3">
      <c r="A13" s="5">
        <v>5</v>
      </c>
      <c r="B13" s="47" t="s">
        <v>69</v>
      </c>
      <c r="C13" s="5">
        <v>26</v>
      </c>
      <c r="D13" s="5" t="s">
        <v>15</v>
      </c>
      <c r="E13" s="21" t="s">
        <v>23</v>
      </c>
      <c r="F13" s="2" t="e">
        <f t="shared" si="0"/>
        <v>#VALUE!</v>
      </c>
      <c r="G13" s="13" t="s">
        <v>23</v>
      </c>
      <c r="H13" s="3" t="e">
        <f t="shared" si="1"/>
        <v>#VALUE!</v>
      </c>
    </row>
    <row r="14" spans="1:8" s="24" customFormat="1" ht="26.25" thickBot="1" x14ac:dyDescent="0.3">
      <c r="A14" s="5">
        <v>6</v>
      </c>
      <c r="B14" s="47" t="s">
        <v>70</v>
      </c>
      <c r="C14" s="5">
        <v>1</v>
      </c>
      <c r="D14" s="5" t="s">
        <v>15</v>
      </c>
      <c r="E14" s="21" t="s">
        <v>23</v>
      </c>
      <c r="F14" s="2" t="e">
        <f t="shared" ref="F14" si="2">ROUND((C14*E14),2)</f>
        <v>#VALUE!</v>
      </c>
      <c r="G14" s="13" t="s">
        <v>23</v>
      </c>
      <c r="H14" s="3" t="e">
        <f t="shared" ref="H14" si="3">ROUND((C14*G14),2)</f>
        <v>#VALUE!</v>
      </c>
    </row>
    <row r="15" spans="1:8" s="24" customFormat="1" ht="26.25" thickBot="1" x14ac:dyDescent="0.3">
      <c r="A15" s="5">
        <v>7</v>
      </c>
      <c r="B15" s="47" t="s">
        <v>49</v>
      </c>
      <c r="C15" s="5">
        <v>1</v>
      </c>
      <c r="D15" s="5" t="s">
        <v>15</v>
      </c>
      <c r="E15" s="21" t="s">
        <v>23</v>
      </c>
      <c r="F15" s="2" t="e">
        <f t="shared" si="0"/>
        <v>#VALUE!</v>
      </c>
      <c r="G15" s="13" t="s">
        <v>23</v>
      </c>
      <c r="H15" s="3" t="e">
        <f t="shared" si="1"/>
        <v>#VALUE!</v>
      </c>
    </row>
    <row r="16" spans="1:8" s="24" customFormat="1" ht="26.25" thickBot="1" x14ac:dyDescent="0.3">
      <c r="A16" s="5">
        <v>8</v>
      </c>
      <c r="B16" s="47" t="s">
        <v>71</v>
      </c>
      <c r="C16" s="5">
        <v>3</v>
      </c>
      <c r="D16" s="5" t="s">
        <v>15</v>
      </c>
      <c r="E16" s="21" t="s">
        <v>23</v>
      </c>
      <c r="F16" s="2" t="e">
        <f t="shared" si="0"/>
        <v>#VALUE!</v>
      </c>
      <c r="G16" s="13" t="s">
        <v>23</v>
      </c>
      <c r="H16" s="3" t="e">
        <f t="shared" si="1"/>
        <v>#VALUE!</v>
      </c>
    </row>
    <row r="17" spans="1:8" s="24" customFormat="1" ht="26.25" thickBot="1" x14ac:dyDescent="0.3">
      <c r="A17" s="5">
        <v>9</v>
      </c>
      <c r="B17" s="47" t="s">
        <v>72</v>
      </c>
      <c r="C17" s="5">
        <v>1</v>
      </c>
      <c r="D17" s="5" t="s">
        <v>15</v>
      </c>
      <c r="E17" s="21" t="s">
        <v>23</v>
      </c>
      <c r="F17" s="2" t="e">
        <f t="shared" ref="F17:F21" si="4">ROUND((C17*E17),2)</f>
        <v>#VALUE!</v>
      </c>
      <c r="G17" s="13" t="s">
        <v>23</v>
      </c>
      <c r="H17" s="3" t="e">
        <f t="shared" ref="H17:H21" si="5">ROUND((C17*G17),2)</f>
        <v>#VALUE!</v>
      </c>
    </row>
    <row r="18" spans="1:8" s="24" customFormat="1" ht="26.25" thickBot="1" x14ac:dyDescent="0.3">
      <c r="A18" s="5">
        <v>10</v>
      </c>
      <c r="B18" s="47" t="s">
        <v>57</v>
      </c>
      <c r="C18" s="5">
        <v>26</v>
      </c>
      <c r="D18" s="5" t="s">
        <v>15</v>
      </c>
      <c r="E18" s="21" t="s">
        <v>23</v>
      </c>
      <c r="F18" s="2" t="e">
        <f t="shared" si="4"/>
        <v>#VALUE!</v>
      </c>
      <c r="G18" s="13" t="s">
        <v>23</v>
      </c>
      <c r="H18" s="3" t="e">
        <f t="shared" si="5"/>
        <v>#VALUE!</v>
      </c>
    </row>
    <row r="19" spans="1:8" s="24" customFormat="1" ht="26.25" thickBot="1" x14ac:dyDescent="0.3">
      <c r="A19" s="5">
        <v>11</v>
      </c>
      <c r="B19" s="47" t="s">
        <v>60</v>
      </c>
      <c r="C19" s="5">
        <v>26</v>
      </c>
      <c r="D19" s="5" t="s">
        <v>15</v>
      </c>
      <c r="E19" s="21" t="s">
        <v>23</v>
      </c>
      <c r="F19" s="2" t="e">
        <f t="shared" si="4"/>
        <v>#VALUE!</v>
      </c>
      <c r="G19" s="13" t="s">
        <v>23</v>
      </c>
      <c r="H19" s="3" t="e">
        <f t="shared" si="5"/>
        <v>#VALUE!</v>
      </c>
    </row>
    <row r="20" spans="1:8" s="24" customFormat="1" ht="26.25" thickBot="1" x14ac:dyDescent="0.3">
      <c r="A20" s="5">
        <v>12</v>
      </c>
      <c r="B20" s="47" t="s">
        <v>61</v>
      </c>
      <c r="C20" s="5">
        <v>1</v>
      </c>
      <c r="D20" s="5" t="s">
        <v>15</v>
      </c>
      <c r="E20" s="21" t="s">
        <v>23</v>
      </c>
      <c r="F20" s="2" t="e">
        <f t="shared" si="4"/>
        <v>#VALUE!</v>
      </c>
      <c r="G20" s="13" t="s">
        <v>23</v>
      </c>
      <c r="H20" s="3" t="e">
        <f t="shared" si="5"/>
        <v>#VALUE!</v>
      </c>
    </row>
    <row r="21" spans="1:8" s="24" customFormat="1" ht="26.25" thickBot="1" x14ac:dyDescent="0.3">
      <c r="A21" s="5">
        <v>13</v>
      </c>
      <c r="B21" s="47" t="s">
        <v>62</v>
      </c>
      <c r="C21" s="5">
        <v>1</v>
      </c>
      <c r="D21" s="5" t="s">
        <v>18</v>
      </c>
      <c r="E21" s="21" t="s">
        <v>23</v>
      </c>
      <c r="F21" s="2" t="e">
        <f t="shared" si="4"/>
        <v>#VALUE!</v>
      </c>
      <c r="G21" s="13" t="s">
        <v>23</v>
      </c>
      <c r="H21" s="3" t="e">
        <f t="shared" si="5"/>
        <v>#VALUE!</v>
      </c>
    </row>
    <row r="22" spans="1:8" s="24" customFormat="1" ht="26.25" thickBot="1" x14ac:dyDescent="0.3">
      <c r="A22" s="5">
        <v>14</v>
      </c>
      <c r="B22" s="47" t="s">
        <v>26</v>
      </c>
      <c r="C22" s="5">
        <v>19</v>
      </c>
      <c r="D22" s="5" t="s">
        <v>15</v>
      </c>
      <c r="E22" s="21" t="s">
        <v>23</v>
      </c>
      <c r="F22" s="2" t="e">
        <f t="shared" si="0"/>
        <v>#VALUE!</v>
      </c>
      <c r="G22" s="13" t="s">
        <v>23</v>
      </c>
      <c r="H22" s="3" t="e">
        <f t="shared" si="1"/>
        <v>#VALUE!</v>
      </c>
    </row>
    <row r="23" spans="1:8" s="24" customFormat="1" ht="26.25" thickBot="1" x14ac:dyDescent="0.3">
      <c r="A23" s="5">
        <v>15</v>
      </c>
      <c r="B23" s="47" t="s">
        <v>58</v>
      </c>
      <c r="C23" s="5">
        <v>1</v>
      </c>
      <c r="D23" s="5" t="s">
        <v>16</v>
      </c>
      <c r="E23" s="21" t="s">
        <v>23</v>
      </c>
      <c r="F23" s="2" t="e">
        <f t="shared" si="0"/>
        <v>#VALUE!</v>
      </c>
      <c r="G23" s="13" t="s">
        <v>23</v>
      </c>
      <c r="H23" s="3" t="e">
        <f t="shared" si="1"/>
        <v>#VALUE!</v>
      </c>
    </row>
    <row r="24" spans="1:8" s="24" customFormat="1" ht="26.25" thickBot="1" x14ac:dyDescent="0.3">
      <c r="A24" s="5">
        <v>16</v>
      </c>
      <c r="B24" s="48" t="s">
        <v>50</v>
      </c>
      <c r="C24" s="5">
        <v>1</v>
      </c>
      <c r="D24" s="5" t="s">
        <v>15</v>
      </c>
      <c r="E24" s="21" t="s">
        <v>23</v>
      </c>
      <c r="F24" s="2" t="e">
        <f t="shared" si="0"/>
        <v>#VALUE!</v>
      </c>
      <c r="G24" s="13" t="s">
        <v>23</v>
      </c>
      <c r="H24" s="3" t="e">
        <f t="shared" si="1"/>
        <v>#VALUE!</v>
      </c>
    </row>
    <row r="25" spans="1:8" s="24" customFormat="1" ht="26.25" thickBot="1" x14ac:dyDescent="0.3">
      <c r="A25" s="5">
        <v>17</v>
      </c>
      <c r="B25" s="47" t="s">
        <v>27</v>
      </c>
      <c r="C25" s="5">
        <v>48</v>
      </c>
      <c r="D25" s="5" t="s">
        <v>28</v>
      </c>
      <c r="E25" s="21" t="s">
        <v>23</v>
      </c>
      <c r="F25" s="2" t="e">
        <f t="shared" si="0"/>
        <v>#VALUE!</v>
      </c>
      <c r="G25" s="13" t="s">
        <v>23</v>
      </c>
      <c r="H25" s="3" t="e">
        <f t="shared" si="1"/>
        <v>#VALUE!</v>
      </c>
    </row>
    <row r="26" spans="1:8" s="24" customFormat="1" ht="26.25" thickBot="1" x14ac:dyDescent="0.3">
      <c r="A26" s="5">
        <v>18</v>
      </c>
      <c r="B26" s="47" t="s">
        <v>73</v>
      </c>
      <c r="C26" s="5">
        <v>2</v>
      </c>
      <c r="D26" s="5" t="s">
        <v>15</v>
      </c>
      <c r="E26" s="21" t="s">
        <v>23</v>
      </c>
      <c r="F26" s="2" t="e">
        <f t="shared" si="0"/>
        <v>#VALUE!</v>
      </c>
      <c r="G26" s="13" t="s">
        <v>23</v>
      </c>
      <c r="H26" s="3" t="e">
        <f t="shared" si="1"/>
        <v>#VALUE!</v>
      </c>
    </row>
    <row r="27" spans="1:8" s="24" customFormat="1" ht="26.25" thickBot="1" x14ac:dyDescent="0.3">
      <c r="A27" s="5">
        <v>19</v>
      </c>
      <c r="B27" s="47" t="s">
        <v>74</v>
      </c>
      <c r="C27" s="5">
        <v>2</v>
      </c>
      <c r="D27" s="5" t="s">
        <v>15</v>
      </c>
      <c r="E27" s="21" t="s">
        <v>23</v>
      </c>
      <c r="F27" s="2" t="e">
        <f t="shared" ref="F27" si="6">ROUND((C27*E27),2)</f>
        <v>#VALUE!</v>
      </c>
      <c r="G27" s="13" t="s">
        <v>23</v>
      </c>
      <c r="H27" s="3" t="e">
        <f t="shared" ref="H27" si="7">ROUND((C27*G27),2)</f>
        <v>#VALUE!</v>
      </c>
    </row>
    <row r="28" spans="1:8" s="24" customFormat="1" ht="26.25" thickBot="1" x14ac:dyDescent="0.3">
      <c r="A28" s="5">
        <v>20</v>
      </c>
      <c r="B28" s="47" t="s">
        <v>29</v>
      </c>
      <c r="C28" s="5">
        <v>6</v>
      </c>
      <c r="D28" s="5" t="s">
        <v>15</v>
      </c>
      <c r="E28" s="21" t="s">
        <v>23</v>
      </c>
      <c r="F28" s="2" t="e">
        <f t="shared" si="0"/>
        <v>#VALUE!</v>
      </c>
      <c r="G28" s="13" t="s">
        <v>23</v>
      </c>
      <c r="H28" s="3" t="e">
        <f t="shared" si="1"/>
        <v>#VALUE!</v>
      </c>
    </row>
    <row r="29" spans="1:8" s="24" customFormat="1" ht="26.25" thickBot="1" x14ac:dyDescent="0.3">
      <c r="A29" s="5">
        <v>21</v>
      </c>
      <c r="B29" s="47" t="s">
        <v>30</v>
      </c>
      <c r="C29" s="5">
        <v>1</v>
      </c>
      <c r="D29" s="5" t="s">
        <v>15</v>
      </c>
      <c r="E29" s="21" t="s">
        <v>23</v>
      </c>
      <c r="F29" s="2" t="e">
        <f t="shared" si="0"/>
        <v>#VALUE!</v>
      </c>
      <c r="G29" s="13" t="s">
        <v>23</v>
      </c>
      <c r="H29" s="3" t="e">
        <f t="shared" si="1"/>
        <v>#VALUE!</v>
      </c>
    </row>
    <row r="30" spans="1:8" s="24" customFormat="1" ht="26.25" thickBot="1" x14ac:dyDescent="0.3">
      <c r="A30" s="5">
        <v>22</v>
      </c>
      <c r="B30" s="47" t="s">
        <v>31</v>
      </c>
      <c r="C30" s="5">
        <v>3</v>
      </c>
      <c r="D30" s="5" t="s">
        <v>15</v>
      </c>
      <c r="E30" s="21" t="s">
        <v>23</v>
      </c>
      <c r="F30" s="2" t="e">
        <f t="shared" si="0"/>
        <v>#VALUE!</v>
      </c>
      <c r="G30" s="13" t="s">
        <v>23</v>
      </c>
      <c r="H30" s="3" t="e">
        <f t="shared" si="1"/>
        <v>#VALUE!</v>
      </c>
    </row>
    <row r="31" spans="1:8" s="24" customFormat="1" ht="26.25" thickBot="1" x14ac:dyDescent="0.3">
      <c r="A31" s="5">
        <v>23</v>
      </c>
      <c r="B31" s="7" t="s">
        <v>7</v>
      </c>
      <c r="C31" s="5">
        <v>60</v>
      </c>
      <c r="D31" s="5" t="s">
        <v>15</v>
      </c>
      <c r="E31" s="21" t="s">
        <v>23</v>
      </c>
      <c r="F31" s="2" t="e">
        <f t="shared" si="0"/>
        <v>#VALUE!</v>
      </c>
      <c r="G31" s="13" t="s">
        <v>23</v>
      </c>
      <c r="H31" s="3" t="e">
        <f t="shared" si="1"/>
        <v>#VALUE!</v>
      </c>
    </row>
    <row r="32" spans="1:8" s="24" customFormat="1" ht="26.25" thickBot="1" x14ac:dyDescent="0.3">
      <c r="A32" s="5">
        <v>24</v>
      </c>
      <c r="B32" s="7" t="s">
        <v>32</v>
      </c>
      <c r="C32" s="5">
        <v>6</v>
      </c>
      <c r="D32" s="5" t="s">
        <v>15</v>
      </c>
      <c r="E32" s="21" t="s">
        <v>23</v>
      </c>
      <c r="F32" s="2" t="e">
        <f t="shared" si="0"/>
        <v>#VALUE!</v>
      </c>
      <c r="G32" s="13" t="s">
        <v>23</v>
      </c>
      <c r="H32" s="3" t="e">
        <f t="shared" si="1"/>
        <v>#VALUE!</v>
      </c>
    </row>
    <row r="33" spans="1:8" s="24" customFormat="1" ht="26.25" thickBot="1" x14ac:dyDescent="0.3">
      <c r="A33" s="5">
        <v>25</v>
      </c>
      <c r="B33" s="47" t="s">
        <v>34</v>
      </c>
      <c r="C33" s="5">
        <v>4</v>
      </c>
      <c r="D33" s="5" t="s">
        <v>15</v>
      </c>
      <c r="E33" s="21" t="s">
        <v>23</v>
      </c>
      <c r="F33" s="2" t="e">
        <f t="shared" si="0"/>
        <v>#VALUE!</v>
      </c>
      <c r="G33" s="13" t="s">
        <v>23</v>
      </c>
      <c r="H33" s="3" t="e">
        <f t="shared" si="1"/>
        <v>#VALUE!</v>
      </c>
    </row>
    <row r="34" spans="1:8" s="24" customFormat="1" ht="26.25" thickBot="1" x14ac:dyDescent="0.3">
      <c r="A34" s="5">
        <v>26</v>
      </c>
      <c r="B34" s="47" t="s">
        <v>33</v>
      </c>
      <c r="C34" s="5">
        <v>35</v>
      </c>
      <c r="D34" s="5" t="s">
        <v>15</v>
      </c>
      <c r="E34" s="21" t="s">
        <v>23</v>
      </c>
      <c r="F34" s="2" t="e">
        <f t="shared" si="0"/>
        <v>#VALUE!</v>
      </c>
      <c r="G34" s="13" t="s">
        <v>23</v>
      </c>
      <c r="H34" s="3" t="e">
        <f t="shared" si="1"/>
        <v>#VALUE!</v>
      </c>
    </row>
    <row r="35" spans="1:8" s="24" customFormat="1" ht="26.25" thickBot="1" x14ac:dyDescent="0.3">
      <c r="A35" s="5">
        <v>27</v>
      </c>
      <c r="B35" s="47" t="s">
        <v>35</v>
      </c>
      <c r="C35" s="5">
        <v>1</v>
      </c>
      <c r="D35" s="5" t="s">
        <v>15</v>
      </c>
      <c r="E35" s="21" t="s">
        <v>23</v>
      </c>
      <c r="F35" s="2" t="e">
        <f t="shared" si="0"/>
        <v>#VALUE!</v>
      </c>
      <c r="G35" s="13" t="s">
        <v>23</v>
      </c>
      <c r="H35" s="3" t="e">
        <f t="shared" si="1"/>
        <v>#VALUE!</v>
      </c>
    </row>
    <row r="36" spans="1:8" s="24" customFormat="1" ht="26.25" thickBot="1" x14ac:dyDescent="0.3">
      <c r="A36" s="5">
        <v>28</v>
      </c>
      <c r="B36" s="47" t="s">
        <v>36</v>
      </c>
      <c r="C36" s="5">
        <v>3</v>
      </c>
      <c r="D36" s="5" t="s">
        <v>15</v>
      </c>
      <c r="E36" s="21" t="s">
        <v>23</v>
      </c>
      <c r="F36" s="2" t="e">
        <f t="shared" si="0"/>
        <v>#VALUE!</v>
      </c>
      <c r="G36" s="13" t="s">
        <v>23</v>
      </c>
      <c r="H36" s="3" t="e">
        <f t="shared" si="1"/>
        <v>#VALUE!</v>
      </c>
    </row>
    <row r="37" spans="1:8" s="24" customFormat="1" ht="26.25" thickBot="1" x14ac:dyDescent="0.3">
      <c r="A37" s="5">
        <v>29</v>
      </c>
      <c r="B37" s="47" t="s">
        <v>6</v>
      </c>
      <c r="C37" s="5">
        <v>1</v>
      </c>
      <c r="D37" s="5" t="s">
        <v>18</v>
      </c>
      <c r="E37" s="21" t="s">
        <v>23</v>
      </c>
      <c r="F37" s="2" t="e">
        <f t="shared" si="0"/>
        <v>#VALUE!</v>
      </c>
      <c r="G37" s="13" t="s">
        <v>23</v>
      </c>
      <c r="H37" s="3" t="e">
        <f t="shared" si="1"/>
        <v>#VALUE!</v>
      </c>
    </row>
    <row r="38" spans="1:8" s="24" customFormat="1" ht="15" thickBot="1" x14ac:dyDescent="0.3">
      <c r="A38" s="61" t="s">
        <v>51</v>
      </c>
      <c r="B38" s="62"/>
      <c r="C38" s="5"/>
      <c r="D38" s="5"/>
      <c r="E38" s="22"/>
      <c r="F38" s="2"/>
      <c r="G38" s="11"/>
      <c r="H38" s="3"/>
    </row>
    <row r="39" spans="1:8" s="24" customFormat="1" ht="26.25" thickBot="1" x14ac:dyDescent="0.3">
      <c r="A39" s="1">
        <v>30</v>
      </c>
      <c r="B39" s="47" t="s">
        <v>37</v>
      </c>
      <c r="C39" s="5">
        <v>3000</v>
      </c>
      <c r="D39" s="5" t="s">
        <v>16</v>
      </c>
      <c r="E39" s="21" t="s">
        <v>23</v>
      </c>
      <c r="F39" s="2" t="e">
        <f t="shared" si="0"/>
        <v>#VALUE!</v>
      </c>
      <c r="G39" s="13" t="s">
        <v>23</v>
      </c>
      <c r="H39" s="3" t="e">
        <f t="shared" si="1"/>
        <v>#VALUE!</v>
      </c>
    </row>
    <row r="40" spans="1:8" s="24" customFormat="1" ht="26.25" thickBot="1" x14ac:dyDescent="0.3">
      <c r="A40" s="1">
        <v>31</v>
      </c>
      <c r="B40" s="47" t="s">
        <v>45</v>
      </c>
      <c r="C40" s="5">
        <v>300</v>
      </c>
      <c r="D40" s="5" t="s">
        <v>16</v>
      </c>
      <c r="E40" s="21" t="s">
        <v>23</v>
      </c>
      <c r="F40" s="2" t="e">
        <f t="shared" si="0"/>
        <v>#VALUE!</v>
      </c>
      <c r="G40" s="13" t="s">
        <v>23</v>
      </c>
      <c r="H40" s="3" t="e">
        <f t="shared" si="1"/>
        <v>#VALUE!</v>
      </c>
    </row>
    <row r="41" spans="1:8" s="24" customFormat="1" ht="26.25" thickBot="1" x14ac:dyDescent="0.3">
      <c r="A41" s="1">
        <v>32</v>
      </c>
      <c r="B41" s="49" t="s">
        <v>9</v>
      </c>
      <c r="C41" s="5">
        <v>20</v>
      </c>
      <c r="D41" s="5" t="s">
        <v>15</v>
      </c>
      <c r="E41" s="21" t="s">
        <v>23</v>
      </c>
      <c r="F41" s="2" t="e">
        <f t="shared" si="0"/>
        <v>#VALUE!</v>
      </c>
      <c r="G41" s="13" t="s">
        <v>23</v>
      </c>
      <c r="H41" s="3" t="e">
        <f t="shared" si="1"/>
        <v>#VALUE!</v>
      </c>
    </row>
    <row r="42" spans="1:8" s="24" customFormat="1" ht="26.25" thickBot="1" x14ac:dyDescent="0.3">
      <c r="A42" s="1">
        <v>33</v>
      </c>
      <c r="B42" s="49" t="s">
        <v>8</v>
      </c>
      <c r="C42" s="5">
        <v>20</v>
      </c>
      <c r="D42" s="5" t="s">
        <v>15</v>
      </c>
      <c r="E42" s="21" t="s">
        <v>23</v>
      </c>
      <c r="F42" s="2" t="e">
        <f t="shared" si="0"/>
        <v>#VALUE!</v>
      </c>
      <c r="G42" s="13" t="s">
        <v>23</v>
      </c>
      <c r="H42" s="3" t="e">
        <f t="shared" si="1"/>
        <v>#VALUE!</v>
      </c>
    </row>
    <row r="43" spans="1:8" s="24" customFormat="1" ht="26.25" thickBot="1" x14ac:dyDescent="0.3">
      <c r="A43" s="1">
        <v>34</v>
      </c>
      <c r="B43" s="49" t="s">
        <v>38</v>
      </c>
      <c r="C43" s="5">
        <v>5</v>
      </c>
      <c r="D43" s="5" t="s">
        <v>15</v>
      </c>
      <c r="E43" s="21" t="s">
        <v>23</v>
      </c>
      <c r="F43" s="2" t="e">
        <f t="shared" si="0"/>
        <v>#VALUE!</v>
      </c>
      <c r="G43" s="13" t="s">
        <v>23</v>
      </c>
      <c r="H43" s="3" t="e">
        <f t="shared" si="1"/>
        <v>#VALUE!</v>
      </c>
    </row>
    <row r="44" spans="1:8" s="24" customFormat="1" ht="39" thickBot="1" x14ac:dyDescent="0.3">
      <c r="A44" s="1">
        <v>35</v>
      </c>
      <c r="B44" s="47" t="s">
        <v>39</v>
      </c>
      <c r="C44" s="5">
        <v>100</v>
      </c>
      <c r="D44" s="5" t="s">
        <v>17</v>
      </c>
      <c r="E44" s="21" t="s">
        <v>23</v>
      </c>
      <c r="F44" s="2" t="e">
        <f t="shared" si="0"/>
        <v>#VALUE!</v>
      </c>
      <c r="G44" s="13" t="s">
        <v>23</v>
      </c>
      <c r="H44" s="3" t="e">
        <f t="shared" si="1"/>
        <v>#VALUE!</v>
      </c>
    </row>
    <row r="45" spans="1:8" s="24" customFormat="1" ht="26.25" thickBot="1" x14ac:dyDescent="0.3">
      <c r="A45" s="1">
        <v>36</v>
      </c>
      <c r="B45" s="49" t="s">
        <v>47</v>
      </c>
      <c r="C45" s="5">
        <v>50</v>
      </c>
      <c r="D45" s="5" t="s">
        <v>16</v>
      </c>
      <c r="E45" s="21" t="s">
        <v>23</v>
      </c>
      <c r="F45" s="2" t="e">
        <f t="shared" si="0"/>
        <v>#VALUE!</v>
      </c>
      <c r="G45" s="13" t="s">
        <v>23</v>
      </c>
      <c r="H45" s="3" t="e">
        <f t="shared" si="1"/>
        <v>#VALUE!</v>
      </c>
    </row>
    <row r="46" spans="1:8" s="24" customFormat="1" ht="26.25" thickBot="1" x14ac:dyDescent="0.3">
      <c r="A46" s="1">
        <v>37</v>
      </c>
      <c r="B46" s="49" t="s">
        <v>10</v>
      </c>
      <c r="C46" s="5">
        <v>20</v>
      </c>
      <c r="D46" s="5" t="s">
        <v>16</v>
      </c>
      <c r="E46" s="21" t="s">
        <v>23</v>
      </c>
      <c r="F46" s="2" t="e">
        <f t="shared" si="0"/>
        <v>#VALUE!</v>
      </c>
      <c r="G46" s="13" t="s">
        <v>23</v>
      </c>
      <c r="H46" s="3" t="e">
        <f t="shared" si="1"/>
        <v>#VALUE!</v>
      </c>
    </row>
    <row r="47" spans="1:8" s="24" customFormat="1" ht="26.25" thickBot="1" x14ac:dyDescent="0.3">
      <c r="A47" s="1">
        <v>38</v>
      </c>
      <c r="B47" s="49" t="s">
        <v>46</v>
      </c>
      <c r="C47" s="5">
        <v>20</v>
      </c>
      <c r="D47" s="5" t="s">
        <v>16</v>
      </c>
      <c r="E47" s="21" t="s">
        <v>23</v>
      </c>
      <c r="F47" s="2" t="e">
        <f t="shared" si="0"/>
        <v>#VALUE!</v>
      </c>
      <c r="G47" s="13" t="s">
        <v>23</v>
      </c>
      <c r="H47" s="3" t="e">
        <f t="shared" si="1"/>
        <v>#VALUE!</v>
      </c>
    </row>
    <row r="48" spans="1:8" s="24" customFormat="1" ht="26.25" thickBot="1" x14ac:dyDescent="0.3">
      <c r="A48" s="1">
        <v>39</v>
      </c>
      <c r="B48" s="49" t="s">
        <v>55</v>
      </c>
      <c r="C48" s="5">
        <v>72</v>
      </c>
      <c r="D48" s="5" t="s">
        <v>15</v>
      </c>
      <c r="E48" s="21" t="s">
        <v>23</v>
      </c>
      <c r="F48" s="2" t="e">
        <f t="shared" si="0"/>
        <v>#VALUE!</v>
      </c>
      <c r="G48" s="13" t="s">
        <v>23</v>
      </c>
      <c r="H48" s="3" t="e">
        <f t="shared" si="1"/>
        <v>#VALUE!</v>
      </c>
    </row>
    <row r="49" spans="1:8" s="24" customFormat="1" ht="26.25" thickBot="1" x14ac:dyDescent="0.3">
      <c r="A49" s="1">
        <v>40</v>
      </c>
      <c r="B49" s="49" t="s">
        <v>44</v>
      </c>
      <c r="C49" s="5">
        <v>1</v>
      </c>
      <c r="D49" s="5" t="s">
        <v>18</v>
      </c>
      <c r="E49" s="21" t="s">
        <v>23</v>
      </c>
      <c r="F49" s="2" t="e">
        <f t="shared" si="0"/>
        <v>#VALUE!</v>
      </c>
      <c r="G49" s="13" t="s">
        <v>23</v>
      </c>
      <c r="H49" s="3" t="e">
        <f t="shared" si="1"/>
        <v>#VALUE!</v>
      </c>
    </row>
    <row r="50" spans="1:8" s="24" customFormat="1" ht="15" thickBot="1" x14ac:dyDescent="0.3">
      <c r="A50" s="61" t="s">
        <v>52</v>
      </c>
      <c r="B50" s="63"/>
      <c r="C50" s="5"/>
      <c r="D50" s="5"/>
      <c r="E50" s="22"/>
      <c r="F50" s="2"/>
      <c r="G50" s="11"/>
      <c r="H50" s="3"/>
    </row>
    <row r="51" spans="1:8" s="24" customFormat="1" ht="26.25" thickBot="1" x14ac:dyDescent="0.3">
      <c r="A51" s="1">
        <v>41</v>
      </c>
      <c r="B51" s="49" t="s">
        <v>40</v>
      </c>
      <c r="C51" s="5">
        <v>1</v>
      </c>
      <c r="D51" s="5" t="s">
        <v>18</v>
      </c>
      <c r="E51" s="21" t="s">
        <v>23</v>
      </c>
      <c r="F51" s="2" t="e">
        <f t="shared" si="0"/>
        <v>#VALUE!</v>
      </c>
      <c r="G51" s="3"/>
      <c r="H51" s="3"/>
    </row>
    <row r="52" spans="1:8" s="24" customFormat="1" ht="26.25" thickBot="1" x14ac:dyDescent="0.3">
      <c r="A52" s="1">
        <v>42</v>
      </c>
      <c r="B52" s="7" t="s">
        <v>42</v>
      </c>
      <c r="C52" s="5">
        <v>30</v>
      </c>
      <c r="D52" s="5" t="s">
        <v>15</v>
      </c>
      <c r="E52" s="21" t="s">
        <v>23</v>
      </c>
      <c r="F52" s="2" t="e">
        <f t="shared" si="0"/>
        <v>#VALUE!</v>
      </c>
      <c r="G52" s="3"/>
      <c r="H52" s="3"/>
    </row>
    <row r="53" spans="1:8" s="24" customFormat="1" ht="26.25" thickBot="1" x14ac:dyDescent="0.3">
      <c r="A53" s="1">
        <v>43</v>
      </c>
      <c r="B53" s="7" t="s">
        <v>41</v>
      </c>
      <c r="C53" s="5">
        <v>3</v>
      </c>
      <c r="D53" s="5" t="s">
        <v>15</v>
      </c>
      <c r="E53" s="21" t="s">
        <v>23</v>
      </c>
      <c r="F53" s="2" t="e">
        <f t="shared" si="0"/>
        <v>#VALUE!</v>
      </c>
      <c r="G53" s="3"/>
      <c r="H53" s="3"/>
    </row>
    <row r="54" spans="1:8" s="24" customFormat="1" ht="26.25" thickBot="1" x14ac:dyDescent="0.3">
      <c r="A54" s="1">
        <v>44</v>
      </c>
      <c r="B54" s="8" t="s">
        <v>11</v>
      </c>
      <c r="C54" s="5">
        <v>1</v>
      </c>
      <c r="D54" s="5" t="s">
        <v>18</v>
      </c>
      <c r="E54" s="21" t="s">
        <v>23</v>
      </c>
      <c r="F54" s="2" t="e">
        <f t="shared" si="0"/>
        <v>#VALUE!</v>
      </c>
      <c r="G54" s="3"/>
      <c r="H54" s="3"/>
    </row>
    <row r="55" spans="1:8" s="24" customFormat="1" ht="26.25" thickBot="1" x14ac:dyDescent="0.3">
      <c r="A55" s="1">
        <v>45</v>
      </c>
      <c r="B55" s="49" t="s">
        <v>12</v>
      </c>
      <c r="C55" s="5">
        <v>1</v>
      </c>
      <c r="D55" s="5" t="s">
        <v>18</v>
      </c>
      <c r="E55" s="21" t="s">
        <v>23</v>
      </c>
      <c r="F55" s="2" t="e">
        <f t="shared" si="0"/>
        <v>#VALUE!</v>
      </c>
      <c r="G55" s="3"/>
      <c r="H55" s="3"/>
    </row>
    <row r="56" spans="1:8" ht="15" thickBot="1" x14ac:dyDescent="0.25">
      <c r="A56" s="61" t="s">
        <v>53</v>
      </c>
      <c r="B56" s="62"/>
      <c r="C56" s="5"/>
      <c r="D56" s="5"/>
      <c r="E56" s="22"/>
      <c r="F56" s="2"/>
      <c r="G56" s="11"/>
      <c r="H56" s="3"/>
    </row>
    <row r="57" spans="1:8" ht="26.25" thickBot="1" x14ac:dyDescent="0.25">
      <c r="A57" s="1">
        <v>46</v>
      </c>
      <c r="B57" s="47" t="s">
        <v>43</v>
      </c>
      <c r="C57" s="5">
        <v>5</v>
      </c>
      <c r="D57" s="5" t="s">
        <v>19</v>
      </c>
      <c r="E57" s="21" t="s">
        <v>23</v>
      </c>
      <c r="F57" s="2" t="e">
        <f t="shared" si="0"/>
        <v>#VALUE!</v>
      </c>
      <c r="G57" s="3"/>
      <c r="H57" s="3"/>
    </row>
    <row r="58" spans="1:8" s="18" customFormat="1" ht="26.25" thickBot="1" x14ac:dyDescent="0.25">
      <c r="A58" s="59"/>
      <c r="B58" s="59"/>
      <c r="C58" s="20"/>
      <c r="D58" s="20"/>
      <c r="E58" s="17" t="s">
        <v>20</v>
      </c>
      <c r="F58" s="27" t="e">
        <f>SUM(F8:F57)</f>
        <v>#VALUE!</v>
      </c>
      <c r="G58" s="28" t="s">
        <v>21</v>
      </c>
      <c r="H58" s="29" t="e">
        <f>SUM(H8:H57)</f>
        <v>#VALUE!</v>
      </c>
    </row>
    <row r="59" spans="1:8" s="18" customFormat="1" ht="15" thickBot="1" x14ac:dyDescent="0.25">
      <c r="A59" s="59"/>
      <c r="B59" s="59"/>
      <c r="C59" s="20"/>
      <c r="D59" s="20"/>
      <c r="E59" s="17" t="s">
        <v>3</v>
      </c>
      <c r="F59" s="27" t="e">
        <f>F58*0.21</f>
        <v>#VALUE!</v>
      </c>
      <c r="G59" s="28" t="s">
        <v>3</v>
      </c>
      <c r="H59" s="29" t="e">
        <f>H58*0.21</f>
        <v>#VALUE!</v>
      </c>
    </row>
    <row r="60" spans="1:8" s="18" customFormat="1" ht="26.25" thickBot="1" x14ac:dyDescent="0.25">
      <c r="A60" s="59"/>
      <c r="B60" s="59"/>
      <c r="C60" s="20"/>
      <c r="D60" s="20"/>
      <c r="E60" s="17" t="s">
        <v>66</v>
      </c>
      <c r="F60" s="27" t="e">
        <f>F58*1.21</f>
        <v>#VALUE!</v>
      </c>
      <c r="G60" s="28" t="s">
        <v>67</v>
      </c>
      <c r="H60" s="29" t="e">
        <f>H58*1.21</f>
        <v>#VALUE!</v>
      </c>
    </row>
    <row r="61" spans="1:8" ht="15" thickBot="1" x14ac:dyDescent="0.25"/>
    <row r="62" spans="1:8" ht="19.5" thickBot="1" x14ac:dyDescent="0.25">
      <c r="A62" s="64" t="s">
        <v>63</v>
      </c>
      <c r="B62" s="64"/>
      <c r="C62" s="30"/>
      <c r="D62" s="30"/>
      <c r="E62" s="31" t="e">
        <f>F58+H58</f>
        <v>#VALUE!</v>
      </c>
      <c r="F62" s="32"/>
      <c r="G62" s="33"/>
      <c r="H62" s="34"/>
    </row>
    <row r="63" spans="1:8" ht="19.5" thickBot="1" x14ac:dyDescent="0.25">
      <c r="A63" s="65" t="s">
        <v>64</v>
      </c>
      <c r="B63" s="66"/>
      <c r="C63" s="35"/>
      <c r="D63" s="35"/>
      <c r="E63" s="36" t="e">
        <f>ROUND((E62*0.21),2)</f>
        <v>#VALUE!</v>
      </c>
      <c r="F63" s="35"/>
      <c r="G63" s="35"/>
      <c r="H63" s="37"/>
    </row>
    <row r="64" spans="1:8" ht="19.5" thickBot="1" x14ac:dyDescent="0.25">
      <c r="A64" s="67" t="s">
        <v>65</v>
      </c>
      <c r="B64" s="67"/>
      <c r="C64" s="38"/>
      <c r="D64" s="38"/>
      <c r="E64" s="39" t="e">
        <f>ROUND((E62+E63),2)</f>
        <v>#VALUE!</v>
      </c>
      <c r="F64" s="40"/>
      <c r="G64" s="41"/>
      <c r="H64" s="42"/>
    </row>
    <row r="66" spans="1:8" ht="109.15" customHeight="1" x14ac:dyDescent="0.2">
      <c r="A66" s="68" t="s">
        <v>76</v>
      </c>
      <c r="B66" s="68"/>
      <c r="C66" s="68"/>
      <c r="D66" s="68"/>
      <c r="E66" s="68"/>
      <c r="F66" s="68"/>
      <c r="G66" s="68"/>
      <c r="H66" s="68"/>
    </row>
  </sheetData>
  <mergeCells count="17">
    <mergeCell ref="A62:B62"/>
    <mergeCell ref="A63:B63"/>
    <mergeCell ref="A64:B64"/>
    <mergeCell ref="A66:H66"/>
    <mergeCell ref="A60:B60"/>
    <mergeCell ref="A1:B1"/>
    <mergeCell ref="A3:H3"/>
    <mergeCell ref="A4:H4"/>
    <mergeCell ref="A58:B58"/>
    <mergeCell ref="A59:B59"/>
    <mergeCell ref="G5:H5"/>
    <mergeCell ref="E5:F5"/>
    <mergeCell ref="A7:B7"/>
    <mergeCell ref="A38:B38"/>
    <mergeCell ref="A50:B50"/>
    <mergeCell ref="A56:B56"/>
    <mergeCell ref="A9:B9"/>
  </mergeCells>
  <pageMargins left="0.7" right="0.7" top="0.78740157499999996" bottom="0.78740157499999996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Krytinářová Eliška Ing.</dc:creator>
  <cp:lastModifiedBy>Francánová Karolína Ing.</cp:lastModifiedBy>
  <cp:lastPrinted>2024-10-16T11:25:15Z</cp:lastPrinted>
  <dcterms:created xsi:type="dcterms:W3CDTF">2024-09-10T07:39:34Z</dcterms:created>
  <dcterms:modified xsi:type="dcterms:W3CDTF">2024-10-31T10:28:33Z</dcterms:modified>
</cp:coreProperties>
</file>