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802 - IP1-N k.ú. Ratib..." sheetId="2" r:id="rId2"/>
    <sheet name="VON - Vedlejší a ostatní ..." sheetId="3" r:id="rId3"/>
    <sheet name="Pokyny pro vyplnění" sheetId="4" r:id="rId4"/>
  </sheets>
  <definedNames>
    <definedName name="_xlnm._FilterDatabase" localSheetId="1" hidden="1">'SO-802 - IP1-N k.ú. Ratib...'!$C$81:$K$176</definedName>
    <definedName name="_xlnm._FilterDatabase" localSheetId="2" hidden="1">'VON - Vedlejší a ostatní ...'!$C$80:$K$89</definedName>
    <definedName name="_xlnm.Print_Titles" localSheetId="0">'Rekapitulace stavby'!$52:$52</definedName>
    <definedName name="_xlnm.Print_Titles" localSheetId="1">'SO-802 - IP1-N k.ú. Ratib...'!$81:$81</definedName>
    <definedName name="_xlnm.Print_Titles" localSheetId="2">'VON - Vedlejší a ostatní ...'!$80:$80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  <definedName name="_xlnm.Print_Area" localSheetId="1">'SO-802 - IP1-N k.ú. Ratib...'!$C$4:$J$39,'SO-802 - IP1-N k.ú. Ratib...'!$C$45:$J$63,'SO-802 - IP1-N k.ú. Ratib...'!$C$69:$K$176</definedName>
    <definedName name="_xlnm.Print_Area" localSheetId="2">'VON - Vedlejší a ostatní ...'!$C$4:$J$39,'VON - Vedlejší a ostatní ...'!$C$45:$J$62,'VON - Vedlejší a ostatní ...'!$C$68:$K$89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/>
  <c r="J35" i="3"/>
  <c r="AX56" i="1"/>
  <c r="BI87" i="3"/>
  <c r="BH87"/>
  <c r="BG87"/>
  <c r="BF87"/>
  <c r="T87"/>
  <c r="R87"/>
  <c r="P87"/>
  <c r="BI84"/>
  <c r="BH84"/>
  <c r="BG84"/>
  <c r="BF84"/>
  <c r="T84"/>
  <c r="R84"/>
  <c r="P84"/>
  <c r="J77"/>
  <c r="F77"/>
  <c r="F75"/>
  <c r="E73"/>
  <c r="J54"/>
  <c r="F54"/>
  <c r="F52"/>
  <c r="E50"/>
  <c r="J24"/>
  <c r="E24"/>
  <c r="J78" s="1"/>
  <c r="J23"/>
  <c r="J18"/>
  <c r="E18"/>
  <c r="F78" s="1"/>
  <c r="J17"/>
  <c r="J12"/>
  <c r="J52"/>
  <c r="E7"/>
  <c r="E71" s="1"/>
  <c r="J37" i="2"/>
  <c r="J36"/>
  <c r="AY55" i="1" s="1"/>
  <c r="J35" i="2"/>
  <c r="AX55" i="1"/>
  <c r="BI174" i="2"/>
  <c r="BH174"/>
  <c r="BG174"/>
  <c r="BF174"/>
  <c r="T174"/>
  <c r="T173" s="1"/>
  <c r="R174"/>
  <c r="R173"/>
  <c r="P174"/>
  <c r="P173" s="1"/>
  <c r="BI170"/>
  <c r="BH170"/>
  <c r="BG170"/>
  <c r="BF170"/>
  <c r="T170"/>
  <c r="R170"/>
  <c r="P170"/>
  <c r="BI165"/>
  <c r="BH165"/>
  <c r="BG165"/>
  <c r="BF165"/>
  <c r="T165"/>
  <c r="R165"/>
  <c r="P165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55" s="1"/>
  <c r="J17"/>
  <c r="J12"/>
  <c r="J52" s="1"/>
  <c r="E7"/>
  <c r="E72"/>
  <c r="L50" i="1"/>
  <c r="AM50"/>
  <c r="AM49"/>
  <c r="L49"/>
  <c r="AM47"/>
  <c r="L47"/>
  <c r="L45"/>
  <c r="L44"/>
  <c r="J174" i="2"/>
  <c r="BK111"/>
  <c r="BK152"/>
  <c r="J87" i="3"/>
  <c r="J93" i="2"/>
  <c r="J105"/>
  <c r="J115"/>
  <c r="J89"/>
  <c r="BK133"/>
  <c r="BK146"/>
  <c r="BK105"/>
  <c r="BK97"/>
  <c r="J119"/>
  <c r="J141"/>
  <c r="BK87" i="3"/>
  <c r="BK157" i="2"/>
  <c r="J149"/>
  <c r="BK93"/>
  <c r="J84" i="3"/>
  <c r="J146" i="2"/>
  <c r="J127"/>
  <c r="BK165"/>
  <c r="J170"/>
  <c r="BK122"/>
  <c r="J111"/>
  <c r="J122"/>
  <c r="J157"/>
  <c r="BK137"/>
  <c r="J101"/>
  <c r="BK119"/>
  <c r="J137"/>
  <c r="BK108"/>
  <c r="J108"/>
  <c r="J165"/>
  <c r="J162"/>
  <c r="J133"/>
  <c r="BK141"/>
  <c r="BK101"/>
  <c r="J97"/>
  <c r="BK162"/>
  <c r="BK127"/>
  <c r="J85"/>
  <c r="BK85"/>
  <c r="BK174"/>
  <c r="J130"/>
  <c r="BK130"/>
  <c r="BK149"/>
  <c r="BK115"/>
  <c r="BK89"/>
  <c r="BK84" i="3"/>
  <c r="J152" i="2"/>
  <c r="BK170"/>
  <c r="AS54" i="1"/>
  <c r="BK84" i="2" l="1"/>
  <c r="J84" s="1"/>
  <c r="J61" s="1"/>
  <c r="P84"/>
  <c r="P83"/>
  <c r="P82" s="1"/>
  <c r="AU55" i="1" s="1"/>
  <c r="P83" i="3"/>
  <c r="P82"/>
  <c r="P81" s="1"/>
  <c r="AU56" i="1" s="1"/>
  <c r="T84" i="2"/>
  <c r="T83"/>
  <c r="T82" s="1"/>
  <c r="R83" i="3"/>
  <c r="R82"/>
  <c r="R81"/>
  <c r="R84" i="2"/>
  <c r="R83" s="1"/>
  <c r="R82" s="1"/>
  <c r="BK83" i="3"/>
  <c r="J83" s="1"/>
  <c r="J61" s="1"/>
  <c r="T83"/>
  <c r="T82"/>
  <c r="T81" s="1"/>
  <c r="BK173" i="2"/>
  <c r="J173"/>
  <c r="J62"/>
  <c r="J55" i="3"/>
  <c r="J75"/>
  <c r="F55"/>
  <c r="BE87"/>
  <c r="E48"/>
  <c r="BE84"/>
  <c r="J55" i="2"/>
  <c r="J76"/>
  <c r="F79"/>
  <c r="BE133"/>
  <c r="BE137"/>
  <c r="BE165"/>
  <c r="BE174"/>
  <c r="BE97"/>
  <c r="BE101"/>
  <c r="BE111"/>
  <c r="BE119"/>
  <c r="BE146"/>
  <c r="BE149"/>
  <c r="BE157"/>
  <c r="E48"/>
  <c r="BE85"/>
  <c r="BE105"/>
  <c r="BE130"/>
  <c r="BE141"/>
  <c r="BE162"/>
  <c r="BE170"/>
  <c r="BE89"/>
  <c r="BE93"/>
  <c r="BE108"/>
  <c r="BE115"/>
  <c r="BE122"/>
  <c r="BE127"/>
  <c r="BE152"/>
  <c r="F34"/>
  <c r="BA55" i="1"/>
  <c r="F34" i="3"/>
  <c r="BA56" i="1" s="1"/>
  <c r="F36" i="2"/>
  <c r="BC55" i="1"/>
  <c r="J34" i="2"/>
  <c r="AW55" i="1" s="1"/>
  <c r="F36" i="3"/>
  <c r="BC56" i="1"/>
  <c r="F37" i="3"/>
  <c r="BD56" i="1" s="1"/>
  <c r="J34" i="3"/>
  <c r="AW56" i="1"/>
  <c r="F37" i="2"/>
  <c r="BD55" i="1" s="1"/>
  <c r="F35" i="3"/>
  <c r="BB56" i="1"/>
  <c r="F35" i="2"/>
  <c r="BB55" i="1" s="1"/>
  <c r="BK82" i="3" l="1"/>
  <c r="BK81" s="1"/>
  <c r="J81" s="1"/>
  <c r="J59" s="1"/>
  <c r="BK83" i="2"/>
  <c r="J83" s="1"/>
  <c r="J60" s="1"/>
  <c r="AU54" i="1"/>
  <c r="BD54"/>
  <c r="W33" s="1"/>
  <c r="F33" i="3"/>
  <c r="AZ56" i="1" s="1"/>
  <c r="BC54"/>
  <c r="AY54" s="1"/>
  <c r="BB54"/>
  <c r="AX54" s="1"/>
  <c r="J33" i="2"/>
  <c r="AV55" i="1" s="1"/>
  <c r="AT55" s="1"/>
  <c r="J33" i="3"/>
  <c r="AV56" i="1"/>
  <c r="AT56" s="1"/>
  <c r="F33" i="2"/>
  <c r="AZ55" i="1" s="1"/>
  <c r="BA54"/>
  <c r="W30" s="1"/>
  <c r="BK82" i="2" l="1"/>
  <c r="J82" s="1"/>
  <c r="J30" s="1"/>
  <c r="AG55" i="1" s="1"/>
  <c r="J82" i="3"/>
  <c r="J60" s="1"/>
  <c r="AZ54" i="1"/>
  <c r="AV54" s="1"/>
  <c r="AK29" s="1"/>
  <c r="W32"/>
  <c r="J30" i="3"/>
  <c r="AG56" i="1" s="1"/>
  <c r="AW54"/>
  <c r="AK30" s="1"/>
  <c r="W31"/>
  <c r="J39" i="3" l="1"/>
  <c r="J39" i="2"/>
  <c r="J59"/>
  <c r="AN56" i="1"/>
  <c r="AN55"/>
  <c r="AG54"/>
  <c r="AK26" s="1"/>
  <c r="AK35" s="1"/>
  <c r="AT54"/>
  <c r="AN54" s="1"/>
  <c r="W29"/>
</calcChain>
</file>

<file path=xl/sharedStrings.xml><?xml version="1.0" encoding="utf-8"?>
<sst xmlns="http://schemas.openxmlformats.org/spreadsheetml/2006/main" count="1611" uniqueCount="477">
  <si>
    <t>Export Komplet</t>
  </si>
  <si>
    <t>VZ</t>
  </si>
  <si>
    <t>2.0</t>
  </si>
  <si>
    <t>ZAMOK</t>
  </si>
  <si>
    <t>False</t>
  </si>
  <si>
    <t>{3c40ea25-3e71-4483-b5d0-cc59d292a9a6}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</si>
  <si>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</si>
  <si>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</si>
  <si>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</si>
  <si>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</si>
  <si>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</si>
  <si>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</si>
  <si>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</si>
  <si>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</si>
  <si>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</si>
  <si>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</si>
  <si>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</si>
  <si>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Starohorská cesta - výsadby IP1-N k.ú. Ratibořice u tábora</t>
  </si>
  <si>
    <t>KSO:</t>
  </si>
  <si>
    <t/>
  </si>
  <si>
    <t>CC-CZ:</t>
  </si>
  <si>
    <t>Místo:</t>
  </si>
  <si>
    <t xml:space="preserve"> </t>
  </si>
  <si>
    <t>Datum:</t>
  </si>
  <si>
    <t>5. 10. 2022</t>
  </si>
  <si>
    <t>Zadavatel:</t>
  </si>
  <si>
    <t>IČ:</t>
  </si>
  <si>
    <t>ČR-SPÚ, Pobočka Tábor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</si>
  <si>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</si>
  <si>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</si>
  <si>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</si>
  <si>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</si>
  <si>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</si>
  <si>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</si>
  <si>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</si>
  <si>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</si>
  <si>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</si>
  <si>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</si>
  <si>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</si>
  <si>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</si>
  <si>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</si>
  <si>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</si>
  <si>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</si>
  <si>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</si>
  <si>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</si>
  <si>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</si>
  <si>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</si>
  <si>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</si>
  <si>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</si>
  <si>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</si>
  <si>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</si>
  <si>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</si>
  <si>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</si>
  <si>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</si>
  <si>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</si>
  <si>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</si>
  <si>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</si>
  <si>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</si>
  <si>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</si>
  <si>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</si>
  <si>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</si>
  <si>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</si>
  <si>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</si>
  <si>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</si>
  <si>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</si>
  <si>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</si>
  <si>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</si>
  <si>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</si>
  <si>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</si>
  <si>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</si>
  <si>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</si>
  <si>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</si>
  <si>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</si>
  <si>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</si>
  <si>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</si>
  <si>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</si>
  <si>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SO-802</t>
  </si>
  <si>
    <t>IP1-N k.ú. Ratibořice u Tábora</t>
  </si>
  <si>
    <t>STA</t>
  </si>
  <si>
    <t>1</t>
  </si>
  <si>
    <t>{5129ffd0-e63c-4f87-9152-ff7cf7a39ce8}</t>
  </si>
  <si>
    <t>823 2</t>
  </si>
  <si>
    <t>2</t>
  </si>
  <si>
    <t>VON</t>
  </si>
  <si>
    <t>Vedlejší a ostatní náklady</t>
  </si>
  <si>
    <t>{56015f14-43e0-4def-83e6-98b38f94287c}</t>
  </si>
  <si>
    <t>KRYCÍ LIST SOUPISU PRACÍ</t>
  </si>
  <si>
    <t>Objekt:</t>
  </si>
  <si>
    <t>SO-802 - IP1-N k.ú. Ratibořice u Tábora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</si>
  <si>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</si>
  <si>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</si>
  <si>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</si>
  <si>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</si>
  <si>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</si>
  <si>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</si>
  <si>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</si>
  <si>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</si>
  <si>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</si>
  <si>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</si>
  <si>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</si>
  <si>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</si>
  <si>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</si>
  <si>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</si>
  <si>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</si>
  <si>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</si>
  <si>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</si>
  <si>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</si>
  <si>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</si>
  <si>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</si>
  <si>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</si>
  <si>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</si>
  <si>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</si>
  <si>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</si>
  <si>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</si>
  <si>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111151231</t>
  </si>
  <si>
    <t>Pokosení trávníku lučního pl do 10000 m2 s odvozem do 20 km v rovině a svahu do 1:5</t>
  </si>
  <si>
    <t>m2</t>
  </si>
  <si>
    <t>CS ÚRS 2022 02</t>
  </si>
  <si>
    <t>4</t>
  </si>
  <si>
    <t>1125690863</t>
  </si>
  <si>
    <t>PP</t>
  </si>
  <si>
    <t>Pokosení trávníku při souvislé ploše přes 1000 do 10000 m2 lučního v rovině nebo svahu do 1:5</t>
  </si>
  <si>
    <t>Online PSC</t>
  </si>
  <si>
    <t>https://podminky.urs.cz/item/CS_URS_2022_02/111151231</t>
  </si>
  <si>
    <t>VV</t>
  </si>
  <si>
    <t>"pokosení před výsadbou - viz. TZ D.1.9.1." 7558,0</t>
  </si>
  <si>
    <t>181451121</t>
  </si>
  <si>
    <t>Založení lučního trávníku výsevem pl přes 1000 m2 v rovině a ve svahu do 1:5</t>
  </si>
  <si>
    <t>1100586719</t>
  </si>
  <si>
    <t>Založení trávníku na půdě předem připravené plochy přes 1000 m2 výsevem včetně utažení lučního v rovině nebo na svahu do 1:5</t>
  </si>
  <si>
    <t>https://podminky.urs.cz/item/CS_URS_2022_02/181451121</t>
  </si>
  <si>
    <t>"příprava půdy - viz. TZ D.1.9.1." 7558,0</t>
  </si>
  <si>
    <t>3</t>
  </si>
  <si>
    <t>M</t>
  </si>
  <si>
    <t>00572470</t>
  </si>
  <si>
    <t>osivo směs travní univerzál</t>
  </si>
  <si>
    <t>kg</t>
  </si>
  <si>
    <t>8</t>
  </si>
  <si>
    <t>1617439609</t>
  </si>
  <si>
    <t>P</t>
  </si>
  <si>
    <t>Poznámka k položce:_x000D_
20 g/m2</t>
  </si>
  <si>
    <t>7558,0*0,02*1,03</t>
  </si>
  <si>
    <t>183101115</t>
  </si>
  <si>
    <t>Hloubení jamek bez výměny půdy zeminy tř 1 až 4 obj přes 0,125 do 0,4 m3 v rovině a svahu do 1:5</t>
  </si>
  <si>
    <t>kus</t>
  </si>
  <si>
    <t>-1196960786</t>
  </si>
  <si>
    <t>Hloubení jamek pro vysazování rostlin v zemině tř.1 až 4 bez výměny půdy v rovině nebo na svahu do 1:5, objemu přes 0,125 do 0,40 m3</t>
  </si>
  <si>
    <t>https://podminky.urs.cz/item/CS_URS_2022_02/183101115</t>
  </si>
  <si>
    <t>"stromy - viz. TZ D.1.9.1." 107</t>
  </si>
  <si>
    <t>5</t>
  </si>
  <si>
    <t>183403112</t>
  </si>
  <si>
    <t>Obdělání půdy oráním na hl přes 0,1 do 0,2 m v rovině a svahu do 1:5</t>
  </si>
  <si>
    <t>-1676256246</t>
  </si>
  <si>
    <t>Obdělání půdy oráním hl. přes 100 do 200 mm v rovině nebo na svahu do 1:5</t>
  </si>
  <si>
    <t>https://podminky.urs.cz/item/CS_URS_2022_02/183403112</t>
  </si>
  <si>
    <t>6</t>
  </si>
  <si>
    <t>183403151</t>
  </si>
  <si>
    <t>Obdělání půdy smykováním v rovině a svahu do 1:5</t>
  </si>
  <si>
    <t>262105151</t>
  </si>
  <si>
    <t>Obdělání půdy smykováním v rovině nebo na svahu do 1:5</t>
  </si>
  <si>
    <t>https://podminky.urs.cz/item/CS_URS_2022_02/183403151</t>
  </si>
  <si>
    <t>7</t>
  </si>
  <si>
    <t>183403152</t>
  </si>
  <si>
    <t>Obdělání půdy vláčením v rovině a svahu do 1:5</t>
  </si>
  <si>
    <t>466982755</t>
  </si>
  <si>
    <t>Obdělání půdy vláčením v rovině nebo na svahu do 1:5</t>
  </si>
  <si>
    <t>https://podminky.urs.cz/item/CS_URS_2022_02/183403152</t>
  </si>
  <si>
    <t>183403161</t>
  </si>
  <si>
    <t>Obdělání půdy válením v rovině a svahu do 1:5</t>
  </si>
  <si>
    <t>-565254284</t>
  </si>
  <si>
    <t>Obdělání půdy válením v rovině nebo na svahu do 1:5</t>
  </si>
  <si>
    <t>https://podminky.urs.cz/item/CS_URS_2022_02/183403161</t>
  </si>
  <si>
    <t>Poznámka k položce:_x000D_
Uválcování po zasetí je zahrnuto v položce založení trávníku.</t>
  </si>
  <si>
    <t>9</t>
  </si>
  <si>
    <t>184102112</t>
  </si>
  <si>
    <t>Výsadba dřeviny s balem D přes 0,2 do 0,3 m do jamky se zalitím v rovině a svahu do 1:5</t>
  </si>
  <si>
    <t>1497733109</t>
  </si>
  <si>
    <t>Výsadba dřeviny s balem do předem vyhloubené jamky se zalitím v rovině nebo na svahu do 1:5, při průměru balu přes 200 do 300 mm</t>
  </si>
  <si>
    <t>https://podminky.urs.cz/item/CS_URS_2022_02/184102112</t>
  </si>
  <si>
    <t>10</t>
  </si>
  <si>
    <t>02699014-R</t>
  </si>
  <si>
    <t>Dodávka stromků s balem, v. kmene 1,8-2,2 m se zapěstovanou korunkou</t>
  </si>
  <si>
    <t>-1980070422</t>
  </si>
  <si>
    <t xml:space="preserve">Poznámka k položce:_x000D_
Jabloň domácí (Malus domestica)     52 ks_x000D_
Slivoň švestka (Prunus domestica)   55 ks_x000D_
</t>
  </si>
  <si>
    <t>11</t>
  </si>
  <si>
    <t>184215133</t>
  </si>
  <si>
    <t>Ukotvení kmene dřevin třemi kůly D do 0,1 m dl přes 2 do 3 m</t>
  </si>
  <si>
    <t>716152243</t>
  </si>
  <si>
    <t>Ukotvení dřeviny kůly třemi kůly, délky přes 2 do 3 m</t>
  </si>
  <si>
    <t>https://podminky.urs.cz/item/CS_URS_2022_02/184215133</t>
  </si>
  <si>
    <t>Poznámka k položce:_x000D_
Cena zahrnuje úvazek.</t>
  </si>
  <si>
    <t>12</t>
  </si>
  <si>
    <t>60591255</t>
  </si>
  <si>
    <t>kůl vyvazovací dřevěný impregnovaný D 8cm dl 2,5m</t>
  </si>
  <si>
    <t>-534139538</t>
  </si>
  <si>
    <t>"3 kůly/strom" 107*3</t>
  </si>
  <si>
    <t>13</t>
  </si>
  <si>
    <t>60599001-R</t>
  </si>
  <si>
    <t>Příčka spojovací ke kůlům impregnovaná 50 x 8 cm</t>
  </si>
  <si>
    <t>-674536262</t>
  </si>
  <si>
    <t>107*3</t>
  </si>
  <si>
    <t>14</t>
  </si>
  <si>
    <t>184801121</t>
  </si>
  <si>
    <t>Ošetřování vysazených dřevin soliterních v rovině a svahu do 1:5</t>
  </si>
  <si>
    <t>-1036379709</t>
  </si>
  <si>
    <t>Ošetření vysazených dřevin solitérních v rovině nebo na svahu do 1:5</t>
  </si>
  <si>
    <t>https://podminky.urs.cz/item/CS_URS_2022_02/184801121</t>
  </si>
  <si>
    <t>Poznámka k položce:_x000D_
Ceny jsou určeny pouze pro jednorázové ošetření při výsadbě.</t>
  </si>
  <si>
    <t>184813121</t>
  </si>
  <si>
    <t>Ochrana dřevin před okusem ručně pletivem v rovině a svahu do 1:5</t>
  </si>
  <si>
    <t>-828290066</t>
  </si>
  <si>
    <t>Ochrana dřevin před okusem zvěří ručně v rovině nebo ve svahu do 1:5, pletivem, výšky do 2 m</t>
  </si>
  <si>
    <t>https://podminky.urs.cz/item/CS_URS_2022_02/184813121</t>
  </si>
  <si>
    <t xml:space="preserve">Poznámka k položce:_x000D_
- šestihranné pletivo v. 180 cm, oka 25 mm, uchyceno na upevňovací kůly (2 m´/strom)_x000D_
</t>
  </si>
  <si>
    <t>16</t>
  </si>
  <si>
    <t>184816111</t>
  </si>
  <si>
    <t>Hnojení sazenic průmyslovými hnojivy do 0,25 kg k jedné sazenici</t>
  </si>
  <si>
    <t>1048653975</t>
  </si>
  <si>
    <t>Hnojení sazenic průmyslovými hnojivy v množství do 0,25 kg k jedné sazenici</t>
  </si>
  <si>
    <t>https://podminky.urs.cz/item/CS_URS_2022_02/184816111</t>
  </si>
  <si>
    <t>"tableta" 107</t>
  </si>
  <si>
    <t>"kondicioner" 107</t>
  </si>
  <si>
    <t>17</t>
  </si>
  <si>
    <t>00599002-R</t>
  </si>
  <si>
    <t>Tableta</t>
  </si>
  <si>
    <t>ks</t>
  </si>
  <si>
    <t>-764207316</t>
  </si>
  <si>
    <t>"6 ks/strom" 107*6</t>
  </si>
  <si>
    <t>18</t>
  </si>
  <si>
    <t>00599011-R</t>
  </si>
  <si>
    <t>Půdní kondicioner</t>
  </si>
  <si>
    <t>-1901751200</t>
  </si>
  <si>
    <t>"0,025 kg/strom" 107*0,025</t>
  </si>
  <si>
    <t>19</t>
  </si>
  <si>
    <t>184853511</t>
  </si>
  <si>
    <t>Chemické odplevelení před založením kultury nad 20 m2 postřikem na široko v rovině a svahu do 1:5 strojně</t>
  </si>
  <si>
    <t>-2128046913</t>
  </si>
  <si>
    <t>Chemické odplevelení půdy před založením kultury, trávníku nebo zpevněných ploch strojně o výměře jednotlivě přes 20 m2 postřikem na široko v rovině nebo na svahu do 1:5</t>
  </si>
  <si>
    <t>https://podminky.urs.cz/item/CS_URS_2022_02/184853511</t>
  </si>
  <si>
    <t>Poznámka k položce:_x000D_
V cenách jsou započteny i náklady na dovoz vody do 10 km a ošetření plochy herbicidním přípravkem.</t>
  </si>
  <si>
    <t>20</t>
  </si>
  <si>
    <t>184911431</t>
  </si>
  <si>
    <t>Mulčování rostlin kůrou tl přes 0,1 do 0,15 m v rovině a svahu do 1:5</t>
  </si>
  <si>
    <t>-1900111784</t>
  </si>
  <si>
    <t>Mulčování vysazených rostlin mulčovací kůrou, tl. přes 100 do 150 mm v rovině nebo na svahu do 1:5</t>
  </si>
  <si>
    <t>https://podminky.urs.cz/item/CS_URS_2022_02/184911431</t>
  </si>
  <si>
    <t>Poznámka k položce:_x000D_
K mulčování lze použít štěpku z pokácených keřů a větví stromů.</t>
  </si>
  <si>
    <t>"1 m2/ks" 107*1,0</t>
  </si>
  <si>
    <t>10391100</t>
  </si>
  <si>
    <t>kůra mulčovací VL</t>
  </si>
  <si>
    <t>m3</t>
  </si>
  <si>
    <t>951496603</t>
  </si>
  <si>
    <t>107,0*0,15</t>
  </si>
  <si>
    <t>22</t>
  </si>
  <si>
    <t>185804311</t>
  </si>
  <si>
    <t>Zalití rostlin vodou plocha do 20 m2</t>
  </si>
  <si>
    <t>-979126143</t>
  </si>
  <si>
    <t>Zalití rostlin vodou plochy záhonů jednotlivě do 20 m2</t>
  </si>
  <si>
    <t>https://podminky.urs.cz/item/CS_URS_2022_02/185804311</t>
  </si>
  <si>
    <t>Poznámka k položce:_x000D_
Dodávka vody je zahrnuta v ceně.</t>
  </si>
  <si>
    <t>"stromy" 107*0,060</t>
  </si>
  <si>
    <t>23</t>
  </si>
  <si>
    <t>185851121</t>
  </si>
  <si>
    <t>Dovoz vody pro zálivku rostlin za vzdálenost do 1000 m</t>
  </si>
  <si>
    <t>-1326996119</t>
  </si>
  <si>
    <t>Dovoz vody pro zálivku rostlin na vzdálenost do 1000 m</t>
  </si>
  <si>
    <t>https://podminky.urs.cz/item/CS_URS_2022_02/185851121</t>
  </si>
  <si>
    <t>998</t>
  </si>
  <si>
    <t>Přesun hmot</t>
  </si>
  <si>
    <t>24</t>
  </si>
  <si>
    <t>998231311</t>
  </si>
  <si>
    <t>Přesun hmot pro sadovnické a krajinářské úpravy vodorovně do 5000 m</t>
  </si>
  <si>
    <t>t</t>
  </si>
  <si>
    <t>-1367230522</t>
  </si>
  <si>
    <t>Přesun hmot pro sadovnické a krajinářské úpravy - strojně dopravní vzdálenost do 5000 m</t>
  </si>
  <si>
    <t>https://podminky.urs.cz/item/CS_URS_2022_02/998231311</t>
  </si>
  <si>
    <t>VON - Vedlejší a ostatní náklady</t>
  </si>
  <si>
    <t>VRN - Vedlejší rozpočtové náklady</t>
  </si>
  <si>
    <t xml:space="preserve">    VRN9 - Ostatní náklady</t>
  </si>
  <si>
    <t>VRN</t>
  </si>
  <si>
    <t>Vedlejší rozpočtové náklady</t>
  </si>
  <si>
    <t>VRN9</t>
  </si>
  <si>
    <t>Ostatní náklady</t>
  </si>
  <si>
    <t>090001000</t>
  </si>
  <si>
    <t xml:space="preserve">Geodetické vytýčení před zahájením realizace 
stavebních prací </t>
  </si>
  <si>
    <t>1024</t>
  </si>
  <si>
    <t>-1795632408</t>
  </si>
  <si>
    <t>Poznámka k položce:_x000D_
výsadba: stromy - 107 ks</t>
  </si>
  <si>
    <t>091003000</t>
  </si>
  <si>
    <t>Geodetické práce po výstavbě</t>
  </si>
  <si>
    <t>1400067041</t>
  </si>
  <si>
    <t>Poznámka k položce:_x000D_
Geodetické zaměření skutečně provedeného díla pro kolaudační řízení. 3x v grafické (tištěné) podobě a 1x v digitálním vyhotovení.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</si>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</sst>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84102112" TargetMode="External"/><Relationship Id="rId13" Type="http://schemas.openxmlformats.org/officeDocument/2006/relationships/hyperlink" Target="https://podminky.urs.cz/item/CS_URS_2022_02/184853511" TargetMode="External"/><Relationship Id="rId18" Type="http://schemas.openxmlformats.org/officeDocument/2006/relationships/drawing" Target="../drawings/drawing2.xml"/><Relationship Id="rId3" Type="http://schemas.openxmlformats.org/officeDocument/2006/relationships/hyperlink" Target="https://podminky.urs.cz/item/CS_URS_2022_02/183101115" TargetMode="External"/><Relationship Id="rId7" Type="http://schemas.openxmlformats.org/officeDocument/2006/relationships/hyperlink" Target="https://podminky.urs.cz/item/CS_URS_2022_02/183403161" TargetMode="External"/><Relationship Id="rId12" Type="http://schemas.openxmlformats.org/officeDocument/2006/relationships/hyperlink" Target="https://podminky.urs.cz/item/CS_URS_2022_02/184816111" TargetMode="External"/><Relationship Id="rId17" Type="http://schemas.openxmlformats.org/officeDocument/2006/relationships/hyperlink" Target="https://podminky.urs.cz/item/CS_URS_2022_02/998231311" TargetMode="External"/><Relationship Id="rId2" Type="http://schemas.openxmlformats.org/officeDocument/2006/relationships/hyperlink" Target="https://podminky.urs.cz/item/CS_URS_2022_02/181451121" TargetMode="External"/><Relationship Id="rId16" Type="http://schemas.openxmlformats.org/officeDocument/2006/relationships/hyperlink" Target="https://podminky.urs.cz/item/CS_URS_2022_02/185851121" TargetMode="External"/><Relationship Id="rId1" Type="http://schemas.openxmlformats.org/officeDocument/2006/relationships/hyperlink" Target="https://podminky.urs.cz/item/CS_URS_2022_02/111151231" TargetMode="External"/><Relationship Id="rId6" Type="http://schemas.openxmlformats.org/officeDocument/2006/relationships/hyperlink" Target="https://podminky.urs.cz/item/CS_URS_2022_02/183403152" TargetMode="External"/><Relationship Id="rId11" Type="http://schemas.openxmlformats.org/officeDocument/2006/relationships/hyperlink" Target="https://podminky.urs.cz/item/CS_URS_2022_02/184813121" TargetMode="External"/><Relationship Id="rId5" Type="http://schemas.openxmlformats.org/officeDocument/2006/relationships/hyperlink" Target="https://podminky.urs.cz/item/CS_URS_2022_02/183403151" TargetMode="External"/><Relationship Id="rId15" Type="http://schemas.openxmlformats.org/officeDocument/2006/relationships/hyperlink" Target="https://podminky.urs.cz/item/CS_URS_2022_02/185804311" TargetMode="External"/><Relationship Id="rId10" Type="http://schemas.openxmlformats.org/officeDocument/2006/relationships/hyperlink" Target="https://podminky.urs.cz/item/CS_URS_2022_02/184801121" TargetMode="External"/><Relationship Id="rId4" Type="http://schemas.openxmlformats.org/officeDocument/2006/relationships/hyperlink" Target="https://podminky.urs.cz/item/CS_URS_2022_02/183403112" TargetMode="External"/><Relationship Id="rId9" Type="http://schemas.openxmlformats.org/officeDocument/2006/relationships/hyperlink" Target="https://podminky.urs.cz/item/CS_URS_2022_02/184215133" TargetMode="External"/><Relationship Id="rId14" Type="http://schemas.openxmlformats.org/officeDocument/2006/relationships/hyperlink" Target="https://podminky.urs.cz/item/CS_URS_2022_02/18491143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45"/>
      <c r="AS2" s="345"/>
      <c r="AT2" s="345"/>
      <c r="AU2" s="345"/>
      <c r="AV2" s="345"/>
      <c r="AW2" s="345"/>
      <c r="AX2" s="345"/>
      <c r="AY2" s="345"/>
      <c r="AZ2" s="345"/>
      <c r="BA2" s="345"/>
      <c r="BB2" s="345"/>
      <c r="BC2" s="345"/>
      <c r="BD2" s="345"/>
      <c r="BE2" s="34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9" t="s">
        <v>14</v>
      </c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22"/>
      <c r="AQ5" s="22"/>
      <c r="AR5" s="20"/>
      <c r="BE5" s="30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11" t="s">
        <v>17</v>
      </c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22"/>
      <c r="AQ6" s="22"/>
      <c r="AR6" s="20"/>
      <c r="BE6" s="30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07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0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07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0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0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7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07"/>
      <c r="BS13" s="17" t="s">
        <v>6</v>
      </c>
    </row>
    <row r="14" spans="1:74" ht="12.75">
      <c r="B14" s="21"/>
      <c r="C14" s="22"/>
      <c r="D14" s="22"/>
      <c r="E14" s="312" t="s">
        <v>30</v>
      </c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0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7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0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07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7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0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07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7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7"/>
    </row>
    <row r="23" spans="1:71" s="1" customFormat="1" ht="47.25" customHeight="1">
      <c r="B23" s="21"/>
      <c r="C23" s="22"/>
      <c r="D23" s="22"/>
      <c r="E23" s="314" t="s">
        <v>36</v>
      </c>
      <c r="F23" s="314"/>
      <c r="G23" s="314"/>
      <c r="H23" s="314"/>
      <c r="I23" s="314"/>
      <c r="J23" s="314"/>
      <c r="K23" s="314"/>
      <c r="L23" s="314"/>
      <c r="M23" s="314"/>
      <c r="N23" s="314"/>
      <c r="O23" s="314"/>
      <c r="P23" s="314"/>
      <c r="Q23" s="314"/>
      <c r="R23" s="314"/>
      <c r="S23" s="314"/>
      <c r="T23" s="314"/>
      <c r="U23" s="314"/>
      <c r="V23" s="314"/>
      <c r="W23" s="314"/>
      <c r="X23" s="314"/>
      <c r="Y23" s="314"/>
      <c r="Z23" s="314"/>
      <c r="AA23" s="314"/>
      <c r="AB23" s="314"/>
      <c r="AC23" s="314"/>
      <c r="AD23" s="314"/>
      <c r="AE23" s="314"/>
      <c r="AF23" s="314"/>
      <c r="AG23" s="314"/>
      <c r="AH23" s="314"/>
      <c r="AI23" s="314"/>
      <c r="AJ23" s="314"/>
      <c r="AK23" s="314"/>
      <c r="AL23" s="314"/>
      <c r="AM23" s="314"/>
      <c r="AN23" s="314"/>
      <c r="AO23" s="22"/>
      <c r="AP23" s="22"/>
      <c r="AQ23" s="22"/>
      <c r="AR23" s="20"/>
      <c r="BE23" s="30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07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15">
        <f>ROUND(AG54,2)</f>
        <v>0</v>
      </c>
      <c r="AL26" s="316"/>
      <c r="AM26" s="316"/>
      <c r="AN26" s="316"/>
      <c r="AO26" s="316"/>
      <c r="AP26" s="36"/>
      <c r="AQ26" s="36"/>
      <c r="AR26" s="39"/>
      <c r="BE26" s="30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0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17" t="s">
        <v>38</v>
      </c>
      <c r="M28" s="317"/>
      <c r="N28" s="317"/>
      <c r="O28" s="317"/>
      <c r="P28" s="317"/>
      <c r="Q28" s="36"/>
      <c r="R28" s="36"/>
      <c r="S28" s="36"/>
      <c r="T28" s="36"/>
      <c r="U28" s="36"/>
      <c r="V28" s="36"/>
      <c r="W28" s="317" t="s">
        <v>39</v>
      </c>
      <c r="X28" s="317"/>
      <c r="Y28" s="317"/>
      <c r="Z28" s="317"/>
      <c r="AA28" s="317"/>
      <c r="AB28" s="317"/>
      <c r="AC28" s="317"/>
      <c r="AD28" s="317"/>
      <c r="AE28" s="317"/>
      <c r="AF28" s="36"/>
      <c r="AG28" s="36"/>
      <c r="AH28" s="36"/>
      <c r="AI28" s="36"/>
      <c r="AJ28" s="36"/>
      <c r="AK28" s="317" t="s">
        <v>40</v>
      </c>
      <c r="AL28" s="317"/>
      <c r="AM28" s="317"/>
      <c r="AN28" s="317"/>
      <c r="AO28" s="317"/>
      <c r="AP28" s="36"/>
      <c r="AQ28" s="36"/>
      <c r="AR28" s="39"/>
      <c r="BE28" s="307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320">
        <v>0.21</v>
      </c>
      <c r="M29" s="319"/>
      <c r="N29" s="319"/>
      <c r="O29" s="319"/>
      <c r="P29" s="319"/>
      <c r="Q29" s="41"/>
      <c r="R29" s="41"/>
      <c r="S29" s="41"/>
      <c r="T29" s="41"/>
      <c r="U29" s="41"/>
      <c r="V29" s="41"/>
      <c r="W29" s="318">
        <f>ROUND(AZ54, 2)</f>
        <v>0</v>
      </c>
      <c r="X29" s="319"/>
      <c r="Y29" s="319"/>
      <c r="Z29" s="319"/>
      <c r="AA29" s="319"/>
      <c r="AB29" s="319"/>
      <c r="AC29" s="319"/>
      <c r="AD29" s="319"/>
      <c r="AE29" s="319"/>
      <c r="AF29" s="41"/>
      <c r="AG29" s="41"/>
      <c r="AH29" s="41"/>
      <c r="AI29" s="41"/>
      <c r="AJ29" s="41"/>
      <c r="AK29" s="318">
        <f>ROUND(AV54, 2)</f>
        <v>0</v>
      </c>
      <c r="AL29" s="319"/>
      <c r="AM29" s="319"/>
      <c r="AN29" s="319"/>
      <c r="AO29" s="319"/>
      <c r="AP29" s="41"/>
      <c r="AQ29" s="41"/>
      <c r="AR29" s="42"/>
      <c r="BE29" s="308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320">
        <v>0.15</v>
      </c>
      <c r="M30" s="319"/>
      <c r="N30" s="319"/>
      <c r="O30" s="319"/>
      <c r="P30" s="319"/>
      <c r="Q30" s="41"/>
      <c r="R30" s="41"/>
      <c r="S30" s="41"/>
      <c r="T30" s="41"/>
      <c r="U30" s="41"/>
      <c r="V30" s="41"/>
      <c r="W30" s="318">
        <f>ROUND(BA54, 2)</f>
        <v>0</v>
      </c>
      <c r="X30" s="319"/>
      <c r="Y30" s="319"/>
      <c r="Z30" s="319"/>
      <c r="AA30" s="319"/>
      <c r="AB30" s="319"/>
      <c r="AC30" s="319"/>
      <c r="AD30" s="319"/>
      <c r="AE30" s="319"/>
      <c r="AF30" s="41"/>
      <c r="AG30" s="41"/>
      <c r="AH30" s="41"/>
      <c r="AI30" s="41"/>
      <c r="AJ30" s="41"/>
      <c r="AK30" s="318">
        <f>ROUND(AW54, 2)</f>
        <v>0</v>
      </c>
      <c r="AL30" s="319"/>
      <c r="AM30" s="319"/>
      <c r="AN30" s="319"/>
      <c r="AO30" s="319"/>
      <c r="AP30" s="41"/>
      <c r="AQ30" s="41"/>
      <c r="AR30" s="42"/>
      <c r="BE30" s="308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320">
        <v>0.21</v>
      </c>
      <c r="M31" s="319"/>
      <c r="N31" s="319"/>
      <c r="O31" s="319"/>
      <c r="P31" s="319"/>
      <c r="Q31" s="41"/>
      <c r="R31" s="41"/>
      <c r="S31" s="41"/>
      <c r="T31" s="41"/>
      <c r="U31" s="41"/>
      <c r="V31" s="41"/>
      <c r="W31" s="318">
        <f>ROUND(BB54, 2)</f>
        <v>0</v>
      </c>
      <c r="X31" s="319"/>
      <c r="Y31" s="319"/>
      <c r="Z31" s="319"/>
      <c r="AA31" s="319"/>
      <c r="AB31" s="319"/>
      <c r="AC31" s="319"/>
      <c r="AD31" s="319"/>
      <c r="AE31" s="319"/>
      <c r="AF31" s="41"/>
      <c r="AG31" s="41"/>
      <c r="AH31" s="41"/>
      <c r="AI31" s="41"/>
      <c r="AJ31" s="41"/>
      <c r="AK31" s="318">
        <v>0</v>
      </c>
      <c r="AL31" s="319"/>
      <c r="AM31" s="319"/>
      <c r="AN31" s="319"/>
      <c r="AO31" s="319"/>
      <c r="AP31" s="41"/>
      <c r="AQ31" s="41"/>
      <c r="AR31" s="42"/>
      <c r="BE31" s="308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320">
        <v>0.15</v>
      </c>
      <c r="M32" s="319"/>
      <c r="N32" s="319"/>
      <c r="O32" s="319"/>
      <c r="P32" s="319"/>
      <c r="Q32" s="41"/>
      <c r="R32" s="41"/>
      <c r="S32" s="41"/>
      <c r="T32" s="41"/>
      <c r="U32" s="41"/>
      <c r="V32" s="41"/>
      <c r="W32" s="318">
        <f>ROUND(BC54, 2)</f>
        <v>0</v>
      </c>
      <c r="X32" s="319"/>
      <c r="Y32" s="319"/>
      <c r="Z32" s="319"/>
      <c r="AA32" s="319"/>
      <c r="AB32" s="319"/>
      <c r="AC32" s="319"/>
      <c r="AD32" s="319"/>
      <c r="AE32" s="319"/>
      <c r="AF32" s="41"/>
      <c r="AG32" s="41"/>
      <c r="AH32" s="41"/>
      <c r="AI32" s="41"/>
      <c r="AJ32" s="41"/>
      <c r="AK32" s="318">
        <v>0</v>
      </c>
      <c r="AL32" s="319"/>
      <c r="AM32" s="319"/>
      <c r="AN32" s="319"/>
      <c r="AO32" s="319"/>
      <c r="AP32" s="41"/>
      <c r="AQ32" s="41"/>
      <c r="AR32" s="42"/>
      <c r="BE32" s="308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320">
        <v>0</v>
      </c>
      <c r="M33" s="319"/>
      <c r="N33" s="319"/>
      <c r="O33" s="319"/>
      <c r="P33" s="319"/>
      <c r="Q33" s="41"/>
      <c r="R33" s="41"/>
      <c r="S33" s="41"/>
      <c r="T33" s="41"/>
      <c r="U33" s="41"/>
      <c r="V33" s="41"/>
      <c r="W33" s="318">
        <f>ROUND(BD54, 2)</f>
        <v>0</v>
      </c>
      <c r="X33" s="319"/>
      <c r="Y33" s="319"/>
      <c r="Z33" s="319"/>
      <c r="AA33" s="319"/>
      <c r="AB33" s="319"/>
      <c r="AC33" s="319"/>
      <c r="AD33" s="319"/>
      <c r="AE33" s="319"/>
      <c r="AF33" s="41"/>
      <c r="AG33" s="41"/>
      <c r="AH33" s="41"/>
      <c r="AI33" s="41"/>
      <c r="AJ33" s="41"/>
      <c r="AK33" s="318">
        <v>0</v>
      </c>
      <c r="AL33" s="319"/>
      <c r="AM33" s="319"/>
      <c r="AN33" s="319"/>
      <c r="AO33" s="319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21" t="s">
        <v>49</v>
      </c>
      <c r="Y35" s="322"/>
      <c r="Z35" s="322"/>
      <c r="AA35" s="322"/>
      <c r="AB35" s="322"/>
      <c r="AC35" s="45"/>
      <c r="AD35" s="45"/>
      <c r="AE35" s="45"/>
      <c r="AF35" s="45"/>
      <c r="AG35" s="45"/>
      <c r="AH35" s="45"/>
      <c r="AI35" s="45"/>
      <c r="AJ35" s="45"/>
      <c r="AK35" s="323">
        <f>SUM(AK26:AK33)</f>
        <v>0</v>
      </c>
      <c r="AL35" s="322"/>
      <c r="AM35" s="322"/>
      <c r="AN35" s="322"/>
      <c r="AO35" s="32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HRD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25" t="str">
        <f>K6</f>
        <v>Starohorská cesta - výsadby IP1-N k.ú. Ratibořice u tábora</v>
      </c>
      <c r="M45" s="326"/>
      <c r="N45" s="326"/>
      <c r="O45" s="326"/>
      <c r="P45" s="326"/>
      <c r="Q45" s="326"/>
      <c r="R45" s="326"/>
      <c r="S45" s="326"/>
      <c r="T45" s="326"/>
      <c r="U45" s="326"/>
      <c r="V45" s="326"/>
      <c r="W45" s="326"/>
      <c r="X45" s="326"/>
      <c r="Y45" s="326"/>
      <c r="Z45" s="326"/>
      <c r="AA45" s="326"/>
      <c r="AB45" s="326"/>
      <c r="AC45" s="326"/>
      <c r="AD45" s="326"/>
      <c r="AE45" s="326"/>
      <c r="AF45" s="326"/>
      <c r="AG45" s="326"/>
      <c r="AH45" s="326"/>
      <c r="AI45" s="326"/>
      <c r="AJ45" s="326"/>
      <c r="AK45" s="326"/>
      <c r="AL45" s="326"/>
      <c r="AM45" s="326"/>
      <c r="AN45" s="326"/>
      <c r="AO45" s="326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27" t="str">
        <f>IF(AN8= "","",AN8)</f>
        <v>5. 10. 2022</v>
      </c>
      <c r="AN47" s="327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ČR-SPÚ, Pobočka Tábor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28" t="str">
        <f>IF(E17="","",E17)</f>
        <v>Agroprojekce Litomyšl, s.r.o.</v>
      </c>
      <c r="AN49" s="329"/>
      <c r="AO49" s="329"/>
      <c r="AP49" s="329"/>
      <c r="AQ49" s="36"/>
      <c r="AR49" s="39"/>
      <c r="AS49" s="330" t="s">
        <v>51</v>
      </c>
      <c r="AT49" s="331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28" t="str">
        <f>IF(E20="","",E20)</f>
        <v xml:space="preserve"> </v>
      </c>
      <c r="AN50" s="329"/>
      <c r="AO50" s="329"/>
      <c r="AP50" s="329"/>
      <c r="AQ50" s="36"/>
      <c r="AR50" s="39"/>
      <c r="AS50" s="332"/>
      <c r="AT50" s="333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34"/>
      <c r="AT51" s="335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36" t="s">
        <v>52</v>
      </c>
      <c r="D52" s="337"/>
      <c r="E52" s="337"/>
      <c r="F52" s="337"/>
      <c r="G52" s="337"/>
      <c r="H52" s="66"/>
      <c r="I52" s="338" t="s">
        <v>53</v>
      </c>
      <c r="J52" s="337"/>
      <c r="K52" s="337"/>
      <c r="L52" s="337"/>
      <c r="M52" s="337"/>
      <c r="N52" s="337"/>
      <c r="O52" s="337"/>
      <c r="P52" s="337"/>
      <c r="Q52" s="337"/>
      <c r="R52" s="337"/>
      <c r="S52" s="337"/>
      <c r="T52" s="337"/>
      <c r="U52" s="337"/>
      <c r="V52" s="337"/>
      <c r="W52" s="337"/>
      <c r="X52" s="337"/>
      <c r="Y52" s="337"/>
      <c r="Z52" s="337"/>
      <c r="AA52" s="337"/>
      <c r="AB52" s="337"/>
      <c r="AC52" s="337"/>
      <c r="AD52" s="337"/>
      <c r="AE52" s="337"/>
      <c r="AF52" s="337"/>
      <c r="AG52" s="339" t="s">
        <v>54</v>
      </c>
      <c r="AH52" s="337"/>
      <c r="AI52" s="337"/>
      <c r="AJ52" s="337"/>
      <c r="AK52" s="337"/>
      <c r="AL52" s="337"/>
      <c r="AM52" s="337"/>
      <c r="AN52" s="338" t="s">
        <v>55</v>
      </c>
      <c r="AO52" s="337"/>
      <c r="AP52" s="337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43">
        <f>ROUND(SUM(AG55:AG56),2)</f>
        <v>0</v>
      </c>
      <c r="AH54" s="343"/>
      <c r="AI54" s="343"/>
      <c r="AJ54" s="343"/>
      <c r="AK54" s="343"/>
      <c r="AL54" s="343"/>
      <c r="AM54" s="343"/>
      <c r="AN54" s="344">
        <f>SUM(AG54,AT54)</f>
        <v>0</v>
      </c>
      <c r="AO54" s="344"/>
      <c r="AP54" s="344"/>
      <c r="AQ54" s="78" t="s">
        <v>19</v>
      </c>
      <c r="AR54" s="79"/>
      <c r="AS54" s="80">
        <f>ROUND(SUM(AS55:AS56),2)</f>
        <v>0</v>
      </c>
      <c r="AT54" s="81">
        <f>ROUND(SUM(AV54:AW54),2)</f>
        <v>0</v>
      </c>
      <c r="AU54" s="82">
        <f>ROUND(SUM(AU55:AU56),5)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ROUND(SUM(AZ55:AZ56),2)</f>
        <v>0</v>
      </c>
      <c r="BA54" s="81">
        <f>ROUND(SUM(BA55:BA56),2)</f>
        <v>0</v>
      </c>
      <c r="BB54" s="81">
        <f>ROUND(SUM(BB55:BB56),2)</f>
        <v>0</v>
      </c>
      <c r="BC54" s="81">
        <f>ROUND(SUM(BC55:BC56),2)</f>
        <v>0</v>
      </c>
      <c r="BD54" s="83">
        <f>ROUND(SUM(BD55:BD56),2)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16.5" customHeight="1">
      <c r="A55" s="86" t="s">
        <v>75</v>
      </c>
      <c r="B55" s="87"/>
      <c r="C55" s="88"/>
      <c r="D55" s="342" t="s">
        <v>76</v>
      </c>
      <c r="E55" s="342"/>
      <c r="F55" s="342"/>
      <c r="G55" s="342"/>
      <c r="H55" s="342"/>
      <c r="I55" s="89"/>
      <c r="J55" s="342" t="s">
        <v>77</v>
      </c>
      <c r="K55" s="342"/>
      <c r="L55" s="342"/>
      <c r="M55" s="342"/>
      <c r="N55" s="342"/>
      <c r="O55" s="342"/>
      <c r="P55" s="342"/>
      <c r="Q55" s="342"/>
      <c r="R55" s="342"/>
      <c r="S55" s="342"/>
      <c r="T55" s="342"/>
      <c r="U55" s="342"/>
      <c r="V55" s="342"/>
      <c r="W55" s="342"/>
      <c r="X55" s="342"/>
      <c r="Y55" s="342"/>
      <c r="Z55" s="342"/>
      <c r="AA55" s="342"/>
      <c r="AB55" s="342"/>
      <c r="AC55" s="342"/>
      <c r="AD55" s="342"/>
      <c r="AE55" s="342"/>
      <c r="AF55" s="342"/>
      <c r="AG55" s="340">
        <f>'SO-802 - IP1-N k.ú. Ratib...'!J30</f>
        <v>0</v>
      </c>
      <c r="AH55" s="341"/>
      <c r="AI55" s="341"/>
      <c r="AJ55" s="341"/>
      <c r="AK55" s="341"/>
      <c r="AL55" s="341"/>
      <c r="AM55" s="341"/>
      <c r="AN55" s="340">
        <f>SUM(AG55,AT55)</f>
        <v>0</v>
      </c>
      <c r="AO55" s="341"/>
      <c r="AP55" s="341"/>
      <c r="AQ55" s="90" t="s">
        <v>78</v>
      </c>
      <c r="AR55" s="91"/>
      <c r="AS55" s="92">
        <v>0</v>
      </c>
      <c r="AT55" s="93">
        <f>ROUND(SUM(AV55:AW55),2)</f>
        <v>0</v>
      </c>
      <c r="AU55" s="94">
        <f>'SO-802 - IP1-N k.ú. Ratib...'!P82</f>
        <v>0</v>
      </c>
      <c r="AV55" s="93">
        <f>'SO-802 - IP1-N k.ú. Ratib...'!J33</f>
        <v>0</v>
      </c>
      <c r="AW55" s="93">
        <f>'SO-802 - IP1-N k.ú. Ratib...'!J34</f>
        <v>0</v>
      </c>
      <c r="AX55" s="93">
        <f>'SO-802 - IP1-N k.ú. Ratib...'!J35</f>
        <v>0</v>
      </c>
      <c r="AY55" s="93">
        <f>'SO-802 - IP1-N k.ú. Ratib...'!J36</f>
        <v>0</v>
      </c>
      <c r="AZ55" s="93">
        <f>'SO-802 - IP1-N k.ú. Ratib...'!F33</f>
        <v>0</v>
      </c>
      <c r="BA55" s="93">
        <f>'SO-802 - IP1-N k.ú. Ratib...'!F34</f>
        <v>0</v>
      </c>
      <c r="BB55" s="93">
        <f>'SO-802 - IP1-N k.ú. Ratib...'!F35</f>
        <v>0</v>
      </c>
      <c r="BC55" s="93">
        <f>'SO-802 - IP1-N k.ú. Ratib...'!F36</f>
        <v>0</v>
      </c>
      <c r="BD55" s="95">
        <f>'SO-802 - IP1-N k.ú. Ratib...'!F37</f>
        <v>0</v>
      </c>
      <c r="BT55" s="96" t="s">
        <v>79</v>
      </c>
      <c r="BV55" s="96" t="s">
        <v>73</v>
      </c>
      <c r="BW55" s="96" t="s">
        <v>80</v>
      </c>
      <c r="BX55" s="96" t="s">
        <v>5</v>
      </c>
      <c r="CL55" s="96" t="s">
        <v>81</v>
      </c>
      <c r="CM55" s="96" t="s">
        <v>82</v>
      </c>
    </row>
    <row r="56" spans="1:91" s="7" customFormat="1" ht="16.5" customHeight="1">
      <c r="A56" s="86" t="s">
        <v>75</v>
      </c>
      <c r="B56" s="87"/>
      <c r="C56" s="88"/>
      <c r="D56" s="342" t="s">
        <v>83</v>
      </c>
      <c r="E56" s="342"/>
      <c r="F56" s="342"/>
      <c r="G56" s="342"/>
      <c r="H56" s="342"/>
      <c r="I56" s="89"/>
      <c r="J56" s="342" t="s">
        <v>84</v>
      </c>
      <c r="K56" s="342"/>
      <c r="L56" s="342"/>
      <c r="M56" s="342"/>
      <c r="N56" s="342"/>
      <c r="O56" s="342"/>
      <c r="P56" s="342"/>
      <c r="Q56" s="342"/>
      <c r="R56" s="342"/>
      <c r="S56" s="342"/>
      <c r="T56" s="342"/>
      <c r="U56" s="342"/>
      <c r="V56" s="342"/>
      <c r="W56" s="342"/>
      <c r="X56" s="342"/>
      <c r="Y56" s="342"/>
      <c r="Z56" s="342"/>
      <c r="AA56" s="342"/>
      <c r="AB56" s="342"/>
      <c r="AC56" s="342"/>
      <c r="AD56" s="342"/>
      <c r="AE56" s="342"/>
      <c r="AF56" s="342"/>
      <c r="AG56" s="340">
        <f>'VON - Vedlejší a ostatní ...'!J30</f>
        <v>0</v>
      </c>
      <c r="AH56" s="341"/>
      <c r="AI56" s="341"/>
      <c r="AJ56" s="341"/>
      <c r="AK56" s="341"/>
      <c r="AL56" s="341"/>
      <c r="AM56" s="341"/>
      <c r="AN56" s="340">
        <f>SUM(AG56,AT56)</f>
        <v>0</v>
      </c>
      <c r="AO56" s="341"/>
      <c r="AP56" s="341"/>
      <c r="AQ56" s="90" t="s">
        <v>83</v>
      </c>
      <c r="AR56" s="91"/>
      <c r="AS56" s="97">
        <v>0</v>
      </c>
      <c r="AT56" s="98">
        <f>ROUND(SUM(AV56:AW56),2)</f>
        <v>0</v>
      </c>
      <c r="AU56" s="99">
        <f>'VON - Vedlejší a ostatní ...'!P81</f>
        <v>0</v>
      </c>
      <c r="AV56" s="98">
        <f>'VON - Vedlejší a ostatní ...'!J33</f>
        <v>0</v>
      </c>
      <c r="AW56" s="98">
        <f>'VON - Vedlejší a ostatní ...'!J34</f>
        <v>0</v>
      </c>
      <c r="AX56" s="98">
        <f>'VON - Vedlejší a ostatní ...'!J35</f>
        <v>0</v>
      </c>
      <c r="AY56" s="98">
        <f>'VON - Vedlejší a ostatní ...'!J36</f>
        <v>0</v>
      </c>
      <c r="AZ56" s="98">
        <f>'VON - Vedlejší a ostatní ...'!F33</f>
        <v>0</v>
      </c>
      <c r="BA56" s="98">
        <f>'VON - Vedlejší a ostatní ...'!F34</f>
        <v>0</v>
      </c>
      <c r="BB56" s="98">
        <f>'VON - Vedlejší a ostatní ...'!F35</f>
        <v>0</v>
      </c>
      <c r="BC56" s="98">
        <f>'VON - Vedlejší a ostatní ...'!F36</f>
        <v>0</v>
      </c>
      <c r="BD56" s="100">
        <f>'VON - Vedlejší a ostatní ...'!F37</f>
        <v>0</v>
      </c>
      <c r="BT56" s="96" t="s">
        <v>79</v>
      </c>
      <c r="BV56" s="96" t="s">
        <v>73</v>
      </c>
      <c r="BW56" s="96" t="s">
        <v>85</v>
      </c>
      <c r="BX56" s="96" t="s">
        <v>5</v>
      </c>
      <c r="CL56" s="96" t="s">
        <v>19</v>
      </c>
      <c r="CM56" s="96" t="s">
        <v>82</v>
      </c>
    </row>
    <row r="57" spans="1:91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1:91" s="2" customFormat="1" ht="6.95" customHeight="1">
      <c r="A58" s="34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algorithmName="SHA-512" hashValue="2iQzz9Z0oPby/VhY0IGwK5PYw3jA73R+yXflhtOnOi2ZTba8A5xkFvj62xXec9SgQ8V+BD60yaRj96kVBz75zQ==" saltValue="GV2fOMibRlXO4njyHCwJ1yZVOIAC/WVlBSXVTX+rCGg9SpKs1Jc+xTFnzT8h4ipLgM4VZjJJgcABcAoMkDD/Sw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802 - IP1-N k.ú. Ratib...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80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86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6" t="str">
        <f>'Rekapitulace stavby'!K6</f>
        <v>Starohorská cesta - výsadby IP1-N k.ú. Ratibořice u tábora</v>
      </c>
      <c r="F7" s="347"/>
      <c r="G7" s="347"/>
      <c r="H7" s="347"/>
      <c r="L7" s="20"/>
    </row>
    <row r="8" spans="1:46" s="2" customFormat="1" ht="12" customHeight="1">
      <c r="A8" s="34"/>
      <c r="B8" s="39"/>
      <c r="C8" s="34"/>
      <c r="D8" s="105" t="s">
        <v>87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8" t="s">
        <v>88</v>
      </c>
      <c r="F9" s="349"/>
      <c r="G9" s="349"/>
      <c r="H9" s="34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81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5. 10. 2022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0" t="str">
        <f>'Rekapitulace stavby'!E14</f>
        <v>Vyplň údaj</v>
      </c>
      <c r="F18" s="351"/>
      <c r="G18" s="351"/>
      <c r="H18" s="351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2" t="s">
        <v>19</v>
      </c>
      <c r="F27" s="352"/>
      <c r="G27" s="352"/>
      <c r="H27" s="35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ROUND((SUM(BE82:BE176)),  2)</f>
        <v>0</v>
      </c>
      <c r="G33" s="34"/>
      <c r="H33" s="34"/>
      <c r="I33" s="118">
        <v>0.21</v>
      </c>
      <c r="J33" s="117">
        <f>ROUND(((SUM(BE82:BE176))*I33),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ROUND((SUM(BF82:BF176)),  2)</f>
        <v>0</v>
      </c>
      <c r="G34" s="34"/>
      <c r="H34" s="34"/>
      <c r="I34" s="118">
        <v>0.15</v>
      </c>
      <c r="J34" s="117">
        <f>ROUND(((SUM(BF82:BF176))*I34),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ROUND((SUM(BG82:BG176)),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ROUND((SUM(BH82:BH176)),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ROUND((SUM(BI82:BI176)),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3" t="str">
        <f>E7</f>
        <v>Starohorská cesta - výsadby IP1-N k.ú. Ratibořice u tábora</v>
      </c>
      <c r="F48" s="354"/>
      <c r="G48" s="354"/>
      <c r="H48" s="35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5" t="str">
        <f>E9</f>
        <v>SO-802 - IP1-N k.ú. Ratibořice u Tábora</v>
      </c>
      <c r="F50" s="355"/>
      <c r="G50" s="355"/>
      <c r="H50" s="35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5. 10. 2022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Tábor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90</v>
      </c>
      <c r="D57" s="131"/>
      <c r="E57" s="131"/>
      <c r="F57" s="131"/>
      <c r="G57" s="131"/>
      <c r="H57" s="131"/>
      <c r="I57" s="131"/>
      <c r="J57" s="132" t="s">
        <v>91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92</v>
      </c>
    </row>
    <row r="60" spans="1:47" s="9" customFormat="1" ht="24.95" customHeight="1">
      <c r="B60" s="134"/>
      <c r="C60" s="135"/>
      <c r="D60" s="136" t="s">
        <v>93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94</v>
      </c>
      <c r="E61" s="143"/>
      <c r="F61" s="143"/>
      <c r="G61" s="143"/>
      <c r="H61" s="143"/>
      <c r="I61" s="143"/>
      <c r="J61" s="144">
        <f>J84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95</v>
      </c>
      <c r="E62" s="143"/>
      <c r="F62" s="143"/>
      <c r="G62" s="143"/>
      <c r="H62" s="143"/>
      <c r="I62" s="143"/>
      <c r="J62" s="144">
        <f>J173</f>
        <v>0</v>
      </c>
      <c r="K62" s="141"/>
      <c r="L62" s="145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96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53" t="str">
        <f>E7</f>
        <v>Starohorská cesta - výsadby IP1-N k.ú. Ratibořice u tábora</v>
      </c>
      <c r="F72" s="354"/>
      <c r="G72" s="354"/>
      <c r="H72" s="354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87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25" t="str">
        <f>E9</f>
        <v>SO-802 - IP1-N k.ú. Ratibořice u Tábora</v>
      </c>
      <c r="F74" s="355"/>
      <c r="G74" s="355"/>
      <c r="H74" s="355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29" t="s">
        <v>23</v>
      </c>
      <c r="J76" s="59" t="str">
        <f>IF(J12="","",J12)</f>
        <v>5. 10. 2022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25</v>
      </c>
      <c r="D78" s="36"/>
      <c r="E78" s="36"/>
      <c r="F78" s="27" t="str">
        <f>E15</f>
        <v>ČR-SPÚ, Pobočka Tábor</v>
      </c>
      <c r="G78" s="36"/>
      <c r="H78" s="36"/>
      <c r="I78" s="29" t="s">
        <v>31</v>
      </c>
      <c r="J78" s="32" t="str">
        <f>E21</f>
        <v>Agroprojekce Litomyšl, s.r.o.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 xml:space="preserve"> 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46"/>
      <c r="B81" s="147"/>
      <c r="C81" s="148" t="s">
        <v>97</v>
      </c>
      <c r="D81" s="149" t="s">
        <v>56</v>
      </c>
      <c r="E81" s="149" t="s">
        <v>52</v>
      </c>
      <c r="F81" s="149" t="s">
        <v>53</v>
      </c>
      <c r="G81" s="149" t="s">
        <v>98</v>
      </c>
      <c r="H81" s="149" t="s">
        <v>99</v>
      </c>
      <c r="I81" s="149" t="s">
        <v>100</v>
      </c>
      <c r="J81" s="149" t="s">
        <v>91</v>
      </c>
      <c r="K81" s="150" t="s">
        <v>101</v>
      </c>
      <c r="L81" s="151"/>
      <c r="M81" s="68" t="s">
        <v>19</v>
      </c>
      <c r="N81" s="69" t="s">
        <v>41</v>
      </c>
      <c r="O81" s="69" t="s">
        <v>102</v>
      </c>
      <c r="P81" s="69" t="s">
        <v>103</v>
      </c>
      <c r="Q81" s="69" t="s">
        <v>104</v>
      </c>
      <c r="R81" s="69" t="s">
        <v>105</v>
      </c>
      <c r="S81" s="69" t="s">
        <v>106</v>
      </c>
      <c r="T81" s="70" t="s">
        <v>107</v>
      </c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pans="1:65" s="2" customFormat="1" ht="22.9" customHeight="1">
      <c r="A82" s="34"/>
      <c r="B82" s="35"/>
      <c r="C82" s="75" t="s">
        <v>108</v>
      </c>
      <c r="D82" s="36"/>
      <c r="E82" s="36"/>
      <c r="F82" s="36"/>
      <c r="G82" s="36"/>
      <c r="H82" s="36"/>
      <c r="I82" s="36"/>
      <c r="J82" s="152">
        <f>BK82</f>
        <v>0</v>
      </c>
      <c r="K82" s="36"/>
      <c r="L82" s="39"/>
      <c r="M82" s="71"/>
      <c r="N82" s="153"/>
      <c r="O82" s="72"/>
      <c r="P82" s="154">
        <f>P83</f>
        <v>0</v>
      </c>
      <c r="Q82" s="72"/>
      <c r="R82" s="154">
        <f>R83</f>
        <v>9.3496699999999997</v>
      </c>
      <c r="S82" s="72"/>
      <c r="T82" s="155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70</v>
      </c>
      <c r="AU82" s="17" t="s">
        <v>92</v>
      </c>
      <c r="BK82" s="156">
        <f>BK83</f>
        <v>0</v>
      </c>
    </row>
    <row r="83" spans="1:65" s="12" customFormat="1" ht="25.9" customHeight="1">
      <c r="B83" s="157"/>
      <c r="C83" s="158"/>
      <c r="D83" s="159" t="s">
        <v>70</v>
      </c>
      <c r="E83" s="160" t="s">
        <v>109</v>
      </c>
      <c r="F83" s="160" t="s">
        <v>110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P84+P173</f>
        <v>0</v>
      </c>
      <c r="Q83" s="165"/>
      <c r="R83" s="166">
        <f>R84+R173</f>
        <v>9.3496699999999997</v>
      </c>
      <c r="S83" s="165"/>
      <c r="T83" s="167">
        <f>T84+T173</f>
        <v>0</v>
      </c>
      <c r="AR83" s="168" t="s">
        <v>79</v>
      </c>
      <c r="AT83" s="169" t="s">
        <v>70</v>
      </c>
      <c r="AU83" s="169" t="s">
        <v>71</v>
      </c>
      <c r="AY83" s="168" t="s">
        <v>111</v>
      </c>
      <c r="BK83" s="170">
        <f>BK84+BK173</f>
        <v>0</v>
      </c>
    </row>
    <row r="84" spans="1:65" s="12" customFormat="1" ht="22.9" customHeight="1">
      <c r="B84" s="157"/>
      <c r="C84" s="158"/>
      <c r="D84" s="159" t="s">
        <v>70</v>
      </c>
      <c r="E84" s="171" t="s">
        <v>79</v>
      </c>
      <c r="F84" s="171" t="s">
        <v>112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SUM(P85:P172)</f>
        <v>0</v>
      </c>
      <c r="Q84" s="165"/>
      <c r="R84" s="166">
        <f>SUM(R85:R172)</f>
        <v>9.3496699999999997</v>
      </c>
      <c r="S84" s="165"/>
      <c r="T84" s="167">
        <f>SUM(T85:T172)</f>
        <v>0</v>
      </c>
      <c r="AR84" s="168" t="s">
        <v>79</v>
      </c>
      <c r="AT84" s="169" t="s">
        <v>70</v>
      </c>
      <c r="AU84" s="169" t="s">
        <v>79</v>
      </c>
      <c r="AY84" s="168" t="s">
        <v>111</v>
      </c>
      <c r="BK84" s="170">
        <f>SUM(BK85:BK172)</f>
        <v>0</v>
      </c>
    </row>
    <row r="85" spans="1:65" s="2" customFormat="1" ht="16.5" customHeight="1">
      <c r="A85" s="34"/>
      <c r="B85" s="35"/>
      <c r="C85" s="173" t="s">
        <v>79</v>
      </c>
      <c r="D85" s="173" t="s">
        <v>113</v>
      </c>
      <c r="E85" s="174" t="s">
        <v>114</v>
      </c>
      <c r="F85" s="175" t="s">
        <v>115</v>
      </c>
      <c r="G85" s="176" t="s">
        <v>116</v>
      </c>
      <c r="H85" s="177">
        <v>7558</v>
      </c>
      <c r="I85" s="178"/>
      <c r="J85" s="179">
        <f>ROUND(I85*H85,2)</f>
        <v>0</v>
      </c>
      <c r="K85" s="175" t="s">
        <v>117</v>
      </c>
      <c r="L85" s="39"/>
      <c r="M85" s="180" t="s">
        <v>19</v>
      </c>
      <c r="N85" s="181" t="s">
        <v>42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118</v>
      </c>
      <c r="AT85" s="184" t="s">
        <v>113</v>
      </c>
      <c r="AU85" s="184" t="s">
        <v>82</v>
      </c>
      <c r="AY85" s="17" t="s">
        <v>111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7" t="s">
        <v>79</v>
      </c>
      <c r="BK85" s="185">
        <f>ROUND(I85*H85,2)</f>
        <v>0</v>
      </c>
      <c r="BL85" s="17" t="s">
        <v>118</v>
      </c>
      <c r="BM85" s="184" t="s">
        <v>119</v>
      </c>
    </row>
    <row r="86" spans="1:65" s="2" customFormat="1" ht="11.25">
      <c r="A86" s="34"/>
      <c r="B86" s="35"/>
      <c r="C86" s="36"/>
      <c r="D86" s="186" t="s">
        <v>120</v>
      </c>
      <c r="E86" s="36"/>
      <c r="F86" s="187" t="s">
        <v>121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120</v>
      </c>
      <c r="AU86" s="17" t="s">
        <v>82</v>
      </c>
    </row>
    <row r="87" spans="1:65" s="2" customFormat="1" ht="11.25">
      <c r="A87" s="34"/>
      <c r="B87" s="35"/>
      <c r="C87" s="36"/>
      <c r="D87" s="191" t="s">
        <v>122</v>
      </c>
      <c r="E87" s="36"/>
      <c r="F87" s="192" t="s">
        <v>123</v>
      </c>
      <c r="G87" s="36"/>
      <c r="H87" s="36"/>
      <c r="I87" s="188"/>
      <c r="J87" s="36"/>
      <c r="K87" s="36"/>
      <c r="L87" s="39"/>
      <c r="M87" s="189"/>
      <c r="N87" s="190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122</v>
      </c>
      <c r="AU87" s="17" t="s">
        <v>82</v>
      </c>
    </row>
    <row r="88" spans="1:65" s="13" customFormat="1" ht="11.25">
      <c r="B88" s="193"/>
      <c r="C88" s="194"/>
      <c r="D88" s="186" t="s">
        <v>124</v>
      </c>
      <c r="E88" s="195" t="s">
        <v>19</v>
      </c>
      <c r="F88" s="196" t="s">
        <v>125</v>
      </c>
      <c r="G88" s="194"/>
      <c r="H88" s="197">
        <v>7558</v>
      </c>
      <c r="I88" s="198"/>
      <c r="J88" s="194"/>
      <c r="K88" s="194"/>
      <c r="L88" s="199"/>
      <c r="M88" s="200"/>
      <c r="N88" s="201"/>
      <c r="O88" s="201"/>
      <c r="P88" s="201"/>
      <c r="Q88" s="201"/>
      <c r="R88" s="201"/>
      <c r="S88" s="201"/>
      <c r="T88" s="202"/>
      <c r="AT88" s="203" t="s">
        <v>124</v>
      </c>
      <c r="AU88" s="203" t="s">
        <v>82</v>
      </c>
      <c r="AV88" s="13" t="s">
        <v>82</v>
      </c>
      <c r="AW88" s="13" t="s">
        <v>33</v>
      </c>
      <c r="AX88" s="13" t="s">
        <v>79</v>
      </c>
      <c r="AY88" s="203" t="s">
        <v>111</v>
      </c>
    </row>
    <row r="89" spans="1:65" s="2" customFormat="1" ht="16.5" customHeight="1">
      <c r="A89" s="34"/>
      <c r="B89" s="35"/>
      <c r="C89" s="173" t="s">
        <v>82</v>
      </c>
      <c r="D89" s="173" t="s">
        <v>113</v>
      </c>
      <c r="E89" s="174" t="s">
        <v>126</v>
      </c>
      <c r="F89" s="175" t="s">
        <v>127</v>
      </c>
      <c r="G89" s="176" t="s">
        <v>116</v>
      </c>
      <c r="H89" s="177">
        <v>7558</v>
      </c>
      <c r="I89" s="178"/>
      <c r="J89" s="179">
        <f>ROUND(I89*H89,2)</f>
        <v>0</v>
      </c>
      <c r="K89" s="175" t="s">
        <v>117</v>
      </c>
      <c r="L89" s="39"/>
      <c r="M89" s="180" t="s">
        <v>19</v>
      </c>
      <c r="N89" s="181" t="s">
        <v>42</v>
      </c>
      <c r="O89" s="64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118</v>
      </c>
      <c r="AT89" s="184" t="s">
        <v>113</v>
      </c>
      <c r="AU89" s="184" t="s">
        <v>82</v>
      </c>
      <c r="AY89" s="17" t="s">
        <v>111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7" t="s">
        <v>79</v>
      </c>
      <c r="BK89" s="185">
        <f>ROUND(I89*H89,2)</f>
        <v>0</v>
      </c>
      <c r="BL89" s="17" t="s">
        <v>118</v>
      </c>
      <c r="BM89" s="184" t="s">
        <v>128</v>
      </c>
    </row>
    <row r="90" spans="1:65" s="2" customFormat="1" ht="11.25">
      <c r="A90" s="34"/>
      <c r="B90" s="35"/>
      <c r="C90" s="36"/>
      <c r="D90" s="186" t="s">
        <v>120</v>
      </c>
      <c r="E90" s="36"/>
      <c r="F90" s="187" t="s">
        <v>129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120</v>
      </c>
      <c r="AU90" s="17" t="s">
        <v>82</v>
      </c>
    </row>
    <row r="91" spans="1:65" s="2" customFormat="1" ht="11.25">
      <c r="A91" s="34"/>
      <c r="B91" s="35"/>
      <c r="C91" s="36"/>
      <c r="D91" s="191" t="s">
        <v>122</v>
      </c>
      <c r="E91" s="36"/>
      <c r="F91" s="192" t="s">
        <v>130</v>
      </c>
      <c r="G91" s="36"/>
      <c r="H91" s="36"/>
      <c r="I91" s="188"/>
      <c r="J91" s="36"/>
      <c r="K91" s="36"/>
      <c r="L91" s="39"/>
      <c r="M91" s="189"/>
      <c r="N91" s="190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122</v>
      </c>
      <c r="AU91" s="17" t="s">
        <v>82</v>
      </c>
    </row>
    <row r="92" spans="1:65" s="13" customFormat="1" ht="11.25">
      <c r="B92" s="193"/>
      <c r="C92" s="194"/>
      <c r="D92" s="186" t="s">
        <v>124</v>
      </c>
      <c r="E92" s="195" t="s">
        <v>19</v>
      </c>
      <c r="F92" s="196" t="s">
        <v>131</v>
      </c>
      <c r="G92" s="194"/>
      <c r="H92" s="197">
        <v>7558</v>
      </c>
      <c r="I92" s="198"/>
      <c r="J92" s="194"/>
      <c r="K92" s="194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124</v>
      </c>
      <c r="AU92" s="203" t="s">
        <v>82</v>
      </c>
      <c r="AV92" s="13" t="s">
        <v>82</v>
      </c>
      <c r="AW92" s="13" t="s">
        <v>33</v>
      </c>
      <c r="AX92" s="13" t="s">
        <v>79</v>
      </c>
      <c r="AY92" s="203" t="s">
        <v>111</v>
      </c>
    </row>
    <row r="93" spans="1:65" s="2" customFormat="1" ht="16.5" customHeight="1">
      <c r="A93" s="34"/>
      <c r="B93" s="35"/>
      <c r="C93" s="204" t="s">
        <v>132</v>
      </c>
      <c r="D93" s="204" t="s">
        <v>133</v>
      </c>
      <c r="E93" s="205" t="s">
        <v>134</v>
      </c>
      <c r="F93" s="206" t="s">
        <v>135</v>
      </c>
      <c r="G93" s="207" t="s">
        <v>136</v>
      </c>
      <c r="H93" s="208">
        <v>155.69499999999999</v>
      </c>
      <c r="I93" s="209"/>
      <c r="J93" s="210">
        <f>ROUND(I93*H93,2)</f>
        <v>0</v>
      </c>
      <c r="K93" s="206" t="s">
        <v>117</v>
      </c>
      <c r="L93" s="211"/>
      <c r="M93" s="212" t="s">
        <v>19</v>
      </c>
      <c r="N93" s="213" t="s">
        <v>42</v>
      </c>
      <c r="O93" s="64"/>
      <c r="P93" s="182">
        <f>O93*H93</f>
        <v>0</v>
      </c>
      <c r="Q93" s="182">
        <v>1E-3</v>
      </c>
      <c r="R93" s="182">
        <f>Q93*H93</f>
        <v>0.155695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137</v>
      </c>
      <c r="AT93" s="184" t="s">
        <v>133</v>
      </c>
      <c r="AU93" s="184" t="s">
        <v>82</v>
      </c>
      <c r="AY93" s="17" t="s">
        <v>111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79</v>
      </c>
      <c r="BK93" s="185">
        <f>ROUND(I93*H93,2)</f>
        <v>0</v>
      </c>
      <c r="BL93" s="17" t="s">
        <v>118</v>
      </c>
      <c r="BM93" s="184" t="s">
        <v>138</v>
      </c>
    </row>
    <row r="94" spans="1:65" s="2" customFormat="1" ht="11.25">
      <c r="A94" s="34"/>
      <c r="B94" s="35"/>
      <c r="C94" s="36"/>
      <c r="D94" s="186" t="s">
        <v>120</v>
      </c>
      <c r="E94" s="36"/>
      <c r="F94" s="187" t="s">
        <v>135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120</v>
      </c>
      <c r="AU94" s="17" t="s">
        <v>82</v>
      </c>
    </row>
    <row r="95" spans="1:65" s="2" customFormat="1" ht="19.5">
      <c r="A95" s="34"/>
      <c r="B95" s="35"/>
      <c r="C95" s="36"/>
      <c r="D95" s="186" t="s">
        <v>139</v>
      </c>
      <c r="E95" s="36"/>
      <c r="F95" s="214" t="s">
        <v>140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139</v>
      </c>
      <c r="AU95" s="17" t="s">
        <v>82</v>
      </c>
    </row>
    <row r="96" spans="1:65" s="13" customFormat="1" ht="11.25">
      <c r="B96" s="193"/>
      <c r="C96" s="194"/>
      <c r="D96" s="186" t="s">
        <v>124</v>
      </c>
      <c r="E96" s="195" t="s">
        <v>19</v>
      </c>
      <c r="F96" s="196" t="s">
        <v>141</v>
      </c>
      <c r="G96" s="194"/>
      <c r="H96" s="197">
        <v>155.69499999999999</v>
      </c>
      <c r="I96" s="198"/>
      <c r="J96" s="194"/>
      <c r="K96" s="194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124</v>
      </c>
      <c r="AU96" s="203" t="s">
        <v>82</v>
      </c>
      <c r="AV96" s="13" t="s">
        <v>82</v>
      </c>
      <c r="AW96" s="13" t="s">
        <v>33</v>
      </c>
      <c r="AX96" s="13" t="s">
        <v>79</v>
      </c>
      <c r="AY96" s="203" t="s">
        <v>111</v>
      </c>
    </row>
    <row r="97" spans="1:65" s="2" customFormat="1" ht="21.75" customHeight="1">
      <c r="A97" s="34"/>
      <c r="B97" s="35"/>
      <c r="C97" s="173" t="s">
        <v>118</v>
      </c>
      <c r="D97" s="173" t="s">
        <v>113</v>
      </c>
      <c r="E97" s="174" t="s">
        <v>142</v>
      </c>
      <c r="F97" s="175" t="s">
        <v>143</v>
      </c>
      <c r="G97" s="176" t="s">
        <v>144</v>
      </c>
      <c r="H97" s="177">
        <v>107</v>
      </c>
      <c r="I97" s="178"/>
      <c r="J97" s="179">
        <f>ROUND(I97*H97,2)</f>
        <v>0</v>
      </c>
      <c r="K97" s="175" t="s">
        <v>117</v>
      </c>
      <c r="L97" s="39"/>
      <c r="M97" s="180" t="s">
        <v>19</v>
      </c>
      <c r="N97" s="181" t="s">
        <v>42</v>
      </c>
      <c r="O97" s="64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118</v>
      </c>
      <c r="AT97" s="184" t="s">
        <v>113</v>
      </c>
      <c r="AU97" s="184" t="s">
        <v>82</v>
      </c>
      <c r="AY97" s="17" t="s">
        <v>111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7" t="s">
        <v>79</v>
      </c>
      <c r="BK97" s="185">
        <f>ROUND(I97*H97,2)</f>
        <v>0</v>
      </c>
      <c r="BL97" s="17" t="s">
        <v>118</v>
      </c>
      <c r="BM97" s="184" t="s">
        <v>145</v>
      </c>
    </row>
    <row r="98" spans="1:65" s="2" customFormat="1" ht="19.5">
      <c r="A98" s="34"/>
      <c r="B98" s="35"/>
      <c r="C98" s="36"/>
      <c r="D98" s="186" t="s">
        <v>120</v>
      </c>
      <c r="E98" s="36"/>
      <c r="F98" s="187" t="s">
        <v>146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120</v>
      </c>
      <c r="AU98" s="17" t="s">
        <v>82</v>
      </c>
    </row>
    <row r="99" spans="1:65" s="2" customFormat="1" ht="11.25">
      <c r="A99" s="34"/>
      <c r="B99" s="35"/>
      <c r="C99" s="36"/>
      <c r="D99" s="191" t="s">
        <v>122</v>
      </c>
      <c r="E99" s="36"/>
      <c r="F99" s="192" t="s">
        <v>147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122</v>
      </c>
      <c r="AU99" s="17" t="s">
        <v>82</v>
      </c>
    </row>
    <row r="100" spans="1:65" s="13" customFormat="1" ht="11.25">
      <c r="B100" s="193"/>
      <c r="C100" s="194"/>
      <c r="D100" s="186" t="s">
        <v>124</v>
      </c>
      <c r="E100" s="195" t="s">
        <v>19</v>
      </c>
      <c r="F100" s="196" t="s">
        <v>148</v>
      </c>
      <c r="G100" s="194"/>
      <c r="H100" s="197">
        <v>107</v>
      </c>
      <c r="I100" s="198"/>
      <c r="J100" s="194"/>
      <c r="K100" s="194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124</v>
      </c>
      <c r="AU100" s="203" t="s">
        <v>82</v>
      </c>
      <c r="AV100" s="13" t="s">
        <v>82</v>
      </c>
      <c r="AW100" s="13" t="s">
        <v>33</v>
      </c>
      <c r="AX100" s="13" t="s">
        <v>79</v>
      </c>
      <c r="AY100" s="203" t="s">
        <v>111</v>
      </c>
    </row>
    <row r="101" spans="1:65" s="2" customFormat="1" ht="16.5" customHeight="1">
      <c r="A101" s="34"/>
      <c r="B101" s="35"/>
      <c r="C101" s="173" t="s">
        <v>149</v>
      </c>
      <c r="D101" s="173" t="s">
        <v>113</v>
      </c>
      <c r="E101" s="174" t="s">
        <v>150</v>
      </c>
      <c r="F101" s="175" t="s">
        <v>151</v>
      </c>
      <c r="G101" s="176" t="s">
        <v>116</v>
      </c>
      <c r="H101" s="177">
        <v>7558</v>
      </c>
      <c r="I101" s="178"/>
      <c r="J101" s="179">
        <f>ROUND(I101*H101,2)</f>
        <v>0</v>
      </c>
      <c r="K101" s="175" t="s">
        <v>117</v>
      </c>
      <c r="L101" s="39"/>
      <c r="M101" s="180" t="s">
        <v>19</v>
      </c>
      <c r="N101" s="181" t="s">
        <v>42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118</v>
      </c>
      <c r="AT101" s="184" t="s">
        <v>113</v>
      </c>
      <c r="AU101" s="184" t="s">
        <v>82</v>
      </c>
      <c r="AY101" s="17" t="s">
        <v>111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79</v>
      </c>
      <c r="BK101" s="185">
        <f>ROUND(I101*H101,2)</f>
        <v>0</v>
      </c>
      <c r="BL101" s="17" t="s">
        <v>118</v>
      </c>
      <c r="BM101" s="184" t="s">
        <v>152</v>
      </c>
    </row>
    <row r="102" spans="1:65" s="2" customFormat="1" ht="11.25">
      <c r="A102" s="34"/>
      <c r="B102" s="35"/>
      <c r="C102" s="36"/>
      <c r="D102" s="186" t="s">
        <v>120</v>
      </c>
      <c r="E102" s="36"/>
      <c r="F102" s="187" t="s">
        <v>153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120</v>
      </c>
      <c r="AU102" s="17" t="s">
        <v>82</v>
      </c>
    </row>
    <row r="103" spans="1:65" s="2" customFormat="1" ht="11.25">
      <c r="A103" s="34"/>
      <c r="B103" s="35"/>
      <c r="C103" s="36"/>
      <c r="D103" s="191" t="s">
        <v>122</v>
      </c>
      <c r="E103" s="36"/>
      <c r="F103" s="192" t="s">
        <v>154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122</v>
      </c>
      <c r="AU103" s="17" t="s">
        <v>82</v>
      </c>
    </row>
    <row r="104" spans="1:65" s="13" customFormat="1" ht="11.25">
      <c r="B104" s="193"/>
      <c r="C104" s="194"/>
      <c r="D104" s="186" t="s">
        <v>124</v>
      </c>
      <c r="E104" s="195" t="s">
        <v>19</v>
      </c>
      <c r="F104" s="196" t="s">
        <v>131</v>
      </c>
      <c r="G104" s="194"/>
      <c r="H104" s="197">
        <v>7558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124</v>
      </c>
      <c r="AU104" s="203" t="s">
        <v>82</v>
      </c>
      <c r="AV104" s="13" t="s">
        <v>82</v>
      </c>
      <c r="AW104" s="13" t="s">
        <v>33</v>
      </c>
      <c r="AX104" s="13" t="s">
        <v>79</v>
      </c>
      <c r="AY104" s="203" t="s">
        <v>111</v>
      </c>
    </row>
    <row r="105" spans="1:65" s="2" customFormat="1" ht="16.5" customHeight="1">
      <c r="A105" s="34"/>
      <c r="B105" s="35"/>
      <c r="C105" s="173" t="s">
        <v>155</v>
      </c>
      <c r="D105" s="173" t="s">
        <v>113</v>
      </c>
      <c r="E105" s="174" t="s">
        <v>156</v>
      </c>
      <c r="F105" s="175" t="s">
        <v>157</v>
      </c>
      <c r="G105" s="176" t="s">
        <v>116</v>
      </c>
      <c r="H105" s="177">
        <v>7558</v>
      </c>
      <c r="I105" s="178"/>
      <c r="J105" s="179">
        <f>ROUND(I105*H105,2)</f>
        <v>0</v>
      </c>
      <c r="K105" s="175" t="s">
        <v>117</v>
      </c>
      <c r="L105" s="39"/>
      <c r="M105" s="180" t="s">
        <v>19</v>
      </c>
      <c r="N105" s="181" t="s">
        <v>42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118</v>
      </c>
      <c r="AT105" s="184" t="s">
        <v>113</v>
      </c>
      <c r="AU105" s="184" t="s">
        <v>82</v>
      </c>
      <c r="AY105" s="17" t="s">
        <v>111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79</v>
      </c>
      <c r="BK105" s="185">
        <f>ROUND(I105*H105,2)</f>
        <v>0</v>
      </c>
      <c r="BL105" s="17" t="s">
        <v>118</v>
      </c>
      <c r="BM105" s="184" t="s">
        <v>158</v>
      </c>
    </row>
    <row r="106" spans="1:65" s="2" customFormat="1" ht="11.25">
      <c r="A106" s="34"/>
      <c r="B106" s="35"/>
      <c r="C106" s="36"/>
      <c r="D106" s="186" t="s">
        <v>120</v>
      </c>
      <c r="E106" s="36"/>
      <c r="F106" s="187" t="s">
        <v>159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120</v>
      </c>
      <c r="AU106" s="17" t="s">
        <v>82</v>
      </c>
    </row>
    <row r="107" spans="1:65" s="2" customFormat="1" ht="11.25">
      <c r="A107" s="34"/>
      <c r="B107" s="35"/>
      <c r="C107" s="36"/>
      <c r="D107" s="191" t="s">
        <v>122</v>
      </c>
      <c r="E107" s="36"/>
      <c r="F107" s="192" t="s">
        <v>160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122</v>
      </c>
      <c r="AU107" s="17" t="s">
        <v>82</v>
      </c>
    </row>
    <row r="108" spans="1:65" s="2" customFormat="1" ht="16.5" customHeight="1">
      <c r="A108" s="34"/>
      <c r="B108" s="35"/>
      <c r="C108" s="173" t="s">
        <v>161</v>
      </c>
      <c r="D108" s="173" t="s">
        <v>113</v>
      </c>
      <c r="E108" s="174" t="s">
        <v>162</v>
      </c>
      <c r="F108" s="175" t="s">
        <v>163</v>
      </c>
      <c r="G108" s="176" t="s">
        <v>116</v>
      </c>
      <c r="H108" s="177">
        <v>7558</v>
      </c>
      <c r="I108" s="178"/>
      <c r="J108" s="179">
        <f>ROUND(I108*H108,2)</f>
        <v>0</v>
      </c>
      <c r="K108" s="175" t="s">
        <v>117</v>
      </c>
      <c r="L108" s="39"/>
      <c r="M108" s="180" t="s">
        <v>19</v>
      </c>
      <c r="N108" s="181" t="s">
        <v>42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118</v>
      </c>
      <c r="AT108" s="184" t="s">
        <v>113</v>
      </c>
      <c r="AU108" s="184" t="s">
        <v>82</v>
      </c>
      <c r="AY108" s="17" t="s">
        <v>111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79</v>
      </c>
      <c r="BK108" s="185">
        <f>ROUND(I108*H108,2)</f>
        <v>0</v>
      </c>
      <c r="BL108" s="17" t="s">
        <v>118</v>
      </c>
      <c r="BM108" s="184" t="s">
        <v>164</v>
      </c>
    </row>
    <row r="109" spans="1:65" s="2" customFormat="1" ht="11.25">
      <c r="A109" s="34"/>
      <c r="B109" s="35"/>
      <c r="C109" s="36"/>
      <c r="D109" s="186" t="s">
        <v>120</v>
      </c>
      <c r="E109" s="36"/>
      <c r="F109" s="187" t="s">
        <v>165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120</v>
      </c>
      <c r="AU109" s="17" t="s">
        <v>82</v>
      </c>
    </row>
    <row r="110" spans="1:65" s="2" customFormat="1" ht="11.25">
      <c r="A110" s="34"/>
      <c r="B110" s="35"/>
      <c r="C110" s="36"/>
      <c r="D110" s="191" t="s">
        <v>122</v>
      </c>
      <c r="E110" s="36"/>
      <c r="F110" s="192" t="s">
        <v>166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122</v>
      </c>
      <c r="AU110" s="17" t="s">
        <v>82</v>
      </c>
    </row>
    <row r="111" spans="1:65" s="2" customFormat="1" ht="16.5" customHeight="1">
      <c r="A111" s="34"/>
      <c r="B111" s="35"/>
      <c r="C111" s="173" t="s">
        <v>137</v>
      </c>
      <c r="D111" s="173" t="s">
        <v>113</v>
      </c>
      <c r="E111" s="174" t="s">
        <v>167</v>
      </c>
      <c r="F111" s="175" t="s">
        <v>168</v>
      </c>
      <c r="G111" s="176" t="s">
        <v>116</v>
      </c>
      <c r="H111" s="177">
        <v>7558</v>
      </c>
      <c r="I111" s="178"/>
      <c r="J111" s="179">
        <f>ROUND(I111*H111,2)</f>
        <v>0</v>
      </c>
      <c r="K111" s="175" t="s">
        <v>117</v>
      </c>
      <c r="L111" s="39"/>
      <c r="M111" s="180" t="s">
        <v>19</v>
      </c>
      <c r="N111" s="181" t="s">
        <v>42</v>
      </c>
      <c r="O111" s="64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118</v>
      </c>
      <c r="AT111" s="184" t="s">
        <v>113</v>
      </c>
      <c r="AU111" s="184" t="s">
        <v>82</v>
      </c>
      <c r="AY111" s="17" t="s">
        <v>111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7" t="s">
        <v>79</v>
      </c>
      <c r="BK111" s="185">
        <f>ROUND(I111*H111,2)</f>
        <v>0</v>
      </c>
      <c r="BL111" s="17" t="s">
        <v>118</v>
      </c>
      <c r="BM111" s="184" t="s">
        <v>169</v>
      </c>
    </row>
    <row r="112" spans="1:65" s="2" customFormat="1" ht="11.25">
      <c r="A112" s="34"/>
      <c r="B112" s="35"/>
      <c r="C112" s="36"/>
      <c r="D112" s="186" t="s">
        <v>120</v>
      </c>
      <c r="E112" s="36"/>
      <c r="F112" s="187" t="s">
        <v>170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120</v>
      </c>
      <c r="AU112" s="17" t="s">
        <v>82</v>
      </c>
    </row>
    <row r="113" spans="1:65" s="2" customFormat="1" ht="11.25">
      <c r="A113" s="34"/>
      <c r="B113" s="35"/>
      <c r="C113" s="36"/>
      <c r="D113" s="191" t="s">
        <v>122</v>
      </c>
      <c r="E113" s="36"/>
      <c r="F113" s="192" t="s">
        <v>171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122</v>
      </c>
      <c r="AU113" s="17" t="s">
        <v>82</v>
      </c>
    </row>
    <row r="114" spans="1:65" s="2" customFormat="1" ht="19.5">
      <c r="A114" s="34"/>
      <c r="B114" s="35"/>
      <c r="C114" s="36"/>
      <c r="D114" s="186" t="s">
        <v>139</v>
      </c>
      <c r="E114" s="36"/>
      <c r="F114" s="214" t="s">
        <v>172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139</v>
      </c>
      <c r="AU114" s="17" t="s">
        <v>82</v>
      </c>
    </row>
    <row r="115" spans="1:65" s="2" customFormat="1" ht="16.5" customHeight="1">
      <c r="A115" s="34"/>
      <c r="B115" s="35"/>
      <c r="C115" s="173" t="s">
        <v>173</v>
      </c>
      <c r="D115" s="173" t="s">
        <v>113</v>
      </c>
      <c r="E115" s="174" t="s">
        <v>174</v>
      </c>
      <c r="F115" s="175" t="s">
        <v>175</v>
      </c>
      <c r="G115" s="176" t="s">
        <v>144</v>
      </c>
      <c r="H115" s="177">
        <v>107</v>
      </c>
      <c r="I115" s="178"/>
      <c r="J115" s="179">
        <f>ROUND(I115*H115,2)</f>
        <v>0</v>
      </c>
      <c r="K115" s="175" t="s">
        <v>117</v>
      </c>
      <c r="L115" s="39"/>
      <c r="M115" s="180" t="s">
        <v>19</v>
      </c>
      <c r="N115" s="181" t="s">
        <v>42</v>
      </c>
      <c r="O115" s="64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118</v>
      </c>
      <c r="AT115" s="184" t="s">
        <v>113</v>
      </c>
      <c r="AU115" s="184" t="s">
        <v>82</v>
      </c>
      <c r="AY115" s="17" t="s">
        <v>111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7" t="s">
        <v>79</v>
      </c>
      <c r="BK115" s="185">
        <f>ROUND(I115*H115,2)</f>
        <v>0</v>
      </c>
      <c r="BL115" s="17" t="s">
        <v>118</v>
      </c>
      <c r="BM115" s="184" t="s">
        <v>176</v>
      </c>
    </row>
    <row r="116" spans="1:65" s="2" customFormat="1" ht="11.25">
      <c r="A116" s="34"/>
      <c r="B116" s="35"/>
      <c r="C116" s="36"/>
      <c r="D116" s="186" t="s">
        <v>120</v>
      </c>
      <c r="E116" s="36"/>
      <c r="F116" s="187" t="s">
        <v>177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120</v>
      </c>
      <c r="AU116" s="17" t="s">
        <v>82</v>
      </c>
    </row>
    <row r="117" spans="1:65" s="2" customFormat="1" ht="11.25">
      <c r="A117" s="34"/>
      <c r="B117" s="35"/>
      <c r="C117" s="36"/>
      <c r="D117" s="191" t="s">
        <v>122</v>
      </c>
      <c r="E117" s="36"/>
      <c r="F117" s="192" t="s">
        <v>178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122</v>
      </c>
      <c r="AU117" s="17" t="s">
        <v>82</v>
      </c>
    </row>
    <row r="118" spans="1:65" s="13" customFormat="1" ht="11.25">
      <c r="B118" s="193"/>
      <c r="C118" s="194"/>
      <c r="D118" s="186" t="s">
        <v>124</v>
      </c>
      <c r="E118" s="195" t="s">
        <v>19</v>
      </c>
      <c r="F118" s="196" t="s">
        <v>148</v>
      </c>
      <c r="G118" s="194"/>
      <c r="H118" s="197">
        <v>107</v>
      </c>
      <c r="I118" s="198"/>
      <c r="J118" s="194"/>
      <c r="K118" s="194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124</v>
      </c>
      <c r="AU118" s="203" t="s">
        <v>82</v>
      </c>
      <c r="AV118" s="13" t="s">
        <v>82</v>
      </c>
      <c r="AW118" s="13" t="s">
        <v>33</v>
      </c>
      <c r="AX118" s="13" t="s">
        <v>79</v>
      </c>
      <c r="AY118" s="203" t="s">
        <v>111</v>
      </c>
    </row>
    <row r="119" spans="1:65" s="2" customFormat="1" ht="16.5" customHeight="1">
      <c r="A119" s="34"/>
      <c r="B119" s="35"/>
      <c r="C119" s="204" t="s">
        <v>179</v>
      </c>
      <c r="D119" s="204" t="s">
        <v>133</v>
      </c>
      <c r="E119" s="205" t="s">
        <v>180</v>
      </c>
      <c r="F119" s="206" t="s">
        <v>181</v>
      </c>
      <c r="G119" s="207" t="s">
        <v>144</v>
      </c>
      <c r="H119" s="208">
        <v>107</v>
      </c>
      <c r="I119" s="209"/>
      <c r="J119" s="210">
        <f>ROUND(I119*H119,2)</f>
        <v>0</v>
      </c>
      <c r="K119" s="206" t="s">
        <v>19</v>
      </c>
      <c r="L119" s="211"/>
      <c r="M119" s="212" t="s">
        <v>19</v>
      </c>
      <c r="N119" s="213" t="s">
        <v>42</v>
      </c>
      <c r="O119" s="64"/>
      <c r="P119" s="182">
        <f>O119*H119</f>
        <v>0</v>
      </c>
      <c r="Q119" s="182">
        <v>0.03</v>
      </c>
      <c r="R119" s="182">
        <f>Q119*H119</f>
        <v>3.21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137</v>
      </c>
      <c r="AT119" s="184" t="s">
        <v>133</v>
      </c>
      <c r="AU119" s="184" t="s">
        <v>82</v>
      </c>
      <c r="AY119" s="17" t="s">
        <v>111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7" t="s">
        <v>79</v>
      </c>
      <c r="BK119" s="185">
        <f>ROUND(I119*H119,2)</f>
        <v>0</v>
      </c>
      <c r="BL119" s="17" t="s">
        <v>118</v>
      </c>
      <c r="BM119" s="184" t="s">
        <v>182</v>
      </c>
    </row>
    <row r="120" spans="1:65" s="2" customFormat="1" ht="11.25">
      <c r="A120" s="34"/>
      <c r="B120" s="35"/>
      <c r="C120" s="36"/>
      <c r="D120" s="186" t="s">
        <v>120</v>
      </c>
      <c r="E120" s="36"/>
      <c r="F120" s="187" t="s">
        <v>181</v>
      </c>
      <c r="G120" s="36"/>
      <c r="H120" s="36"/>
      <c r="I120" s="188"/>
      <c r="J120" s="36"/>
      <c r="K120" s="36"/>
      <c r="L120" s="39"/>
      <c r="M120" s="189"/>
      <c r="N120" s="190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120</v>
      </c>
      <c r="AU120" s="17" t="s">
        <v>82</v>
      </c>
    </row>
    <row r="121" spans="1:65" s="2" customFormat="1" ht="39">
      <c r="A121" s="34"/>
      <c r="B121" s="35"/>
      <c r="C121" s="36"/>
      <c r="D121" s="186" t="s">
        <v>139</v>
      </c>
      <c r="E121" s="36"/>
      <c r="F121" s="214" t="s">
        <v>183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139</v>
      </c>
      <c r="AU121" s="17" t="s">
        <v>82</v>
      </c>
    </row>
    <row r="122" spans="1:65" s="2" customFormat="1" ht="16.5" customHeight="1">
      <c r="A122" s="34"/>
      <c r="B122" s="35"/>
      <c r="C122" s="173" t="s">
        <v>184</v>
      </c>
      <c r="D122" s="173" t="s">
        <v>113</v>
      </c>
      <c r="E122" s="174" t="s">
        <v>185</v>
      </c>
      <c r="F122" s="175" t="s">
        <v>186</v>
      </c>
      <c r="G122" s="176" t="s">
        <v>144</v>
      </c>
      <c r="H122" s="177">
        <v>107</v>
      </c>
      <c r="I122" s="178"/>
      <c r="J122" s="179">
        <f>ROUND(I122*H122,2)</f>
        <v>0</v>
      </c>
      <c r="K122" s="175" t="s">
        <v>117</v>
      </c>
      <c r="L122" s="39"/>
      <c r="M122" s="180" t="s">
        <v>19</v>
      </c>
      <c r="N122" s="181" t="s">
        <v>42</v>
      </c>
      <c r="O122" s="64"/>
      <c r="P122" s="182">
        <f>O122*H122</f>
        <v>0</v>
      </c>
      <c r="Q122" s="182">
        <v>6.0000000000000002E-5</v>
      </c>
      <c r="R122" s="182">
        <f>Q122*H122</f>
        <v>6.4200000000000004E-3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118</v>
      </c>
      <c r="AT122" s="184" t="s">
        <v>113</v>
      </c>
      <c r="AU122" s="184" t="s">
        <v>82</v>
      </c>
      <c r="AY122" s="17" t="s">
        <v>111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79</v>
      </c>
      <c r="BK122" s="185">
        <f>ROUND(I122*H122,2)</f>
        <v>0</v>
      </c>
      <c r="BL122" s="17" t="s">
        <v>118</v>
      </c>
      <c r="BM122" s="184" t="s">
        <v>187</v>
      </c>
    </row>
    <row r="123" spans="1:65" s="2" customFormat="1" ht="11.25">
      <c r="A123" s="34"/>
      <c r="B123" s="35"/>
      <c r="C123" s="36"/>
      <c r="D123" s="186" t="s">
        <v>120</v>
      </c>
      <c r="E123" s="36"/>
      <c r="F123" s="187" t="s">
        <v>188</v>
      </c>
      <c r="G123" s="36"/>
      <c r="H123" s="36"/>
      <c r="I123" s="188"/>
      <c r="J123" s="36"/>
      <c r="K123" s="36"/>
      <c r="L123" s="39"/>
      <c r="M123" s="189"/>
      <c r="N123" s="190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120</v>
      </c>
      <c r="AU123" s="17" t="s">
        <v>82</v>
      </c>
    </row>
    <row r="124" spans="1:65" s="2" customFormat="1" ht="11.25">
      <c r="A124" s="34"/>
      <c r="B124" s="35"/>
      <c r="C124" s="36"/>
      <c r="D124" s="191" t="s">
        <v>122</v>
      </c>
      <c r="E124" s="36"/>
      <c r="F124" s="192" t="s">
        <v>189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122</v>
      </c>
      <c r="AU124" s="17" t="s">
        <v>82</v>
      </c>
    </row>
    <row r="125" spans="1:65" s="2" customFormat="1" ht="19.5">
      <c r="A125" s="34"/>
      <c r="B125" s="35"/>
      <c r="C125" s="36"/>
      <c r="D125" s="186" t="s">
        <v>139</v>
      </c>
      <c r="E125" s="36"/>
      <c r="F125" s="214" t="s">
        <v>190</v>
      </c>
      <c r="G125" s="36"/>
      <c r="H125" s="36"/>
      <c r="I125" s="188"/>
      <c r="J125" s="36"/>
      <c r="K125" s="36"/>
      <c r="L125" s="39"/>
      <c r="M125" s="189"/>
      <c r="N125" s="190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139</v>
      </c>
      <c r="AU125" s="17" t="s">
        <v>82</v>
      </c>
    </row>
    <row r="126" spans="1:65" s="13" customFormat="1" ht="11.25">
      <c r="B126" s="193"/>
      <c r="C126" s="194"/>
      <c r="D126" s="186" t="s">
        <v>124</v>
      </c>
      <c r="E126" s="195" t="s">
        <v>19</v>
      </c>
      <c r="F126" s="196" t="s">
        <v>148</v>
      </c>
      <c r="G126" s="194"/>
      <c r="H126" s="197">
        <v>107</v>
      </c>
      <c r="I126" s="198"/>
      <c r="J126" s="194"/>
      <c r="K126" s="194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124</v>
      </c>
      <c r="AU126" s="203" t="s">
        <v>82</v>
      </c>
      <c r="AV126" s="13" t="s">
        <v>82</v>
      </c>
      <c r="AW126" s="13" t="s">
        <v>33</v>
      </c>
      <c r="AX126" s="13" t="s">
        <v>79</v>
      </c>
      <c r="AY126" s="203" t="s">
        <v>111</v>
      </c>
    </row>
    <row r="127" spans="1:65" s="2" customFormat="1" ht="16.5" customHeight="1">
      <c r="A127" s="34"/>
      <c r="B127" s="35"/>
      <c r="C127" s="204" t="s">
        <v>191</v>
      </c>
      <c r="D127" s="204" t="s">
        <v>133</v>
      </c>
      <c r="E127" s="205" t="s">
        <v>192</v>
      </c>
      <c r="F127" s="206" t="s">
        <v>193</v>
      </c>
      <c r="G127" s="207" t="s">
        <v>144</v>
      </c>
      <c r="H127" s="208">
        <v>321</v>
      </c>
      <c r="I127" s="209"/>
      <c r="J127" s="210">
        <f>ROUND(I127*H127,2)</f>
        <v>0</v>
      </c>
      <c r="K127" s="206" t="s">
        <v>117</v>
      </c>
      <c r="L127" s="211"/>
      <c r="M127" s="212" t="s">
        <v>19</v>
      </c>
      <c r="N127" s="213" t="s">
        <v>42</v>
      </c>
      <c r="O127" s="64"/>
      <c r="P127" s="182">
        <f>O127*H127</f>
        <v>0</v>
      </c>
      <c r="Q127" s="182">
        <v>5.8999999999999999E-3</v>
      </c>
      <c r="R127" s="182">
        <f>Q127*H127</f>
        <v>1.8938999999999999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137</v>
      </c>
      <c r="AT127" s="184" t="s">
        <v>133</v>
      </c>
      <c r="AU127" s="184" t="s">
        <v>82</v>
      </c>
      <c r="AY127" s="17" t="s">
        <v>111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79</v>
      </c>
      <c r="BK127" s="185">
        <f>ROUND(I127*H127,2)</f>
        <v>0</v>
      </c>
      <c r="BL127" s="17" t="s">
        <v>118</v>
      </c>
      <c r="BM127" s="184" t="s">
        <v>194</v>
      </c>
    </row>
    <row r="128" spans="1:65" s="2" customFormat="1" ht="11.25">
      <c r="A128" s="34"/>
      <c r="B128" s="35"/>
      <c r="C128" s="36"/>
      <c r="D128" s="186" t="s">
        <v>120</v>
      </c>
      <c r="E128" s="36"/>
      <c r="F128" s="187" t="s">
        <v>193</v>
      </c>
      <c r="G128" s="36"/>
      <c r="H128" s="36"/>
      <c r="I128" s="188"/>
      <c r="J128" s="36"/>
      <c r="K128" s="36"/>
      <c r="L128" s="39"/>
      <c r="M128" s="189"/>
      <c r="N128" s="190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120</v>
      </c>
      <c r="AU128" s="17" t="s">
        <v>82</v>
      </c>
    </row>
    <row r="129" spans="1:65" s="13" customFormat="1" ht="11.25">
      <c r="B129" s="193"/>
      <c r="C129" s="194"/>
      <c r="D129" s="186" t="s">
        <v>124</v>
      </c>
      <c r="E129" s="195" t="s">
        <v>19</v>
      </c>
      <c r="F129" s="196" t="s">
        <v>195</v>
      </c>
      <c r="G129" s="194"/>
      <c r="H129" s="197">
        <v>321</v>
      </c>
      <c r="I129" s="198"/>
      <c r="J129" s="194"/>
      <c r="K129" s="194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124</v>
      </c>
      <c r="AU129" s="203" t="s">
        <v>82</v>
      </c>
      <c r="AV129" s="13" t="s">
        <v>82</v>
      </c>
      <c r="AW129" s="13" t="s">
        <v>33</v>
      </c>
      <c r="AX129" s="13" t="s">
        <v>79</v>
      </c>
      <c r="AY129" s="203" t="s">
        <v>111</v>
      </c>
    </row>
    <row r="130" spans="1:65" s="2" customFormat="1" ht="16.5" customHeight="1">
      <c r="A130" s="34"/>
      <c r="B130" s="35"/>
      <c r="C130" s="204" t="s">
        <v>196</v>
      </c>
      <c r="D130" s="204" t="s">
        <v>133</v>
      </c>
      <c r="E130" s="205" t="s">
        <v>197</v>
      </c>
      <c r="F130" s="206" t="s">
        <v>198</v>
      </c>
      <c r="G130" s="207" t="s">
        <v>144</v>
      </c>
      <c r="H130" s="208">
        <v>321</v>
      </c>
      <c r="I130" s="209"/>
      <c r="J130" s="210">
        <f>ROUND(I130*H130,2)</f>
        <v>0</v>
      </c>
      <c r="K130" s="206" t="s">
        <v>19</v>
      </c>
      <c r="L130" s="211"/>
      <c r="M130" s="212" t="s">
        <v>19</v>
      </c>
      <c r="N130" s="213" t="s">
        <v>42</v>
      </c>
      <c r="O130" s="64"/>
      <c r="P130" s="182">
        <f>O130*H130</f>
        <v>0</v>
      </c>
      <c r="Q130" s="182">
        <v>2E-3</v>
      </c>
      <c r="R130" s="182">
        <f>Q130*H130</f>
        <v>0.64200000000000002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137</v>
      </c>
      <c r="AT130" s="184" t="s">
        <v>133</v>
      </c>
      <c r="AU130" s="184" t="s">
        <v>82</v>
      </c>
      <c r="AY130" s="17" t="s">
        <v>111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79</v>
      </c>
      <c r="BK130" s="185">
        <f>ROUND(I130*H130,2)</f>
        <v>0</v>
      </c>
      <c r="BL130" s="17" t="s">
        <v>118</v>
      </c>
      <c r="BM130" s="184" t="s">
        <v>199</v>
      </c>
    </row>
    <row r="131" spans="1:65" s="2" customFormat="1" ht="11.25">
      <c r="A131" s="34"/>
      <c r="B131" s="35"/>
      <c r="C131" s="36"/>
      <c r="D131" s="186" t="s">
        <v>120</v>
      </c>
      <c r="E131" s="36"/>
      <c r="F131" s="187" t="s">
        <v>198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120</v>
      </c>
      <c r="AU131" s="17" t="s">
        <v>82</v>
      </c>
    </row>
    <row r="132" spans="1:65" s="13" customFormat="1" ht="11.25">
      <c r="B132" s="193"/>
      <c r="C132" s="194"/>
      <c r="D132" s="186" t="s">
        <v>124</v>
      </c>
      <c r="E132" s="195" t="s">
        <v>19</v>
      </c>
      <c r="F132" s="196" t="s">
        <v>200</v>
      </c>
      <c r="G132" s="194"/>
      <c r="H132" s="197">
        <v>321</v>
      </c>
      <c r="I132" s="198"/>
      <c r="J132" s="194"/>
      <c r="K132" s="194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124</v>
      </c>
      <c r="AU132" s="203" t="s">
        <v>82</v>
      </c>
      <c r="AV132" s="13" t="s">
        <v>82</v>
      </c>
      <c r="AW132" s="13" t="s">
        <v>33</v>
      </c>
      <c r="AX132" s="13" t="s">
        <v>79</v>
      </c>
      <c r="AY132" s="203" t="s">
        <v>111</v>
      </c>
    </row>
    <row r="133" spans="1:65" s="2" customFormat="1" ht="16.5" customHeight="1">
      <c r="A133" s="34"/>
      <c r="B133" s="35"/>
      <c r="C133" s="173" t="s">
        <v>201</v>
      </c>
      <c r="D133" s="173" t="s">
        <v>113</v>
      </c>
      <c r="E133" s="174" t="s">
        <v>202</v>
      </c>
      <c r="F133" s="175" t="s">
        <v>203</v>
      </c>
      <c r="G133" s="176" t="s">
        <v>144</v>
      </c>
      <c r="H133" s="177">
        <v>107</v>
      </c>
      <c r="I133" s="178"/>
      <c r="J133" s="179">
        <f>ROUND(I133*H133,2)</f>
        <v>0</v>
      </c>
      <c r="K133" s="175" t="s">
        <v>117</v>
      </c>
      <c r="L133" s="39"/>
      <c r="M133" s="180" t="s">
        <v>19</v>
      </c>
      <c r="N133" s="181" t="s">
        <v>42</v>
      </c>
      <c r="O133" s="64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118</v>
      </c>
      <c r="AT133" s="184" t="s">
        <v>113</v>
      </c>
      <c r="AU133" s="184" t="s">
        <v>82</v>
      </c>
      <c r="AY133" s="17" t="s">
        <v>111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79</v>
      </c>
      <c r="BK133" s="185">
        <f>ROUND(I133*H133,2)</f>
        <v>0</v>
      </c>
      <c r="BL133" s="17" t="s">
        <v>118</v>
      </c>
      <c r="BM133" s="184" t="s">
        <v>204</v>
      </c>
    </row>
    <row r="134" spans="1:65" s="2" customFormat="1" ht="11.25">
      <c r="A134" s="34"/>
      <c r="B134" s="35"/>
      <c r="C134" s="36"/>
      <c r="D134" s="186" t="s">
        <v>120</v>
      </c>
      <c r="E134" s="36"/>
      <c r="F134" s="187" t="s">
        <v>205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120</v>
      </c>
      <c r="AU134" s="17" t="s">
        <v>82</v>
      </c>
    </row>
    <row r="135" spans="1:65" s="2" customFormat="1" ht="11.25">
      <c r="A135" s="34"/>
      <c r="B135" s="35"/>
      <c r="C135" s="36"/>
      <c r="D135" s="191" t="s">
        <v>122</v>
      </c>
      <c r="E135" s="36"/>
      <c r="F135" s="192" t="s">
        <v>206</v>
      </c>
      <c r="G135" s="36"/>
      <c r="H135" s="36"/>
      <c r="I135" s="188"/>
      <c r="J135" s="36"/>
      <c r="K135" s="36"/>
      <c r="L135" s="39"/>
      <c r="M135" s="189"/>
      <c r="N135" s="190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122</v>
      </c>
      <c r="AU135" s="17" t="s">
        <v>82</v>
      </c>
    </row>
    <row r="136" spans="1:65" s="2" customFormat="1" ht="19.5">
      <c r="A136" s="34"/>
      <c r="B136" s="35"/>
      <c r="C136" s="36"/>
      <c r="D136" s="186" t="s">
        <v>139</v>
      </c>
      <c r="E136" s="36"/>
      <c r="F136" s="214" t="s">
        <v>207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139</v>
      </c>
      <c r="AU136" s="17" t="s">
        <v>82</v>
      </c>
    </row>
    <row r="137" spans="1:65" s="2" customFormat="1" ht="16.5" customHeight="1">
      <c r="A137" s="34"/>
      <c r="B137" s="35"/>
      <c r="C137" s="173" t="s">
        <v>8</v>
      </c>
      <c r="D137" s="173" t="s">
        <v>113</v>
      </c>
      <c r="E137" s="174" t="s">
        <v>208</v>
      </c>
      <c r="F137" s="175" t="s">
        <v>209</v>
      </c>
      <c r="G137" s="176" t="s">
        <v>144</v>
      </c>
      <c r="H137" s="177">
        <v>107</v>
      </c>
      <c r="I137" s="178"/>
      <c r="J137" s="179">
        <f>ROUND(I137*H137,2)</f>
        <v>0</v>
      </c>
      <c r="K137" s="175" t="s">
        <v>117</v>
      </c>
      <c r="L137" s="39"/>
      <c r="M137" s="180" t="s">
        <v>19</v>
      </c>
      <c r="N137" s="181" t="s">
        <v>42</v>
      </c>
      <c r="O137" s="64"/>
      <c r="P137" s="182">
        <f>O137*H137</f>
        <v>0</v>
      </c>
      <c r="Q137" s="182">
        <v>2.0799999999999998E-3</v>
      </c>
      <c r="R137" s="182">
        <f>Q137*H137</f>
        <v>0.22255999999999998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118</v>
      </c>
      <c r="AT137" s="184" t="s">
        <v>113</v>
      </c>
      <c r="AU137" s="184" t="s">
        <v>82</v>
      </c>
      <c r="AY137" s="17" t="s">
        <v>111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79</v>
      </c>
      <c r="BK137" s="185">
        <f>ROUND(I137*H137,2)</f>
        <v>0</v>
      </c>
      <c r="BL137" s="17" t="s">
        <v>118</v>
      </c>
      <c r="BM137" s="184" t="s">
        <v>210</v>
      </c>
    </row>
    <row r="138" spans="1:65" s="2" customFormat="1" ht="11.25">
      <c r="A138" s="34"/>
      <c r="B138" s="35"/>
      <c r="C138" s="36"/>
      <c r="D138" s="186" t="s">
        <v>120</v>
      </c>
      <c r="E138" s="36"/>
      <c r="F138" s="187" t="s">
        <v>211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120</v>
      </c>
      <c r="AU138" s="17" t="s">
        <v>82</v>
      </c>
    </row>
    <row r="139" spans="1:65" s="2" customFormat="1" ht="11.25">
      <c r="A139" s="34"/>
      <c r="B139" s="35"/>
      <c r="C139" s="36"/>
      <c r="D139" s="191" t="s">
        <v>122</v>
      </c>
      <c r="E139" s="36"/>
      <c r="F139" s="192" t="s">
        <v>212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122</v>
      </c>
      <c r="AU139" s="17" t="s">
        <v>82</v>
      </c>
    </row>
    <row r="140" spans="1:65" s="2" customFormat="1" ht="29.25">
      <c r="A140" s="34"/>
      <c r="B140" s="35"/>
      <c r="C140" s="36"/>
      <c r="D140" s="186" t="s">
        <v>139</v>
      </c>
      <c r="E140" s="36"/>
      <c r="F140" s="214" t="s">
        <v>213</v>
      </c>
      <c r="G140" s="36"/>
      <c r="H140" s="36"/>
      <c r="I140" s="188"/>
      <c r="J140" s="36"/>
      <c r="K140" s="36"/>
      <c r="L140" s="39"/>
      <c r="M140" s="189"/>
      <c r="N140" s="190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139</v>
      </c>
      <c r="AU140" s="17" t="s">
        <v>82</v>
      </c>
    </row>
    <row r="141" spans="1:65" s="2" customFormat="1" ht="16.5" customHeight="1">
      <c r="A141" s="34"/>
      <c r="B141" s="35"/>
      <c r="C141" s="173" t="s">
        <v>214</v>
      </c>
      <c r="D141" s="173" t="s">
        <v>113</v>
      </c>
      <c r="E141" s="174" t="s">
        <v>215</v>
      </c>
      <c r="F141" s="175" t="s">
        <v>216</v>
      </c>
      <c r="G141" s="176" t="s">
        <v>144</v>
      </c>
      <c r="H141" s="177">
        <v>214</v>
      </c>
      <c r="I141" s="178"/>
      <c r="J141" s="179">
        <f>ROUND(I141*H141,2)</f>
        <v>0</v>
      </c>
      <c r="K141" s="175" t="s">
        <v>117</v>
      </c>
      <c r="L141" s="39"/>
      <c r="M141" s="180" t="s">
        <v>19</v>
      </c>
      <c r="N141" s="181" t="s">
        <v>42</v>
      </c>
      <c r="O141" s="64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118</v>
      </c>
      <c r="AT141" s="184" t="s">
        <v>113</v>
      </c>
      <c r="AU141" s="184" t="s">
        <v>82</v>
      </c>
      <c r="AY141" s="17" t="s">
        <v>111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79</v>
      </c>
      <c r="BK141" s="185">
        <f>ROUND(I141*H141,2)</f>
        <v>0</v>
      </c>
      <c r="BL141" s="17" t="s">
        <v>118</v>
      </c>
      <c r="BM141" s="184" t="s">
        <v>217</v>
      </c>
    </row>
    <row r="142" spans="1:65" s="2" customFormat="1" ht="11.25">
      <c r="A142" s="34"/>
      <c r="B142" s="35"/>
      <c r="C142" s="36"/>
      <c r="D142" s="186" t="s">
        <v>120</v>
      </c>
      <c r="E142" s="36"/>
      <c r="F142" s="187" t="s">
        <v>218</v>
      </c>
      <c r="G142" s="36"/>
      <c r="H142" s="36"/>
      <c r="I142" s="188"/>
      <c r="J142" s="36"/>
      <c r="K142" s="36"/>
      <c r="L142" s="39"/>
      <c r="M142" s="189"/>
      <c r="N142" s="190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120</v>
      </c>
      <c r="AU142" s="17" t="s">
        <v>82</v>
      </c>
    </row>
    <row r="143" spans="1:65" s="2" customFormat="1" ht="11.25">
      <c r="A143" s="34"/>
      <c r="B143" s="35"/>
      <c r="C143" s="36"/>
      <c r="D143" s="191" t="s">
        <v>122</v>
      </c>
      <c r="E143" s="36"/>
      <c r="F143" s="192" t="s">
        <v>219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122</v>
      </c>
      <c r="AU143" s="17" t="s">
        <v>82</v>
      </c>
    </row>
    <row r="144" spans="1:65" s="13" customFormat="1" ht="11.25">
      <c r="B144" s="193"/>
      <c r="C144" s="194"/>
      <c r="D144" s="186" t="s">
        <v>124</v>
      </c>
      <c r="E144" s="195" t="s">
        <v>19</v>
      </c>
      <c r="F144" s="196" t="s">
        <v>220</v>
      </c>
      <c r="G144" s="194"/>
      <c r="H144" s="197">
        <v>107</v>
      </c>
      <c r="I144" s="198"/>
      <c r="J144" s="194"/>
      <c r="K144" s="194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124</v>
      </c>
      <c r="AU144" s="203" t="s">
        <v>82</v>
      </c>
      <c r="AV144" s="13" t="s">
        <v>82</v>
      </c>
      <c r="AW144" s="13" t="s">
        <v>33</v>
      </c>
      <c r="AX144" s="13" t="s">
        <v>71</v>
      </c>
      <c r="AY144" s="203" t="s">
        <v>111</v>
      </c>
    </row>
    <row r="145" spans="1:65" s="13" customFormat="1" ht="11.25">
      <c r="B145" s="193"/>
      <c r="C145" s="194"/>
      <c r="D145" s="186" t="s">
        <v>124</v>
      </c>
      <c r="E145" s="195" t="s">
        <v>19</v>
      </c>
      <c r="F145" s="196" t="s">
        <v>221</v>
      </c>
      <c r="G145" s="194"/>
      <c r="H145" s="197">
        <v>107</v>
      </c>
      <c r="I145" s="198"/>
      <c r="J145" s="194"/>
      <c r="K145" s="194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124</v>
      </c>
      <c r="AU145" s="203" t="s">
        <v>82</v>
      </c>
      <c r="AV145" s="13" t="s">
        <v>82</v>
      </c>
      <c r="AW145" s="13" t="s">
        <v>33</v>
      </c>
      <c r="AX145" s="13" t="s">
        <v>71</v>
      </c>
      <c r="AY145" s="203" t="s">
        <v>111</v>
      </c>
    </row>
    <row r="146" spans="1:65" s="2" customFormat="1" ht="16.5" customHeight="1">
      <c r="A146" s="34"/>
      <c r="B146" s="35"/>
      <c r="C146" s="204" t="s">
        <v>222</v>
      </c>
      <c r="D146" s="204" t="s">
        <v>133</v>
      </c>
      <c r="E146" s="205" t="s">
        <v>223</v>
      </c>
      <c r="F146" s="206" t="s">
        <v>224</v>
      </c>
      <c r="G146" s="207" t="s">
        <v>225</v>
      </c>
      <c r="H146" s="208">
        <v>642</v>
      </c>
      <c r="I146" s="209"/>
      <c r="J146" s="210">
        <f>ROUND(I146*H146,2)</f>
        <v>0</v>
      </c>
      <c r="K146" s="206" t="s">
        <v>19</v>
      </c>
      <c r="L146" s="211"/>
      <c r="M146" s="212" t="s">
        <v>19</v>
      </c>
      <c r="N146" s="213" t="s">
        <v>42</v>
      </c>
      <c r="O146" s="64"/>
      <c r="P146" s="182">
        <f>O146*H146</f>
        <v>0</v>
      </c>
      <c r="Q146" s="182">
        <v>1.0000000000000001E-5</v>
      </c>
      <c r="R146" s="182">
        <f>Q146*H146</f>
        <v>6.4200000000000004E-3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137</v>
      </c>
      <c r="AT146" s="184" t="s">
        <v>133</v>
      </c>
      <c r="AU146" s="184" t="s">
        <v>82</v>
      </c>
      <c r="AY146" s="17" t="s">
        <v>111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7" t="s">
        <v>79</v>
      </c>
      <c r="BK146" s="185">
        <f>ROUND(I146*H146,2)</f>
        <v>0</v>
      </c>
      <c r="BL146" s="17" t="s">
        <v>118</v>
      </c>
      <c r="BM146" s="184" t="s">
        <v>226</v>
      </c>
    </row>
    <row r="147" spans="1:65" s="2" customFormat="1" ht="11.25">
      <c r="A147" s="34"/>
      <c r="B147" s="35"/>
      <c r="C147" s="36"/>
      <c r="D147" s="186" t="s">
        <v>120</v>
      </c>
      <c r="E147" s="36"/>
      <c r="F147" s="187" t="s">
        <v>224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120</v>
      </c>
      <c r="AU147" s="17" t="s">
        <v>82</v>
      </c>
    </row>
    <row r="148" spans="1:65" s="13" customFormat="1" ht="11.25">
      <c r="B148" s="193"/>
      <c r="C148" s="194"/>
      <c r="D148" s="186" t="s">
        <v>124</v>
      </c>
      <c r="E148" s="195" t="s">
        <v>19</v>
      </c>
      <c r="F148" s="196" t="s">
        <v>227</v>
      </c>
      <c r="G148" s="194"/>
      <c r="H148" s="197">
        <v>642</v>
      </c>
      <c r="I148" s="198"/>
      <c r="J148" s="194"/>
      <c r="K148" s="194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124</v>
      </c>
      <c r="AU148" s="203" t="s">
        <v>82</v>
      </c>
      <c r="AV148" s="13" t="s">
        <v>82</v>
      </c>
      <c r="AW148" s="13" t="s">
        <v>33</v>
      </c>
      <c r="AX148" s="13" t="s">
        <v>79</v>
      </c>
      <c r="AY148" s="203" t="s">
        <v>111</v>
      </c>
    </row>
    <row r="149" spans="1:65" s="2" customFormat="1" ht="16.5" customHeight="1">
      <c r="A149" s="34"/>
      <c r="B149" s="35"/>
      <c r="C149" s="204" t="s">
        <v>228</v>
      </c>
      <c r="D149" s="204" t="s">
        <v>133</v>
      </c>
      <c r="E149" s="205" t="s">
        <v>229</v>
      </c>
      <c r="F149" s="206" t="s">
        <v>230</v>
      </c>
      <c r="G149" s="207" t="s">
        <v>136</v>
      </c>
      <c r="H149" s="208">
        <v>2.6749999999999998</v>
      </c>
      <c r="I149" s="209"/>
      <c r="J149" s="210">
        <f>ROUND(I149*H149,2)</f>
        <v>0</v>
      </c>
      <c r="K149" s="206" t="s">
        <v>19</v>
      </c>
      <c r="L149" s="211"/>
      <c r="M149" s="212" t="s">
        <v>19</v>
      </c>
      <c r="N149" s="213" t="s">
        <v>42</v>
      </c>
      <c r="O149" s="64"/>
      <c r="P149" s="182">
        <f>O149*H149</f>
        <v>0</v>
      </c>
      <c r="Q149" s="182">
        <v>1E-3</v>
      </c>
      <c r="R149" s="182">
        <f>Q149*H149</f>
        <v>2.6749999999999999E-3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137</v>
      </c>
      <c r="AT149" s="184" t="s">
        <v>133</v>
      </c>
      <c r="AU149" s="184" t="s">
        <v>82</v>
      </c>
      <c r="AY149" s="17" t="s">
        <v>111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79</v>
      </c>
      <c r="BK149" s="185">
        <f>ROUND(I149*H149,2)</f>
        <v>0</v>
      </c>
      <c r="BL149" s="17" t="s">
        <v>118</v>
      </c>
      <c r="BM149" s="184" t="s">
        <v>231</v>
      </c>
    </row>
    <row r="150" spans="1:65" s="2" customFormat="1" ht="11.25">
      <c r="A150" s="34"/>
      <c r="B150" s="35"/>
      <c r="C150" s="36"/>
      <c r="D150" s="186" t="s">
        <v>120</v>
      </c>
      <c r="E150" s="36"/>
      <c r="F150" s="187" t="s">
        <v>230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120</v>
      </c>
      <c r="AU150" s="17" t="s">
        <v>82</v>
      </c>
    </row>
    <row r="151" spans="1:65" s="13" customFormat="1" ht="11.25">
      <c r="B151" s="193"/>
      <c r="C151" s="194"/>
      <c r="D151" s="186" t="s">
        <v>124</v>
      </c>
      <c r="E151" s="195" t="s">
        <v>19</v>
      </c>
      <c r="F151" s="196" t="s">
        <v>232</v>
      </c>
      <c r="G151" s="194"/>
      <c r="H151" s="197">
        <v>2.6749999999999998</v>
      </c>
      <c r="I151" s="198"/>
      <c r="J151" s="194"/>
      <c r="K151" s="194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124</v>
      </c>
      <c r="AU151" s="203" t="s">
        <v>82</v>
      </c>
      <c r="AV151" s="13" t="s">
        <v>82</v>
      </c>
      <c r="AW151" s="13" t="s">
        <v>33</v>
      </c>
      <c r="AX151" s="13" t="s">
        <v>79</v>
      </c>
      <c r="AY151" s="203" t="s">
        <v>111</v>
      </c>
    </row>
    <row r="152" spans="1:65" s="2" customFormat="1" ht="21.75" customHeight="1">
      <c r="A152" s="34"/>
      <c r="B152" s="35"/>
      <c r="C152" s="173" t="s">
        <v>233</v>
      </c>
      <c r="D152" s="173" t="s">
        <v>113</v>
      </c>
      <c r="E152" s="174" t="s">
        <v>234</v>
      </c>
      <c r="F152" s="175" t="s">
        <v>235</v>
      </c>
      <c r="G152" s="176" t="s">
        <v>116</v>
      </c>
      <c r="H152" s="177">
        <v>7558</v>
      </c>
      <c r="I152" s="178"/>
      <c r="J152" s="179">
        <f>ROUND(I152*H152,2)</f>
        <v>0</v>
      </c>
      <c r="K152" s="175" t="s">
        <v>117</v>
      </c>
      <c r="L152" s="39"/>
      <c r="M152" s="180" t="s">
        <v>19</v>
      </c>
      <c r="N152" s="181" t="s">
        <v>42</v>
      </c>
      <c r="O152" s="64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118</v>
      </c>
      <c r="AT152" s="184" t="s">
        <v>113</v>
      </c>
      <c r="AU152" s="184" t="s">
        <v>82</v>
      </c>
      <c r="AY152" s="17" t="s">
        <v>111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79</v>
      </c>
      <c r="BK152" s="185">
        <f>ROUND(I152*H152,2)</f>
        <v>0</v>
      </c>
      <c r="BL152" s="17" t="s">
        <v>118</v>
      </c>
      <c r="BM152" s="184" t="s">
        <v>236</v>
      </c>
    </row>
    <row r="153" spans="1:65" s="2" customFormat="1" ht="19.5">
      <c r="A153" s="34"/>
      <c r="B153" s="35"/>
      <c r="C153" s="36"/>
      <c r="D153" s="186" t="s">
        <v>120</v>
      </c>
      <c r="E153" s="36"/>
      <c r="F153" s="187" t="s">
        <v>237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120</v>
      </c>
      <c r="AU153" s="17" t="s">
        <v>82</v>
      </c>
    </row>
    <row r="154" spans="1:65" s="2" customFormat="1" ht="11.25">
      <c r="A154" s="34"/>
      <c r="B154" s="35"/>
      <c r="C154" s="36"/>
      <c r="D154" s="191" t="s">
        <v>122</v>
      </c>
      <c r="E154" s="36"/>
      <c r="F154" s="192" t="s">
        <v>238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122</v>
      </c>
      <c r="AU154" s="17" t="s">
        <v>82</v>
      </c>
    </row>
    <row r="155" spans="1:65" s="2" customFormat="1" ht="19.5">
      <c r="A155" s="34"/>
      <c r="B155" s="35"/>
      <c r="C155" s="36"/>
      <c r="D155" s="186" t="s">
        <v>139</v>
      </c>
      <c r="E155" s="36"/>
      <c r="F155" s="214" t="s">
        <v>239</v>
      </c>
      <c r="G155" s="36"/>
      <c r="H155" s="36"/>
      <c r="I155" s="188"/>
      <c r="J155" s="36"/>
      <c r="K155" s="36"/>
      <c r="L155" s="39"/>
      <c r="M155" s="189"/>
      <c r="N155" s="190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139</v>
      </c>
      <c r="AU155" s="17" t="s">
        <v>82</v>
      </c>
    </row>
    <row r="156" spans="1:65" s="13" customFormat="1" ht="11.25">
      <c r="B156" s="193"/>
      <c r="C156" s="194"/>
      <c r="D156" s="186" t="s">
        <v>124</v>
      </c>
      <c r="E156" s="195" t="s">
        <v>19</v>
      </c>
      <c r="F156" s="196" t="s">
        <v>131</v>
      </c>
      <c r="G156" s="194"/>
      <c r="H156" s="197">
        <v>7558</v>
      </c>
      <c r="I156" s="198"/>
      <c r="J156" s="194"/>
      <c r="K156" s="194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124</v>
      </c>
      <c r="AU156" s="203" t="s">
        <v>82</v>
      </c>
      <c r="AV156" s="13" t="s">
        <v>82</v>
      </c>
      <c r="AW156" s="13" t="s">
        <v>33</v>
      </c>
      <c r="AX156" s="13" t="s">
        <v>79</v>
      </c>
      <c r="AY156" s="203" t="s">
        <v>111</v>
      </c>
    </row>
    <row r="157" spans="1:65" s="2" customFormat="1" ht="16.5" customHeight="1">
      <c r="A157" s="34"/>
      <c r="B157" s="35"/>
      <c r="C157" s="173" t="s">
        <v>240</v>
      </c>
      <c r="D157" s="173" t="s">
        <v>113</v>
      </c>
      <c r="E157" s="174" t="s">
        <v>241</v>
      </c>
      <c r="F157" s="175" t="s">
        <v>242</v>
      </c>
      <c r="G157" s="176" t="s">
        <v>116</v>
      </c>
      <c r="H157" s="177">
        <v>107</v>
      </c>
      <c r="I157" s="178"/>
      <c r="J157" s="179">
        <f>ROUND(I157*H157,2)</f>
        <v>0</v>
      </c>
      <c r="K157" s="175" t="s">
        <v>117</v>
      </c>
      <c r="L157" s="39"/>
      <c r="M157" s="180" t="s">
        <v>19</v>
      </c>
      <c r="N157" s="181" t="s">
        <v>42</v>
      </c>
      <c r="O157" s="64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118</v>
      </c>
      <c r="AT157" s="184" t="s">
        <v>113</v>
      </c>
      <c r="AU157" s="184" t="s">
        <v>82</v>
      </c>
      <c r="AY157" s="17" t="s">
        <v>111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7" t="s">
        <v>79</v>
      </c>
      <c r="BK157" s="185">
        <f>ROUND(I157*H157,2)</f>
        <v>0</v>
      </c>
      <c r="BL157" s="17" t="s">
        <v>118</v>
      </c>
      <c r="BM157" s="184" t="s">
        <v>243</v>
      </c>
    </row>
    <row r="158" spans="1:65" s="2" customFormat="1" ht="11.25">
      <c r="A158" s="34"/>
      <c r="B158" s="35"/>
      <c r="C158" s="36"/>
      <c r="D158" s="186" t="s">
        <v>120</v>
      </c>
      <c r="E158" s="36"/>
      <c r="F158" s="187" t="s">
        <v>244</v>
      </c>
      <c r="G158" s="36"/>
      <c r="H158" s="36"/>
      <c r="I158" s="188"/>
      <c r="J158" s="36"/>
      <c r="K158" s="36"/>
      <c r="L158" s="39"/>
      <c r="M158" s="189"/>
      <c r="N158" s="190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120</v>
      </c>
      <c r="AU158" s="17" t="s">
        <v>82</v>
      </c>
    </row>
    <row r="159" spans="1:65" s="2" customFormat="1" ht="11.25">
      <c r="A159" s="34"/>
      <c r="B159" s="35"/>
      <c r="C159" s="36"/>
      <c r="D159" s="191" t="s">
        <v>122</v>
      </c>
      <c r="E159" s="36"/>
      <c r="F159" s="192" t="s">
        <v>245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122</v>
      </c>
      <c r="AU159" s="17" t="s">
        <v>82</v>
      </c>
    </row>
    <row r="160" spans="1:65" s="2" customFormat="1" ht="19.5">
      <c r="A160" s="34"/>
      <c r="B160" s="35"/>
      <c r="C160" s="36"/>
      <c r="D160" s="186" t="s">
        <v>139</v>
      </c>
      <c r="E160" s="36"/>
      <c r="F160" s="214" t="s">
        <v>246</v>
      </c>
      <c r="G160" s="36"/>
      <c r="H160" s="36"/>
      <c r="I160" s="188"/>
      <c r="J160" s="36"/>
      <c r="K160" s="36"/>
      <c r="L160" s="39"/>
      <c r="M160" s="189"/>
      <c r="N160" s="190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139</v>
      </c>
      <c r="AU160" s="17" t="s">
        <v>82</v>
      </c>
    </row>
    <row r="161" spans="1:65" s="13" customFormat="1" ht="11.25">
      <c r="B161" s="193"/>
      <c r="C161" s="194"/>
      <c r="D161" s="186" t="s">
        <v>124</v>
      </c>
      <c r="E161" s="195" t="s">
        <v>19</v>
      </c>
      <c r="F161" s="196" t="s">
        <v>247</v>
      </c>
      <c r="G161" s="194"/>
      <c r="H161" s="197">
        <v>107</v>
      </c>
      <c r="I161" s="198"/>
      <c r="J161" s="194"/>
      <c r="K161" s="194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124</v>
      </c>
      <c r="AU161" s="203" t="s">
        <v>82</v>
      </c>
      <c r="AV161" s="13" t="s">
        <v>82</v>
      </c>
      <c r="AW161" s="13" t="s">
        <v>33</v>
      </c>
      <c r="AX161" s="13" t="s">
        <v>79</v>
      </c>
      <c r="AY161" s="203" t="s">
        <v>111</v>
      </c>
    </row>
    <row r="162" spans="1:65" s="2" customFormat="1" ht="16.5" customHeight="1">
      <c r="A162" s="34"/>
      <c r="B162" s="35"/>
      <c r="C162" s="204" t="s">
        <v>7</v>
      </c>
      <c r="D162" s="204" t="s">
        <v>133</v>
      </c>
      <c r="E162" s="205" t="s">
        <v>248</v>
      </c>
      <c r="F162" s="206" t="s">
        <v>249</v>
      </c>
      <c r="G162" s="207" t="s">
        <v>250</v>
      </c>
      <c r="H162" s="208">
        <v>16.05</v>
      </c>
      <c r="I162" s="209"/>
      <c r="J162" s="210">
        <f>ROUND(I162*H162,2)</f>
        <v>0</v>
      </c>
      <c r="K162" s="206" t="s">
        <v>117</v>
      </c>
      <c r="L162" s="211"/>
      <c r="M162" s="212" t="s">
        <v>19</v>
      </c>
      <c r="N162" s="213" t="s">
        <v>42</v>
      </c>
      <c r="O162" s="64"/>
      <c r="P162" s="182">
        <f>O162*H162</f>
        <v>0</v>
      </c>
      <c r="Q162" s="182">
        <v>0.2</v>
      </c>
      <c r="R162" s="182">
        <f>Q162*H162</f>
        <v>3.2100000000000004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137</v>
      </c>
      <c r="AT162" s="184" t="s">
        <v>133</v>
      </c>
      <c r="AU162" s="184" t="s">
        <v>82</v>
      </c>
      <c r="AY162" s="17" t="s">
        <v>111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7" t="s">
        <v>79</v>
      </c>
      <c r="BK162" s="185">
        <f>ROUND(I162*H162,2)</f>
        <v>0</v>
      </c>
      <c r="BL162" s="17" t="s">
        <v>118</v>
      </c>
      <c r="BM162" s="184" t="s">
        <v>251</v>
      </c>
    </row>
    <row r="163" spans="1:65" s="2" customFormat="1" ht="11.25">
      <c r="A163" s="34"/>
      <c r="B163" s="35"/>
      <c r="C163" s="36"/>
      <c r="D163" s="186" t="s">
        <v>120</v>
      </c>
      <c r="E163" s="36"/>
      <c r="F163" s="187" t="s">
        <v>249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120</v>
      </c>
      <c r="AU163" s="17" t="s">
        <v>82</v>
      </c>
    </row>
    <row r="164" spans="1:65" s="13" customFormat="1" ht="11.25">
      <c r="B164" s="193"/>
      <c r="C164" s="194"/>
      <c r="D164" s="186" t="s">
        <v>124</v>
      </c>
      <c r="E164" s="195" t="s">
        <v>19</v>
      </c>
      <c r="F164" s="196" t="s">
        <v>252</v>
      </c>
      <c r="G164" s="194"/>
      <c r="H164" s="197">
        <v>16.05</v>
      </c>
      <c r="I164" s="198"/>
      <c r="J164" s="194"/>
      <c r="K164" s="194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124</v>
      </c>
      <c r="AU164" s="203" t="s">
        <v>82</v>
      </c>
      <c r="AV164" s="13" t="s">
        <v>82</v>
      </c>
      <c r="AW164" s="13" t="s">
        <v>33</v>
      </c>
      <c r="AX164" s="13" t="s">
        <v>79</v>
      </c>
      <c r="AY164" s="203" t="s">
        <v>111</v>
      </c>
    </row>
    <row r="165" spans="1:65" s="2" customFormat="1" ht="16.5" customHeight="1">
      <c r="A165" s="34"/>
      <c r="B165" s="35"/>
      <c r="C165" s="173" t="s">
        <v>253</v>
      </c>
      <c r="D165" s="173" t="s">
        <v>113</v>
      </c>
      <c r="E165" s="174" t="s">
        <v>254</v>
      </c>
      <c r="F165" s="175" t="s">
        <v>255</v>
      </c>
      <c r="G165" s="176" t="s">
        <v>250</v>
      </c>
      <c r="H165" s="177">
        <v>6.42</v>
      </c>
      <c r="I165" s="178"/>
      <c r="J165" s="179">
        <f>ROUND(I165*H165,2)</f>
        <v>0</v>
      </c>
      <c r="K165" s="175" t="s">
        <v>117</v>
      </c>
      <c r="L165" s="39"/>
      <c r="M165" s="180" t="s">
        <v>19</v>
      </c>
      <c r="N165" s="181" t="s">
        <v>42</v>
      </c>
      <c r="O165" s="64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118</v>
      </c>
      <c r="AT165" s="184" t="s">
        <v>113</v>
      </c>
      <c r="AU165" s="184" t="s">
        <v>82</v>
      </c>
      <c r="AY165" s="17" t="s">
        <v>111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7" t="s">
        <v>79</v>
      </c>
      <c r="BK165" s="185">
        <f>ROUND(I165*H165,2)</f>
        <v>0</v>
      </c>
      <c r="BL165" s="17" t="s">
        <v>118</v>
      </c>
      <c r="BM165" s="184" t="s">
        <v>256</v>
      </c>
    </row>
    <row r="166" spans="1:65" s="2" customFormat="1" ht="11.25">
      <c r="A166" s="34"/>
      <c r="B166" s="35"/>
      <c r="C166" s="36"/>
      <c r="D166" s="186" t="s">
        <v>120</v>
      </c>
      <c r="E166" s="36"/>
      <c r="F166" s="187" t="s">
        <v>257</v>
      </c>
      <c r="G166" s="36"/>
      <c r="H166" s="36"/>
      <c r="I166" s="188"/>
      <c r="J166" s="36"/>
      <c r="K166" s="36"/>
      <c r="L166" s="39"/>
      <c r="M166" s="189"/>
      <c r="N166" s="190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120</v>
      </c>
      <c r="AU166" s="17" t="s">
        <v>82</v>
      </c>
    </row>
    <row r="167" spans="1:65" s="2" customFormat="1" ht="11.25">
      <c r="A167" s="34"/>
      <c r="B167" s="35"/>
      <c r="C167" s="36"/>
      <c r="D167" s="191" t="s">
        <v>122</v>
      </c>
      <c r="E167" s="36"/>
      <c r="F167" s="192" t="s">
        <v>258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122</v>
      </c>
      <c r="AU167" s="17" t="s">
        <v>82</v>
      </c>
    </row>
    <row r="168" spans="1:65" s="2" customFormat="1" ht="19.5">
      <c r="A168" s="34"/>
      <c r="B168" s="35"/>
      <c r="C168" s="36"/>
      <c r="D168" s="186" t="s">
        <v>139</v>
      </c>
      <c r="E168" s="36"/>
      <c r="F168" s="214" t="s">
        <v>259</v>
      </c>
      <c r="G168" s="36"/>
      <c r="H168" s="36"/>
      <c r="I168" s="188"/>
      <c r="J168" s="36"/>
      <c r="K168" s="36"/>
      <c r="L168" s="39"/>
      <c r="M168" s="189"/>
      <c r="N168" s="190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139</v>
      </c>
      <c r="AU168" s="17" t="s">
        <v>82</v>
      </c>
    </row>
    <row r="169" spans="1:65" s="13" customFormat="1" ht="11.25">
      <c r="B169" s="193"/>
      <c r="C169" s="194"/>
      <c r="D169" s="186" t="s">
        <v>124</v>
      </c>
      <c r="E169" s="195" t="s">
        <v>19</v>
      </c>
      <c r="F169" s="196" t="s">
        <v>260</v>
      </c>
      <c r="G169" s="194"/>
      <c r="H169" s="197">
        <v>6.42</v>
      </c>
      <c r="I169" s="198"/>
      <c r="J169" s="194"/>
      <c r="K169" s="194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124</v>
      </c>
      <c r="AU169" s="203" t="s">
        <v>82</v>
      </c>
      <c r="AV169" s="13" t="s">
        <v>82</v>
      </c>
      <c r="AW169" s="13" t="s">
        <v>33</v>
      </c>
      <c r="AX169" s="13" t="s">
        <v>79</v>
      </c>
      <c r="AY169" s="203" t="s">
        <v>111</v>
      </c>
    </row>
    <row r="170" spans="1:65" s="2" customFormat="1" ht="16.5" customHeight="1">
      <c r="A170" s="34"/>
      <c r="B170" s="35"/>
      <c r="C170" s="173" t="s">
        <v>261</v>
      </c>
      <c r="D170" s="173" t="s">
        <v>113</v>
      </c>
      <c r="E170" s="174" t="s">
        <v>262</v>
      </c>
      <c r="F170" s="175" t="s">
        <v>263</v>
      </c>
      <c r="G170" s="176" t="s">
        <v>250</v>
      </c>
      <c r="H170" s="177">
        <v>6.42</v>
      </c>
      <c r="I170" s="178"/>
      <c r="J170" s="179">
        <f>ROUND(I170*H170,2)</f>
        <v>0</v>
      </c>
      <c r="K170" s="175" t="s">
        <v>117</v>
      </c>
      <c r="L170" s="39"/>
      <c r="M170" s="180" t="s">
        <v>19</v>
      </c>
      <c r="N170" s="181" t="s">
        <v>42</v>
      </c>
      <c r="O170" s="64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118</v>
      </c>
      <c r="AT170" s="184" t="s">
        <v>113</v>
      </c>
      <c r="AU170" s="184" t="s">
        <v>82</v>
      </c>
      <c r="AY170" s="17" t="s">
        <v>111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79</v>
      </c>
      <c r="BK170" s="185">
        <f>ROUND(I170*H170,2)</f>
        <v>0</v>
      </c>
      <c r="BL170" s="17" t="s">
        <v>118</v>
      </c>
      <c r="BM170" s="184" t="s">
        <v>264</v>
      </c>
    </row>
    <row r="171" spans="1:65" s="2" customFormat="1" ht="11.25">
      <c r="A171" s="34"/>
      <c r="B171" s="35"/>
      <c r="C171" s="36"/>
      <c r="D171" s="186" t="s">
        <v>120</v>
      </c>
      <c r="E171" s="36"/>
      <c r="F171" s="187" t="s">
        <v>265</v>
      </c>
      <c r="G171" s="36"/>
      <c r="H171" s="36"/>
      <c r="I171" s="188"/>
      <c r="J171" s="36"/>
      <c r="K171" s="36"/>
      <c r="L171" s="39"/>
      <c r="M171" s="189"/>
      <c r="N171" s="190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120</v>
      </c>
      <c r="AU171" s="17" t="s">
        <v>82</v>
      </c>
    </row>
    <row r="172" spans="1:65" s="2" customFormat="1" ht="11.25">
      <c r="A172" s="34"/>
      <c r="B172" s="35"/>
      <c r="C172" s="36"/>
      <c r="D172" s="191" t="s">
        <v>122</v>
      </c>
      <c r="E172" s="36"/>
      <c r="F172" s="192" t="s">
        <v>266</v>
      </c>
      <c r="G172" s="36"/>
      <c r="H172" s="36"/>
      <c r="I172" s="188"/>
      <c r="J172" s="36"/>
      <c r="K172" s="36"/>
      <c r="L172" s="39"/>
      <c r="M172" s="189"/>
      <c r="N172" s="190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122</v>
      </c>
      <c r="AU172" s="17" t="s">
        <v>82</v>
      </c>
    </row>
    <row r="173" spans="1:65" s="12" customFormat="1" ht="22.9" customHeight="1">
      <c r="B173" s="157"/>
      <c r="C173" s="158"/>
      <c r="D173" s="159" t="s">
        <v>70</v>
      </c>
      <c r="E173" s="171" t="s">
        <v>267</v>
      </c>
      <c r="F173" s="171" t="s">
        <v>268</v>
      </c>
      <c r="G173" s="158"/>
      <c r="H173" s="158"/>
      <c r="I173" s="161"/>
      <c r="J173" s="172">
        <f>BK173</f>
        <v>0</v>
      </c>
      <c r="K173" s="158"/>
      <c r="L173" s="163"/>
      <c r="M173" s="164"/>
      <c r="N173" s="165"/>
      <c r="O173" s="165"/>
      <c r="P173" s="166">
        <f>SUM(P174:P176)</f>
        <v>0</v>
      </c>
      <c r="Q173" s="165"/>
      <c r="R173" s="166">
        <f>SUM(R174:R176)</f>
        <v>0</v>
      </c>
      <c r="S173" s="165"/>
      <c r="T173" s="167">
        <f>SUM(T174:T176)</f>
        <v>0</v>
      </c>
      <c r="AR173" s="168" t="s">
        <v>79</v>
      </c>
      <c r="AT173" s="169" t="s">
        <v>70</v>
      </c>
      <c r="AU173" s="169" t="s">
        <v>79</v>
      </c>
      <c r="AY173" s="168" t="s">
        <v>111</v>
      </c>
      <c r="BK173" s="170">
        <f>SUM(BK174:BK176)</f>
        <v>0</v>
      </c>
    </row>
    <row r="174" spans="1:65" s="2" customFormat="1" ht="16.5" customHeight="1">
      <c r="A174" s="34"/>
      <c r="B174" s="35"/>
      <c r="C174" s="173" t="s">
        <v>269</v>
      </c>
      <c r="D174" s="173" t="s">
        <v>113</v>
      </c>
      <c r="E174" s="174" t="s">
        <v>270</v>
      </c>
      <c r="F174" s="175" t="s">
        <v>271</v>
      </c>
      <c r="G174" s="176" t="s">
        <v>272</v>
      </c>
      <c r="H174" s="177">
        <v>9.35</v>
      </c>
      <c r="I174" s="178"/>
      <c r="J174" s="179">
        <f>ROUND(I174*H174,2)</f>
        <v>0</v>
      </c>
      <c r="K174" s="175" t="s">
        <v>117</v>
      </c>
      <c r="L174" s="39"/>
      <c r="M174" s="180" t="s">
        <v>19</v>
      </c>
      <c r="N174" s="181" t="s">
        <v>42</v>
      </c>
      <c r="O174" s="64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4" t="s">
        <v>118</v>
      </c>
      <c r="AT174" s="184" t="s">
        <v>113</v>
      </c>
      <c r="AU174" s="184" t="s">
        <v>82</v>
      </c>
      <c r="AY174" s="17" t="s">
        <v>111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7" t="s">
        <v>79</v>
      </c>
      <c r="BK174" s="185">
        <f>ROUND(I174*H174,2)</f>
        <v>0</v>
      </c>
      <c r="BL174" s="17" t="s">
        <v>118</v>
      </c>
      <c r="BM174" s="184" t="s">
        <v>273</v>
      </c>
    </row>
    <row r="175" spans="1:65" s="2" customFormat="1" ht="11.25">
      <c r="A175" s="34"/>
      <c r="B175" s="35"/>
      <c r="C175" s="36"/>
      <c r="D175" s="186" t="s">
        <v>120</v>
      </c>
      <c r="E175" s="36"/>
      <c r="F175" s="187" t="s">
        <v>274</v>
      </c>
      <c r="G175" s="36"/>
      <c r="H175" s="36"/>
      <c r="I175" s="188"/>
      <c r="J175" s="36"/>
      <c r="K175" s="36"/>
      <c r="L175" s="39"/>
      <c r="M175" s="189"/>
      <c r="N175" s="190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120</v>
      </c>
      <c r="AU175" s="17" t="s">
        <v>82</v>
      </c>
    </row>
    <row r="176" spans="1:65" s="2" customFormat="1" ht="11.25">
      <c r="A176" s="34"/>
      <c r="B176" s="35"/>
      <c r="C176" s="36"/>
      <c r="D176" s="191" t="s">
        <v>122</v>
      </c>
      <c r="E176" s="36"/>
      <c r="F176" s="192" t="s">
        <v>275</v>
      </c>
      <c r="G176" s="36"/>
      <c r="H176" s="36"/>
      <c r="I176" s="188"/>
      <c r="J176" s="36"/>
      <c r="K176" s="36"/>
      <c r="L176" s="39"/>
      <c r="M176" s="215"/>
      <c r="N176" s="216"/>
      <c r="O176" s="217"/>
      <c r="P176" s="217"/>
      <c r="Q176" s="217"/>
      <c r="R176" s="217"/>
      <c r="S176" s="217"/>
      <c r="T176" s="21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122</v>
      </c>
      <c r="AU176" s="17" t="s">
        <v>82</v>
      </c>
    </row>
    <row r="177" spans="1:31" s="2" customFormat="1" ht="6.95" customHeight="1">
      <c r="A177" s="34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39"/>
      <c r="M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</row>
  </sheetData>
  <sheetProtection algorithmName="SHA-512" hashValue="axILAaIX48Z49feaXSzO84WkB+KE/r354QmWQcNLlsDY5TMKZZ8zVeOn4F5EvkrLTzSGo4LosG7TKk2mtdUQYQ==" saltValue="gazfLST8R63rMLNiAUblpuLev8mvL7jrfk36oHvjg6845C5lKOS7jnrH4cf2+lXcfsM0a3rg3w7iV4unlPuTbw==" spinCount="100000" sheet="1" objects="1" scenarios="1" formatColumns="0" formatRows="0" autoFilter="0"/>
  <autoFilter ref="C81:K176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/>
    <hyperlink ref="F91" r:id="rId2"/>
    <hyperlink ref="F99" r:id="rId3"/>
    <hyperlink ref="F103" r:id="rId4"/>
    <hyperlink ref="F107" r:id="rId5"/>
    <hyperlink ref="F110" r:id="rId6"/>
    <hyperlink ref="F113" r:id="rId7"/>
    <hyperlink ref="F117" r:id="rId8"/>
    <hyperlink ref="F124" r:id="rId9"/>
    <hyperlink ref="F135" r:id="rId10"/>
    <hyperlink ref="F139" r:id="rId11"/>
    <hyperlink ref="F143" r:id="rId12"/>
    <hyperlink ref="F154" r:id="rId13"/>
    <hyperlink ref="F159" r:id="rId14"/>
    <hyperlink ref="F167" r:id="rId15"/>
    <hyperlink ref="F172" r:id="rId16"/>
    <hyperlink ref="F176" r:id="rId1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8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86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6" t="str">
        <f>'Rekapitulace stavby'!K6</f>
        <v>Starohorská cesta - výsadby IP1-N k.ú. Ratibořice u tábora</v>
      </c>
      <c r="F7" s="347"/>
      <c r="G7" s="347"/>
      <c r="H7" s="347"/>
      <c r="L7" s="20"/>
    </row>
    <row r="8" spans="1:46" s="2" customFormat="1" ht="12" customHeight="1">
      <c r="A8" s="34"/>
      <c r="B8" s="39"/>
      <c r="C8" s="34"/>
      <c r="D8" s="105" t="s">
        <v>87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8" t="s">
        <v>276</v>
      </c>
      <c r="F9" s="349"/>
      <c r="G9" s="349"/>
      <c r="H9" s="34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5. 10. 2022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0" t="str">
        <f>'Rekapitulace stavby'!E14</f>
        <v>Vyplň údaj</v>
      </c>
      <c r="F18" s="351"/>
      <c r="G18" s="351"/>
      <c r="H18" s="351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2" t="s">
        <v>19</v>
      </c>
      <c r="F27" s="352"/>
      <c r="G27" s="352"/>
      <c r="H27" s="35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ROUND((SUM(BE81:BE89)),  2)</f>
        <v>0</v>
      </c>
      <c r="G33" s="34"/>
      <c r="H33" s="34"/>
      <c r="I33" s="118">
        <v>0.21</v>
      </c>
      <c r="J33" s="117">
        <f>ROUND(((SUM(BE81:BE89))*I33),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ROUND((SUM(BF81:BF89)),  2)</f>
        <v>0</v>
      </c>
      <c r="G34" s="34"/>
      <c r="H34" s="34"/>
      <c r="I34" s="118">
        <v>0.15</v>
      </c>
      <c r="J34" s="117">
        <f>ROUND(((SUM(BF81:BF89))*I34),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ROUND((SUM(BG81:BG89)),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ROUND((SUM(BH81:BH89)),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ROUND((SUM(BI81:BI89)),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3" t="str">
        <f>E7</f>
        <v>Starohorská cesta - výsadby IP1-N k.ú. Ratibořice u tábora</v>
      </c>
      <c r="F48" s="354"/>
      <c r="G48" s="354"/>
      <c r="H48" s="35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5" t="str">
        <f>E9</f>
        <v>VON - Vedlejší a ostatní náklady</v>
      </c>
      <c r="F50" s="355"/>
      <c r="G50" s="355"/>
      <c r="H50" s="35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5. 10. 2022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Tábor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90</v>
      </c>
      <c r="D57" s="131"/>
      <c r="E57" s="131"/>
      <c r="F57" s="131"/>
      <c r="G57" s="131"/>
      <c r="H57" s="131"/>
      <c r="I57" s="131"/>
      <c r="J57" s="132" t="s">
        <v>91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92</v>
      </c>
    </row>
    <row r="60" spans="1:47" s="9" customFormat="1" ht="24.95" customHeight="1">
      <c r="B60" s="134"/>
      <c r="C60" s="135"/>
      <c r="D60" s="136" t="s">
        <v>277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278</v>
      </c>
      <c r="E61" s="143"/>
      <c r="F61" s="143"/>
      <c r="G61" s="143"/>
      <c r="H61" s="143"/>
      <c r="I61" s="143"/>
      <c r="J61" s="144">
        <f>J83</f>
        <v>0</v>
      </c>
      <c r="K61" s="141"/>
      <c r="L61" s="145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96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353" t="str">
        <f>E7</f>
        <v>Starohorská cesta - výsadby IP1-N k.ú. Ratibořice u tábora</v>
      </c>
      <c r="F71" s="354"/>
      <c r="G71" s="354"/>
      <c r="H71" s="354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87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25" t="str">
        <f>E9</f>
        <v>VON - Vedlejší a ostatní náklady</v>
      </c>
      <c r="F73" s="355"/>
      <c r="G73" s="355"/>
      <c r="H73" s="355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21</v>
      </c>
      <c r="D75" s="36"/>
      <c r="E75" s="36"/>
      <c r="F75" s="27" t="str">
        <f>F12</f>
        <v xml:space="preserve"> </v>
      </c>
      <c r="G75" s="36"/>
      <c r="H75" s="36"/>
      <c r="I75" s="29" t="s">
        <v>23</v>
      </c>
      <c r="J75" s="59" t="str">
        <f>IF(J12="","",J12)</f>
        <v>5. 10. 2022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5.7" customHeight="1">
      <c r="A77" s="34"/>
      <c r="B77" s="35"/>
      <c r="C77" s="29" t="s">
        <v>25</v>
      </c>
      <c r="D77" s="36"/>
      <c r="E77" s="36"/>
      <c r="F77" s="27" t="str">
        <f>E15</f>
        <v>ČR-SPÚ, Pobočka Tábor</v>
      </c>
      <c r="G77" s="36"/>
      <c r="H77" s="36"/>
      <c r="I77" s="29" t="s">
        <v>31</v>
      </c>
      <c r="J77" s="32" t="str">
        <f>E21</f>
        <v>Agroprojekce Litomyšl, s.r.o.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29</v>
      </c>
      <c r="D78" s="36"/>
      <c r="E78" s="36"/>
      <c r="F78" s="27" t="str">
        <f>IF(E18="","",E18)</f>
        <v>Vyplň údaj</v>
      </c>
      <c r="G78" s="36"/>
      <c r="H78" s="36"/>
      <c r="I78" s="29" t="s">
        <v>34</v>
      </c>
      <c r="J78" s="32" t="str">
        <f>E24</f>
        <v xml:space="preserve"> 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46"/>
      <c r="B80" s="147"/>
      <c r="C80" s="148" t="s">
        <v>97</v>
      </c>
      <c r="D80" s="149" t="s">
        <v>56</v>
      </c>
      <c r="E80" s="149" t="s">
        <v>52</v>
      </c>
      <c r="F80" s="149" t="s">
        <v>53</v>
      </c>
      <c r="G80" s="149" t="s">
        <v>98</v>
      </c>
      <c r="H80" s="149" t="s">
        <v>99</v>
      </c>
      <c r="I80" s="149" t="s">
        <v>100</v>
      </c>
      <c r="J80" s="149" t="s">
        <v>91</v>
      </c>
      <c r="K80" s="150" t="s">
        <v>101</v>
      </c>
      <c r="L80" s="151"/>
      <c r="M80" s="68" t="s">
        <v>19</v>
      </c>
      <c r="N80" s="69" t="s">
        <v>41</v>
      </c>
      <c r="O80" s="69" t="s">
        <v>102</v>
      </c>
      <c r="P80" s="69" t="s">
        <v>103</v>
      </c>
      <c r="Q80" s="69" t="s">
        <v>104</v>
      </c>
      <c r="R80" s="69" t="s">
        <v>105</v>
      </c>
      <c r="S80" s="69" t="s">
        <v>106</v>
      </c>
      <c r="T80" s="70" t="s">
        <v>107</v>
      </c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</row>
    <row r="81" spans="1:65" s="2" customFormat="1" ht="22.9" customHeight="1">
      <c r="A81" s="34"/>
      <c r="B81" s="35"/>
      <c r="C81" s="75" t="s">
        <v>108</v>
      </c>
      <c r="D81" s="36"/>
      <c r="E81" s="36"/>
      <c r="F81" s="36"/>
      <c r="G81" s="36"/>
      <c r="H81" s="36"/>
      <c r="I81" s="36"/>
      <c r="J81" s="152">
        <f>BK81</f>
        <v>0</v>
      </c>
      <c r="K81" s="36"/>
      <c r="L81" s="39"/>
      <c r="M81" s="71"/>
      <c r="N81" s="153"/>
      <c r="O81" s="72"/>
      <c r="P81" s="154">
        <f>P82</f>
        <v>0</v>
      </c>
      <c r="Q81" s="72"/>
      <c r="R81" s="154">
        <f>R82</f>
        <v>0</v>
      </c>
      <c r="S81" s="72"/>
      <c r="T81" s="155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70</v>
      </c>
      <c r="AU81" s="17" t="s">
        <v>92</v>
      </c>
      <c r="BK81" s="156">
        <f>BK82</f>
        <v>0</v>
      </c>
    </row>
    <row r="82" spans="1:65" s="12" customFormat="1" ht="25.9" customHeight="1">
      <c r="B82" s="157"/>
      <c r="C82" s="158"/>
      <c r="D82" s="159" t="s">
        <v>70</v>
      </c>
      <c r="E82" s="160" t="s">
        <v>279</v>
      </c>
      <c r="F82" s="160" t="s">
        <v>280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P83</f>
        <v>0</v>
      </c>
      <c r="Q82" s="165"/>
      <c r="R82" s="166">
        <f>R83</f>
        <v>0</v>
      </c>
      <c r="S82" s="165"/>
      <c r="T82" s="167">
        <f>T83</f>
        <v>0</v>
      </c>
      <c r="AR82" s="168" t="s">
        <v>149</v>
      </c>
      <c r="AT82" s="169" t="s">
        <v>70</v>
      </c>
      <c r="AU82" s="169" t="s">
        <v>71</v>
      </c>
      <c r="AY82" s="168" t="s">
        <v>111</v>
      </c>
      <c r="BK82" s="170">
        <f>BK83</f>
        <v>0</v>
      </c>
    </row>
    <row r="83" spans="1:65" s="12" customFormat="1" ht="22.9" customHeight="1">
      <c r="B83" s="157"/>
      <c r="C83" s="158"/>
      <c r="D83" s="159" t="s">
        <v>70</v>
      </c>
      <c r="E83" s="171" t="s">
        <v>281</v>
      </c>
      <c r="F83" s="171" t="s">
        <v>282</v>
      </c>
      <c r="G83" s="158"/>
      <c r="H83" s="158"/>
      <c r="I83" s="161"/>
      <c r="J83" s="172">
        <f>BK83</f>
        <v>0</v>
      </c>
      <c r="K83" s="158"/>
      <c r="L83" s="163"/>
      <c r="M83" s="164"/>
      <c r="N83" s="165"/>
      <c r="O83" s="165"/>
      <c r="P83" s="166">
        <f>SUM(P84:P89)</f>
        <v>0</v>
      </c>
      <c r="Q83" s="165"/>
      <c r="R83" s="166">
        <f>SUM(R84:R89)</f>
        <v>0</v>
      </c>
      <c r="S83" s="165"/>
      <c r="T83" s="167">
        <f>SUM(T84:T89)</f>
        <v>0</v>
      </c>
      <c r="AR83" s="168" t="s">
        <v>149</v>
      </c>
      <c r="AT83" s="169" t="s">
        <v>70</v>
      </c>
      <c r="AU83" s="169" t="s">
        <v>79</v>
      </c>
      <c r="AY83" s="168" t="s">
        <v>111</v>
      </c>
      <c r="BK83" s="170">
        <f>SUM(BK84:BK89)</f>
        <v>0</v>
      </c>
    </row>
    <row r="84" spans="1:65" s="2" customFormat="1" ht="24.2" customHeight="1">
      <c r="A84" s="34"/>
      <c r="B84" s="35"/>
      <c r="C84" s="173" t="s">
        <v>79</v>
      </c>
      <c r="D84" s="173" t="s">
        <v>113</v>
      </c>
      <c r="E84" s="174" t="s">
        <v>283</v>
      </c>
      <c r="F84" s="175" t="s">
        <v>284</v>
      </c>
      <c r="G84" s="176" t="s">
        <v>144</v>
      </c>
      <c r="H84" s="177">
        <v>107</v>
      </c>
      <c r="I84" s="178"/>
      <c r="J84" s="179">
        <f>ROUND(I84*H84,2)</f>
        <v>0</v>
      </c>
      <c r="K84" s="175" t="s">
        <v>19</v>
      </c>
      <c r="L84" s="39"/>
      <c r="M84" s="180" t="s">
        <v>19</v>
      </c>
      <c r="N84" s="181" t="s">
        <v>42</v>
      </c>
      <c r="O84" s="64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285</v>
      </c>
      <c r="AT84" s="184" t="s">
        <v>113</v>
      </c>
      <c r="AU84" s="184" t="s">
        <v>82</v>
      </c>
      <c r="AY84" s="17" t="s">
        <v>111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7" t="s">
        <v>79</v>
      </c>
      <c r="BK84" s="185">
        <f>ROUND(I84*H84,2)</f>
        <v>0</v>
      </c>
      <c r="BL84" s="17" t="s">
        <v>285</v>
      </c>
      <c r="BM84" s="184" t="s">
        <v>286</v>
      </c>
    </row>
    <row r="85" spans="1:65" s="2" customFormat="1" ht="19.5">
      <c r="A85" s="34"/>
      <c r="B85" s="35"/>
      <c r="C85" s="36"/>
      <c r="D85" s="186" t="s">
        <v>120</v>
      </c>
      <c r="E85" s="36"/>
      <c r="F85" s="187" t="s">
        <v>284</v>
      </c>
      <c r="G85" s="36"/>
      <c r="H85" s="36"/>
      <c r="I85" s="188"/>
      <c r="J85" s="36"/>
      <c r="K85" s="36"/>
      <c r="L85" s="39"/>
      <c r="M85" s="189"/>
      <c r="N85" s="190"/>
      <c r="O85" s="64"/>
      <c r="P85" s="64"/>
      <c r="Q85" s="64"/>
      <c r="R85" s="64"/>
      <c r="S85" s="64"/>
      <c r="T85" s="65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120</v>
      </c>
      <c r="AU85" s="17" t="s">
        <v>82</v>
      </c>
    </row>
    <row r="86" spans="1:65" s="2" customFormat="1" ht="19.5">
      <c r="A86" s="34"/>
      <c r="B86" s="35"/>
      <c r="C86" s="36"/>
      <c r="D86" s="186" t="s">
        <v>139</v>
      </c>
      <c r="E86" s="36"/>
      <c r="F86" s="214" t="s">
        <v>287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139</v>
      </c>
      <c r="AU86" s="17" t="s">
        <v>82</v>
      </c>
    </row>
    <row r="87" spans="1:65" s="2" customFormat="1" ht="16.5" customHeight="1">
      <c r="A87" s="34"/>
      <c r="B87" s="35"/>
      <c r="C87" s="173" t="s">
        <v>82</v>
      </c>
      <c r="D87" s="173" t="s">
        <v>113</v>
      </c>
      <c r="E87" s="174" t="s">
        <v>288</v>
      </c>
      <c r="F87" s="175" t="s">
        <v>289</v>
      </c>
      <c r="G87" s="176" t="s">
        <v>144</v>
      </c>
      <c r="H87" s="177">
        <v>107</v>
      </c>
      <c r="I87" s="178"/>
      <c r="J87" s="179">
        <f>ROUND(I87*H87,2)</f>
        <v>0</v>
      </c>
      <c r="K87" s="175" t="s">
        <v>19</v>
      </c>
      <c r="L87" s="39"/>
      <c r="M87" s="180" t="s">
        <v>19</v>
      </c>
      <c r="N87" s="181" t="s">
        <v>42</v>
      </c>
      <c r="O87" s="64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285</v>
      </c>
      <c r="AT87" s="184" t="s">
        <v>113</v>
      </c>
      <c r="AU87" s="184" t="s">
        <v>82</v>
      </c>
      <c r="AY87" s="17" t="s">
        <v>111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7" t="s">
        <v>79</v>
      </c>
      <c r="BK87" s="185">
        <f>ROUND(I87*H87,2)</f>
        <v>0</v>
      </c>
      <c r="BL87" s="17" t="s">
        <v>285</v>
      </c>
      <c r="BM87" s="184" t="s">
        <v>290</v>
      </c>
    </row>
    <row r="88" spans="1:65" s="2" customFormat="1" ht="11.25">
      <c r="A88" s="34"/>
      <c r="B88" s="35"/>
      <c r="C88" s="36"/>
      <c r="D88" s="186" t="s">
        <v>120</v>
      </c>
      <c r="E88" s="36"/>
      <c r="F88" s="187" t="s">
        <v>289</v>
      </c>
      <c r="G88" s="36"/>
      <c r="H88" s="36"/>
      <c r="I88" s="188"/>
      <c r="J88" s="36"/>
      <c r="K88" s="36"/>
      <c r="L88" s="39"/>
      <c r="M88" s="189"/>
      <c r="N88" s="190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120</v>
      </c>
      <c r="AU88" s="17" t="s">
        <v>82</v>
      </c>
    </row>
    <row r="89" spans="1:65" s="2" customFormat="1" ht="19.5">
      <c r="A89" s="34"/>
      <c r="B89" s="35"/>
      <c r="C89" s="36"/>
      <c r="D89" s="186" t="s">
        <v>139</v>
      </c>
      <c r="E89" s="36"/>
      <c r="F89" s="214" t="s">
        <v>291</v>
      </c>
      <c r="G89" s="36"/>
      <c r="H89" s="36"/>
      <c r="I89" s="188"/>
      <c r="J89" s="36"/>
      <c r="K89" s="36"/>
      <c r="L89" s="39"/>
      <c r="M89" s="215"/>
      <c r="N89" s="216"/>
      <c r="O89" s="217"/>
      <c r="P89" s="217"/>
      <c r="Q89" s="217"/>
      <c r="R89" s="217"/>
      <c r="S89" s="217"/>
      <c r="T89" s="218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139</v>
      </c>
      <c r="AU89" s="17" t="s">
        <v>82</v>
      </c>
    </row>
    <row r="90" spans="1:65" s="2" customFormat="1" ht="6.95" customHeight="1">
      <c r="A90" s="34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39"/>
      <c r="M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</sheetData>
  <sheetProtection algorithmName="SHA-512" hashValue="6rz7HLfQDyieBQl25+Gv+6T3Ch3P9mYvlFsxWVU2OqBfJ2sF8l1wwd8u0xDaDb9IRWwxZtNW/282xftV1HlNeg==" saltValue="xXjFKtbRr67lP01nwn1ZHDGaSDhgH8GjodX4FssYUxmGLx4qk9lit8H3xDLh23yMYnT0IrDKzZTgCX87h0odCw==" spinCount="100000" sheet="1" objects="1" scenarios="1" formatColumns="0" formatRows="0" autoFilter="0"/>
  <autoFilter ref="C80:K89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19" customWidth="1"/>
    <col min="2" max="2" width="1.6640625" style="219" customWidth="1"/>
    <col min="3" max="4" width="5" style="219" customWidth="1"/>
    <col min="5" max="5" width="11.6640625" style="219" customWidth="1"/>
    <col min="6" max="6" width="9.1640625" style="219" customWidth="1"/>
    <col min="7" max="7" width="5" style="219" customWidth="1"/>
    <col min="8" max="8" width="77.83203125" style="219" customWidth="1"/>
    <col min="9" max="10" width="20" style="219" customWidth="1"/>
    <col min="11" max="11" width="1.6640625" style="219" customWidth="1"/>
  </cols>
  <sheetData>
    <row r="1" spans="2:11" s="1" customFormat="1" ht="37.5" customHeight="1"/>
    <row r="2" spans="2:11" s="1" customFormat="1" ht="7.5" customHeight="1">
      <c r="B2" s="220"/>
      <c r="C2" s="221"/>
      <c r="D2" s="221"/>
      <c r="E2" s="221"/>
      <c r="F2" s="221"/>
      <c r="G2" s="221"/>
      <c r="H2" s="221"/>
      <c r="I2" s="221"/>
      <c r="J2" s="221"/>
      <c r="K2" s="222"/>
    </row>
    <row r="3" spans="2:11" s="14" customFormat="1" ht="45" customHeight="1">
      <c r="B3" s="223"/>
      <c r="C3" s="358" t="s">
        <v>292</v>
      </c>
      <c r="D3" s="358"/>
      <c r="E3" s="358"/>
      <c r="F3" s="358"/>
      <c r="G3" s="358"/>
      <c r="H3" s="358"/>
      <c r="I3" s="358"/>
      <c r="J3" s="358"/>
      <c r="K3" s="224"/>
    </row>
    <row r="4" spans="2:11" s="1" customFormat="1" ht="25.5" customHeight="1">
      <c r="B4" s="225"/>
      <c r="C4" s="357" t="s">
        <v>293</v>
      </c>
      <c r="D4" s="357"/>
      <c r="E4" s="357"/>
      <c r="F4" s="357"/>
      <c r="G4" s="357"/>
      <c r="H4" s="357"/>
      <c r="I4" s="357"/>
      <c r="J4" s="357"/>
      <c r="K4" s="226"/>
    </row>
    <row r="5" spans="2:11" s="1" customFormat="1" ht="5.25" customHeight="1">
      <c r="B5" s="225"/>
      <c r="C5" s="227"/>
      <c r="D5" s="227"/>
      <c r="E5" s="227"/>
      <c r="F5" s="227"/>
      <c r="G5" s="227"/>
      <c r="H5" s="227"/>
      <c r="I5" s="227"/>
      <c r="J5" s="227"/>
      <c r="K5" s="226"/>
    </row>
    <row r="6" spans="2:11" s="1" customFormat="1" ht="15" customHeight="1">
      <c r="B6" s="225"/>
      <c r="C6" s="356" t="s">
        <v>294</v>
      </c>
      <c r="D6" s="356"/>
      <c r="E6" s="356"/>
      <c r="F6" s="356"/>
      <c r="G6" s="356"/>
      <c r="H6" s="356"/>
      <c r="I6" s="356"/>
      <c r="J6" s="356"/>
      <c r="K6" s="226"/>
    </row>
    <row r="7" spans="2:11" s="1" customFormat="1" ht="15" customHeight="1">
      <c r="B7" s="229"/>
      <c r="C7" s="356" t="s">
        <v>295</v>
      </c>
      <c r="D7" s="356"/>
      <c r="E7" s="356"/>
      <c r="F7" s="356"/>
      <c r="G7" s="356"/>
      <c r="H7" s="356"/>
      <c r="I7" s="356"/>
      <c r="J7" s="356"/>
      <c r="K7" s="226"/>
    </row>
    <row r="8" spans="2:11" s="1" customFormat="1" ht="12.75" customHeight="1">
      <c r="B8" s="229"/>
      <c r="C8" s="228"/>
      <c r="D8" s="228"/>
      <c r="E8" s="228"/>
      <c r="F8" s="228"/>
      <c r="G8" s="228"/>
      <c r="H8" s="228"/>
      <c r="I8" s="228"/>
      <c r="J8" s="228"/>
      <c r="K8" s="226"/>
    </row>
    <row r="9" spans="2:11" s="1" customFormat="1" ht="15" customHeight="1">
      <c r="B9" s="229"/>
      <c r="C9" s="356" t="s">
        <v>296</v>
      </c>
      <c r="D9" s="356"/>
      <c r="E9" s="356"/>
      <c r="F9" s="356"/>
      <c r="G9" s="356"/>
      <c r="H9" s="356"/>
      <c r="I9" s="356"/>
      <c r="J9" s="356"/>
      <c r="K9" s="226"/>
    </row>
    <row r="10" spans="2:11" s="1" customFormat="1" ht="15" customHeight="1">
      <c r="B10" s="229"/>
      <c r="C10" s="228"/>
      <c r="D10" s="356" t="s">
        <v>297</v>
      </c>
      <c r="E10" s="356"/>
      <c r="F10" s="356"/>
      <c r="G10" s="356"/>
      <c r="H10" s="356"/>
      <c r="I10" s="356"/>
      <c r="J10" s="356"/>
      <c r="K10" s="226"/>
    </row>
    <row r="11" spans="2:11" s="1" customFormat="1" ht="15" customHeight="1">
      <c r="B11" s="229"/>
      <c r="C11" s="230"/>
      <c r="D11" s="356" t="s">
        <v>298</v>
      </c>
      <c r="E11" s="356"/>
      <c r="F11" s="356"/>
      <c r="G11" s="356"/>
      <c r="H11" s="356"/>
      <c r="I11" s="356"/>
      <c r="J11" s="356"/>
      <c r="K11" s="226"/>
    </row>
    <row r="12" spans="2:11" s="1" customFormat="1" ht="15" customHeight="1">
      <c r="B12" s="229"/>
      <c r="C12" s="230"/>
      <c r="D12" s="228"/>
      <c r="E12" s="228"/>
      <c r="F12" s="228"/>
      <c r="G12" s="228"/>
      <c r="H12" s="228"/>
      <c r="I12" s="228"/>
      <c r="J12" s="228"/>
      <c r="K12" s="226"/>
    </row>
    <row r="13" spans="2:11" s="1" customFormat="1" ht="15" customHeight="1">
      <c r="B13" s="229"/>
      <c r="C13" s="230"/>
      <c r="D13" s="231" t="s">
        <v>299</v>
      </c>
      <c r="E13" s="228"/>
      <c r="F13" s="228"/>
      <c r="G13" s="228"/>
      <c r="H13" s="228"/>
      <c r="I13" s="228"/>
      <c r="J13" s="228"/>
      <c r="K13" s="226"/>
    </row>
    <row r="14" spans="2:11" s="1" customFormat="1" ht="12.75" customHeight="1">
      <c r="B14" s="229"/>
      <c r="C14" s="230"/>
      <c r="D14" s="230"/>
      <c r="E14" s="230"/>
      <c r="F14" s="230"/>
      <c r="G14" s="230"/>
      <c r="H14" s="230"/>
      <c r="I14" s="230"/>
      <c r="J14" s="230"/>
      <c r="K14" s="226"/>
    </row>
    <row r="15" spans="2:11" s="1" customFormat="1" ht="15" customHeight="1">
      <c r="B15" s="229"/>
      <c r="C15" s="230"/>
      <c r="D15" s="356" t="s">
        <v>300</v>
      </c>
      <c r="E15" s="356"/>
      <c r="F15" s="356"/>
      <c r="G15" s="356"/>
      <c r="H15" s="356"/>
      <c r="I15" s="356"/>
      <c r="J15" s="356"/>
      <c r="K15" s="226"/>
    </row>
    <row r="16" spans="2:11" s="1" customFormat="1" ht="15" customHeight="1">
      <c r="B16" s="229"/>
      <c r="C16" s="230"/>
      <c r="D16" s="356" t="s">
        <v>301</v>
      </c>
      <c r="E16" s="356"/>
      <c r="F16" s="356"/>
      <c r="G16" s="356"/>
      <c r="H16" s="356"/>
      <c r="I16" s="356"/>
      <c r="J16" s="356"/>
      <c r="K16" s="226"/>
    </row>
    <row r="17" spans="2:11" s="1" customFormat="1" ht="15" customHeight="1">
      <c r="B17" s="229"/>
      <c r="C17" s="230"/>
      <c r="D17" s="356" t="s">
        <v>302</v>
      </c>
      <c r="E17" s="356"/>
      <c r="F17" s="356"/>
      <c r="G17" s="356"/>
      <c r="H17" s="356"/>
      <c r="I17" s="356"/>
      <c r="J17" s="356"/>
      <c r="K17" s="226"/>
    </row>
    <row r="18" spans="2:11" s="1" customFormat="1" ht="15" customHeight="1">
      <c r="B18" s="229"/>
      <c r="C18" s="230"/>
      <c r="D18" s="230"/>
      <c r="E18" s="232" t="s">
        <v>78</v>
      </c>
      <c r="F18" s="356" t="s">
        <v>303</v>
      </c>
      <c r="G18" s="356"/>
      <c r="H18" s="356"/>
      <c r="I18" s="356"/>
      <c r="J18" s="356"/>
      <c r="K18" s="226"/>
    </row>
    <row r="19" spans="2:11" s="1" customFormat="1" ht="15" customHeight="1">
      <c r="B19" s="229"/>
      <c r="C19" s="230"/>
      <c r="D19" s="230"/>
      <c r="E19" s="232" t="s">
        <v>304</v>
      </c>
      <c r="F19" s="356" t="s">
        <v>305</v>
      </c>
      <c r="G19" s="356"/>
      <c r="H19" s="356"/>
      <c r="I19" s="356"/>
      <c r="J19" s="356"/>
      <c r="K19" s="226"/>
    </row>
    <row r="20" spans="2:11" s="1" customFormat="1" ht="15" customHeight="1">
      <c r="B20" s="229"/>
      <c r="C20" s="230"/>
      <c r="D20" s="230"/>
      <c r="E20" s="232" t="s">
        <v>306</v>
      </c>
      <c r="F20" s="356" t="s">
        <v>307</v>
      </c>
      <c r="G20" s="356"/>
      <c r="H20" s="356"/>
      <c r="I20" s="356"/>
      <c r="J20" s="356"/>
      <c r="K20" s="226"/>
    </row>
    <row r="21" spans="2:11" s="1" customFormat="1" ht="15" customHeight="1">
      <c r="B21" s="229"/>
      <c r="C21" s="230"/>
      <c r="D21" s="230"/>
      <c r="E21" s="232" t="s">
        <v>83</v>
      </c>
      <c r="F21" s="356" t="s">
        <v>84</v>
      </c>
      <c r="G21" s="356"/>
      <c r="H21" s="356"/>
      <c r="I21" s="356"/>
      <c r="J21" s="356"/>
      <c r="K21" s="226"/>
    </row>
    <row r="22" spans="2:11" s="1" customFormat="1" ht="15" customHeight="1">
      <c r="B22" s="229"/>
      <c r="C22" s="230"/>
      <c r="D22" s="230"/>
      <c r="E22" s="232" t="s">
        <v>308</v>
      </c>
      <c r="F22" s="356" t="s">
        <v>309</v>
      </c>
      <c r="G22" s="356"/>
      <c r="H22" s="356"/>
      <c r="I22" s="356"/>
      <c r="J22" s="356"/>
      <c r="K22" s="226"/>
    </row>
    <row r="23" spans="2:11" s="1" customFormat="1" ht="15" customHeight="1">
      <c r="B23" s="229"/>
      <c r="C23" s="230"/>
      <c r="D23" s="230"/>
      <c r="E23" s="232" t="s">
        <v>310</v>
      </c>
      <c r="F23" s="356" t="s">
        <v>311</v>
      </c>
      <c r="G23" s="356"/>
      <c r="H23" s="356"/>
      <c r="I23" s="356"/>
      <c r="J23" s="356"/>
      <c r="K23" s="226"/>
    </row>
    <row r="24" spans="2:11" s="1" customFormat="1" ht="12.75" customHeight="1">
      <c r="B24" s="229"/>
      <c r="C24" s="230"/>
      <c r="D24" s="230"/>
      <c r="E24" s="230"/>
      <c r="F24" s="230"/>
      <c r="G24" s="230"/>
      <c r="H24" s="230"/>
      <c r="I24" s="230"/>
      <c r="J24" s="230"/>
      <c r="K24" s="226"/>
    </row>
    <row r="25" spans="2:11" s="1" customFormat="1" ht="15" customHeight="1">
      <c r="B25" s="229"/>
      <c r="C25" s="356" t="s">
        <v>312</v>
      </c>
      <c r="D25" s="356"/>
      <c r="E25" s="356"/>
      <c r="F25" s="356"/>
      <c r="G25" s="356"/>
      <c r="H25" s="356"/>
      <c r="I25" s="356"/>
      <c r="J25" s="356"/>
      <c r="K25" s="226"/>
    </row>
    <row r="26" spans="2:11" s="1" customFormat="1" ht="15" customHeight="1">
      <c r="B26" s="229"/>
      <c r="C26" s="356" t="s">
        <v>313</v>
      </c>
      <c r="D26" s="356"/>
      <c r="E26" s="356"/>
      <c r="F26" s="356"/>
      <c r="G26" s="356"/>
      <c r="H26" s="356"/>
      <c r="I26" s="356"/>
      <c r="J26" s="356"/>
      <c r="K26" s="226"/>
    </row>
    <row r="27" spans="2:11" s="1" customFormat="1" ht="15" customHeight="1">
      <c r="B27" s="229"/>
      <c r="C27" s="228"/>
      <c r="D27" s="356" t="s">
        <v>314</v>
      </c>
      <c r="E27" s="356"/>
      <c r="F27" s="356"/>
      <c r="G27" s="356"/>
      <c r="H27" s="356"/>
      <c r="I27" s="356"/>
      <c r="J27" s="356"/>
      <c r="K27" s="226"/>
    </row>
    <row r="28" spans="2:11" s="1" customFormat="1" ht="15" customHeight="1">
      <c r="B28" s="229"/>
      <c r="C28" s="230"/>
      <c r="D28" s="356" t="s">
        <v>315</v>
      </c>
      <c r="E28" s="356"/>
      <c r="F28" s="356"/>
      <c r="G28" s="356"/>
      <c r="H28" s="356"/>
      <c r="I28" s="356"/>
      <c r="J28" s="356"/>
      <c r="K28" s="226"/>
    </row>
    <row r="29" spans="2:11" s="1" customFormat="1" ht="12.75" customHeight="1">
      <c r="B29" s="229"/>
      <c r="C29" s="230"/>
      <c r="D29" s="230"/>
      <c r="E29" s="230"/>
      <c r="F29" s="230"/>
      <c r="G29" s="230"/>
      <c r="H29" s="230"/>
      <c r="I29" s="230"/>
      <c r="J29" s="230"/>
      <c r="K29" s="226"/>
    </row>
    <row r="30" spans="2:11" s="1" customFormat="1" ht="15" customHeight="1">
      <c r="B30" s="229"/>
      <c r="C30" s="230"/>
      <c r="D30" s="356" t="s">
        <v>316</v>
      </c>
      <c r="E30" s="356"/>
      <c r="F30" s="356"/>
      <c r="G30" s="356"/>
      <c r="H30" s="356"/>
      <c r="I30" s="356"/>
      <c r="J30" s="356"/>
      <c r="K30" s="226"/>
    </row>
    <row r="31" spans="2:11" s="1" customFormat="1" ht="15" customHeight="1">
      <c r="B31" s="229"/>
      <c r="C31" s="230"/>
      <c r="D31" s="356" t="s">
        <v>317</v>
      </c>
      <c r="E31" s="356"/>
      <c r="F31" s="356"/>
      <c r="G31" s="356"/>
      <c r="H31" s="356"/>
      <c r="I31" s="356"/>
      <c r="J31" s="356"/>
      <c r="K31" s="226"/>
    </row>
    <row r="32" spans="2:11" s="1" customFormat="1" ht="12.75" customHeight="1">
      <c r="B32" s="229"/>
      <c r="C32" s="230"/>
      <c r="D32" s="230"/>
      <c r="E32" s="230"/>
      <c r="F32" s="230"/>
      <c r="G32" s="230"/>
      <c r="H32" s="230"/>
      <c r="I32" s="230"/>
      <c r="J32" s="230"/>
      <c r="K32" s="226"/>
    </row>
    <row r="33" spans="2:11" s="1" customFormat="1" ht="15" customHeight="1">
      <c r="B33" s="229"/>
      <c r="C33" s="230"/>
      <c r="D33" s="356" t="s">
        <v>318</v>
      </c>
      <c r="E33" s="356"/>
      <c r="F33" s="356"/>
      <c r="G33" s="356"/>
      <c r="H33" s="356"/>
      <c r="I33" s="356"/>
      <c r="J33" s="356"/>
      <c r="K33" s="226"/>
    </row>
    <row r="34" spans="2:11" s="1" customFormat="1" ht="15" customHeight="1">
      <c r="B34" s="229"/>
      <c r="C34" s="230"/>
      <c r="D34" s="356" t="s">
        <v>319</v>
      </c>
      <c r="E34" s="356"/>
      <c r="F34" s="356"/>
      <c r="G34" s="356"/>
      <c r="H34" s="356"/>
      <c r="I34" s="356"/>
      <c r="J34" s="356"/>
      <c r="K34" s="226"/>
    </row>
    <row r="35" spans="2:11" s="1" customFormat="1" ht="15" customHeight="1">
      <c r="B35" s="229"/>
      <c r="C35" s="230"/>
      <c r="D35" s="356" t="s">
        <v>320</v>
      </c>
      <c r="E35" s="356"/>
      <c r="F35" s="356"/>
      <c r="G35" s="356"/>
      <c r="H35" s="356"/>
      <c r="I35" s="356"/>
      <c r="J35" s="356"/>
      <c r="K35" s="226"/>
    </row>
    <row r="36" spans="2:11" s="1" customFormat="1" ht="15" customHeight="1">
      <c r="B36" s="229"/>
      <c r="C36" s="230"/>
      <c r="D36" s="228"/>
      <c r="E36" s="231" t="s">
        <v>97</v>
      </c>
      <c r="F36" s="228"/>
      <c r="G36" s="356" t="s">
        <v>321</v>
      </c>
      <c r="H36" s="356"/>
      <c r="I36" s="356"/>
      <c r="J36" s="356"/>
      <c r="K36" s="226"/>
    </row>
    <row r="37" spans="2:11" s="1" customFormat="1" ht="30.75" customHeight="1">
      <c r="B37" s="229"/>
      <c r="C37" s="230"/>
      <c r="D37" s="228"/>
      <c r="E37" s="231" t="s">
        <v>322</v>
      </c>
      <c r="F37" s="228"/>
      <c r="G37" s="356" t="s">
        <v>323</v>
      </c>
      <c r="H37" s="356"/>
      <c r="I37" s="356"/>
      <c r="J37" s="356"/>
      <c r="K37" s="226"/>
    </row>
    <row r="38" spans="2:11" s="1" customFormat="1" ht="15" customHeight="1">
      <c r="B38" s="229"/>
      <c r="C38" s="230"/>
      <c r="D38" s="228"/>
      <c r="E38" s="231" t="s">
        <v>52</v>
      </c>
      <c r="F38" s="228"/>
      <c r="G38" s="356" t="s">
        <v>324</v>
      </c>
      <c r="H38" s="356"/>
      <c r="I38" s="356"/>
      <c r="J38" s="356"/>
      <c r="K38" s="226"/>
    </row>
    <row r="39" spans="2:11" s="1" customFormat="1" ht="15" customHeight="1">
      <c r="B39" s="229"/>
      <c r="C39" s="230"/>
      <c r="D39" s="228"/>
      <c r="E39" s="231" t="s">
        <v>53</v>
      </c>
      <c r="F39" s="228"/>
      <c r="G39" s="356" t="s">
        <v>325</v>
      </c>
      <c r="H39" s="356"/>
      <c r="I39" s="356"/>
      <c r="J39" s="356"/>
      <c r="K39" s="226"/>
    </row>
    <row r="40" spans="2:11" s="1" customFormat="1" ht="15" customHeight="1">
      <c r="B40" s="229"/>
      <c r="C40" s="230"/>
      <c r="D40" s="228"/>
      <c r="E40" s="231" t="s">
        <v>98</v>
      </c>
      <c r="F40" s="228"/>
      <c r="G40" s="356" t="s">
        <v>326</v>
      </c>
      <c r="H40" s="356"/>
      <c r="I40" s="356"/>
      <c r="J40" s="356"/>
      <c r="K40" s="226"/>
    </row>
    <row r="41" spans="2:11" s="1" customFormat="1" ht="15" customHeight="1">
      <c r="B41" s="229"/>
      <c r="C41" s="230"/>
      <c r="D41" s="228"/>
      <c r="E41" s="231" t="s">
        <v>99</v>
      </c>
      <c r="F41" s="228"/>
      <c r="G41" s="356" t="s">
        <v>327</v>
      </c>
      <c r="H41" s="356"/>
      <c r="I41" s="356"/>
      <c r="J41" s="356"/>
      <c r="K41" s="226"/>
    </row>
    <row r="42" spans="2:11" s="1" customFormat="1" ht="15" customHeight="1">
      <c r="B42" s="229"/>
      <c r="C42" s="230"/>
      <c r="D42" s="228"/>
      <c r="E42" s="231" t="s">
        <v>328</v>
      </c>
      <c r="F42" s="228"/>
      <c r="G42" s="356" t="s">
        <v>329</v>
      </c>
      <c r="H42" s="356"/>
      <c r="I42" s="356"/>
      <c r="J42" s="356"/>
      <c r="K42" s="226"/>
    </row>
    <row r="43" spans="2:11" s="1" customFormat="1" ht="15" customHeight="1">
      <c r="B43" s="229"/>
      <c r="C43" s="230"/>
      <c r="D43" s="228"/>
      <c r="E43" s="231"/>
      <c r="F43" s="228"/>
      <c r="G43" s="356" t="s">
        <v>330</v>
      </c>
      <c r="H43" s="356"/>
      <c r="I43" s="356"/>
      <c r="J43" s="356"/>
      <c r="K43" s="226"/>
    </row>
    <row r="44" spans="2:11" s="1" customFormat="1" ht="15" customHeight="1">
      <c r="B44" s="229"/>
      <c r="C44" s="230"/>
      <c r="D44" s="228"/>
      <c r="E44" s="231" t="s">
        <v>331</v>
      </c>
      <c r="F44" s="228"/>
      <c r="G44" s="356" t="s">
        <v>332</v>
      </c>
      <c r="H44" s="356"/>
      <c r="I44" s="356"/>
      <c r="J44" s="356"/>
      <c r="K44" s="226"/>
    </row>
    <row r="45" spans="2:11" s="1" customFormat="1" ht="15" customHeight="1">
      <c r="B45" s="229"/>
      <c r="C45" s="230"/>
      <c r="D45" s="228"/>
      <c r="E45" s="231" t="s">
        <v>101</v>
      </c>
      <c r="F45" s="228"/>
      <c r="G45" s="356" t="s">
        <v>333</v>
      </c>
      <c r="H45" s="356"/>
      <c r="I45" s="356"/>
      <c r="J45" s="356"/>
      <c r="K45" s="226"/>
    </row>
    <row r="46" spans="2:11" s="1" customFormat="1" ht="12.75" customHeight="1">
      <c r="B46" s="229"/>
      <c r="C46" s="230"/>
      <c r="D46" s="228"/>
      <c r="E46" s="228"/>
      <c r="F46" s="228"/>
      <c r="G46" s="228"/>
      <c r="H46" s="228"/>
      <c r="I46" s="228"/>
      <c r="J46" s="228"/>
      <c r="K46" s="226"/>
    </row>
    <row r="47" spans="2:11" s="1" customFormat="1" ht="15" customHeight="1">
      <c r="B47" s="229"/>
      <c r="C47" s="230"/>
      <c r="D47" s="356" t="s">
        <v>334</v>
      </c>
      <c r="E47" s="356"/>
      <c r="F47" s="356"/>
      <c r="G47" s="356"/>
      <c r="H47" s="356"/>
      <c r="I47" s="356"/>
      <c r="J47" s="356"/>
      <c r="K47" s="226"/>
    </row>
    <row r="48" spans="2:11" s="1" customFormat="1" ht="15" customHeight="1">
      <c r="B48" s="229"/>
      <c r="C48" s="230"/>
      <c r="D48" s="230"/>
      <c r="E48" s="356" t="s">
        <v>335</v>
      </c>
      <c r="F48" s="356"/>
      <c r="G48" s="356"/>
      <c r="H48" s="356"/>
      <c r="I48" s="356"/>
      <c r="J48" s="356"/>
      <c r="K48" s="226"/>
    </row>
    <row r="49" spans="2:11" s="1" customFormat="1" ht="15" customHeight="1">
      <c r="B49" s="229"/>
      <c r="C49" s="230"/>
      <c r="D49" s="230"/>
      <c r="E49" s="356" t="s">
        <v>336</v>
      </c>
      <c r="F49" s="356"/>
      <c r="G49" s="356"/>
      <c r="H49" s="356"/>
      <c r="I49" s="356"/>
      <c r="J49" s="356"/>
      <c r="K49" s="226"/>
    </row>
    <row r="50" spans="2:11" s="1" customFormat="1" ht="15" customHeight="1">
      <c r="B50" s="229"/>
      <c r="C50" s="230"/>
      <c r="D50" s="230"/>
      <c r="E50" s="356" t="s">
        <v>337</v>
      </c>
      <c r="F50" s="356"/>
      <c r="G50" s="356"/>
      <c r="H50" s="356"/>
      <c r="I50" s="356"/>
      <c r="J50" s="356"/>
      <c r="K50" s="226"/>
    </row>
    <row r="51" spans="2:11" s="1" customFormat="1" ht="15" customHeight="1">
      <c r="B51" s="229"/>
      <c r="C51" s="230"/>
      <c r="D51" s="356" t="s">
        <v>338</v>
      </c>
      <c r="E51" s="356"/>
      <c r="F51" s="356"/>
      <c r="G51" s="356"/>
      <c r="H51" s="356"/>
      <c r="I51" s="356"/>
      <c r="J51" s="356"/>
      <c r="K51" s="226"/>
    </row>
    <row r="52" spans="2:11" s="1" customFormat="1" ht="25.5" customHeight="1">
      <c r="B52" s="225"/>
      <c r="C52" s="357" t="s">
        <v>339</v>
      </c>
      <c r="D52" s="357"/>
      <c r="E52" s="357"/>
      <c r="F52" s="357"/>
      <c r="G52" s="357"/>
      <c r="H52" s="357"/>
      <c r="I52" s="357"/>
      <c r="J52" s="357"/>
      <c r="K52" s="226"/>
    </row>
    <row r="53" spans="2:11" s="1" customFormat="1" ht="5.25" customHeight="1">
      <c r="B53" s="225"/>
      <c r="C53" s="227"/>
      <c r="D53" s="227"/>
      <c r="E53" s="227"/>
      <c r="F53" s="227"/>
      <c r="G53" s="227"/>
      <c r="H53" s="227"/>
      <c r="I53" s="227"/>
      <c r="J53" s="227"/>
      <c r="K53" s="226"/>
    </row>
    <row r="54" spans="2:11" s="1" customFormat="1" ht="15" customHeight="1">
      <c r="B54" s="225"/>
      <c r="C54" s="356" t="s">
        <v>340</v>
      </c>
      <c r="D54" s="356"/>
      <c r="E54" s="356"/>
      <c r="F54" s="356"/>
      <c r="G54" s="356"/>
      <c r="H54" s="356"/>
      <c r="I54" s="356"/>
      <c r="J54" s="356"/>
      <c r="K54" s="226"/>
    </row>
    <row r="55" spans="2:11" s="1" customFormat="1" ht="15" customHeight="1">
      <c r="B55" s="225"/>
      <c r="C55" s="356" t="s">
        <v>341</v>
      </c>
      <c r="D55" s="356"/>
      <c r="E55" s="356"/>
      <c r="F55" s="356"/>
      <c r="G55" s="356"/>
      <c r="H55" s="356"/>
      <c r="I55" s="356"/>
      <c r="J55" s="356"/>
      <c r="K55" s="226"/>
    </row>
    <row r="56" spans="2:11" s="1" customFormat="1" ht="12.75" customHeight="1">
      <c r="B56" s="225"/>
      <c r="C56" s="228"/>
      <c r="D56" s="228"/>
      <c r="E56" s="228"/>
      <c r="F56" s="228"/>
      <c r="G56" s="228"/>
      <c r="H56" s="228"/>
      <c r="I56" s="228"/>
      <c r="J56" s="228"/>
      <c r="K56" s="226"/>
    </row>
    <row r="57" spans="2:11" s="1" customFormat="1" ht="15" customHeight="1">
      <c r="B57" s="225"/>
      <c r="C57" s="356" t="s">
        <v>342</v>
      </c>
      <c r="D57" s="356"/>
      <c r="E57" s="356"/>
      <c r="F57" s="356"/>
      <c r="G57" s="356"/>
      <c r="H57" s="356"/>
      <c r="I57" s="356"/>
      <c r="J57" s="356"/>
      <c r="K57" s="226"/>
    </row>
    <row r="58" spans="2:11" s="1" customFormat="1" ht="15" customHeight="1">
      <c r="B58" s="225"/>
      <c r="C58" s="230"/>
      <c r="D58" s="356" t="s">
        <v>343</v>
      </c>
      <c r="E58" s="356"/>
      <c r="F58" s="356"/>
      <c r="G58" s="356"/>
      <c r="H58" s="356"/>
      <c r="I58" s="356"/>
      <c r="J58" s="356"/>
      <c r="K58" s="226"/>
    </row>
    <row r="59" spans="2:11" s="1" customFormat="1" ht="15" customHeight="1">
      <c r="B59" s="225"/>
      <c r="C59" s="230"/>
      <c r="D59" s="356" t="s">
        <v>344</v>
      </c>
      <c r="E59" s="356"/>
      <c r="F59" s="356"/>
      <c r="G59" s="356"/>
      <c r="H59" s="356"/>
      <c r="I59" s="356"/>
      <c r="J59" s="356"/>
      <c r="K59" s="226"/>
    </row>
    <row r="60" spans="2:11" s="1" customFormat="1" ht="15" customHeight="1">
      <c r="B60" s="225"/>
      <c r="C60" s="230"/>
      <c r="D60" s="356" t="s">
        <v>345</v>
      </c>
      <c r="E60" s="356"/>
      <c r="F60" s="356"/>
      <c r="G60" s="356"/>
      <c r="H60" s="356"/>
      <c r="I60" s="356"/>
      <c r="J60" s="356"/>
      <c r="K60" s="226"/>
    </row>
    <row r="61" spans="2:11" s="1" customFormat="1" ht="15" customHeight="1">
      <c r="B61" s="225"/>
      <c r="C61" s="230"/>
      <c r="D61" s="356" t="s">
        <v>346</v>
      </c>
      <c r="E61" s="356"/>
      <c r="F61" s="356"/>
      <c r="G61" s="356"/>
      <c r="H61" s="356"/>
      <c r="I61" s="356"/>
      <c r="J61" s="356"/>
      <c r="K61" s="226"/>
    </row>
    <row r="62" spans="2:11" s="1" customFormat="1" ht="15" customHeight="1">
      <c r="B62" s="225"/>
      <c r="C62" s="230"/>
      <c r="D62" s="359" t="s">
        <v>347</v>
      </c>
      <c r="E62" s="359"/>
      <c r="F62" s="359"/>
      <c r="G62" s="359"/>
      <c r="H62" s="359"/>
      <c r="I62" s="359"/>
      <c r="J62" s="359"/>
      <c r="K62" s="226"/>
    </row>
    <row r="63" spans="2:11" s="1" customFormat="1" ht="15" customHeight="1">
      <c r="B63" s="225"/>
      <c r="C63" s="230"/>
      <c r="D63" s="356" t="s">
        <v>348</v>
      </c>
      <c r="E63" s="356"/>
      <c r="F63" s="356"/>
      <c r="G63" s="356"/>
      <c r="H63" s="356"/>
      <c r="I63" s="356"/>
      <c r="J63" s="356"/>
      <c r="K63" s="226"/>
    </row>
    <row r="64" spans="2:11" s="1" customFormat="1" ht="12.75" customHeight="1">
      <c r="B64" s="225"/>
      <c r="C64" s="230"/>
      <c r="D64" s="230"/>
      <c r="E64" s="233"/>
      <c r="F64" s="230"/>
      <c r="G64" s="230"/>
      <c r="H64" s="230"/>
      <c r="I64" s="230"/>
      <c r="J64" s="230"/>
      <c r="K64" s="226"/>
    </row>
    <row r="65" spans="2:11" s="1" customFormat="1" ht="15" customHeight="1">
      <c r="B65" s="225"/>
      <c r="C65" s="230"/>
      <c r="D65" s="356" t="s">
        <v>349</v>
      </c>
      <c r="E65" s="356"/>
      <c r="F65" s="356"/>
      <c r="G65" s="356"/>
      <c r="H65" s="356"/>
      <c r="I65" s="356"/>
      <c r="J65" s="356"/>
      <c r="K65" s="226"/>
    </row>
    <row r="66" spans="2:11" s="1" customFormat="1" ht="15" customHeight="1">
      <c r="B66" s="225"/>
      <c r="C66" s="230"/>
      <c r="D66" s="359" t="s">
        <v>350</v>
      </c>
      <c r="E66" s="359"/>
      <c r="F66" s="359"/>
      <c r="G66" s="359"/>
      <c r="H66" s="359"/>
      <c r="I66" s="359"/>
      <c r="J66" s="359"/>
      <c r="K66" s="226"/>
    </row>
    <row r="67" spans="2:11" s="1" customFormat="1" ht="15" customHeight="1">
      <c r="B67" s="225"/>
      <c r="C67" s="230"/>
      <c r="D67" s="356" t="s">
        <v>351</v>
      </c>
      <c r="E67" s="356"/>
      <c r="F67" s="356"/>
      <c r="G67" s="356"/>
      <c r="H67" s="356"/>
      <c r="I67" s="356"/>
      <c r="J67" s="356"/>
      <c r="K67" s="226"/>
    </row>
    <row r="68" spans="2:11" s="1" customFormat="1" ht="15" customHeight="1">
      <c r="B68" s="225"/>
      <c r="C68" s="230"/>
      <c r="D68" s="356" t="s">
        <v>352</v>
      </c>
      <c r="E68" s="356"/>
      <c r="F68" s="356"/>
      <c r="G68" s="356"/>
      <c r="H68" s="356"/>
      <c r="I68" s="356"/>
      <c r="J68" s="356"/>
      <c r="K68" s="226"/>
    </row>
    <row r="69" spans="2:11" s="1" customFormat="1" ht="15" customHeight="1">
      <c r="B69" s="225"/>
      <c r="C69" s="230"/>
      <c r="D69" s="356" t="s">
        <v>353</v>
      </c>
      <c r="E69" s="356"/>
      <c r="F69" s="356"/>
      <c r="G69" s="356"/>
      <c r="H69" s="356"/>
      <c r="I69" s="356"/>
      <c r="J69" s="356"/>
      <c r="K69" s="226"/>
    </row>
    <row r="70" spans="2:11" s="1" customFormat="1" ht="15" customHeight="1">
      <c r="B70" s="225"/>
      <c r="C70" s="230"/>
      <c r="D70" s="356" t="s">
        <v>354</v>
      </c>
      <c r="E70" s="356"/>
      <c r="F70" s="356"/>
      <c r="G70" s="356"/>
      <c r="H70" s="356"/>
      <c r="I70" s="356"/>
      <c r="J70" s="356"/>
      <c r="K70" s="226"/>
    </row>
    <row r="71" spans="2:11" s="1" customFormat="1" ht="12.75" customHeight="1">
      <c r="B71" s="234"/>
      <c r="C71" s="235"/>
      <c r="D71" s="235"/>
      <c r="E71" s="235"/>
      <c r="F71" s="235"/>
      <c r="G71" s="235"/>
      <c r="H71" s="235"/>
      <c r="I71" s="235"/>
      <c r="J71" s="235"/>
      <c r="K71" s="236"/>
    </row>
    <row r="72" spans="2:11" s="1" customFormat="1" ht="18.75" customHeight="1">
      <c r="B72" s="237"/>
      <c r="C72" s="237"/>
      <c r="D72" s="237"/>
      <c r="E72" s="237"/>
      <c r="F72" s="237"/>
      <c r="G72" s="237"/>
      <c r="H72" s="237"/>
      <c r="I72" s="237"/>
      <c r="J72" s="237"/>
      <c r="K72" s="238"/>
    </row>
    <row r="73" spans="2:11" s="1" customFormat="1" ht="18.75" customHeight="1">
      <c r="B73" s="238"/>
      <c r="C73" s="238"/>
      <c r="D73" s="238"/>
      <c r="E73" s="238"/>
      <c r="F73" s="238"/>
      <c r="G73" s="238"/>
      <c r="H73" s="238"/>
      <c r="I73" s="238"/>
      <c r="J73" s="238"/>
      <c r="K73" s="238"/>
    </row>
    <row r="74" spans="2:11" s="1" customFormat="1" ht="7.5" customHeight="1">
      <c r="B74" s="239"/>
      <c r="C74" s="240"/>
      <c r="D74" s="240"/>
      <c r="E74" s="240"/>
      <c r="F74" s="240"/>
      <c r="G74" s="240"/>
      <c r="H74" s="240"/>
      <c r="I74" s="240"/>
      <c r="J74" s="240"/>
      <c r="K74" s="241"/>
    </row>
    <row r="75" spans="2:11" s="1" customFormat="1" ht="45" customHeight="1">
      <c r="B75" s="242"/>
      <c r="C75" s="360" t="s">
        <v>355</v>
      </c>
      <c r="D75" s="360"/>
      <c r="E75" s="360"/>
      <c r="F75" s="360"/>
      <c r="G75" s="360"/>
      <c r="H75" s="360"/>
      <c r="I75" s="360"/>
      <c r="J75" s="360"/>
      <c r="K75" s="243"/>
    </row>
    <row r="76" spans="2:11" s="1" customFormat="1" ht="17.25" customHeight="1">
      <c r="B76" s="242"/>
      <c r="C76" s="244" t="s">
        <v>356</v>
      </c>
      <c r="D76" s="244"/>
      <c r="E76" s="244"/>
      <c r="F76" s="244" t="s">
        <v>357</v>
      </c>
      <c r="G76" s="245"/>
      <c r="H76" s="244" t="s">
        <v>53</v>
      </c>
      <c r="I76" s="244" t="s">
        <v>56</v>
      </c>
      <c r="J76" s="244" t="s">
        <v>358</v>
      </c>
      <c r="K76" s="243"/>
    </row>
    <row r="77" spans="2:11" s="1" customFormat="1" ht="17.25" customHeight="1">
      <c r="B77" s="242"/>
      <c r="C77" s="246" t="s">
        <v>359</v>
      </c>
      <c r="D77" s="246"/>
      <c r="E77" s="246"/>
      <c r="F77" s="247" t="s">
        <v>360</v>
      </c>
      <c r="G77" s="248"/>
      <c r="H77" s="246"/>
      <c r="I77" s="246"/>
      <c r="J77" s="246" t="s">
        <v>361</v>
      </c>
      <c r="K77" s="243"/>
    </row>
    <row r="78" spans="2:11" s="1" customFormat="1" ht="5.25" customHeight="1">
      <c r="B78" s="242"/>
      <c r="C78" s="249"/>
      <c r="D78" s="249"/>
      <c r="E78" s="249"/>
      <c r="F78" s="249"/>
      <c r="G78" s="250"/>
      <c r="H78" s="249"/>
      <c r="I78" s="249"/>
      <c r="J78" s="249"/>
      <c r="K78" s="243"/>
    </row>
    <row r="79" spans="2:11" s="1" customFormat="1" ht="15" customHeight="1">
      <c r="B79" s="242"/>
      <c r="C79" s="231" t="s">
        <v>52</v>
      </c>
      <c r="D79" s="251"/>
      <c r="E79" s="251"/>
      <c r="F79" s="252" t="s">
        <v>362</v>
      </c>
      <c r="G79" s="253"/>
      <c r="H79" s="231" t="s">
        <v>363</v>
      </c>
      <c r="I79" s="231" t="s">
        <v>364</v>
      </c>
      <c r="J79" s="231">
        <v>20</v>
      </c>
      <c r="K79" s="243"/>
    </row>
    <row r="80" spans="2:11" s="1" customFormat="1" ht="15" customHeight="1">
      <c r="B80" s="242"/>
      <c r="C80" s="231" t="s">
        <v>365</v>
      </c>
      <c r="D80" s="231"/>
      <c r="E80" s="231"/>
      <c r="F80" s="252" t="s">
        <v>362</v>
      </c>
      <c r="G80" s="253"/>
      <c r="H80" s="231" t="s">
        <v>366</v>
      </c>
      <c r="I80" s="231" t="s">
        <v>364</v>
      </c>
      <c r="J80" s="231">
        <v>120</v>
      </c>
      <c r="K80" s="243"/>
    </row>
    <row r="81" spans="2:11" s="1" customFormat="1" ht="15" customHeight="1">
      <c r="B81" s="254"/>
      <c r="C81" s="231" t="s">
        <v>367</v>
      </c>
      <c r="D81" s="231"/>
      <c r="E81" s="231"/>
      <c r="F81" s="252" t="s">
        <v>368</v>
      </c>
      <c r="G81" s="253"/>
      <c r="H81" s="231" t="s">
        <v>369</v>
      </c>
      <c r="I81" s="231" t="s">
        <v>364</v>
      </c>
      <c r="J81" s="231">
        <v>50</v>
      </c>
      <c r="K81" s="243"/>
    </row>
    <row r="82" spans="2:11" s="1" customFormat="1" ht="15" customHeight="1">
      <c r="B82" s="254"/>
      <c r="C82" s="231" t="s">
        <v>370</v>
      </c>
      <c r="D82" s="231"/>
      <c r="E82" s="231"/>
      <c r="F82" s="252" t="s">
        <v>362</v>
      </c>
      <c r="G82" s="253"/>
      <c r="H82" s="231" t="s">
        <v>371</v>
      </c>
      <c r="I82" s="231" t="s">
        <v>372</v>
      </c>
      <c r="J82" s="231"/>
      <c r="K82" s="243"/>
    </row>
    <row r="83" spans="2:11" s="1" customFormat="1" ht="15" customHeight="1">
      <c r="B83" s="254"/>
      <c r="C83" s="255" t="s">
        <v>373</v>
      </c>
      <c r="D83" s="255"/>
      <c r="E83" s="255"/>
      <c r="F83" s="256" t="s">
        <v>368</v>
      </c>
      <c r="G83" s="255"/>
      <c r="H83" s="255" t="s">
        <v>374</v>
      </c>
      <c r="I83" s="255" t="s">
        <v>364</v>
      </c>
      <c r="J83" s="255">
        <v>15</v>
      </c>
      <c r="K83" s="243"/>
    </row>
    <row r="84" spans="2:11" s="1" customFormat="1" ht="15" customHeight="1">
      <c r="B84" s="254"/>
      <c r="C84" s="255" t="s">
        <v>375</v>
      </c>
      <c r="D84" s="255"/>
      <c r="E84" s="255"/>
      <c r="F84" s="256" t="s">
        <v>368</v>
      </c>
      <c r="G84" s="255"/>
      <c r="H84" s="255" t="s">
        <v>376</v>
      </c>
      <c r="I84" s="255" t="s">
        <v>364</v>
      </c>
      <c r="J84" s="255">
        <v>15</v>
      </c>
      <c r="K84" s="243"/>
    </row>
    <row r="85" spans="2:11" s="1" customFormat="1" ht="15" customHeight="1">
      <c r="B85" s="254"/>
      <c r="C85" s="255" t="s">
        <v>377</v>
      </c>
      <c r="D85" s="255"/>
      <c r="E85" s="255"/>
      <c r="F85" s="256" t="s">
        <v>368</v>
      </c>
      <c r="G85" s="255"/>
      <c r="H85" s="255" t="s">
        <v>378</v>
      </c>
      <c r="I85" s="255" t="s">
        <v>364</v>
      </c>
      <c r="J85" s="255">
        <v>20</v>
      </c>
      <c r="K85" s="243"/>
    </row>
    <row r="86" spans="2:11" s="1" customFormat="1" ht="15" customHeight="1">
      <c r="B86" s="254"/>
      <c r="C86" s="255" t="s">
        <v>379</v>
      </c>
      <c r="D86" s="255"/>
      <c r="E86" s="255"/>
      <c r="F86" s="256" t="s">
        <v>368</v>
      </c>
      <c r="G86" s="255"/>
      <c r="H86" s="255" t="s">
        <v>380</v>
      </c>
      <c r="I86" s="255" t="s">
        <v>364</v>
      </c>
      <c r="J86" s="255">
        <v>20</v>
      </c>
      <c r="K86" s="243"/>
    </row>
    <row r="87" spans="2:11" s="1" customFormat="1" ht="15" customHeight="1">
      <c r="B87" s="254"/>
      <c r="C87" s="231" t="s">
        <v>381</v>
      </c>
      <c r="D87" s="231"/>
      <c r="E87" s="231"/>
      <c r="F87" s="252" t="s">
        <v>368</v>
      </c>
      <c r="G87" s="253"/>
      <c r="H87" s="231" t="s">
        <v>382</v>
      </c>
      <c r="I87" s="231" t="s">
        <v>364</v>
      </c>
      <c r="J87" s="231">
        <v>50</v>
      </c>
      <c r="K87" s="243"/>
    </row>
    <row r="88" spans="2:11" s="1" customFormat="1" ht="15" customHeight="1">
      <c r="B88" s="254"/>
      <c r="C88" s="231" t="s">
        <v>383</v>
      </c>
      <c r="D88" s="231"/>
      <c r="E88" s="231"/>
      <c r="F88" s="252" t="s">
        <v>368</v>
      </c>
      <c r="G88" s="253"/>
      <c r="H88" s="231" t="s">
        <v>384</v>
      </c>
      <c r="I88" s="231" t="s">
        <v>364</v>
      </c>
      <c r="J88" s="231">
        <v>20</v>
      </c>
      <c r="K88" s="243"/>
    </row>
    <row r="89" spans="2:11" s="1" customFormat="1" ht="15" customHeight="1">
      <c r="B89" s="254"/>
      <c r="C89" s="231" t="s">
        <v>385</v>
      </c>
      <c r="D89" s="231"/>
      <c r="E89" s="231"/>
      <c r="F89" s="252" t="s">
        <v>368</v>
      </c>
      <c r="G89" s="253"/>
      <c r="H89" s="231" t="s">
        <v>386</v>
      </c>
      <c r="I89" s="231" t="s">
        <v>364</v>
      </c>
      <c r="J89" s="231">
        <v>20</v>
      </c>
      <c r="K89" s="243"/>
    </row>
    <row r="90" spans="2:11" s="1" customFormat="1" ht="15" customHeight="1">
      <c r="B90" s="254"/>
      <c r="C90" s="231" t="s">
        <v>387</v>
      </c>
      <c r="D90" s="231"/>
      <c r="E90" s="231"/>
      <c r="F90" s="252" t="s">
        <v>368</v>
      </c>
      <c r="G90" s="253"/>
      <c r="H90" s="231" t="s">
        <v>388</v>
      </c>
      <c r="I90" s="231" t="s">
        <v>364</v>
      </c>
      <c r="J90" s="231">
        <v>50</v>
      </c>
      <c r="K90" s="243"/>
    </row>
    <row r="91" spans="2:11" s="1" customFormat="1" ht="15" customHeight="1">
      <c r="B91" s="254"/>
      <c r="C91" s="231" t="s">
        <v>389</v>
      </c>
      <c r="D91" s="231"/>
      <c r="E91" s="231"/>
      <c r="F91" s="252" t="s">
        <v>368</v>
      </c>
      <c r="G91" s="253"/>
      <c r="H91" s="231" t="s">
        <v>389</v>
      </c>
      <c r="I91" s="231" t="s">
        <v>364</v>
      </c>
      <c r="J91" s="231">
        <v>50</v>
      </c>
      <c r="K91" s="243"/>
    </row>
    <row r="92" spans="2:11" s="1" customFormat="1" ht="15" customHeight="1">
      <c r="B92" s="254"/>
      <c r="C92" s="231" t="s">
        <v>390</v>
      </c>
      <c r="D92" s="231"/>
      <c r="E92" s="231"/>
      <c r="F92" s="252" t="s">
        <v>368</v>
      </c>
      <c r="G92" s="253"/>
      <c r="H92" s="231" t="s">
        <v>391</v>
      </c>
      <c r="I92" s="231" t="s">
        <v>364</v>
      </c>
      <c r="J92" s="231">
        <v>255</v>
      </c>
      <c r="K92" s="243"/>
    </row>
    <row r="93" spans="2:11" s="1" customFormat="1" ht="15" customHeight="1">
      <c r="B93" s="254"/>
      <c r="C93" s="231" t="s">
        <v>392</v>
      </c>
      <c r="D93" s="231"/>
      <c r="E93" s="231"/>
      <c r="F93" s="252" t="s">
        <v>362</v>
      </c>
      <c r="G93" s="253"/>
      <c r="H93" s="231" t="s">
        <v>393</v>
      </c>
      <c r="I93" s="231" t="s">
        <v>394</v>
      </c>
      <c r="J93" s="231"/>
      <c r="K93" s="243"/>
    </row>
    <row r="94" spans="2:11" s="1" customFormat="1" ht="15" customHeight="1">
      <c r="B94" s="254"/>
      <c r="C94" s="231" t="s">
        <v>395</v>
      </c>
      <c r="D94" s="231"/>
      <c r="E94" s="231"/>
      <c r="F94" s="252" t="s">
        <v>362</v>
      </c>
      <c r="G94" s="253"/>
      <c r="H94" s="231" t="s">
        <v>396</v>
      </c>
      <c r="I94" s="231" t="s">
        <v>397</v>
      </c>
      <c r="J94" s="231"/>
      <c r="K94" s="243"/>
    </row>
    <row r="95" spans="2:11" s="1" customFormat="1" ht="15" customHeight="1">
      <c r="B95" s="254"/>
      <c r="C95" s="231" t="s">
        <v>398</v>
      </c>
      <c r="D95" s="231"/>
      <c r="E95" s="231"/>
      <c r="F95" s="252" t="s">
        <v>362</v>
      </c>
      <c r="G95" s="253"/>
      <c r="H95" s="231" t="s">
        <v>398</v>
      </c>
      <c r="I95" s="231" t="s">
        <v>397</v>
      </c>
      <c r="J95" s="231"/>
      <c r="K95" s="243"/>
    </row>
    <row r="96" spans="2:11" s="1" customFormat="1" ht="15" customHeight="1">
      <c r="B96" s="254"/>
      <c r="C96" s="231" t="s">
        <v>37</v>
      </c>
      <c r="D96" s="231"/>
      <c r="E96" s="231"/>
      <c r="F96" s="252" t="s">
        <v>362</v>
      </c>
      <c r="G96" s="253"/>
      <c r="H96" s="231" t="s">
        <v>399</v>
      </c>
      <c r="I96" s="231" t="s">
        <v>397</v>
      </c>
      <c r="J96" s="231"/>
      <c r="K96" s="243"/>
    </row>
    <row r="97" spans="2:11" s="1" customFormat="1" ht="15" customHeight="1">
      <c r="B97" s="254"/>
      <c r="C97" s="231" t="s">
        <v>47</v>
      </c>
      <c r="D97" s="231"/>
      <c r="E97" s="231"/>
      <c r="F97" s="252" t="s">
        <v>362</v>
      </c>
      <c r="G97" s="253"/>
      <c r="H97" s="231" t="s">
        <v>400</v>
      </c>
      <c r="I97" s="231" t="s">
        <v>397</v>
      </c>
      <c r="J97" s="231"/>
      <c r="K97" s="243"/>
    </row>
    <row r="98" spans="2:11" s="1" customFormat="1" ht="15" customHeight="1"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spans="2:11" s="1" customFormat="1" ht="18.7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spans="2:11" s="1" customFormat="1" ht="18.75" customHeight="1"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</row>
    <row r="101" spans="2:11" s="1" customFormat="1" ht="7.5" customHeight="1">
      <c r="B101" s="239"/>
      <c r="C101" s="240"/>
      <c r="D101" s="240"/>
      <c r="E101" s="240"/>
      <c r="F101" s="240"/>
      <c r="G101" s="240"/>
      <c r="H101" s="240"/>
      <c r="I101" s="240"/>
      <c r="J101" s="240"/>
      <c r="K101" s="241"/>
    </row>
    <row r="102" spans="2:11" s="1" customFormat="1" ht="45" customHeight="1">
      <c r="B102" s="242"/>
      <c r="C102" s="360" t="s">
        <v>401</v>
      </c>
      <c r="D102" s="360"/>
      <c r="E102" s="360"/>
      <c r="F102" s="360"/>
      <c r="G102" s="360"/>
      <c r="H102" s="360"/>
      <c r="I102" s="360"/>
      <c r="J102" s="360"/>
      <c r="K102" s="243"/>
    </row>
    <row r="103" spans="2:11" s="1" customFormat="1" ht="17.25" customHeight="1">
      <c r="B103" s="242"/>
      <c r="C103" s="244" t="s">
        <v>356</v>
      </c>
      <c r="D103" s="244"/>
      <c r="E103" s="244"/>
      <c r="F103" s="244" t="s">
        <v>357</v>
      </c>
      <c r="G103" s="245"/>
      <c r="H103" s="244" t="s">
        <v>53</v>
      </c>
      <c r="I103" s="244" t="s">
        <v>56</v>
      </c>
      <c r="J103" s="244" t="s">
        <v>358</v>
      </c>
      <c r="K103" s="243"/>
    </row>
    <row r="104" spans="2:11" s="1" customFormat="1" ht="17.25" customHeight="1">
      <c r="B104" s="242"/>
      <c r="C104" s="246" t="s">
        <v>359</v>
      </c>
      <c r="D104" s="246"/>
      <c r="E104" s="246"/>
      <c r="F104" s="247" t="s">
        <v>360</v>
      </c>
      <c r="G104" s="248"/>
      <c r="H104" s="246"/>
      <c r="I104" s="246"/>
      <c r="J104" s="246" t="s">
        <v>361</v>
      </c>
      <c r="K104" s="243"/>
    </row>
    <row r="105" spans="2:11" s="1" customFormat="1" ht="5.25" customHeight="1">
      <c r="B105" s="242"/>
      <c r="C105" s="244"/>
      <c r="D105" s="244"/>
      <c r="E105" s="244"/>
      <c r="F105" s="244"/>
      <c r="G105" s="262"/>
      <c r="H105" s="244"/>
      <c r="I105" s="244"/>
      <c r="J105" s="244"/>
      <c r="K105" s="243"/>
    </row>
    <row r="106" spans="2:11" s="1" customFormat="1" ht="15" customHeight="1">
      <c r="B106" s="242"/>
      <c r="C106" s="231" t="s">
        <v>52</v>
      </c>
      <c r="D106" s="251"/>
      <c r="E106" s="251"/>
      <c r="F106" s="252" t="s">
        <v>362</v>
      </c>
      <c r="G106" s="231"/>
      <c r="H106" s="231" t="s">
        <v>402</v>
      </c>
      <c r="I106" s="231" t="s">
        <v>364</v>
      </c>
      <c r="J106" s="231">
        <v>20</v>
      </c>
      <c r="K106" s="243"/>
    </row>
    <row r="107" spans="2:11" s="1" customFormat="1" ht="15" customHeight="1">
      <c r="B107" s="242"/>
      <c r="C107" s="231" t="s">
        <v>365</v>
      </c>
      <c r="D107" s="231"/>
      <c r="E107" s="231"/>
      <c r="F107" s="252" t="s">
        <v>362</v>
      </c>
      <c r="G107" s="231"/>
      <c r="H107" s="231" t="s">
        <v>402</v>
      </c>
      <c r="I107" s="231" t="s">
        <v>364</v>
      </c>
      <c r="J107" s="231">
        <v>120</v>
      </c>
      <c r="K107" s="243"/>
    </row>
    <row r="108" spans="2:11" s="1" customFormat="1" ht="15" customHeight="1">
      <c r="B108" s="254"/>
      <c r="C108" s="231" t="s">
        <v>367</v>
      </c>
      <c r="D108" s="231"/>
      <c r="E108" s="231"/>
      <c r="F108" s="252" t="s">
        <v>368</v>
      </c>
      <c r="G108" s="231"/>
      <c r="H108" s="231" t="s">
        <v>402</v>
      </c>
      <c r="I108" s="231" t="s">
        <v>364</v>
      </c>
      <c r="J108" s="231">
        <v>50</v>
      </c>
      <c r="K108" s="243"/>
    </row>
    <row r="109" spans="2:11" s="1" customFormat="1" ht="15" customHeight="1">
      <c r="B109" s="254"/>
      <c r="C109" s="231" t="s">
        <v>370</v>
      </c>
      <c r="D109" s="231"/>
      <c r="E109" s="231"/>
      <c r="F109" s="252" t="s">
        <v>362</v>
      </c>
      <c r="G109" s="231"/>
      <c r="H109" s="231" t="s">
        <v>402</v>
      </c>
      <c r="I109" s="231" t="s">
        <v>372</v>
      </c>
      <c r="J109" s="231"/>
      <c r="K109" s="243"/>
    </row>
    <row r="110" spans="2:11" s="1" customFormat="1" ht="15" customHeight="1">
      <c r="B110" s="254"/>
      <c r="C110" s="231" t="s">
        <v>381</v>
      </c>
      <c r="D110" s="231"/>
      <c r="E110" s="231"/>
      <c r="F110" s="252" t="s">
        <v>368</v>
      </c>
      <c r="G110" s="231"/>
      <c r="H110" s="231" t="s">
        <v>402</v>
      </c>
      <c r="I110" s="231" t="s">
        <v>364</v>
      </c>
      <c r="J110" s="231">
        <v>50</v>
      </c>
      <c r="K110" s="243"/>
    </row>
    <row r="111" spans="2:11" s="1" customFormat="1" ht="15" customHeight="1">
      <c r="B111" s="254"/>
      <c r="C111" s="231" t="s">
        <v>389</v>
      </c>
      <c r="D111" s="231"/>
      <c r="E111" s="231"/>
      <c r="F111" s="252" t="s">
        <v>368</v>
      </c>
      <c r="G111" s="231"/>
      <c r="H111" s="231" t="s">
        <v>402</v>
      </c>
      <c r="I111" s="231" t="s">
        <v>364</v>
      </c>
      <c r="J111" s="231">
        <v>50</v>
      </c>
      <c r="K111" s="243"/>
    </row>
    <row r="112" spans="2:11" s="1" customFormat="1" ht="15" customHeight="1">
      <c r="B112" s="254"/>
      <c r="C112" s="231" t="s">
        <v>387</v>
      </c>
      <c r="D112" s="231"/>
      <c r="E112" s="231"/>
      <c r="F112" s="252" t="s">
        <v>368</v>
      </c>
      <c r="G112" s="231"/>
      <c r="H112" s="231" t="s">
        <v>402</v>
      </c>
      <c r="I112" s="231" t="s">
        <v>364</v>
      </c>
      <c r="J112" s="231">
        <v>50</v>
      </c>
      <c r="K112" s="243"/>
    </row>
    <row r="113" spans="2:11" s="1" customFormat="1" ht="15" customHeight="1">
      <c r="B113" s="254"/>
      <c r="C113" s="231" t="s">
        <v>52</v>
      </c>
      <c r="D113" s="231"/>
      <c r="E113" s="231"/>
      <c r="F113" s="252" t="s">
        <v>362</v>
      </c>
      <c r="G113" s="231"/>
      <c r="H113" s="231" t="s">
        <v>403</v>
      </c>
      <c r="I113" s="231" t="s">
        <v>364</v>
      </c>
      <c r="J113" s="231">
        <v>20</v>
      </c>
      <c r="K113" s="243"/>
    </row>
    <row r="114" spans="2:11" s="1" customFormat="1" ht="15" customHeight="1">
      <c r="B114" s="254"/>
      <c r="C114" s="231" t="s">
        <v>404</v>
      </c>
      <c r="D114" s="231"/>
      <c r="E114" s="231"/>
      <c r="F114" s="252" t="s">
        <v>362</v>
      </c>
      <c r="G114" s="231"/>
      <c r="H114" s="231" t="s">
        <v>405</v>
      </c>
      <c r="I114" s="231" t="s">
        <v>364</v>
      </c>
      <c r="J114" s="231">
        <v>120</v>
      </c>
      <c r="K114" s="243"/>
    </row>
    <row r="115" spans="2:11" s="1" customFormat="1" ht="15" customHeight="1">
      <c r="B115" s="254"/>
      <c r="C115" s="231" t="s">
        <v>37</v>
      </c>
      <c r="D115" s="231"/>
      <c r="E115" s="231"/>
      <c r="F115" s="252" t="s">
        <v>362</v>
      </c>
      <c r="G115" s="231"/>
      <c r="H115" s="231" t="s">
        <v>406</v>
      </c>
      <c r="I115" s="231" t="s">
        <v>397</v>
      </c>
      <c r="J115" s="231"/>
      <c r="K115" s="243"/>
    </row>
    <row r="116" spans="2:11" s="1" customFormat="1" ht="15" customHeight="1">
      <c r="B116" s="254"/>
      <c r="C116" s="231" t="s">
        <v>47</v>
      </c>
      <c r="D116" s="231"/>
      <c r="E116" s="231"/>
      <c r="F116" s="252" t="s">
        <v>362</v>
      </c>
      <c r="G116" s="231"/>
      <c r="H116" s="231" t="s">
        <v>407</v>
      </c>
      <c r="I116" s="231" t="s">
        <v>397</v>
      </c>
      <c r="J116" s="231"/>
      <c r="K116" s="243"/>
    </row>
    <row r="117" spans="2:11" s="1" customFormat="1" ht="15" customHeight="1">
      <c r="B117" s="254"/>
      <c r="C117" s="231" t="s">
        <v>56</v>
      </c>
      <c r="D117" s="231"/>
      <c r="E117" s="231"/>
      <c r="F117" s="252" t="s">
        <v>362</v>
      </c>
      <c r="G117" s="231"/>
      <c r="H117" s="231" t="s">
        <v>408</v>
      </c>
      <c r="I117" s="231" t="s">
        <v>409</v>
      </c>
      <c r="J117" s="231"/>
      <c r="K117" s="243"/>
    </row>
    <row r="118" spans="2:11" s="1" customFormat="1" ht="15" customHeight="1"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spans="2:11" s="1" customFormat="1" ht="18.75" customHeight="1">
      <c r="B119" s="264"/>
      <c r="C119" s="265"/>
      <c r="D119" s="265"/>
      <c r="E119" s="265"/>
      <c r="F119" s="266"/>
      <c r="G119" s="265"/>
      <c r="H119" s="265"/>
      <c r="I119" s="265"/>
      <c r="J119" s="265"/>
      <c r="K119" s="264"/>
    </row>
    <row r="120" spans="2:11" s="1" customFormat="1" ht="18.75" customHeight="1"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</row>
    <row r="121" spans="2:11" s="1" customFormat="1" ht="7.5" customHeight="1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pans="2:11" s="1" customFormat="1" ht="45" customHeight="1">
      <c r="B122" s="270"/>
      <c r="C122" s="358" t="s">
        <v>410</v>
      </c>
      <c r="D122" s="358"/>
      <c r="E122" s="358"/>
      <c r="F122" s="358"/>
      <c r="G122" s="358"/>
      <c r="H122" s="358"/>
      <c r="I122" s="358"/>
      <c r="J122" s="358"/>
      <c r="K122" s="271"/>
    </row>
    <row r="123" spans="2:11" s="1" customFormat="1" ht="17.25" customHeight="1">
      <c r="B123" s="272"/>
      <c r="C123" s="244" t="s">
        <v>356</v>
      </c>
      <c r="D123" s="244"/>
      <c r="E123" s="244"/>
      <c r="F123" s="244" t="s">
        <v>357</v>
      </c>
      <c r="G123" s="245"/>
      <c r="H123" s="244" t="s">
        <v>53</v>
      </c>
      <c r="I123" s="244" t="s">
        <v>56</v>
      </c>
      <c r="J123" s="244" t="s">
        <v>358</v>
      </c>
      <c r="K123" s="273"/>
    </row>
    <row r="124" spans="2:11" s="1" customFormat="1" ht="17.25" customHeight="1">
      <c r="B124" s="272"/>
      <c r="C124" s="246" t="s">
        <v>359</v>
      </c>
      <c r="D124" s="246"/>
      <c r="E124" s="246"/>
      <c r="F124" s="247" t="s">
        <v>360</v>
      </c>
      <c r="G124" s="248"/>
      <c r="H124" s="246"/>
      <c r="I124" s="246"/>
      <c r="J124" s="246" t="s">
        <v>361</v>
      </c>
      <c r="K124" s="273"/>
    </row>
    <row r="125" spans="2:11" s="1" customFormat="1" ht="5.25" customHeight="1">
      <c r="B125" s="274"/>
      <c r="C125" s="249"/>
      <c r="D125" s="249"/>
      <c r="E125" s="249"/>
      <c r="F125" s="249"/>
      <c r="G125" s="275"/>
      <c r="H125" s="249"/>
      <c r="I125" s="249"/>
      <c r="J125" s="249"/>
      <c r="K125" s="276"/>
    </row>
    <row r="126" spans="2:11" s="1" customFormat="1" ht="15" customHeight="1">
      <c r="B126" s="274"/>
      <c r="C126" s="231" t="s">
        <v>365</v>
      </c>
      <c r="D126" s="251"/>
      <c r="E126" s="251"/>
      <c r="F126" s="252" t="s">
        <v>362</v>
      </c>
      <c r="G126" s="231"/>
      <c r="H126" s="231" t="s">
        <v>402</v>
      </c>
      <c r="I126" s="231" t="s">
        <v>364</v>
      </c>
      <c r="J126" s="231">
        <v>120</v>
      </c>
      <c r="K126" s="277"/>
    </row>
    <row r="127" spans="2:11" s="1" customFormat="1" ht="15" customHeight="1">
      <c r="B127" s="274"/>
      <c r="C127" s="231" t="s">
        <v>411</v>
      </c>
      <c r="D127" s="231"/>
      <c r="E127" s="231"/>
      <c r="F127" s="252" t="s">
        <v>362</v>
      </c>
      <c r="G127" s="231"/>
      <c r="H127" s="231" t="s">
        <v>412</v>
      </c>
      <c r="I127" s="231" t="s">
        <v>364</v>
      </c>
      <c r="J127" s="231" t="s">
        <v>413</v>
      </c>
      <c r="K127" s="277"/>
    </row>
    <row r="128" spans="2:11" s="1" customFormat="1" ht="15" customHeight="1">
      <c r="B128" s="274"/>
      <c r="C128" s="231" t="s">
        <v>310</v>
      </c>
      <c r="D128" s="231"/>
      <c r="E128" s="231"/>
      <c r="F128" s="252" t="s">
        <v>362</v>
      </c>
      <c r="G128" s="231"/>
      <c r="H128" s="231" t="s">
        <v>414</v>
      </c>
      <c r="I128" s="231" t="s">
        <v>364</v>
      </c>
      <c r="J128" s="231" t="s">
        <v>413</v>
      </c>
      <c r="K128" s="277"/>
    </row>
    <row r="129" spans="2:11" s="1" customFormat="1" ht="15" customHeight="1">
      <c r="B129" s="274"/>
      <c r="C129" s="231" t="s">
        <v>373</v>
      </c>
      <c r="D129" s="231"/>
      <c r="E129" s="231"/>
      <c r="F129" s="252" t="s">
        <v>368</v>
      </c>
      <c r="G129" s="231"/>
      <c r="H129" s="231" t="s">
        <v>374</v>
      </c>
      <c r="I129" s="231" t="s">
        <v>364</v>
      </c>
      <c r="J129" s="231">
        <v>15</v>
      </c>
      <c r="K129" s="277"/>
    </row>
    <row r="130" spans="2:11" s="1" customFormat="1" ht="15" customHeight="1">
      <c r="B130" s="274"/>
      <c r="C130" s="255" t="s">
        <v>375</v>
      </c>
      <c r="D130" s="255"/>
      <c r="E130" s="255"/>
      <c r="F130" s="256" t="s">
        <v>368</v>
      </c>
      <c r="G130" s="255"/>
      <c r="H130" s="255" t="s">
        <v>376</v>
      </c>
      <c r="I130" s="255" t="s">
        <v>364</v>
      </c>
      <c r="J130" s="255">
        <v>15</v>
      </c>
      <c r="K130" s="277"/>
    </row>
    <row r="131" spans="2:11" s="1" customFormat="1" ht="15" customHeight="1">
      <c r="B131" s="274"/>
      <c r="C131" s="255" t="s">
        <v>377</v>
      </c>
      <c r="D131" s="255"/>
      <c r="E131" s="255"/>
      <c r="F131" s="256" t="s">
        <v>368</v>
      </c>
      <c r="G131" s="255"/>
      <c r="H131" s="255" t="s">
        <v>378</v>
      </c>
      <c r="I131" s="255" t="s">
        <v>364</v>
      </c>
      <c r="J131" s="255">
        <v>20</v>
      </c>
      <c r="K131" s="277"/>
    </row>
    <row r="132" spans="2:11" s="1" customFormat="1" ht="15" customHeight="1">
      <c r="B132" s="274"/>
      <c r="C132" s="255" t="s">
        <v>379</v>
      </c>
      <c r="D132" s="255"/>
      <c r="E132" s="255"/>
      <c r="F132" s="256" t="s">
        <v>368</v>
      </c>
      <c r="G132" s="255"/>
      <c r="H132" s="255" t="s">
        <v>380</v>
      </c>
      <c r="I132" s="255" t="s">
        <v>364</v>
      </c>
      <c r="J132" s="255">
        <v>20</v>
      </c>
      <c r="K132" s="277"/>
    </row>
    <row r="133" spans="2:11" s="1" customFormat="1" ht="15" customHeight="1">
      <c r="B133" s="274"/>
      <c r="C133" s="231" t="s">
        <v>367</v>
      </c>
      <c r="D133" s="231"/>
      <c r="E133" s="231"/>
      <c r="F133" s="252" t="s">
        <v>368</v>
      </c>
      <c r="G133" s="231"/>
      <c r="H133" s="231" t="s">
        <v>402</v>
      </c>
      <c r="I133" s="231" t="s">
        <v>364</v>
      </c>
      <c r="J133" s="231">
        <v>50</v>
      </c>
      <c r="K133" s="277"/>
    </row>
    <row r="134" spans="2:11" s="1" customFormat="1" ht="15" customHeight="1">
      <c r="B134" s="274"/>
      <c r="C134" s="231" t="s">
        <v>381</v>
      </c>
      <c r="D134" s="231"/>
      <c r="E134" s="231"/>
      <c r="F134" s="252" t="s">
        <v>368</v>
      </c>
      <c r="G134" s="231"/>
      <c r="H134" s="231" t="s">
        <v>402</v>
      </c>
      <c r="I134" s="231" t="s">
        <v>364</v>
      </c>
      <c r="J134" s="231">
        <v>50</v>
      </c>
      <c r="K134" s="277"/>
    </row>
    <row r="135" spans="2:11" s="1" customFormat="1" ht="15" customHeight="1">
      <c r="B135" s="274"/>
      <c r="C135" s="231" t="s">
        <v>387</v>
      </c>
      <c r="D135" s="231"/>
      <c r="E135" s="231"/>
      <c r="F135" s="252" t="s">
        <v>368</v>
      </c>
      <c r="G135" s="231"/>
      <c r="H135" s="231" t="s">
        <v>402</v>
      </c>
      <c r="I135" s="231" t="s">
        <v>364</v>
      </c>
      <c r="J135" s="231">
        <v>50</v>
      </c>
      <c r="K135" s="277"/>
    </row>
    <row r="136" spans="2:11" s="1" customFormat="1" ht="15" customHeight="1">
      <c r="B136" s="274"/>
      <c r="C136" s="231" t="s">
        <v>389</v>
      </c>
      <c r="D136" s="231"/>
      <c r="E136" s="231"/>
      <c r="F136" s="252" t="s">
        <v>368</v>
      </c>
      <c r="G136" s="231"/>
      <c r="H136" s="231" t="s">
        <v>402</v>
      </c>
      <c r="I136" s="231" t="s">
        <v>364</v>
      </c>
      <c r="J136" s="231">
        <v>50</v>
      </c>
      <c r="K136" s="277"/>
    </row>
    <row r="137" spans="2:11" s="1" customFormat="1" ht="15" customHeight="1">
      <c r="B137" s="274"/>
      <c r="C137" s="231" t="s">
        <v>390</v>
      </c>
      <c r="D137" s="231"/>
      <c r="E137" s="231"/>
      <c r="F137" s="252" t="s">
        <v>368</v>
      </c>
      <c r="G137" s="231"/>
      <c r="H137" s="231" t="s">
        <v>415</v>
      </c>
      <c r="I137" s="231" t="s">
        <v>364</v>
      </c>
      <c r="J137" s="231">
        <v>255</v>
      </c>
      <c r="K137" s="277"/>
    </row>
    <row r="138" spans="2:11" s="1" customFormat="1" ht="15" customHeight="1">
      <c r="B138" s="274"/>
      <c r="C138" s="231" t="s">
        <v>392</v>
      </c>
      <c r="D138" s="231"/>
      <c r="E138" s="231"/>
      <c r="F138" s="252" t="s">
        <v>362</v>
      </c>
      <c r="G138" s="231"/>
      <c r="H138" s="231" t="s">
        <v>416</v>
      </c>
      <c r="I138" s="231" t="s">
        <v>394</v>
      </c>
      <c r="J138" s="231"/>
      <c r="K138" s="277"/>
    </row>
    <row r="139" spans="2:11" s="1" customFormat="1" ht="15" customHeight="1">
      <c r="B139" s="274"/>
      <c r="C139" s="231" t="s">
        <v>395</v>
      </c>
      <c r="D139" s="231"/>
      <c r="E139" s="231"/>
      <c r="F139" s="252" t="s">
        <v>362</v>
      </c>
      <c r="G139" s="231"/>
      <c r="H139" s="231" t="s">
        <v>417</v>
      </c>
      <c r="I139" s="231" t="s">
        <v>397</v>
      </c>
      <c r="J139" s="231"/>
      <c r="K139" s="277"/>
    </row>
    <row r="140" spans="2:11" s="1" customFormat="1" ht="15" customHeight="1">
      <c r="B140" s="274"/>
      <c r="C140" s="231" t="s">
        <v>398</v>
      </c>
      <c r="D140" s="231"/>
      <c r="E140" s="231"/>
      <c r="F140" s="252" t="s">
        <v>362</v>
      </c>
      <c r="G140" s="231"/>
      <c r="H140" s="231" t="s">
        <v>398</v>
      </c>
      <c r="I140" s="231" t="s">
        <v>397</v>
      </c>
      <c r="J140" s="231"/>
      <c r="K140" s="277"/>
    </row>
    <row r="141" spans="2:11" s="1" customFormat="1" ht="15" customHeight="1">
      <c r="B141" s="274"/>
      <c r="C141" s="231" t="s">
        <v>37</v>
      </c>
      <c r="D141" s="231"/>
      <c r="E141" s="231"/>
      <c r="F141" s="252" t="s">
        <v>362</v>
      </c>
      <c r="G141" s="231"/>
      <c r="H141" s="231" t="s">
        <v>418</v>
      </c>
      <c r="I141" s="231" t="s">
        <v>397</v>
      </c>
      <c r="J141" s="231"/>
      <c r="K141" s="277"/>
    </row>
    <row r="142" spans="2:11" s="1" customFormat="1" ht="15" customHeight="1">
      <c r="B142" s="274"/>
      <c r="C142" s="231" t="s">
        <v>419</v>
      </c>
      <c r="D142" s="231"/>
      <c r="E142" s="231"/>
      <c r="F142" s="252" t="s">
        <v>362</v>
      </c>
      <c r="G142" s="231"/>
      <c r="H142" s="231" t="s">
        <v>420</v>
      </c>
      <c r="I142" s="231" t="s">
        <v>397</v>
      </c>
      <c r="J142" s="231"/>
      <c r="K142" s="277"/>
    </row>
    <row r="143" spans="2:11" s="1" customFormat="1" ht="15" customHeight="1">
      <c r="B143" s="278"/>
      <c r="C143" s="279"/>
      <c r="D143" s="279"/>
      <c r="E143" s="279"/>
      <c r="F143" s="279"/>
      <c r="G143" s="279"/>
      <c r="H143" s="279"/>
      <c r="I143" s="279"/>
      <c r="J143" s="279"/>
      <c r="K143" s="280"/>
    </row>
    <row r="144" spans="2:11" s="1" customFormat="1" ht="18.75" customHeight="1">
      <c r="B144" s="265"/>
      <c r="C144" s="265"/>
      <c r="D144" s="265"/>
      <c r="E144" s="265"/>
      <c r="F144" s="266"/>
      <c r="G144" s="265"/>
      <c r="H144" s="265"/>
      <c r="I144" s="265"/>
      <c r="J144" s="265"/>
      <c r="K144" s="265"/>
    </row>
    <row r="145" spans="2:11" s="1" customFormat="1" ht="18.75" customHeight="1"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</row>
    <row r="146" spans="2:11" s="1" customFormat="1" ht="7.5" customHeight="1">
      <c r="B146" s="239"/>
      <c r="C146" s="240"/>
      <c r="D146" s="240"/>
      <c r="E146" s="240"/>
      <c r="F146" s="240"/>
      <c r="G146" s="240"/>
      <c r="H146" s="240"/>
      <c r="I146" s="240"/>
      <c r="J146" s="240"/>
      <c r="K146" s="241"/>
    </row>
    <row r="147" spans="2:11" s="1" customFormat="1" ht="45" customHeight="1">
      <c r="B147" s="242"/>
      <c r="C147" s="360" t="s">
        <v>421</v>
      </c>
      <c r="D147" s="360"/>
      <c r="E147" s="360"/>
      <c r="F147" s="360"/>
      <c r="G147" s="360"/>
      <c r="H147" s="360"/>
      <c r="I147" s="360"/>
      <c r="J147" s="360"/>
      <c r="K147" s="243"/>
    </row>
    <row r="148" spans="2:11" s="1" customFormat="1" ht="17.25" customHeight="1">
      <c r="B148" s="242"/>
      <c r="C148" s="244" t="s">
        <v>356</v>
      </c>
      <c r="D148" s="244"/>
      <c r="E148" s="244"/>
      <c r="F148" s="244" t="s">
        <v>357</v>
      </c>
      <c r="G148" s="245"/>
      <c r="H148" s="244" t="s">
        <v>53</v>
      </c>
      <c r="I148" s="244" t="s">
        <v>56</v>
      </c>
      <c r="J148" s="244" t="s">
        <v>358</v>
      </c>
      <c r="K148" s="243"/>
    </row>
    <row r="149" spans="2:11" s="1" customFormat="1" ht="17.25" customHeight="1">
      <c r="B149" s="242"/>
      <c r="C149" s="246" t="s">
        <v>359</v>
      </c>
      <c r="D149" s="246"/>
      <c r="E149" s="246"/>
      <c r="F149" s="247" t="s">
        <v>360</v>
      </c>
      <c r="G149" s="248"/>
      <c r="H149" s="246"/>
      <c r="I149" s="246"/>
      <c r="J149" s="246" t="s">
        <v>361</v>
      </c>
      <c r="K149" s="243"/>
    </row>
    <row r="150" spans="2:11" s="1" customFormat="1" ht="5.25" customHeight="1">
      <c r="B150" s="254"/>
      <c r="C150" s="249"/>
      <c r="D150" s="249"/>
      <c r="E150" s="249"/>
      <c r="F150" s="249"/>
      <c r="G150" s="250"/>
      <c r="H150" s="249"/>
      <c r="I150" s="249"/>
      <c r="J150" s="249"/>
      <c r="K150" s="277"/>
    </row>
    <row r="151" spans="2:11" s="1" customFormat="1" ht="15" customHeight="1">
      <c r="B151" s="254"/>
      <c r="C151" s="281" t="s">
        <v>365</v>
      </c>
      <c r="D151" s="231"/>
      <c r="E151" s="231"/>
      <c r="F151" s="282" t="s">
        <v>362</v>
      </c>
      <c r="G151" s="231"/>
      <c r="H151" s="281" t="s">
        <v>402</v>
      </c>
      <c r="I151" s="281" t="s">
        <v>364</v>
      </c>
      <c r="J151" s="281">
        <v>120</v>
      </c>
      <c r="K151" s="277"/>
    </row>
    <row r="152" spans="2:11" s="1" customFormat="1" ht="15" customHeight="1">
      <c r="B152" s="254"/>
      <c r="C152" s="281" t="s">
        <v>411</v>
      </c>
      <c r="D152" s="231"/>
      <c r="E152" s="231"/>
      <c r="F152" s="282" t="s">
        <v>362</v>
      </c>
      <c r="G152" s="231"/>
      <c r="H152" s="281" t="s">
        <v>422</v>
      </c>
      <c r="I152" s="281" t="s">
        <v>364</v>
      </c>
      <c r="J152" s="281" t="s">
        <v>413</v>
      </c>
      <c r="K152" s="277"/>
    </row>
    <row r="153" spans="2:11" s="1" customFormat="1" ht="15" customHeight="1">
      <c r="B153" s="254"/>
      <c r="C153" s="281" t="s">
        <v>310</v>
      </c>
      <c r="D153" s="231"/>
      <c r="E153" s="231"/>
      <c r="F153" s="282" t="s">
        <v>362</v>
      </c>
      <c r="G153" s="231"/>
      <c r="H153" s="281" t="s">
        <v>423</v>
      </c>
      <c r="I153" s="281" t="s">
        <v>364</v>
      </c>
      <c r="J153" s="281" t="s">
        <v>413</v>
      </c>
      <c r="K153" s="277"/>
    </row>
    <row r="154" spans="2:11" s="1" customFormat="1" ht="15" customHeight="1">
      <c r="B154" s="254"/>
      <c r="C154" s="281" t="s">
        <v>367</v>
      </c>
      <c r="D154" s="231"/>
      <c r="E154" s="231"/>
      <c r="F154" s="282" t="s">
        <v>368</v>
      </c>
      <c r="G154" s="231"/>
      <c r="H154" s="281" t="s">
        <v>402</v>
      </c>
      <c r="I154" s="281" t="s">
        <v>364</v>
      </c>
      <c r="J154" s="281">
        <v>50</v>
      </c>
      <c r="K154" s="277"/>
    </row>
    <row r="155" spans="2:11" s="1" customFormat="1" ht="15" customHeight="1">
      <c r="B155" s="254"/>
      <c r="C155" s="281" t="s">
        <v>370</v>
      </c>
      <c r="D155" s="231"/>
      <c r="E155" s="231"/>
      <c r="F155" s="282" t="s">
        <v>362</v>
      </c>
      <c r="G155" s="231"/>
      <c r="H155" s="281" t="s">
        <v>402</v>
      </c>
      <c r="I155" s="281" t="s">
        <v>372</v>
      </c>
      <c r="J155" s="281"/>
      <c r="K155" s="277"/>
    </row>
    <row r="156" spans="2:11" s="1" customFormat="1" ht="15" customHeight="1">
      <c r="B156" s="254"/>
      <c r="C156" s="281" t="s">
        <v>381</v>
      </c>
      <c r="D156" s="231"/>
      <c r="E156" s="231"/>
      <c r="F156" s="282" t="s">
        <v>368</v>
      </c>
      <c r="G156" s="231"/>
      <c r="H156" s="281" t="s">
        <v>402</v>
      </c>
      <c r="I156" s="281" t="s">
        <v>364</v>
      </c>
      <c r="J156" s="281">
        <v>50</v>
      </c>
      <c r="K156" s="277"/>
    </row>
    <row r="157" spans="2:11" s="1" customFormat="1" ht="15" customHeight="1">
      <c r="B157" s="254"/>
      <c r="C157" s="281" t="s">
        <v>389</v>
      </c>
      <c r="D157" s="231"/>
      <c r="E157" s="231"/>
      <c r="F157" s="282" t="s">
        <v>368</v>
      </c>
      <c r="G157" s="231"/>
      <c r="H157" s="281" t="s">
        <v>402</v>
      </c>
      <c r="I157" s="281" t="s">
        <v>364</v>
      </c>
      <c r="J157" s="281">
        <v>50</v>
      </c>
      <c r="K157" s="277"/>
    </row>
    <row r="158" spans="2:11" s="1" customFormat="1" ht="15" customHeight="1">
      <c r="B158" s="254"/>
      <c r="C158" s="281" t="s">
        <v>387</v>
      </c>
      <c r="D158" s="231"/>
      <c r="E158" s="231"/>
      <c r="F158" s="282" t="s">
        <v>368</v>
      </c>
      <c r="G158" s="231"/>
      <c r="H158" s="281" t="s">
        <v>402</v>
      </c>
      <c r="I158" s="281" t="s">
        <v>364</v>
      </c>
      <c r="J158" s="281">
        <v>50</v>
      </c>
      <c r="K158" s="277"/>
    </row>
    <row r="159" spans="2:11" s="1" customFormat="1" ht="15" customHeight="1">
      <c r="B159" s="254"/>
      <c r="C159" s="281" t="s">
        <v>90</v>
      </c>
      <c r="D159" s="231"/>
      <c r="E159" s="231"/>
      <c r="F159" s="282" t="s">
        <v>362</v>
      </c>
      <c r="G159" s="231"/>
      <c r="H159" s="281" t="s">
        <v>424</v>
      </c>
      <c r="I159" s="281" t="s">
        <v>364</v>
      </c>
      <c r="J159" s="281" t="s">
        <v>425</v>
      </c>
      <c r="K159" s="277"/>
    </row>
    <row r="160" spans="2:11" s="1" customFormat="1" ht="15" customHeight="1">
      <c r="B160" s="254"/>
      <c r="C160" s="281" t="s">
        <v>426</v>
      </c>
      <c r="D160" s="231"/>
      <c r="E160" s="231"/>
      <c r="F160" s="282" t="s">
        <v>362</v>
      </c>
      <c r="G160" s="231"/>
      <c r="H160" s="281" t="s">
        <v>427</v>
      </c>
      <c r="I160" s="281" t="s">
        <v>397</v>
      </c>
      <c r="J160" s="281"/>
      <c r="K160" s="277"/>
    </row>
    <row r="161" spans="2:11" s="1" customFormat="1" ht="15" customHeight="1">
      <c r="B161" s="283"/>
      <c r="C161" s="263"/>
      <c r="D161" s="263"/>
      <c r="E161" s="263"/>
      <c r="F161" s="263"/>
      <c r="G161" s="263"/>
      <c r="H161" s="263"/>
      <c r="I161" s="263"/>
      <c r="J161" s="263"/>
      <c r="K161" s="284"/>
    </row>
    <row r="162" spans="2:11" s="1" customFormat="1" ht="18.75" customHeight="1">
      <c r="B162" s="265"/>
      <c r="C162" s="275"/>
      <c r="D162" s="275"/>
      <c r="E162" s="275"/>
      <c r="F162" s="285"/>
      <c r="G162" s="275"/>
      <c r="H162" s="275"/>
      <c r="I162" s="275"/>
      <c r="J162" s="275"/>
      <c r="K162" s="265"/>
    </row>
    <row r="163" spans="2:11" s="1" customFormat="1" ht="18.75" customHeight="1">
      <c r="B163" s="238"/>
      <c r="C163" s="238"/>
      <c r="D163" s="238"/>
      <c r="E163" s="238"/>
      <c r="F163" s="238"/>
      <c r="G163" s="238"/>
      <c r="H163" s="238"/>
      <c r="I163" s="238"/>
      <c r="J163" s="238"/>
      <c r="K163" s="238"/>
    </row>
    <row r="164" spans="2:11" s="1" customFormat="1" ht="7.5" customHeight="1">
      <c r="B164" s="220"/>
      <c r="C164" s="221"/>
      <c r="D164" s="221"/>
      <c r="E164" s="221"/>
      <c r="F164" s="221"/>
      <c r="G164" s="221"/>
      <c r="H164" s="221"/>
      <c r="I164" s="221"/>
      <c r="J164" s="221"/>
      <c r="K164" s="222"/>
    </row>
    <row r="165" spans="2:11" s="1" customFormat="1" ht="45" customHeight="1">
      <c r="B165" s="223"/>
      <c r="C165" s="358" t="s">
        <v>428</v>
      </c>
      <c r="D165" s="358"/>
      <c r="E165" s="358"/>
      <c r="F165" s="358"/>
      <c r="G165" s="358"/>
      <c r="H165" s="358"/>
      <c r="I165" s="358"/>
      <c r="J165" s="358"/>
      <c r="K165" s="224"/>
    </row>
    <row r="166" spans="2:11" s="1" customFormat="1" ht="17.25" customHeight="1">
      <c r="B166" s="223"/>
      <c r="C166" s="244" t="s">
        <v>356</v>
      </c>
      <c r="D166" s="244"/>
      <c r="E166" s="244"/>
      <c r="F166" s="244" t="s">
        <v>357</v>
      </c>
      <c r="G166" s="286"/>
      <c r="H166" s="287" t="s">
        <v>53</v>
      </c>
      <c r="I166" s="287" t="s">
        <v>56</v>
      </c>
      <c r="J166" s="244" t="s">
        <v>358</v>
      </c>
      <c r="K166" s="224"/>
    </row>
    <row r="167" spans="2:11" s="1" customFormat="1" ht="17.25" customHeight="1">
      <c r="B167" s="225"/>
      <c r="C167" s="246" t="s">
        <v>359</v>
      </c>
      <c r="D167" s="246"/>
      <c r="E167" s="246"/>
      <c r="F167" s="247" t="s">
        <v>360</v>
      </c>
      <c r="G167" s="288"/>
      <c r="H167" s="289"/>
      <c r="I167" s="289"/>
      <c r="J167" s="246" t="s">
        <v>361</v>
      </c>
      <c r="K167" s="226"/>
    </row>
    <row r="168" spans="2:11" s="1" customFormat="1" ht="5.25" customHeight="1">
      <c r="B168" s="254"/>
      <c r="C168" s="249"/>
      <c r="D168" s="249"/>
      <c r="E168" s="249"/>
      <c r="F168" s="249"/>
      <c r="G168" s="250"/>
      <c r="H168" s="249"/>
      <c r="I168" s="249"/>
      <c r="J168" s="249"/>
      <c r="K168" s="277"/>
    </row>
    <row r="169" spans="2:11" s="1" customFormat="1" ht="15" customHeight="1">
      <c r="B169" s="254"/>
      <c r="C169" s="231" t="s">
        <v>365</v>
      </c>
      <c r="D169" s="231"/>
      <c r="E169" s="231"/>
      <c r="F169" s="252" t="s">
        <v>362</v>
      </c>
      <c r="G169" s="231"/>
      <c r="H169" s="231" t="s">
        <v>402</v>
      </c>
      <c r="I169" s="231" t="s">
        <v>364</v>
      </c>
      <c r="J169" s="231">
        <v>120</v>
      </c>
      <c r="K169" s="277"/>
    </row>
    <row r="170" spans="2:11" s="1" customFormat="1" ht="15" customHeight="1">
      <c r="B170" s="254"/>
      <c r="C170" s="231" t="s">
        <v>411</v>
      </c>
      <c r="D170" s="231"/>
      <c r="E170" s="231"/>
      <c r="F170" s="252" t="s">
        <v>362</v>
      </c>
      <c r="G170" s="231"/>
      <c r="H170" s="231" t="s">
        <v>412</v>
      </c>
      <c r="I170" s="231" t="s">
        <v>364</v>
      </c>
      <c r="J170" s="231" t="s">
        <v>413</v>
      </c>
      <c r="K170" s="277"/>
    </row>
    <row r="171" spans="2:11" s="1" customFormat="1" ht="15" customHeight="1">
      <c r="B171" s="254"/>
      <c r="C171" s="231" t="s">
        <v>310</v>
      </c>
      <c r="D171" s="231"/>
      <c r="E171" s="231"/>
      <c r="F171" s="252" t="s">
        <v>362</v>
      </c>
      <c r="G171" s="231"/>
      <c r="H171" s="231" t="s">
        <v>429</v>
      </c>
      <c r="I171" s="231" t="s">
        <v>364</v>
      </c>
      <c r="J171" s="231" t="s">
        <v>413</v>
      </c>
      <c r="K171" s="277"/>
    </row>
    <row r="172" spans="2:11" s="1" customFormat="1" ht="15" customHeight="1">
      <c r="B172" s="254"/>
      <c r="C172" s="231" t="s">
        <v>367</v>
      </c>
      <c r="D172" s="231"/>
      <c r="E172" s="231"/>
      <c r="F172" s="252" t="s">
        <v>368</v>
      </c>
      <c r="G172" s="231"/>
      <c r="H172" s="231" t="s">
        <v>429</v>
      </c>
      <c r="I172" s="231" t="s">
        <v>364</v>
      </c>
      <c r="J172" s="231">
        <v>50</v>
      </c>
      <c r="K172" s="277"/>
    </row>
    <row r="173" spans="2:11" s="1" customFormat="1" ht="15" customHeight="1">
      <c r="B173" s="254"/>
      <c r="C173" s="231" t="s">
        <v>370</v>
      </c>
      <c r="D173" s="231"/>
      <c r="E173" s="231"/>
      <c r="F173" s="252" t="s">
        <v>362</v>
      </c>
      <c r="G173" s="231"/>
      <c r="H173" s="231" t="s">
        <v>429</v>
      </c>
      <c r="I173" s="231" t="s">
        <v>372</v>
      </c>
      <c r="J173" s="231"/>
      <c r="K173" s="277"/>
    </row>
    <row r="174" spans="2:11" s="1" customFormat="1" ht="15" customHeight="1">
      <c r="B174" s="254"/>
      <c r="C174" s="231" t="s">
        <v>381</v>
      </c>
      <c r="D174" s="231"/>
      <c r="E174" s="231"/>
      <c r="F174" s="252" t="s">
        <v>368</v>
      </c>
      <c r="G174" s="231"/>
      <c r="H174" s="231" t="s">
        <v>429</v>
      </c>
      <c r="I174" s="231" t="s">
        <v>364</v>
      </c>
      <c r="J174" s="231">
        <v>50</v>
      </c>
      <c r="K174" s="277"/>
    </row>
    <row r="175" spans="2:11" s="1" customFormat="1" ht="15" customHeight="1">
      <c r="B175" s="254"/>
      <c r="C175" s="231" t="s">
        <v>389</v>
      </c>
      <c r="D175" s="231"/>
      <c r="E175" s="231"/>
      <c r="F175" s="252" t="s">
        <v>368</v>
      </c>
      <c r="G175" s="231"/>
      <c r="H175" s="231" t="s">
        <v>429</v>
      </c>
      <c r="I175" s="231" t="s">
        <v>364</v>
      </c>
      <c r="J175" s="231">
        <v>50</v>
      </c>
      <c r="K175" s="277"/>
    </row>
    <row r="176" spans="2:11" s="1" customFormat="1" ht="15" customHeight="1">
      <c r="B176" s="254"/>
      <c r="C176" s="231" t="s">
        <v>387</v>
      </c>
      <c r="D176" s="231"/>
      <c r="E176" s="231"/>
      <c r="F176" s="252" t="s">
        <v>368</v>
      </c>
      <c r="G176" s="231"/>
      <c r="H176" s="231" t="s">
        <v>429</v>
      </c>
      <c r="I176" s="231" t="s">
        <v>364</v>
      </c>
      <c r="J176" s="231">
        <v>50</v>
      </c>
      <c r="K176" s="277"/>
    </row>
    <row r="177" spans="2:11" s="1" customFormat="1" ht="15" customHeight="1">
      <c r="B177" s="254"/>
      <c r="C177" s="231" t="s">
        <v>97</v>
      </c>
      <c r="D177" s="231"/>
      <c r="E177" s="231"/>
      <c r="F177" s="252" t="s">
        <v>362</v>
      </c>
      <c r="G177" s="231"/>
      <c r="H177" s="231" t="s">
        <v>430</v>
      </c>
      <c r="I177" s="231" t="s">
        <v>431</v>
      </c>
      <c r="J177" s="231"/>
      <c r="K177" s="277"/>
    </row>
    <row r="178" spans="2:11" s="1" customFormat="1" ht="15" customHeight="1">
      <c r="B178" s="254"/>
      <c r="C178" s="231" t="s">
        <v>56</v>
      </c>
      <c r="D178" s="231"/>
      <c r="E178" s="231"/>
      <c r="F178" s="252" t="s">
        <v>362</v>
      </c>
      <c r="G178" s="231"/>
      <c r="H178" s="231" t="s">
        <v>432</v>
      </c>
      <c r="I178" s="231" t="s">
        <v>433</v>
      </c>
      <c r="J178" s="231">
        <v>1</v>
      </c>
      <c r="K178" s="277"/>
    </row>
    <row r="179" spans="2:11" s="1" customFormat="1" ht="15" customHeight="1">
      <c r="B179" s="254"/>
      <c r="C179" s="231" t="s">
        <v>52</v>
      </c>
      <c r="D179" s="231"/>
      <c r="E179" s="231"/>
      <c r="F179" s="252" t="s">
        <v>362</v>
      </c>
      <c r="G179" s="231"/>
      <c r="H179" s="231" t="s">
        <v>434</v>
      </c>
      <c r="I179" s="231" t="s">
        <v>364</v>
      </c>
      <c r="J179" s="231">
        <v>20</v>
      </c>
      <c r="K179" s="277"/>
    </row>
    <row r="180" spans="2:11" s="1" customFormat="1" ht="15" customHeight="1">
      <c r="B180" s="254"/>
      <c r="C180" s="231" t="s">
        <v>53</v>
      </c>
      <c r="D180" s="231"/>
      <c r="E180" s="231"/>
      <c r="F180" s="252" t="s">
        <v>362</v>
      </c>
      <c r="G180" s="231"/>
      <c r="H180" s="231" t="s">
        <v>435</v>
      </c>
      <c r="I180" s="231" t="s">
        <v>364</v>
      </c>
      <c r="J180" s="231">
        <v>255</v>
      </c>
      <c r="K180" s="277"/>
    </row>
    <row r="181" spans="2:11" s="1" customFormat="1" ht="15" customHeight="1">
      <c r="B181" s="254"/>
      <c r="C181" s="231" t="s">
        <v>98</v>
      </c>
      <c r="D181" s="231"/>
      <c r="E181" s="231"/>
      <c r="F181" s="252" t="s">
        <v>362</v>
      </c>
      <c r="G181" s="231"/>
      <c r="H181" s="231" t="s">
        <v>326</v>
      </c>
      <c r="I181" s="231" t="s">
        <v>364</v>
      </c>
      <c r="J181" s="231">
        <v>10</v>
      </c>
      <c r="K181" s="277"/>
    </row>
    <row r="182" spans="2:11" s="1" customFormat="1" ht="15" customHeight="1">
      <c r="B182" s="254"/>
      <c r="C182" s="231" t="s">
        <v>99</v>
      </c>
      <c r="D182" s="231"/>
      <c r="E182" s="231"/>
      <c r="F182" s="252" t="s">
        <v>362</v>
      </c>
      <c r="G182" s="231"/>
      <c r="H182" s="231" t="s">
        <v>436</v>
      </c>
      <c r="I182" s="231" t="s">
        <v>397</v>
      </c>
      <c r="J182" s="231"/>
      <c r="K182" s="277"/>
    </row>
    <row r="183" spans="2:11" s="1" customFormat="1" ht="15" customHeight="1">
      <c r="B183" s="254"/>
      <c r="C183" s="231" t="s">
        <v>437</v>
      </c>
      <c r="D183" s="231"/>
      <c r="E183" s="231"/>
      <c r="F183" s="252" t="s">
        <v>362</v>
      </c>
      <c r="G183" s="231"/>
      <c r="H183" s="231" t="s">
        <v>438</v>
      </c>
      <c r="I183" s="231" t="s">
        <v>397</v>
      </c>
      <c r="J183" s="231"/>
      <c r="K183" s="277"/>
    </row>
    <row r="184" spans="2:11" s="1" customFormat="1" ht="15" customHeight="1">
      <c r="B184" s="254"/>
      <c r="C184" s="231" t="s">
        <v>426</v>
      </c>
      <c r="D184" s="231"/>
      <c r="E184" s="231"/>
      <c r="F184" s="252" t="s">
        <v>362</v>
      </c>
      <c r="G184" s="231"/>
      <c r="H184" s="231" t="s">
        <v>439</v>
      </c>
      <c r="I184" s="231" t="s">
        <v>397</v>
      </c>
      <c r="J184" s="231"/>
      <c r="K184" s="277"/>
    </row>
    <row r="185" spans="2:11" s="1" customFormat="1" ht="15" customHeight="1">
      <c r="B185" s="254"/>
      <c r="C185" s="231" t="s">
        <v>101</v>
      </c>
      <c r="D185" s="231"/>
      <c r="E185" s="231"/>
      <c r="F185" s="252" t="s">
        <v>368</v>
      </c>
      <c r="G185" s="231"/>
      <c r="H185" s="231" t="s">
        <v>440</v>
      </c>
      <c r="I185" s="231" t="s">
        <v>364</v>
      </c>
      <c r="J185" s="231">
        <v>50</v>
      </c>
      <c r="K185" s="277"/>
    </row>
    <row r="186" spans="2:11" s="1" customFormat="1" ht="15" customHeight="1">
      <c r="B186" s="254"/>
      <c r="C186" s="231" t="s">
        <v>441</v>
      </c>
      <c r="D186" s="231"/>
      <c r="E186" s="231"/>
      <c r="F186" s="252" t="s">
        <v>368</v>
      </c>
      <c r="G186" s="231"/>
      <c r="H186" s="231" t="s">
        <v>442</v>
      </c>
      <c r="I186" s="231" t="s">
        <v>443</v>
      </c>
      <c r="J186" s="231"/>
      <c r="K186" s="277"/>
    </row>
    <row r="187" spans="2:11" s="1" customFormat="1" ht="15" customHeight="1">
      <c r="B187" s="254"/>
      <c r="C187" s="231" t="s">
        <v>444</v>
      </c>
      <c r="D187" s="231"/>
      <c r="E187" s="231"/>
      <c r="F187" s="252" t="s">
        <v>368</v>
      </c>
      <c r="G187" s="231"/>
      <c r="H187" s="231" t="s">
        <v>445</v>
      </c>
      <c r="I187" s="231" t="s">
        <v>443</v>
      </c>
      <c r="J187" s="231"/>
      <c r="K187" s="277"/>
    </row>
    <row r="188" spans="2:11" s="1" customFormat="1" ht="15" customHeight="1">
      <c r="B188" s="254"/>
      <c r="C188" s="231" t="s">
        <v>446</v>
      </c>
      <c r="D188" s="231"/>
      <c r="E188" s="231"/>
      <c r="F188" s="252" t="s">
        <v>368</v>
      </c>
      <c r="G188" s="231"/>
      <c r="H188" s="231" t="s">
        <v>447</v>
      </c>
      <c r="I188" s="231" t="s">
        <v>443</v>
      </c>
      <c r="J188" s="231"/>
      <c r="K188" s="277"/>
    </row>
    <row r="189" spans="2:11" s="1" customFormat="1" ht="15" customHeight="1">
      <c r="B189" s="254"/>
      <c r="C189" s="290" t="s">
        <v>448</v>
      </c>
      <c r="D189" s="231"/>
      <c r="E189" s="231"/>
      <c r="F189" s="252" t="s">
        <v>368</v>
      </c>
      <c r="G189" s="231"/>
      <c r="H189" s="231" t="s">
        <v>449</v>
      </c>
      <c r="I189" s="231" t="s">
        <v>450</v>
      </c>
      <c r="J189" s="291" t="s">
        <v>451</v>
      </c>
      <c r="K189" s="277"/>
    </row>
    <row r="190" spans="2:11" s="15" customFormat="1" ht="15" customHeight="1">
      <c r="B190" s="292"/>
      <c r="C190" s="293" t="s">
        <v>452</v>
      </c>
      <c r="D190" s="294"/>
      <c r="E190" s="294"/>
      <c r="F190" s="295" t="s">
        <v>368</v>
      </c>
      <c r="G190" s="294"/>
      <c r="H190" s="294" t="s">
        <v>453</v>
      </c>
      <c r="I190" s="294" t="s">
        <v>450</v>
      </c>
      <c r="J190" s="296" t="s">
        <v>451</v>
      </c>
      <c r="K190" s="297"/>
    </row>
    <row r="191" spans="2:11" s="1" customFormat="1" ht="15" customHeight="1">
      <c r="B191" s="254"/>
      <c r="C191" s="290" t="s">
        <v>41</v>
      </c>
      <c r="D191" s="231"/>
      <c r="E191" s="231"/>
      <c r="F191" s="252" t="s">
        <v>362</v>
      </c>
      <c r="G191" s="231"/>
      <c r="H191" s="228" t="s">
        <v>454</v>
      </c>
      <c r="I191" s="231" t="s">
        <v>455</v>
      </c>
      <c r="J191" s="231"/>
      <c r="K191" s="277"/>
    </row>
    <row r="192" spans="2:11" s="1" customFormat="1" ht="15" customHeight="1">
      <c r="B192" s="254"/>
      <c r="C192" s="290" t="s">
        <v>456</v>
      </c>
      <c r="D192" s="231"/>
      <c r="E192" s="231"/>
      <c r="F192" s="252" t="s">
        <v>362</v>
      </c>
      <c r="G192" s="231"/>
      <c r="H192" s="231" t="s">
        <v>457</v>
      </c>
      <c r="I192" s="231" t="s">
        <v>397</v>
      </c>
      <c r="J192" s="231"/>
      <c r="K192" s="277"/>
    </row>
    <row r="193" spans="2:11" s="1" customFormat="1" ht="15" customHeight="1">
      <c r="B193" s="254"/>
      <c r="C193" s="290" t="s">
        <v>458</v>
      </c>
      <c r="D193" s="231"/>
      <c r="E193" s="231"/>
      <c r="F193" s="252" t="s">
        <v>362</v>
      </c>
      <c r="G193" s="231"/>
      <c r="H193" s="231" t="s">
        <v>459</v>
      </c>
      <c r="I193" s="231" t="s">
        <v>397</v>
      </c>
      <c r="J193" s="231"/>
      <c r="K193" s="277"/>
    </row>
    <row r="194" spans="2:11" s="1" customFormat="1" ht="15" customHeight="1">
      <c r="B194" s="254"/>
      <c r="C194" s="290" t="s">
        <v>460</v>
      </c>
      <c r="D194" s="231"/>
      <c r="E194" s="231"/>
      <c r="F194" s="252" t="s">
        <v>368</v>
      </c>
      <c r="G194" s="231"/>
      <c r="H194" s="231" t="s">
        <v>461</v>
      </c>
      <c r="I194" s="231" t="s">
        <v>397</v>
      </c>
      <c r="J194" s="231"/>
      <c r="K194" s="277"/>
    </row>
    <row r="195" spans="2:11" s="1" customFormat="1" ht="15" customHeight="1">
      <c r="B195" s="283"/>
      <c r="C195" s="298"/>
      <c r="D195" s="263"/>
      <c r="E195" s="263"/>
      <c r="F195" s="263"/>
      <c r="G195" s="263"/>
      <c r="H195" s="263"/>
      <c r="I195" s="263"/>
      <c r="J195" s="263"/>
      <c r="K195" s="284"/>
    </row>
    <row r="196" spans="2:11" s="1" customFormat="1" ht="18.75" customHeight="1">
      <c r="B196" s="265"/>
      <c r="C196" s="275"/>
      <c r="D196" s="275"/>
      <c r="E196" s="275"/>
      <c r="F196" s="285"/>
      <c r="G196" s="275"/>
      <c r="H196" s="275"/>
      <c r="I196" s="275"/>
      <c r="J196" s="275"/>
      <c r="K196" s="265"/>
    </row>
    <row r="197" spans="2:11" s="1" customFormat="1" ht="18.75" customHeight="1">
      <c r="B197" s="265"/>
      <c r="C197" s="275"/>
      <c r="D197" s="275"/>
      <c r="E197" s="275"/>
      <c r="F197" s="285"/>
      <c r="G197" s="275"/>
      <c r="H197" s="275"/>
      <c r="I197" s="275"/>
      <c r="J197" s="275"/>
      <c r="K197" s="265"/>
    </row>
    <row r="198" spans="2:11" s="1" customFormat="1" ht="18.75" customHeight="1">
      <c r="B198" s="238"/>
      <c r="C198" s="238"/>
      <c r="D198" s="238"/>
      <c r="E198" s="238"/>
      <c r="F198" s="238"/>
      <c r="G198" s="238"/>
      <c r="H198" s="238"/>
      <c r="I198" s="238"/>
      <c r="J198" s="238"/>
      <c r="K198" s="238"/>
    </row>
    <row r="199" spans="2:11" s="1" customFormat="1" ht="13.5">
      <c r="B199" s="220"/>
      <c r="C199" s="221"/>
      <c r="D199" s="221"/>
      <c r="E199" s="221"/>
      <c r="F199" s="221"/>
      <c r="G199" s="221"/>
      <c r="H199" s="221"/>
      <c r="I199" s="221"/>
      <c r="J199" s="221"/>
      <c r="K199" s="222"/>
    </row>
    <row r="200" spans="2:11" s="1" customFormat="1" ht="21">
      <c r="B200" s="223"/>
      <c r="C200" s="358" t="s">
        <v>462</v>
      </c>
      <c r="D200" s="358"/>
      <c r="E200" s="358"/>
      <c r="F200" s="358"/>
      <c r="G200" s="358"/>
      <c r="H200" s="358"/>
      <c r="I200" s="358"/>
      <c r="J200" s="358"/>
      <c r="K200" s="224"/>
    </row>
    <row r="201" spans="2:11" s="1" customFormat="1" ht="25.5" customHeight="1">
      <c r="B201" s="223"/>
      <c r="C201" s="299" t="s">
        <v>463</v>
      </c>
      <c r="D201" s="299"/>
      <c r="E201" s="299"/>
      <c r="F201" s="299" t="s">
        <v>464</v>
      </c>
      <c r="G201" s="300"/>
      <c r="H201" s="361" t="s">
        <v>465</v>
      </c>
      <c r="I201" s="361"/>
      <c r="J201" s="361"/>
      <c r="K201" s="224"/>
    </row>
    <row r="202" spans="2:11" s="1" customFormat="1" ht="5.25" customHeight="1">
      <c r="B202" s="254"/>
      <c r="C202" s="249"/>
      <c r="D202" s="249"/>
      <c r="E202" s="249"/>
      <c r="F202" s="249"/>
      <c r="G202" s="275"/>
      <c r="H202" s="249"/>
      <c r="I202" s="249"/>
      <c r="J202" s="249"/>
      <c r="K202" s="277"/>
    </row>
    <row r="203" spans="2:11" s="1" customFormat="1" ht="15" customHeight="1">
      <c r="B203" s="254"/>
      <c r="C203" s="231" t="s">
        <v>455</v>
      </c>
      <c r="D203" s="231"/>
      <c r="E203" s="231"/>
      <c r="F203" s="252" t="s">
        <v>42</v>
      </c>
      <c r="G203" s="231"/>
      <c r="H203" s="362" t="s">
        <v>466</v>
      </c>
      <c r="I203" s="362"/>
      <c r="J203" s="362"/>
      <c r="K203" s="277"/>
    </row>
    <row r="204" spans="2:11" s="1" customFormat="1" ht="15" customHeight="1">
      <c r="B204" s="254"/>
      <c r="C204" s="231"/>
      <c r="D204" s="231"/>
      <c r="E204" s="231"/>
      <c r="F204" s="252" t="s">
        <v>43</v>
      </c>
      <c r="G204" s="231"/>
      <c r="H204" s="362" t="s">
        <v>467</v>
      </c>
      <c r="I204" s="362"/>
      <c r="J204" s="362"/>
      <c r="K204" s="277"/>
    </row>
    <row r="205" spans="2:11" s="1" customFormat="1" ht="15" customHeight="1">
      <c r="B205" s="254"/>
      <c r="C205" s="231"/>
      <c r="D205" s="231"/>
      <c r="E205" s="231"/>
      <c r="F205" s="252" t="s">
        <v>46</v>
      </c>
      <c r="G205" s="231"/>
      <c r="H205" s="362" t="s">
        <v>468</v>
      </c>
      <c r="I205" s="362"/>
      <c r="J205" s="362"/>
      <c r="K205" s="277"/>
    </row>
    <row r="206" spans="2:11" s="1" customFormat="1" ht="15" customHeight="1">
      <c r="B206" s="254"/>
      <c r="C206" s="231"/>
      <c r="D206" s="231"/>
      <c r="E206" s="231"/>
      <c r="F206" s="252" t="s">
        <v>44</v>
      </c>
      <c r="G206" s="231"/>
      <c r="H206" s="362" t="s">
        <v>469</v>
      </c>
      <c r="I206" s="362"/>
      <c r="J206" s="362"/>
      <c r="K206" s="277"/>
    </row>
    <row r="207" spans="2:11" s="1" customFormat="1" ht="15" customHeight="1">
      <c r="B207" s="254"/>
      <c r="C207" s="231"/>
      <c r="D207" s="231"/>
      <c r="E207" s="231"/>
      <c r="F207" s="252" t="s">
        <v>45</v>
      </c>
      <c r="G207" s="231"/>
      <c r="H207" s="362" t="s">
        <v>470</v>
      </c>
      <c r="I207" s="362"/>
      <c r="J207" s="362"/>
      <c r="K207" s="277"/>
    </row>
    <row r="208" spans="2:11" s="1" customFormat="1" ht="15" customHeight="1">
      <c r="B208" s="254"/>
      <c r="C208" s="231"/>
      <c r="D208" s="231"/>
      <c r="E208" s="231"/>
      <c r="F208" s="252"/>
      <c r="G208" s="231"/>
      <c r="H208" s="231"/>
      <c r="I208" s="231"/>
      <c r="J208" s="231"/>
      <c r="K208" s="277"/>
    </row>
    <row r="209" spans="2:11" s="1" customFormat="1" ht="15" customHeight="1">
      <c r="B209" s="254"/>
      <c r="C209" s="231" t="s">
        <v>409</v>
      </c>
      <c r="D209" s="231"/>
      <c r="E209" s="231"/>
      <c r="F209" s="252" t="s">
        <v>78</v>
      </c>
      <c r="G209" s="231"/>
      <c r="H209" s="362" t="s">
        <v>471</v>
      </c>
      <c r="I209" s="362"/>
      <c r="J209" s="362"/>
      <c r="K209" s="277"/>
    </row>
    <row r="210" spans="2:11" s="1" customFormat="1" ht="15" customHeight="1">
      <c r="B210" s="254"/>
      <c r="C210" s="231"/>
      <c r="D210" s="231"/>
      <c r="E210" s="231"/>
      <c r="F210" s="252" t="s">
        <v>306</v>
      </c>
      <c r="G210" s="231"/>
      <c r="H210" s="362" t="s">
        <v>307</v>
      </c>
      <c r="I210" s="362"/>
      <c r="J210" s="362"/>
      <c r="K210" s="277"/>
    </row>
    <row r="211" spans="2:11" s="1" customFormat="1" ht="15" customHeight="1">
      <c r="B211" s="254"/>
      <c r="C211" s="231"/>
      <c r="D211" s="231"/>
      <c r="E211" s="231"/>
      <c r="F211" s="252" t="s">
        <v>304</v>
      </c>
      <c r="G211" s="231"/>
      <c r="H211" s="362" t="s">
        <v>472</v>
      </c>
      <c r="I211" s="362"/>
      <c r="J211" s="362"/>
      <c r="K211" s="277"/>
    </row>
    <row r="212" spans="2:11" s="1" customFormat="1" ht="15" customHeight="1">
      <c r="B212" s="301"/>
      <c r="C212" s="231"/>
      <c r="D212" s="231"/>
      <c r="E212" s="231"/>
      <c r="F212" s="252" t="s">
        <v>83</v>
      </c>
      <c r="G212" s="290"/>
      <c r="H212" s="363" t="s">
        <v>84</v>
      </c>
      <c r="I212" s="363"/>
      <c r="J212" s="363"/>
      <c r="K212" s="302"/>
    </row>
    <row r="213" spans="2:11" s="1" customFormat="1" ht="15" customHeight="1">
      <c r="B213" s="301"/>
      <c r="C213" s="231"/>
      <c r="D213" s="231"/>
      <c r="E213" s="231"/>
      <c r="F213" s="252" t="s">
        <v>308</v>
      </c>
      <c r="G213" s="290"/>
      <c r="H213" s="363" t="s">
        <v>282</v>
      </c>
      <c r="I213" s="363"/>
      <c r="J213" s="363"/>
      <c r="K213" s="302"/>
    </row>
    <row r="214" spans="2:11" s="1" customFormat="1" ht="15" customHeight="1">
      <c r="B214" s="301"/>
      <c r="C214" s="231"/>
      <c r="D214" s="231"/>
      <c r="E214" s="231"/>
      <c r="F214" s="252"/>
      <c r="G214" s="290"/>
      <c r="H214" s="281"/>
      <c r="I214" s="281"/>
      <c r="J214" s="281"/>
      <c r="K214" s="302"/>
    </row>
    <row r="215" spans="2:11" s="1" customFormat="1" ht="15" customHeight="1">
      <c r="B215" s="301"/>
      <c r="C215" s="231" t="s">
        <v>433</v>
      </c>
      <c r="D215" s="231"/>
      <c r="E215" s="231"/>
      <c r="F215" s="252">
        <v>1</v>
      </c>
      <c r="G215" s="290"/>
      <c r="H215" s="363" t="s">
        <v>473</v>
      </c>
      <c r="I215" s="363"/>
      <c r="J215" s="363"/>
      <c r="K215" s="302"/>
    </row>
    <row r="216" spans="2:11" s="1" customFormat="1" ht="15" customHeight="1">
      <c r="B216" s="301"/>
      <c r="C216" s="231"/>
      <c r="D216" s="231"/>
      <c r="E216" s="231"/>
      <c r="F216" s="252">
        <v>2</v>
      </c>
      <c r="G216" s="290"/>
      <c r="H216" s="363" t="s">
        <v>474</v>
      </c>
      <c r="I216" s="363"/>
      <c r="J216" s="363"/>
      <c r="K216" s="302"/>
    </row>
    <row r="217" spans="2:11" s="1" customFormat="1" ht="15" customHeight="1">
      <c r="B217" s="301"/>
      <c r="C217" s="231"/>
      <c r="D217" s="231"/>
      <c r="E217" s="231"/>
      <c r="F217" s="252">
        <v>3</v>
      </c>
      <c r="G217" s="290"/>
      <c r="H217" s="363" t="s">
        <v>475</v>
      </c>
      <c r="I217" s="363"/>
      <c r="J217" s="363"/>
      <c r="K217" s="302"/>
    </row>
    <row r="218" spans="2:11" s="1" customFormat="1" ht="15" customHeight="1">
      <c r="B218" s="301"/>
      <c r="C218" s="231"/>
      <c r="D218" s="231"/>
      <c r="E218" s="231"/>
      <c r="F218" s="252">
        <v>4</v>
      </c>
      <c r="G218" s="290"/>
      <c r="H218" s="363" t="s">
        <v>476</v>
      </c>
      <c r="I218" s="363"/>
      <c r="J218" s="363"/>
      <c r="K218" s="302"/>
    </row>
    <row r="219" spans="2:11" s="1" customFormat="1" ht="12.75" customHeight="1">
      <c r="B219" s="303"/>
      <c r="C219" s="304"/>
      <c r="D219" s="304"/>
      <c r="E219" s="304"/>
      <c r="F219" s="304"/>
      <c r="G219" s="304"/>
      <c r="H219" s="304"/>
      <c r="I219" s="304"/>
      <c r="J219" s="304"/>
      <c r="K219" s="30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7" ma:contentTypeDescription="Vytvoří nový dokument" ma:contentTypeScope="" ma:versionID="72dbe626b4aff30de33e221ac963fb70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516ec0dccc98ff6053e736047deffef0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6ac09c3-4060-4832-9b3c-cf864eb6295d" xsi:nil="true"/>
    <lcf76f155ced4ddcb4097134ff3c332f xmlns="bfcce5ea-2c06-460a-8f42-937bb651c2e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65FE85D-CE97-4672-9DB6-2581375943B1}"/>
</file>

<file path=customXml/itemProps2.xml><?xml version="1.0" encoding="utf-8"?>
<ds:datastoreItem xmlns:ds="http://schemas.openxmlformats.org/officeDocument/2006/customXml" ds:itemID="{3497929E-F277-45A4-B7C3-8E8116F0DA88}"/>
</file>

<file path=customXml/itemProps3.xml><?xml version="1.0" encoding="utf-8"?>
<ds:datastoreItem xmlns:ds="http://schemas.openxmlformats.org/officeDocument/2006/customXml" ds:itemID="{ACCA75E7-1A56-440C-A995-E1902B322B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SO-802 - IP1-N k.ú. Ratib...</vt:lpstr>
      <vt:lpstr>VON - Vedlejší a ostatní ...</vt:lpstr>
      <vt:lpstr>Pokyny pro vyplnění</vt:lpstr>
      <vt:lpstr>'Rekapitulace stavby'!Názvy_tisku</vt:lpstr>
      <vt:lpstr>'SO-802 - IP1-N k.ú. Ratib...'!Názvy_tisku</vt:lpstr>
      <vt:lpstr>'VON - Vedlejší a ostatní ...'!Názvy_tisku</vt:lpstr>
      <vt:lpstr>'Pokyny pro vyplnění'!Oblast_tisku</vt:lpstr>
      <vt:lpstr>'Rekapitulace stavby'!Oblast_tisku</vt:lpstr>
      <vt:lpstr>'SO-802 - IP1-N k.ú. Ratib...'!Oblast_tisku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2024-09-12T04:20:43Z</dcterms:created>
  <dcterms:modified xsi:type="dcterms:W3CDTF">2024-09-12T04:21:17Z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</Properties>
</file>