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ri.bilek\Documents\"/>
    </mc:Choice>
  </mc:AlternateContent>
  <bookViews>
    <workbookView xWindow="0" yWindow="0" windowWidth="0" windowHeight="0"/>
  </bookViews>
  <sheets>
    <sheet name="Rekapitulace stavby" sheetId="1" r:id="rId1"/>
    <sheet name="SO101 - KOMUNIKACE" sheetId="2" r:id="rId2"/>
    <sheet name="SO401 - Přeložka sdělovac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'SO101 - KOMUNIKACE'!$C$99:$K$411</definedName>
    <definedName name="_xlnm.Print_Area" localSheetId="1">'SO101 - KOMUNIKACE'!$C$4:$J$41,'SO101 - KOMUNIKACE'!$C$47:$J$79,'SO101 - KOMUNIKACE'!$C$85:$K$411</definedName>
    <definedName name="_xlnm.Print_Titles" localSheetId="1">'SO101 - KOMUNIKACE'!$99:$99</definedName>
    <definedName name="_xlnm._FilterDatabase" localSheetId="2" hidden="1">'SO401 - Přeložka sdělovac...'!$C$85:$K$102</definedName>
    <definedName name="_xlnm.Print_Area" localSheetId="2">'SO401 - Přeložka sdělovac...'!$C$4:$J$41,'SO401 - Přeložka sdělovac...'!$C$47:$J$65,'SO401 - Přeložka sdělovac...'!$C$71:$K$102</definedName>
    <definedName name="_xlnm.Print_Titles" localSheetId="2">'SO401 - Přeložka sdělovac...'!$85:$85</definedName>
    <definedName name="_xlnm.Print_Area" localSheetId="3">'Seznam figur'!$C$4:$G$63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9"/>
  <c r="J38"/>
  <c i="1" r="AY57"/>
  <c i="3" r="J37"/>
  <c i="1" r="AX57"/>
  <c i="3"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F80"/>
  <c r="E78"/>
  <c r="F56"/>
  <c r="E54"/>
  <c r="J26"/>
  <c r="E26"/>
  <c r="J83"/>
  <c r="J25"/>
  <c r="J23"/>
  <c r="E23"/>
  <c r="J58"/>
  <c r="J22"/>
  <c r="J20"/>
  <c r="E20"/>
  <c r="F83"/>
  <c r="J19"/>
  <c r="J17"/>
  <c r="E17"/>
  <c r="F58"/>
  <c r="J16"/>
  <c r="J14"/>
  <c r="J80"/>
  <c r="E7"/>
  <c r="E50"/>
  <c i="2" r="J102"/>
  <c r="T101"/>
  <c r="R101"/>
  <c r="P101"/>
  <c r="BK101"/>
  <c r="J101"/>
  <c r="J64"/>
  <c r="J39"/>
  <c r="J38"/>
  <c i="1" r="AY56"/>
  <c i="2" r="J37"/>
  <c i="1" r="AX56"/>
  <c i="2"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T404"/>
  <c r="R405"/>
  <c r="R404"/>
  <c r="P405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4"/>
  <c r="BH384"/>
  <c r="BG384"/>
  <c r="BF384"/>
  <c r="T384"/>
  <c r="R384"/>
  <c r="P384"/>
  <c r="BI382"/>
  <c r="BH382"/>
  <c r="BG382"/>
  <c r="BF382"/>
  <c r="T382"/>
  <c r="R382"/>
  <c r="P382"/>
  <c r="BI377"/>
  <c r="BH377"/>
  <c r="BG377"/>
  <c r="BF377"/>
  <c r="T377"/>
  <c r="R377"/>
  <c r="P377"/>
  <c r="BI372"/>
  <c r="BH372"/>
  <c r="BG372"/>
  <c r="BF372"/>
  <c r="T372"/>
  <c r="R372"/>
  <c r="P372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54"/>
  <c r="BH354"/>
  <c r="BG354"/>
  <c r="BF354"/>
  <c r="T354"/>
  <c r="R354"/>
  <c r="P354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4"/>
  <c r="BH234"/>
  <c r="BG234"/>
  <c r="BF234"/>
  <c r="T234"/>
  <c r="R234"/>
  <c r="P234"/>
  <c r="BI226"/>
  <c r="BH226"/>
  <c r="BG226"/>
  <c r="BF226"/>
  <c r="T226"/>
  <c r="T225"/>
  <c r="R226"/>
  <c r="R225"/>
  <c r="P226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J65"/>
  <c r="F94"/>
  <c r="E92"/>
  <c r="F56"/>
  <c r="E54"/>
  <c r="J26"/>
  <c r="E26"/>
  <c r="J97"/>
  <c r="J25"/>
  <c r="J23"/>
  <c r="E23"/>
  <c r="J58"/>
  <c r="J22"/>
  <c r="J20"/>
  <c r="E20"/>
  <c r="F59"/>
  <c r="J19"/>
  <c r="J17"/>
  <c r="E17"/>
  <c r="F96"/>
  <c r="J16"/>
  <c r="J14"/>
  <c r="J56"/>
  <c r="E7"/>
  <c r="E88"/>
  <c i="1" r="L50"/>
  <c r="AM50"/>
  <c r="AM49"/>
  <c r="L49"/>
  <c r="AM47"/>
  <c r="L47"/>
  <c r="L45"/>
  <c r="L44"/>
  <c i="2" r="J282"/>
  <c r="BK147"/>
  <c r="BK395"/>
  <c r="J328"/>
  <c r="J222"/>
  <c r="BK192"/>
  <c r="J108"/>
  <c r="J409"/>
  <c r="BK195"/>
  <c r="J274"/>
  <c r="J268"/>
  <c r="BK390"/>
  <c r="BK341"/>
  <c r="J226"/>
  <c r="BK338"/>
  <c i="3" r="J96"/>
  <c i="2" r="BK211"/>
  <c r="BK243"/>
  <c r="J333"/>
  <c r="J113"/>
  <c r="BK140"/>
  <c r="BK274"/>
  <c i="3" r="BK88"/>
  <c i="2" r="BK409"/>
  <c r="BK206"/>
  <c r="BK203"/>
  <c r="BK332"/>
  <c r="BK108"/>
  <c r="BK125"/>
  <c r="BK265"/>
  <c r="BK316"/>
  <c r="J271"/>
  <c r="BK377"/>
  <c r="J259"/>
  <c r="BK362"/>
  <c r="BK208"/>
  <c r="J402"/>
  <c r="BK177"/>
  <c r="J200"/>
  <c r="BK256"/>
  <c r="J338"/>
  <c r="BK403"/>
  <c i="3" r="BK91"/>
  <c i="2" r="J382"/>
  <c r="J362"/>
  <c r="BK282"/>
  <c r="J350"/>
  <c r="BK134"/>
  <c r="J318"/>
  <c r="BK297"/>
  <c r="J325"/>
  <c r="J279"/>
  <c r="BK276"/>
  <c r="BK325"/>
  <c r="BK335"/>
  <c r="BK279"/>
  <c r="J136"/>
  <c r="J354"/>
  <c r="BK220"/>
  <c i="3" r="J101"/>
  <c i="2" r="BK392"/>
  <c r="BK354"/>
  <c r="BK382"/>
  <c r="BK364"/>
  <c r="J168"/>
  <c i="3" r="BK101"/>
  <c i="2" r="BK400"/>
  <c r="J395"/>
  <c r="BK172"/>
  <c r="BK402"/>
  <c r="J407"/>
  <c r="BK401"/>
  <c i="3" r="J88"/>
  <c i="2" r="BK294"/>
  <c r="J327"/>
  <c r="BK189"/>
  <c r="J248"/>
  <c r="J341"/>
  <c r="BK411"/>
  <c r="BK301"/>
  <c r="BK217"/>
  <c r="BK262"/>
  <c r="J203"/>
  <c r="J400"/>
  <c r="BK268"/>
  <c r="J390"/>
  <c r="BK303"/>
  <c r="J297"/>
  <c r="J308"/>
  <c r="BK331"/>
  <c r="J292"/>
  <c r="J377"/>
  <c r="J197"/>
  <c r="J331"/>
  <c r="BK250"/>
  <c r="J177"/>
  <c r="J303"/>
  <c r="J250"/>
  <c r="BK142"/>
  <c r="BK214"/>
  <c r="BK253"/>
  <c r="J172"/>
  <c r="J372"/>
  <c r="BK136"/>
  <c r="BK405"/>
  <c r="J104"/>
  <c r="BK397"/>
  <c r="BK329"/>
  <c r="J348"/>
  <c r="J335"/>
  <c r="J220"/>
  <c r="J189"/>
  <c r="BK292"/>
  <c r="BK248"/>
  <c r="BK339"/>
  <c i="1" r="AS55"/>
  <c i="2" r="BK168"/>
  <c r="J384"/>
  <c r="J336"/>
  <c r="J305"/>
  <c r="J332"/>
  <c r="BK350"/>
  <c r="J339"/>
  <c r="J312"/>
  <c r="J364"/>
  <c r="BK333"/>
  <c r="J106"/>
  <c r="BK372"/>
  <c r="BK348"/>
  <c r="J217"/>
  <c r="J147"/>
  <c r="J405"/>
  <c r="BK240"/>
  <c r="J392"/>
  <c r="BK226"/>
  <c r="J208"/>
  <c r="J401"/>
  <c i="3" r="J91"/>
  <c i="2" r="J246"/>
  <c r="J299"/>
  <c r="J301"/>
  <c r="BK328"/>
  <c r="J240"/>
  <c r="J276"/>
  <c r="J397"/>
  <c r="BK163"/>
  <c r="J256"/>
  <c r="BK327"/>
  <c r="BK184"/>
  <c r="BK345"/>
  <c r="BK119"/>
  <c r="J195"/>
  <c r="BK197"/>
  <c r="J343"/>
  <c r="J316"/>
  <c r="BK367"/>
  <c r="J403"/>
  <c r="BK113"/>
  <c r="BK271"/>
  <c r="J367"/>
  <c r="BK322"/>
  <c r="J285"/>
  <c r="J140"/>
  <c r="J184"/>
  <c r="BK246"/>
  <c r="BK289"/>
  <c r="J289"/>
  <c r="J329"/>
  <c r="BK308"/>
  <c r="BK318"/>
  <c r="BK305"/>
  <c r="J253"/>
  <c r="BK285"/>
  <c r="BK384"/>
  <c r="J206"/>
  <c r="J234"/>
  <c r="BK259"/>
  <c r="J262"/>
  <c r="J243"/>
  <c r="J214"/>
  <c i="3" r="BK96"/>
  <c i="2" r="BK312"/>
  <c r="BK106"/>
  <c r="BK104"/>
  <c r="J322"/>
  <c r="J163"/>
  <c r="J192"/>
  <c r="J125"/>
  <c r="J265"/>
  <c r="J411"/>
  <c r="J294"/>
  <c r="J211"/>
  <c r="J142"/>
  <c r="BK343"/>
  <c r="BK200"/>
  <c r="BK222"/>
  <c r="J345"/>
  <c r="BK407"/>
  <c r="J119"/>
  <c r="J134"/>
  <c r="BK234"/>
  <c r="BK336"/>
  <c r="BK299"/>
  <c l="1" r="R103"/>
  <c r="T216"/>
  <c r="P288"/>
  <c r="BK330"/>
  <c r="J330"/>
  <c r="J73"/>
  <c r="R353"/>
  <c r="BK399"/>
  <c r="J399"/>
  <c r="J76"/>
  <c r="T406"/>
  <c r="BK216"/>
  <c r="J216"/>
  <c r="J67"/>
  <c r="T233"/>
  <c r="T288"/>
  <c r="R330"/>
  <c r="P389"/>
  <c r="R406"/>
  <c r="BK233"/>
  <c r="J233"/>
  <c r="J69"/>
  <c r="T281"/>
  <c r="R307"/>
  <c r="T330"/>
  <c r="P399"/>
  <c r="T103"/>
  <c r="R233"/>
  <c r="BK281"/>
  <c r="J281"/>
  <c r="J70"/>
  <c r="R288"/>
  <c r="BK353"/>
  <c r="J353"/>
  <c r="J74"/>
  <c r="R389"/>
  <c r="BK406"/>
  <c r="J406"/>
  <c r="J78"/>
  <c r="P103"/>
  <c r="R216"/>
  <c r="P281"/>
  <c r="P307"/>
  <c r="P353"/>
  <c r="T389"/>
  <c r="P406"/>
  <c r="P216"/>
  <c r="BK288"/>
  <c r="J288"/>
  <c r="J71"/>
  <c r="T307"/>
  <c r="P330"/>
  <c r="BK389"/>
  <c r="J389"/>
  <c r="J75"/>
  <c r="T399"/>
  <c i="3" r="R87"/>
  <c r="R86"/>
  <c i="2" r="BK103"/>
  <c r="BK100"/>
  <c r="J100"/>
  <c r="J63"/>
  <c r="P233"/>
  <c r="R281"/>
  <c r="BK307"/>
  <c r="J307"/>
  <c r="J72"/>
  <c r="T353"/>
  <c r="R399"/>
  <c i="3" r="BK87"/>
  <c r="J87"/>
  <c r="J64"/>
  <c r="P87"/>
  <c r="P86"/>
  <c i="1" r="AU57"/>
  <c i="3" r="T87"/>
  <c r="T86"/>
  <c i="2" r="BK225"/>
  <c r="J225"/>
  <c r="J68"/>
  <c r="BK404"/>
  <c r="J404"/>
  <c r="J77"/>
  <c i="3" r="F59"/>
  <c r="E74"/>
  <c r="J82"/>
  <c r="BE88"/>
  <c r="J59"/>
  <c r="BE96"/>
  <c r="BE101"/>
  <c r="J56"/>
  <c r="F82"/>
  <c r="BE91"/>
  <c i="2" r="E50"/>
  <c r="J94"/>
  <c r="BE195"/>
  <c r="BE206"/>
  <c r="BE240"/>
  <c r="BE325"/>
  <c r="F58"/>
  <c r="F97"/>
  <c r="BE134"/>
  <c r="BE211"/>
  <c r="BE214"/>
  <c r="BE274"/>
  <c r="BE285"/>
  <c r="BE289"/>
  <c r="BE336"/>
  <c r="BE338"/>
  <c r="BE350"/>
  <c r="BE354"/>
  <c r="BE362"/>
  <c r="BE364"/>
  <c r="BE401"/>
  <c r="J96"/>
  <c r="BE192"/>
  <c r="BE222"/>
  <c r="BE226"/>
  <c r="BE248"/>
  <c r="BE262"/>
  <c r="BE265"/>
  <c r="BE268"/>
  <c r="BE292"/>
  <c r="BE294"/>
  <c r="BE303"/>
  <c r="BE312"/>
  <c r="BE372"/>
  <c r="BE384"/>
  <c r="BE392"/>
  <c r="BE104"/>
  <c r="BE168"/>
  <c r="BE208"/>
  <c r="BE250"/>
  <c r="BE253"/>
  <c r="BE276"/>
  <c r="BE279"/>
  <c r="BE297"/>
  <c r="BE308"/>
  <c r="BE316"/>
  <c r="BE322"/>
  <c r="BE348"/>
  <c r="BE400"/>
  <c r="BE402"/>
  <c r="BE403"/>
  <c r="BE405"/>
  <c r="BE409"/>
  <c r="BE136"/>
  <c r="BE140"/>
  <c r="BE189"/>
  <c r="BE217"/>
  <c r="BE256"/>
  <c r="BE327"/>
  <c r="BE328"/>
  <c r="BE331"/>
  <c r="BE335"/>
  <c r="BE341"/>
  <c r="BE345"/>
  <c r="BE367"/>
  <c r="BE377"/>
  <c r="BE382"/>
  <c r="BE411"/>
  <c r="BE142"/>
  <c r="BE147"/>
  <c r="BE163"/>
  <c r="BE172"/>
  <c r="BE184"/>
  <c r="BE197"/>
  <c r="BE299"/>
  <c r="BE301"/>
  <c r="BE332"/>
  <c r="BE343"/>
  <c r="BE395"/>
  <c r="BE407"/>
  <c r="J59"/>
  <c r="BE106"/>
  <c r="BE108"/>
  <c r="BE119"/>
  <c r="BE125"/>
  <c r="BE234"/>
  <c r="BE246"/>
  <c r="BE282"/>
  <c r="BE305"/>
  <c r="BE318"/>
  <c r="BE329"/>
  <c r="BE333"/>
  <c r="BE113"/>
  <c r="BE177"/>
  <c r="BE200"/>
  <c r="BE203"/>
  <c r="BE220"/>
  <c r="BE243"/>
  <c r="BE259"/>
  <c r="BE271"/>
  <c r="BE339"/>
  <c r="BE390"/>
  <c r="BE397"/>
  <c r="J32"/>
  <c i="3" r="F37"/>
  <c i="1" r="BB57"/>
  <c i="2" r="F39"/>
  <c i="1" r="BD56"/>
  <c i="3" r="F38"/>
  <c i="1" r="BC57"/>
  <c i="3" r="J36"/>
  <c i="1" r="AW57"/>
  <c i="3" r="F36"/>
  <c i="1" r="BA57"/>
  <c i="2" r="F38"/>
  <c i="1" r="BC56"/>
  <c i="2" r="J36"/>
  <c i="1" r="AW56"/>
  <c r="AS54"/>
  <c i="3" r="F39"/>
  <c i="1" r="BD57"/>
  <c i="2" r="F37"/>
  <c i="1" r="BB56"/>
  <c i="2" r="F36"/>
  <c i="1" r="BA56"/>
  <c i="2" l="1" r="P100"/>
  <c i="1" r="AU56"/>
  <c i="2" r="T100"/>
  <c r="R100"/>
  <c r="J103"/>
  <c r="J66"/>
  <c i="3" r="BK86"/>
  <c r="J86"/>
  <c r="J63"/>
  <c i="1" r="AG56"/>
  <c r="AU55"/>
  <c r="AU54"/>
  <c r="BA55"/>
  <c r="BA54"/>
  <c r="W30"/>
  <c r="BD55"/>
  <c r="BD54"/>
  <c r="W33"/>
  <c r="BC55"/>
  <c r="BC54"/>
  <c r="W32"/>
  <c i="3" r="F35"/>
  <c i="1" r="AZ57"/>
  <c i="2" r="F35"/>
  <c i="1" r="AZ56"/>
  <c i="2" r="J35"/>
  <c i="1" r="AV56"/>
  <c r="AT56"/>
  <c r="AN56"/>
  <c i="3" r="J35"/>
  <c i="1" r="AV57"/>
  <c r="AT57"/>
  <c r="BB55"/>
  <c r="AX55"/>
  <c i="2" l="1" r="J41"/>
  <c i="3" r="J32"/>
  <c i="1" r="AG57"/>
  <c r="AG55"/>
  <c r="AG54"/>
  <c r="AK26"/>
  <c r="AZ55"/>
  <c r="AZ54"/>
  <c r="W29"/>
  <c r="BB54"/>
  <c r="AX54"/>
  <c r="AW55"/>
  <c r="AY55"/>
  <c r="AY54"/>
  <c r="AW54"/>
  <c r="AK30"/>
  <c i="3" l="1" r="J41"/>
  <c i="1" r="AN57"/>
  <c r="W31"/>
  <c r="AV54"/>
  <c r="AK29"/>
  <c r="AK35"/>
  <c r="AV55"/>
  <c r="AT55"/>
  <c r="AN5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<sst xmlns="http://schemas.openxmlformats.org/spreadsheetml/2006/main">
  <si>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</si>
  <si>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</si>
  <si>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</si>
  <si>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</si>
  <si>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</si>
  <si>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{0333bf95-17d8-4fad-957d-fb86f4bc4024}</t>
  </si>
  <si>
    <t>0,01</t>
  </si>
  <si>
    <t>21</t>
  </si>
  <si>
    <t>0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</si>
  <si>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</si>
  <si>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</si>
  <si>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</si>
  <si>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</si>
  <si>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</si>
  <si>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</si>
  <si>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</si>
  <si>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</si>
  <si>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Účelová komunikace KV 3-1 v k.ú. Všeteč - Nabídka</t>
  </si>
  <si>
    <t>KSO:</t>
  </si>
  <si>
    <t/>
  </si>
  <si>
    <t>CC-CZ:</t>
  </si>
  <si>
    <t>Místo:</t>
  </si>
  <si>
    <t xml:space="preserve"> </t>
  </si>
  <si>
    <t>Datum:</t>
  </si>
  <si>
    <t>4. 9. 2024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</si>
  <si>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</si>
  <si>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</si>
  <si>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</si>
  <si>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</si>
  <si>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</si>
  <si>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</si>
  <si>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</si>
  <si>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</si>
  <si>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</si>
  <si>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</si>
  <si>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</si>
  <si>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</si>
  <si>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</si>
  <si>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</si>
  <si>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</si>
  <si>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</si>
  <si>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</si>
  <si>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</si>
  <si>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</si>
  <si>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</si>
  <si>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</si>
  <si>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</si>
  <si>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</si>
  <si>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</si>
  <si>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</si>
  <si>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</si>
  <si>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</si>
  <si>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</si>
  <si>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</si>
  <si>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</si>
  <si>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</si>
  <si>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</si>
  <si>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</si>
  <si>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</si>
  <si>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</si>
  <si>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</si>
  <si>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</si>
  <si>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</si>
  <si>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</si>
  <si>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</si>
  <si>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</si>
  <si>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</si>
  <si>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</si>
  <si>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</si>
  <si>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###NOIMPORT###</t>
  </si>
  <si>
    <t>IMPORT</t>
  </si>
  <si>
    <t>{00000000-0000-0000-0000-000000000000}</t>
  </si>
  <si>
    <t>S</t>
  </si>
  <si>
    <t>Stavba</t>
  </si>
  <si>
    <t>STA</t>
  </si>
  <si>
    <t>1</t>
  </si>
  <si>
    <t>{cdf1f578-512f-4781-b995-2acb512653b5}</t>
  </si>
  <si>
    <t>-1</t>
  </si>
  <si>
    <t>/</t>
  </si>
  <si>
    <t>SO101</t>
  </si>
  <si>
    <t>KOMUNIKACE</t>
  </si>
  <si>
    <t>Soupis</t>
  </si>
  <si>
    <t>2</t>
  </si>
  <si>
    <t>{d5f3ee65-e2cb-4075-bbe4-358188d76fc3}</t>
  </si>
  <si>
    <t>SO401</t>
  </si>
  <si>
    <t>Přeložka sdělovacího vedení</t>
  </si>
  <si>
    <t>{db758d58-f6bb-4114-b8b2-b70b73b9c0b4}</t>
  </si>
  <si>
    <t>KRYCÍ LIST SOUPISU PRACÍ</t>
  </si>
  <si>
    <t>Objekt:</t>
  </si>
  <si>
    <t>S - Stavba</t>
  </si>
  <si>
    <t>Soupis:</t>
  </si>
  <si>
    <t>SO101 - KOMUNIKACE</t>
  </si>
  <si>
    <t>REKAPITULACE ČLENĚNÍ SOUPISU PRACÍ</t>
  </si>
  <si>
    <t>Kód dílu - Popis</t>
  </si>
  <si>
    <t>Cena celkem [CZK]</t>
  </si>
  <si>
    <t>HSV - Práce a dodávky HSV</t>
  </si>
  <si>
    <t xml:space="preserve">    9 - Ostatní konstrukce a práce, bourání</t>
  </si>
  <si>
    <t>001 - Zemní práce</t>
  </si>
  <si>
    <t>002 - Základy</t>
  </si>
  <si>
    <t>004 - Vodorovné konstrukce</t>
  </si>
  <si>
    <t>0051 - Konstrukční vrstvy</t>
  </si>
  <si>
    <t>0052 - Konstrukce sjezdů</t>
  </si>
  <si>
    <t>008 - Trubní vedení</t>
  </si>
  <si>
    <t>0081 - Odvodnění</t>
  </si>
  <si>
    <t>009 - Ostatní konstrukce a práce</t>
  </si>
  <si>
    <t>0093 - Propustky</t>
  </si>
  <si>
    <t>099 - Přesun hmot HSV</t>
  </si>
  <si>
    <t>V01 - Průzkumné, geodetické a projektové práce</t>
  </si>
  <si>
    <t>V02 - Příprava staveniště</t>
  </si>
  <si>
    <t>V03 -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</si>
  <si>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</si>
  <si>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</si>
  <si>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</si>
  <si>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</si>
  <si>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</si>
  <si>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</si>
  <si>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</si>
  <si>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</si>
  <si>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</si>
  <si>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</si>
  <si>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</si>
  <si>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</si>
  <si>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</si>
  <si>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</si>
  <si>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</si>
  <si>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</si>
  <si>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</si>
  <si>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</si>
  <si>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001</t>
  </si>
  <si>
    <t>Zemní práce</t>
  </si>
  <si>
    <t>4</t>
  </si>
  <si>
    <t>K</t>
  </si>
  <si>
    <t>112101103</t>
  </si>
  <si>
    <t>Odstranění stromů listnatých průměru kmene přes 500 do 700 mm</t>
  </si>
  <si>
    <t>kus</t>
  </si>
  <si>
    <t>CS ÚRS 2024 02</t>
  </si>
  <si>
    <t>990358250</t>
  </si>
  <si>
    <t>Online PSC</t>
  </si>
  <si>
    <t>https://podminky.urs.cz/item/CS_URS_2024_02/112101103</t>
  </si>
  <si>
    <t>112201116</t>
  </si>
  <si>
    <t>Odstranění pařezů D přes 0,6 do 0,7 m v rovině a svahu do 1:5 s odklizením do 20 m a zasypáním jámy</t>
  </si>
  <si>
    <t>-1715033150</t>
  </si>
  <si>
    <t>https://podminky.urs.cz/item/CS_URS_2024_02/112201116</t>
  </si>
  <si>
    <t>3</t>
  </si>
  <si>
    <t>121151123</t>
  </si>
  <si>
    <t>Sejmutí ornice plochy přes 500 m2 tl vrstvy do 200 mm strojně</t>
  </si>
  <si>
    <t>m2</t>
  </si>
  <si>
    <t>-539084507</t>
  </si>
  <si>
    <t>https://podminky.urs.cz/item/CS_URS_2024_02/121151123</t>
  </si>
  <si>
    <t>VV</t>
  </si>
  <si>
    <t>"plocha komunikace a svahů;</t>
  </si>
  <si>
    <t>A6</t>
  </si>
  <si>
    <t>"Plocha ACO 11+plocha dlažby+2x pruh 0,75 po každé straně;(2117,47+28+(580,04*0,75*2))"3015.53</t>
  </si>
  <si>
    <t>Součet</t>
  </si>
  <si>
    <t>122252206</t>
  </si>
  <si>
    <t>Odkopávky a prokopávky nezapažené pro silnice a dálnice v hornině třídy těžitelnosti I objem do 5000 m3 strojně</t>
  </si>
  <si>
    <t>m3</t>
  </si>
  <si>
    <t>-1908039831</t>
  </si>
  <si>
    <t>https://podminky.urs.cz/item/CS_URS_2024_02/122252206</t>
  </si>
  <si>
    <t>A7</t>
  </si>
  <si>
    <t>"Staničení 0,000.00-0,580.4;624"624</t>
  </si>
  <si>
    <t>B7</t>
  </si>
  <si>
    <t>"pro zlepšení aktivní zóny - plocha aktivní zóny x tl.0,25; 2761,56*0,25"690.39</t>
  </si>
  <si>
    <t>C7</t>
  </si>
  <si>
    <t>"sjezdy;(0,33-0,1)*120"27.6</t>
  </si>
  <si>
    <t>5</t>
  </si>
  <si>
    <t>131251103</t>
  </si>
  <si>
    <t>Hloubení jam nezapažených v hornině třídy těžitelnosti I skupiny 3 objem do 100 m3 strojně</t>
  </si>
  <si>
    <t>2104313803</t>
  </si>
  <si>
    <t>https://podminky.urs.cz/item/CS_URS_2024_02/131251103</t>
  </si>
  <si>
    <t>"pro horské vpusti;2*1,5*0,85*0,8</t>
  </si>
  <si>
    <t>"výsadba stromů + 3kůly s úvazkem;8</t>
  </si>
  <si>
    <t>2*1,5*0,85*0,8+8</t>
  </si>
  <si>
    <t>6</t>
  </si>
  <si>
    <t>132251103</t>
  </si>
  <si>
    <t>Hloubení rýh nezapažených š do 800 mm v hornině třídy těžitelnosti I skupiny 3 objem do 100 m3 strojně</t>
  </si>
  <si>
    <t>438458476</t>
  </si>
  <si>
    <t>https://podminky.urs.cz/item/CS_URS_2024_02/132251103</t>
  </si>
  <si>
    <t>"drenáže;"0,3*0,3*280,4</t>
  </si>
  <si>
    <t>"propojení HV do stáv. šachty potrubí DN 150;"0,6*0,4*(4+4)</t>
  </si>
  <si>
    <t xml:space="preserve">"propustek pod sjezd staničení  0,110.00;" 0,7*1*2</t>
  </si>
  <si>
    <t>"propustek pod komunikaci staničení 0,209.59;" 0,7*1*2</t>
  </si>
  <si>
    <t>"oprava meliorací DN100 + zemní práce (odhad); "50*0,4*0,3</t>
  </si>
  <si>
    <t>"potrubí PP DN 400 + zemní práce;" (10+18)*0,6*0,8</t>
  </si>
  <si>
    <t>7</t>
  </si>
  <si>
    <t>162201403</t>
  </si>
  <si>
    <t>Vodorovné přemístění větví stromů listnatých do 1 km D kmene přes 500 do 700 mm</t>
  </si>
  <si>
    <t>496034568</t>
  </si>
  <si>
    <t>https://podminky.urs.cz/item/CS_URS_2024_02/162201403</t>
  </si>
  <si>
    <t>8</t>
  </si>
  <si>
    <t>162201413</t>
  </si>
  <si>
    <t>Vodorovné přemístění kmenů stromů listnatých do 1 km D kmene přes 500 do 700 mm</t>
  </si>
  <si>
    <t>-723723642</t>
  </si>
  <si>
    <t>https://podminky.urs.cz/item/CS_URS_2024_02/162201413</t>
  </si>
  <si>
    <t>A11</t>
  </si>
  <si>
    <t>"17"17</t>
  </si>
  <si>
    <t>162201423</t>
  </si>
  <si>
    <t>Vodorovné přemístění pařezů do 1 km D přes 500 do 700 mm</t>
  </si>
  <si>
    <t>580126948</t>
  </si>
  <si>
    <t>https://podminky.urs.cz/item/CS_URS_2024_02/162201423</t>
  </si>
  <si>
    <t>10</t>
  </si>
  <si>
    <t>162651112</t>
  </si>
  <si>
    <t>Vodorovné přemístění přes 4 000 do 5000 m výkopku/sypaniny z horniny třídy těžitelnosti I skupiny 1 až 3</t>
  </si>
  <si>
    <t>-674072663</t>
  </si>
  <si>
    <t>https://podminky.urs.cz/item/CS_URS_2024_02/162651112</t>
  </si>
  <si>
    <t>"přebytečná ornice;</t>
  </si>
  <si>
    <t>A10</t>
  </si>
  <si>
    <t>"sejmutí - rozprostření;3015,53*0,1"301.553</t>
  </si>
  <si>
    <t>11</t>
  </si>
  <si>
    <t>162751117</t>
  </si>
  <si>
    <t>Vodorovné přemístění přes 9 000 do 10000 m výkopku/sypaniny z horniny třídy těžitelnosti I skupiny 1 až 3</t>
  </si>
  <si>
    <t>-1028076446</t>
  </si>
  <si>
    <t>https://podminky.urs.cz/item/CS_URS_2024_02/162751117</t>
  </si>
  <si>
    <t>"odkopávky;</t>
  </si>
  <si>
    <t>"Staničení 0,000.00-0,580.4;"624</t>
  </si>
  <si>
    <t>"pro zlepšení aktivní zóny - plocha aktivní zóny x tl.0,25;"2761,56*0,25</t>
  </si>
  <si>
    <t>"sjezdy; "(0,33-0,1)*120</t>
  </si>
  <si>
    <t>"výkop pro drenáže;</t>
  </si>
  <si>
    <t>0,3*0,3*280,4</t>
  </si>
  <si>
    <t>"horské vpusti;"2,04-0,52</t>
  </si>
  <si>
    <t>"propojení HV do stáv. šachty potrubí DN 150;</t>
  </si>
  <si>
    <t>"výkop-lože; "1,92-0,32</t>
  </si>
  <si>
    <t>"propustek pod sjezd staničení 0,110.00; "0,7*1*2</t>
  </si>
  <si>
    <t>"propustek pod komunikaci staničení 0,209.59; "0,7*1*2</t>
  </si>
  <si>
    <t>"potrubí PP DN 400 + zemní práce; (10+18),lože+vytlačená zemina; "1,68+3,87</t>
  </si>
  <si>
    <t>"výsadba stromů + 3kůly s úvazkem; "8*0,5</t>
  </si>
  <si>
    <t>12</t>
  </si>
  <si>
    <t>171152101</t>
  </si>
  <si>
    <t>Uložení sypaniny z hornin soudržných do násypů zhutněných silnic a dálnic</t>
  </si>
  <si>
    <t>-1806936230</t>
  </si>
  <si>
    <t>https://podminky.urs.cz/item/CS_URS_2024_02/171152101</t>
  </si>
  <si>
    <t>"násyp pro komunikaci</t>
  </si>
  <si>
    <t>"staničení 0,000.00-0,580.4; "80</t>
  </si>
  <si>
    <t>13</t>
  </si>
  <si>
    <t>M</t>
  </si>
  <si>
    <t>10364100.1</t>
  </si>
  <si>
    <t>zemina pro terénní úpravy - tříděná</t>
  </si>
  <si>
    <t>t</t>
  </si>
  <si>
    <t>-243704947</t>
  </si>
  <si>
    <t>A3</t>
  </si>
  <si>
    <t>"staničení 0,000.00-0,580.4;80*1,8"144</t>
  </si>
  <si>
    <t>14</t>
  </si>
  <si>
    <t>171201231</t>
  </si>
  <si>
    <t>Poplatek za uložení zeminy a kamení na recyklační skládce (skládkovné) kód odpadu 17 05 04</t>
  </si>
  <si>
    <t>50447687</t>
  </si>
  <si>
    <t>https://podminky.urs.cz/item/CS_URS_2024_02/171201231</t>
  </si>
  <si>
    <t>A14</t>
  </si>
  <si>
    <t>"humozní vrstva; 301,55*1,8"542.79</t>
  </si>
  <si>
    <t>B14</t>
  </si>
  <si>
    <t>"zemina;1382,696*1,8"2488.853</t>
  </si>
  <si>
    <t>15</t>
  </si>
  <si>
    <t>174151101</t>
  </si>
  <si>
    <t>Zásyp jam, šachet rýh nebo kolem objektů sypaninou se zhutněním</t>
  </si>
  <si>
    <t>-940787027</t>
  </si>
  <si>
    <t>https://podminky.urs.cz/item/CS_URS_2024_02/174151101</t>
  </si>
  <si>
    <t>"pro horské vpusti; "2*0,26</t>
  </si>
  <si>
    <t>"propojení HV do stáv. šachty potrubí DN 150;" 0,3*0,4*(4+4)</t>
  </si>
  <si>
    <t>"potrubí PP DN 400 + zemní práce; (10+18), výkop -(lože + vytlačená zemina)-obsyp; "13,44-(1,68+3,87)-6,72</t>
  </si>
  <si>
    <t>16</t>
  </si>
  <si>
    <t>175151101</t>
  </si>
  <si>
    <t>Obsypání potrubí strojně sypaninou bez prohození, uloženou do 3 m</t>
  </si>
  <si>
    <t>-2022443131</t>
  </si>
  <si>
    <t>https://podminky.urs.cz/item/CS_URS_2024_02/175151101</t>
  </si>
  <si>
    <t>A16</t>
  </si>
  <si>
    <t>"potrubí PP DN 400 + zemní práce; (10+18)*0,6*0,4"6.72</t>
  </si>
  <si>
    <t>B16</t>
  </si>
  <si>
    <t>"drenáž; 25,24"25.24</t>
  </si>
  <si>
    <t>17</t>
  </si>
  <si>
    <t>58344171 R</t>
  </si>
  <si>
    <t>štěrkodrť frakce 16/32</t>
  </si>
  <si>
    <t>1805652083</t>
  </si>
  <si>
    <t>A26</t>
  </si>
  <si>
    <t>"drenáž; 25,236*2"50.472</t>
  </si>
  <si>
    <t>18</t>
  </si>
  <si>
    <t>181451131</t>
  </si>
  <si>
    <t>Založení parkového trávníku výsevem pl přes 1000 m2 v rovině a ve svahu do 1:5</t>
  </si>
  <si>
    <t>1677310110</t>
  </si>
  <si>
    <t>https://podminky.urs.cz/item/CS_URS_2024_02/181451131</t>
  </si>
  <si>
    <t xml:space="preserve">"ohumusení tl. 0,15m+osetí podle situace B.2; " (1,5*300+0,5*580,4*2) </t>
  </si>
  <si>
    <t>19</t>
  </si>
  <si>
    <t>00572410</t>
  </si>
  <si>
    <t>osivo směs travní parková</t>
  </si>
  <si>
    <t>kg</t>
  </si>
  <si>
    <t>523094993</t>
  </si>
  <si>
    <t>A1</t>
  </si>
  <si>
    <t xml:space="preserve">"ohumusení tl. 0,15m+osetí podle situace B.2;  "(1,5*300+0,5*580,4*2)*0,03"30.912</t>
  </si>
  <si>
    <t>20</t>
  </si>
  <si>
    <t>182351133</t>
  </si>
  <si>
    <t>Rozprostření ornice pl přes 500 m2 ve svahu přes 1:5 tl vrstvy do 200 mm strojně</t>
  </si>
  <si>
    <t>-1715548626</t>
  </si>
  <si>
    <t>https://podminky.urs.cz/item/CS_URS_2024_02/182351133</t>
  </si>
  <si>
    <t xml:space="preserve">"ohumusení tl. 0,15m+osetí podle situace B.2;  "(1,5*300+0,5*580,4*2) </t>
  </si>
  <si>
    <t>10364100.2</t>
  </si>
  <si>
    <t>zemina pro terénní úpravy - tříděná,zemina vhodná k zúrodnění</t>
  </si>
  <si>
    <t>-1645249951</t>
  </si>
  <si>
    <t>A25</t>
  </si>
  <si>
    <t>"1030,4*0,15*1,8"278.208</t>
  </si>
  <si>
    <t>22</t>
  </si>
  <si>
    <t>184102118</t>
  </si>
  <si>
    <t>Výsadba dřeviny s balem D přes 1 do 1,2 m do jamky se zalitím v rovině a svahu do 1:5</t>
  </si>
  <si>
    <t>-1733387278</t>
  </si>
  <si>
    <t>https://podminky.urs.cz/item/CS_URS_2024_02/184102118</t>
  </si>
  <si>
    <t>"výsadba stromů + 3kůly s úvazkem; "8</t>
  </si>
  <si>
    <t>23</t>
  </si>
  <si>
    <t>02650300R</t>
  </si>
  <si>
    <t>javor mléč /Acer platanoides/ 20-50cm,velikost 150/200 cm</t>
  </si>
  <si>
    <t>-1316578024</t>
  </si>
  <si>
    <t>24</t>
  </si>
  <si>
    <t>184215112</t>
  </si>
  <si>
    <t>Ukotvení kmene dřevin v rovině nebo na svahu do 1:5 jedním kůlem D do 0,1 m dl přes 1 do 2 m</t>
  </si>
  <si>
    <t>-655628269</t>
  </si>
  <si>
    <t>https://podminky.urs.cz/item/CS_URS_2024_02/184215112</t>
  </si>
  <si>
    <t>"výsadba stromů + 3kůly s úvazkem; "8*3</t>
  </si>
  <si>
    <t>25</t>
  </si>
  <si>
    <t>184813121</t>
  </si>
  <si>
    <t>Ochrana dřevin před okusem ručně pletivem v rovině a svahu do 1:5</t>
  </si>
  <si>
    <t>-1563667533</t>
  </si>
  <si>
    <t>https://podminky.urs.cz/item/CS_URS_2024_02/184813121</t>
  </si>
  <si>
    <t>26</t>
  </si>
  <si>
    <t>60591253</t>
  </si>
  <si>
    <t>kůl vyvazovací dřevěný impregnovaný D 8cm dl 2m</t>
  </si>
  <si>
    <t>1606315965</t>
  </si>
  <si>
    <t>002</t>
  </si>
  <si>
    <t>Základy</t>
  </si>
  <si>
    <t>27</t>
  </si>
  <si>
    <t>211971110</t>
  </si>
  <si>
    <t>Zřízení opláštění žeber nebo trativodů geotextilií v rýze nebo zářezu sklonu do 1:2</t>
  </si>
  <si>
    <t>1935249522</t>
  </si>
  <si>
    <t>https://podminky.urs.cz/item/CS_URS_2024_02/211971110</t>
  </si>
  <si>
    <t>"staničení 0,300.00-0,580.4; "280,4*1,5</t>
  </si>
  <si>
    <t>28</t>
  </si>
  <si>
    <t>69311059</t>
  </si>
  <si>
    <t>geotextilie netkaná separační, ochranná, filtrační, drenážní PP 150g/m2</t>
  </si>
  <si>
    <t>61380668</t>
  </si>
  <si>
    <t>"staničení 0,300.00-0,580.4; "280,4*1,5*1,03</t>
  </si>
  <si>
    <t>29</t>
  </si>
  <si>
    <t>212751104</t>
  </si>
  <si>
    <t>Trativod z drenážních trubek flexibilních PVC-U SN 4 perforace 360° včetně lože otevřený výkop DN 100 pro meliorace</t>
  </si>
  <si>
    <t>m</t>
  </si>
  <si>
    <t>-1870835681</t>
  </si>
  <si>
    <t>https://podminky.urs.cz/item/CS_URS_2024_02/212751104</t>
  </si>
  <si>
    <t>"staničení 0,300.00-0,580.4; "280,4</t>
  </si>
  <si>
    <t>004</t>
  </si>
  <si>
    <t>Vodorovné konstrukce</t>
  </si>
  <si>
    <t>30</t>
  </si>
  <si>
    <t>451573111</t>
  </si>
  <si>
    <t>Lože pod potrubí otevřený výkop ze štěrkopísku</t>
  </si>
  <si>
    <t>1111995040</t>
  </si>
  <si>
    <t>https://podminky.urs.cz/item/CS_URS_2024_02/451573111</t>
  </si>
  <si>
    <t>"propojení HV do stáv. šachty potrubí DN 150; "0,1*0,4*(4+4)</t>
  </si>
  <si>
    <t>"propustek pod sjezd staničení 0,110.00,štěrkopískový podsyp tl. 0,15m; "(0,15*1*9,3)</t>
  </si>
  <si>
    <t>"propustek pod komunikaci staničení 0,209.59 štěrkopískový podsyp tl. 0,15m ;"(0,15*1*19,3)</t>
  </si>
  <si>
    <t>"potrubí PP DN 400 + zemní práce; " (10+18)*0,6*0,1</t>
  </si>
  <si>
    <t>0051</t>
  </si>
  <si>
    <t>Konstrukční vrstvy</t>
  </si>
  <si>
    <t>31</t>
  </si>
  <si>
    <t>181951112</t>
  </si>
  <si>
    <t>Úprava pláně v hornině třídy těžitelnosti I skupiny 1 až 3 se zhutněním strojně</t>
  </si>
  <si>
    <t>2411702</t>
  </si>
  <si>
    <t>https://podminky.urs.cz/item/CS_URS_2024_02/181951112</t>
  </si>
  <si>
    <t>"komunikace</t>
  </si>
  <si>
    <t>"výměra dle situace B.2; "(4,53*575,4+35)</t>
  </si>
  <si>
    <t>"sjezdy 6; "120</t>
  </si>
  <si>
    <t>32</t>
  </si>
  <si>
    <t>564671111</t>
  </si>
  <si>
    <t>Podklad z kameniva hrubého drceného vel. 63-125 mm plochy přes 100 m2 tl 250 mm</t>
  </si>
  <si>
    <t>-1667050304</t>
  </si>
  <si>
    <t>https://podminky.urs.cz/item/CS_URS_2024_02/564671111</t>
  </si>
  <si>
    <t>"zlepšení aktivní zóny kamenivo 0-125;"2761,562</t>
  </si>
  <si>
    <t>33</t>
  </si>
  <si>
    <t>564851011</t>
  </si>
  <si>
    <t>Podklad ze štěrkodrtě ŠD plochy do 100 m2 tl 150 mm</t>
  </si>
  <si>
    <t>1972583076</t>
  </si>
  <si>
    <t>https://podminky.urs.cz/item/CS_URS_2024_02/564851011</t>
  </si>
  <si>
    <t>"výměra dle situace B.2; "5*6,4</t>
  </si>
  <si>
    <t>34</t>
  </si>
  <si>
    <t>564851111.1</t>
  </si>
  <si>
    <t>Podklad ze štěrkodrtě ŠD plochy přes 100 m2 tl 150 mm</t>
  </si>
  <si>
    <t>2051881965</t>
  </si>
  <si>
    <t>"výměra dle situace B.2;"(3,98*575,4)</t>
  </si>
  <si>
    <t>35</t>
  </si>
  <si>
    <t>564851111.2</t>
  </si>
  <si>
    <t>-611957154</t>
  </si>
  <si>
    <t>"výměra dle situace B.2;"(4,53*575,4)</t>
  </si>
  <si>
    <t>36</t>
  </si>
  <si>
    <t>564861011</t>
  </si>
  <si>
    <t>Podklad ze štěrkodrtě ŠD plochy do 100 m2 tl 200 mm</t>
  </si>
  <si>
    <t>192414833</t>
  </si>
  <si>
    <t>https://podminky.urs.cz/item/CS_URS_2024_02/564861011</t>
  </si>
  <si>
    <t xml:space="preserve">" výměra dle situace B.2; "(5*7) </t>
  </si>
  <si>
    <t>37</t>
  </si>
  <si>
    <t>565155111</t>
  </si>
  <si>
    <t>Asfaltový beton vrstva podkladní ACP 16+ (obalované kamenivo OKS) tl 70 mm š do 3 m</t>
  </si>
  <si>
    <t>848015902</t>
  </si>
  <si>
    <t>https://podminky.urs.cz/item/CS_URS_2024_02/565155111</t>
  </si>
  <si>
    <t>"výměra dle situace B.2;"(3,78*575,4)</t>
  </si>
  <si>
    <t>38</t>
  </si>
  <si>
    <t>569831111</t>
  </si>
  <si>
    <t>Zpevnění krajnic štěrkodrtí tl 100 mm - dosypávka krajnic</t>
  </si>
  <si>
    <t>-1746310163</t>
  </si>
  <si>
    <t>https://podminky.urs.cz/item/CS_URS_2024_02/569831111</t>
  </si>
  <si>
    <t>"výměra dle situace B.2;"0,25*580*2</t>
  </si>
  <si>
    <t>39</t>
  </si>
  <si>
    <t>569851111</t>
  </si>
  <si>
    <t>Zpevnění krajnic štěrkodrtí tl 150 mm</t>
  </si>
  <si>
    <t>354978469</t>
  </si>
  <si>
    <t>https://podminky.urs.cz/item/CS_URS_2024_02/569851111</t>
  </si>
  <si>
    <t>"výměra dle situace B,2;" (0,25*580,4*2)</t>
  </si>
  <si>
    <t>40</t>
  </si>
  <si>
    <t>573111112</t>
  </si>
  <si>
    <t>Postřik živičný infiltrační s posypem z asfaltu množství 0,8 kg/m2</t>
  </si>
  <si>
    <t>-1008052765</t>
  </si>
  <si>
    <t>https://podminky.urs.cz/item/CS_URS_2024_02/573111112</t>
  </si>
  <si>
    <t>41</t>
  </si>
  <si>
    <t>573211106</t>
  </si>
  <si>
    <t>Postřik živičný spojovací z asfaltu v množství 0,20 kg/m2</t>
  </si>
  <si>
    <t>-1962126204</t>
  </si>
  <si>
    <t>https://podminky.urs.cz/item/CS_URS_2024_02/573211106</t>
  </si>
  <si>
    <t>42</t>
  </si>
  <si>
    <t>577134221</t>
  </si>
  <si>
    <t>Asfaltový beton vrstva obrusná ACO 11 (ABS) tř. II tl 40 mm š přes 3 m z nemodifikovaného asfaltu</t>
  </si>
  <si>
    <t>429219213</t>
  </si>
  <si>
    <t>https://podminky.urs.cz/item/CS_URS_2024_02/577134221</t>
  </si>
  <si>
    <t>"výměra dle situace B.2;"(3,68*575,4)</t>
  </si>
  <si>
    <t>43</t>
  </si>
  <si>
    <t>591211111</t>
  </si>
  <si>
    <t>Kladení dlažby z kostek drobných z kamene do lože z kameniva těženého tl 50 mm</t>
  </si>
  <si>
    <t>1044408325</t>
  </si>
  <si>
    <t>https://podminky.urs.cz/item/CS_URS_2024_02/591211111</t>
  </si>
  <si>
    <t>"výměra dle situace B.2;"5*5,6</t>
  </si>
  <si>
    <t>44</t>
  </si>
  <si>
    <t>58381007</t>
  </si>
  <si>
    <t>kostka štípaná dlažební žula drobná 8/10</t>
  </si>
  <si>
    <t>-2051523725</t>
  </si>
  <si>
    <t>"výměra dle situace B.2;"5*5,6*1,03</t>
  </si>
  <si>
    <t>45</t>
  </si>
  <si>
    <t>916131113</t>
  </si>
  <si>
    <t>Osazení silničního obrubníku betonového ležatého s boční opěrou do lože z betonu prostého</t>
  </si>
  <si>
    <t>-2065120950</t>
  </si>
  <si>
    <t>https://podminky.urs.cz/item/CS_URS_2024_02/916131113</t>
  </si>
  <si>
    <t>"bet. obruba (snížený nájezdový obrubník 150x150x1000) do bet. Lože - výměra dle situace B.2; "31</t>
  </si>
  <si>
    <t>46</t>
  </si>
  <si>
    <t>59217029</t>
  </si>
  <si>
    <t>obrubník silniční betonový nájezdový 1000x150x150mm</t>
  </si>
  <si>
    <t>1731461029</t>
  </si>
  <si>
    <t>"bet. obruba (snížený nájezdový obrubník 150x150x1000) do bet. Lože - výměra dle situace B.2;"31*1,01</t>
  </si>
  <si>
    <t>0052</t>
  </si>
  <si>
    <t>Konstrukce sjezdů</t>
  </si>
  <si>
    <t>47</t>
  </si>
  <si>
    <t>564201011</t>
  </si>
  <si>
    <t>Podklad nebo podsyp ze štěrkopísku ŠP plochy do 100 m2 tl 40 mm</t>
  </si>
  <si>
    <t>-2131369203</t>
  </si>
  <si>
    <t>https://podminky.urs.cz/item/CS_URS_2024_02/564201011</t>
  </si>
  <si>
    <t>"6 sjezdů,výměra dle situace B.2;"97</t>
  </si>
  <si>
    <t>48</t>
  </si>
  <si>
    <t>564772111</t>
  </si>
  <si>
    <t>Podklad z vibrovaného štěrku VŠ tl 250 mm</t>
  </si>
  <si>
    <t>145780138</t>
  </si>
  <si>
    <t>https://podminky.urs.cz/item/CS_URS_2024_02/564772111</t>
  </si>
  <si>
    <t>"6 sjezdů,výměra dle situace B.2;"120</t>
  </si>
  <si>
    <t>008</t>
  </si>
  <si>
    <t>Trubní vedení</t>
  </si>
  <si>
    <t>49</t>
  </si>
  <si>
    <t>871393122</t>
  </si>
  <si>
    <t>Montáž kanalizačního potrubí hladkého plnostěnného SN 10 z PVC-U DN 400</t>
  </si>
  <si>
    <t>-328743604</t>
  </si>
  <si>
    <t>https://podminky.urs.cz/item/CS_URS_2024_02/871393122</t>
  </si>
  <si>
    <t>"potrubí PP DN 400 + zemní práce; "10+18</t>
  </si>
  <si>
    <t>50</t>
  </si>
  <si>
    <t>28617023</t>
  </si>
  <si>
    <t>trubka kanalizační PP plnostěnná třívrstvá DN 400x6000mm SN10</t>
  </si>
  <si>
    <t>652407332</t>
  </si>
  <si>
    <t>A49</t>
  </si>
  <si>
    <t>"potrubí PP DN 400 + zemní práce; (10+18)"28</t>
  </si>
  <si>
    <t>51</t>
  </si>
  <si>
    <t>894411131</t>
  </si>
  <si>
    <t>Zřízení šachet kanalizačních z betonových dílců na potrubí DN přes 300 do 400 dno beton tř. C 25/30 č. zemních prací, usazení a manipulace</t>
  </si>
  <si>
    <t>-1939448339</t>
  </si>
  <si>
    <t>https://podminky.urs.cz/item/CS_URS_2024_02/894411131</t>
  </si>
  <si>
    <t>"meliorační šachty MŠ1, MŠ2 vč. Poklopů výměra dle přílohy C.1.5;"2</t>
  </si>
  <si>
    <t>52</t>
  </si>
  <si>
    <t>59224000</t>
  </si>
  <si>
    <t>dílec betonový pro vstupní šachty 100x25x9cm</t>
  </si>
  <si>
    <t>1183528875</t>
  </si>
  <si>
    <t>"meliorační šachty MŠ1, MŠ2 vč. Poklopů; "2</t>
  </si>
  <si>
    <t>53</t>
  </si>
  <si>
    <t>59224001</t>
  </si>
  <si>
    <t>dílec betonový pro vstupní šachty 100x50x9cm</t>
  </si>
  <si>
    <t>1821966121</t>
  </si>
  <si>
    <t>"meliorační šachty MŠ1, MŠ2 vč. Poklopů;"2</t>
  </si>
  <si>
    <t>54</t>
  </si>
  <si>
    <t>59224002</t>
  </si>
  <si>
    <t>dílec betonový pro vstupní šachty 100x100x9cm</t>
  </si>
  <si>
    <t>144376675</t>
  </si>
  <si>
    <t>55</t>
  </si>
  <si>
    <t>59224064</t>
  </si>
  <si>
    <t>dno betonové šachtové DN 1000 100x50x15cm výtok 25cm</t>
  </si>
  <si>
    <t>-1959865649</t>
  </si>
  <si>
    <t>A56</t>
  </si>
  <si>
    <t>"šachty MŠ1, MŠ2;2"2</t>
  </si>
  <si>
    <t>56</t>
  </si>
  <si>
    <t>59225816</t>
  </si>
  <si>
    <t>deska betonová zákrytová studniční 120/12cm (pro skruž D 100cm)</t>
  </si>
  <si>
    <t>1303435171</t>
  </si>
  <si>
    <t>0081</t>
  </si>
  <si>
    <t>Odvodnění</t>
  </si>
  <si>
    <t>57</t>
  </si>
  <si>
    <t>451317777</t>
  </si>
  <si>
    <t>Podklad nebo lože pod dlažbu vodorovný nebo do sklonu 1:5 z betonu prostého tl přes 50 do 100 mm</t>
  </si>
  <si>
    <t>1907161858</t>
  </si>
  <si>
    <t>https://podminky.urs.cz/item/CS_URS_2024_02/451317777</t>
  </si>
  <si>
    <t>"odláždění vtoku horských vpustí lomovým kamenem do bet. lože tl. 0,15m;</t>
  </si>
  <si>
    <t>" výměra dle situace B.2;"6+6</t>
  </si>
  <si>
    <t>58</t>
  </si>
  <si>
    <t>594511113</t>
  </si>
  <si>
    <t>Kladení dlažby z lomového kamene tl do 250 mm s provedením lože z betonu</t>
  </si>
  <si>
    <t>-36273841</t>
  </si>
  <si>
    <t>https://podminky.urs.cz/item/CS_URS_2024_02/594511113</t>
  </si>
  <si>
    <t>59</t>
  </si>
  <si>
    <t>58380760</t>
  </si>
  <si>
    <t>kámen lomový rigol DR 20,25,30</t>
  </si>
  <si>
    <t>1658350088</t>
  </si>
  <si>
    <t>A65</t>
  </si>
  <si>
    <t>"12*0,25*2"6</t>
  </si>
  <si>
    <t>60</t>
  </si>
  <si>
    <t>599632111</t>
  </si>
  <si>
    <t>Vyplnění spár dlažby z lomového kamene MC se zatřením</t>
  </si>
  <si>
    <t>-760043915</t>
  </si>
  <si>
    <t>https://podminky.urs.cz/item/CS_URS_2024_02/599632111</t>
  </si>
  <si>
    <t>61</t>
  </si>
  <si>
    <t>871315211 R</t>
  </si>
  <si>
    <t>Kanalizační potrubí z tvrdého PVC v otevřeném výkopu ve sklonu do 20 % - systém KG, tuhost třídy SN 4, DN 150 / vč.napojení</t>
  </si>
  <si>
    <t>-1280200971</t>
  </si>
  <si>
    <t>https://podminky.urs.cz/item/CS_URS_2024_02/871315211 R</t>
  </si>
  <si>
    <t>"propojení HV do stáv. šachty potrubí DN 150,výměra dle situace B.2;"4+4</t>
  </si>
  <si>
    <t>62</t>
  </si>
  <si>
    <t>895941102</t>
  </si>
  <si>
    <t>Osazení vpusti kanalizační horské z betonových dílců rozměru 1200/600 mm</t>
  </si>
  <si>
    <t>-1975766024</t>
  </si>
  <si>
    <t>https://podminky.urs.cz/item/CS_URS_2024_02/895941102</t>
  </si>
  <si>
    <t>63</t>
  </si>
  <si>
    <t>59224331</t>
  </si>
  <si>
    <t>vpusť horská betonová zákrytová deska vč. mříží z polyplastu 150x90x15</t>
  </si>
  <si>
    <t>590875975</t>
  </si>
  <si>
    <t>64</t>
  </si>
  <si>
    <t>59224700</t>
  </si>
  <si>
    <t>vpusť horská betonová spodní díl, vnitřní rozměr120x60x120</t>
  </si>
  <si>
    <t>448852412</t>
  </si>
  <si>
    <t>65</t>
  </si>
  <si>
    <t>59224703</t>
  </si>
  <si>
    <t>vpusť horská betonová prstenec,vnitřní rozměr 120x60x30</t>
  </si>
  <si>
    <t>476140102</t>
  </si>
  <si>
    <t>009</t>
  </si>
  <si>
    <t>Ostatní konstrukce a práce</t>
  </si>
  <si>
    <t>66</t>
  </si>
  <si>
    <t>10100901</t>
  </si>
  <si>
    <t>Oprava meliorací DN 100 + zemní práce (odhad)</t>
  </si>
  <si>
    <t>-712072272</t>
  </si>
  <si>
    <t>67</t>
  </si>
  <si>
    <t>10109003</t>
  </si>
  <si>
    <t>Dopravní opatření v průběhu stavby - viz.situace v projektové dokumentaci F Situace dopravního řešení během stavebních úprav</t>
  </si>
  <si>
    <t>sada</t>
  </si>
  <si>
    <t>-458639793</t>
  </si>
  <si>
    <t>68</t>
  </si>
  <si>
    <t>914111111</t>
  </si>
  <si>
    <t>Montáž svislé dopravní značky základní velikosti do 1 m2 objímkami na sloupky nebo konzoly</t>
  </si>
  <si>
    <t>-538069665</t>
  </si>
  <si>
    <t>https://podminky.urs.cz/item/CS_URS_2024_02/914111111</t>
  </si>
  <si>
    <t>69</t>
  </si>
  <si>
    <t>40445620</t>
  </si>
  <si>
    <t>zákazové, příkazové dopravní značky B1-B34, C1-15 700mm</t>
  </si>
  <si>
    <t>1819978802</t>
  </si>
  <si>
    <t>70</t>
  </si>
  <si>
    <t>912211111</t>
  </si>
  <si>
    <t>Montáž směrového sloupku silničního plastového prosté uložení bez betonového základu</t>
  </si>
  <si>
    <t>30980042</t>
  </si>
  <si>
    <t>https://podminky.urs.cz/item/CS_URS_2024_02/912211111</t>
  </si>
  <si>
    <t>71</t>
  </si>
  <si>
    <t>40445158</t>
  </si>
  <si>
    <t>sloupek směrový silniční plastový 1,2m</t>
  </si>
  <si>
    <t>850794062</t>
  </si>
  <si>
    <t>72</t>
  </si>
  <si>
    <t>914511111</t>
  </si>
  <si>
    <t>Montáž sloupku dopravních značek délky do 3,5 m s betonovým základem</t>
  </si>
  <si>
    <t>-1272039562</t>
  </si>
  <si>
    <t>https://podminky.urs.cz/item/CS_URS_2024_02/914511111</t>
  </si>
  <si>
    <t>73</t>
  </si>
  <si>
    <t>M40400001</t>
  </si>
  <si>
    <t>Sloupek DZ-Al kompl.(sloupek,patka,víčko)</t>
  </si>
  <si>
    <t>-1903217745</t>
  </si>
  <si>
    <t>https://podminky.urs.cz/item/CS_URS_2024_02/M40400001</t>
  </si>
  <si>
    <t>74</t>
  </si>
  <si>
    <t>919124121</t>
  </si>
  <si>
    <t>Dilatační spáry vkládané v cementobetonovém krytu s vyplněním spár asfaltovou zálivkou</t>
  </si>
  <si>
    <t>-827837253</t>
  </si>
  <si>
    <t>https://podminky.urs.cz/item/CS_URS_2024_02/919124121</t>
  </si>
  <si>
    <t>75</t>
  </si>
  <si>
    <t>919726122</t>
  </si>
  <si>
    <t>Geotextilie pro ochranu, separaci a filtraci netkaná měrná hm přes 200 do 300 g/m2</t>
  </si>
  <si>
    <t>-1145633653</t>
  </si>
  <si>
    <t>https://podminky.urs.cz/item/CS_URS_2024_02/919726122</t>
  </si>
  <si>
    <t>A74</t>
  </si>
  <si>
    <t xml:space="preserve">"zemní pláň;  2761,56"2761.56</t>
  </si>
  <si>
    <t>76</t>
  </si>
  <si>
    <t>919735112</t>
  </si>
  <si>
    <t>Řezání stávajícího živičného krytu hl přes 50 do 100 mm</t>
  </si>
  <si>
    <t>-191103385</t>
  </si>
  <si>
    <t>https://podminky.urs.cz/item/CS_URS_2024_02/919735112</t>
  </si>
  <si>
    <t>77</t>
  </si>
  <si>
    <t>938902112</t>
  </si>
  <si>
    <t>Čištění příkopů komunikací příkopovým rypadlem objem nánosu přes 0,15 do 0,3 m3/m</t>
  </si>
  <si>
    <t>-1653639376</t>
  </si>
  <si>
    <t>https://podminky.urs.cz/item/CS_URS_2024_02/938902112</t>
  </si>
  <si>
    <t>"staničení 0,000.00-0,230.00;"230</t>
  </si>
  <si>
    <t>0093</t>
  </si>
  <si>
    <t>Propustky</t>
  </si>
  <si>
    <t>78</t>
  </si>
  <si>
    <t>452311171</t>
  </si>
  <si>
    <t>Podkladní desky z betonu prostého bez zvýšených nároků na prostředí tř. C 30/37 otevřený výkop</t>
  </si>
  <si>
    <t>1774122376</t>
  </si>
  <si>
    <t>https://podminky.urs.cz/item/CS_URS_2024_02/452311171</t>
  </si>
  <si>
    <t>"propustek pod sjezd staničení 0,110.00</t>
  </si>
  <si>
    <t>A79</t>
  </si>
  <si>
    <t>"beton podkladní tl.0,1m + bet. základ tl.0,5m; (0,7*1*2+0,1*9,3*1)"2.33</t>
  </si>
  <si>
    <t>"propustek pod komunikaci staničení 0,209.59</t>
  </si>
  <si>
    <t>B79</t>
  </si>
  <si>
    <t>"beton podkladní tl.0,1m + bet. základ tl.0,5m; (0,7*1*2+0,1*19,3*1)"3.33</t>
  </si>
  <si>
    <t>C79</t>
  </si>
  <si>
    <t>"meliorační šachty MŠ1, MŠ2, beton podkladní tl. 0,15; 2*0,76*0,15"0.228</t>
  </si>
  <si>
    <t>79</t>
  </si>
  <si>
    <t>811391111</t>
  </si>
  <si>
    <t>Montáž potrubí z trub betonových s polodrážkou (přímých) a integrovaným pryžovým těsněním otevřený výkop sklon do 20 % DN 400</t>
  </si>
  <si>
    <t>-1888587295</t>
  </si>
  <si>
    <t>https://podminky.urs.cz/item/CS_URS_2024_02/811391111</t>
  </si>
  <si>
    <t>80</t>
  </si>
  <si>
    <t>59222022</t>
  </si>
  <si>
    <t>trouba ŽB hrdlová DN 400</t>
  </si>
  <si>
    <t>-959888732</t>
  </si>
  <si>
    <t>28,6</t>
  </si>
  <si>
    <t>28,6*1,01 'Přepočtené koeficientem množství</t>
  </si>
  <si>
    <t>81</t>
  </si>
  <si>
    <t>894608211</t>
  </si>
  <si>
    <t>Výztuž šachet ze svařovaných sítí typu Kari / výztuž obetonování</t>
  </si>
  <si>
    <t>772907392</t>
  </si>
  <si>
    <t>https://podminky.urs.cz/item/CS_URS_2024_02/894608211</t>
  </si>
  <si>
    <t>"propustek pod sjezd staničení 0,110.00 dle situace B.2,obetonování potrubí tl. 0,15m + kari síť; "(1,25*9,3)*0,00303</t>
  </si>
  <si>
    <t>"propustek pod komunikaci staničení 0,209.59 dle situace B.2; "(1,25*19,3)*0,00303</t>
  </si>
  <si>
    <t>82</t>
  </si>
  <si>
    <t>899623161</t>
  </si>
  <si>
    <t>Obetonování potrubí nebo zdiva stok betonem prostým tř. C 20/25 v otevřeném výkopu</t>
  </si>
  <si>
    <t>-158363385</t>
  </si>
  <si>
    <t>https://podminky.urs.cz/item/CS_URS_2024_02/899623161</t>
  </si>
  <si>
    <t xml:space="preserve">"propustek pod sjezd staničení 0,110.00 dle situace B.2,obetonování potrubí tl. 0,15m + kari síť;  "(0,38*9,3)</t>
  </si>
  <si>
    <t>"propustek pod komunikaci staničení 0,209.59 dle situace B.2; "(0,38*19,3)</t>
  </si>
  <si>
    <t>83</t>
  </si>
  <si>
    <t>899643121</t>
  </si>
  <si>
    <t>Bednění pro obetonování potrubí otevřený výkop zřízení</t>
  </si>
  <si>
    <t>-1195931644</t>
  </si>
  <si>
    <t>https://podminky.urs.cz/item/CS_URS_2024_02/899643121</t>
  </si>
  <si>
    <t>"propustek pod sjezd staničení 0,110.00 dle situace B.2,obetonování potrubí tl. 0,15m + kari síť; "(0,62*9,3)</t>
  </si>
  <si>
    <t>"propustek pod komunikaci staničení 0,209.59 obetonování potrubí tl. 0,15m + kari síť; "(0,62*19,3)</t>
  </si>
  <si>
    <t>84</t>
  </si>
  <si>
    <t>899643122</t>
  </si>
  <si>
    <t>Bednění pro obetonování potrubí otevřený výkop odstranění</t>
  </si>
  <si>
    <t>-1504224477</t>
  </si>
  <si>
    <t>https://podminky.urs.cz/item/CS_URS_2024_02/899643122</t>
  </si>
  <si>
    <t>85</t>
  </si>
  <si>
    <t>919441211</t>
  </si>
  <si>
    <t>Čelo propustku z lomového kamene pro propustek z trub DN 300 až 500</t>
  </si>
  <si>
    <t>352901047</t>
  </si>
  <si>
    <t>https://podminky.urs.cz/item/CS_URS_2024_02/919441211</t>
  </si>
  <si>
    <t>"propustek pod sjezd staničení 0,110.00 dle situace B.2; "2</t>
  </si>
  <si>
    <t>"propustek pod komunikaci staničení 0,209.59 dle situace B.2;"2</t>
  </si>
  <si>
    <t>099</t>
  </si>
  <si>
    <t>Přesun hmot HSV</t>
  </si>
  <si>
    <t>86</t>
  </si>
  <si>
    <t>997221551</t>
  </si>
  <si>
    <t>Vodorovná doprava suti ze sypkých materiálů do 1 km</t>
  </si>
  <si>
    <t>1054032578</t>
  </si>
  <si>
    <t>https://podminky.urs.cz/item/CS_URS_2024_02/997221551</t>
  </si>
  <si>
    <t>87</t>
  </si>
  <si>
    <t>997221559</t>
  </si>
  <si>
    <t>Příplatek ZKD 1 km u vodorovné dopravy suti ze sypkých materiálů</t>
  </si>
  <si>
    <t>1971899653</t>
  </si>
  <si>
    <t>https://podminky.urs.cz/item/CS_URS_2024_02/997221559</t>
  </si>
  <si>
    <t>A88</t>
  </si>
  <si>
    <t>"44,62*9"401.58</t>
  </si>
  <si>
    <t>88</t>
  </si>
  <si>
    <t>997221873</t>
  </si>
  <si>
    <t>Poplatek za uložení na recyklační skládce (skládkovné) stavebního odpadu zeminy a kamení zatříděného do Katalogu odpadů pod kódem 17 05 04</t>
  </si>
  <si>
    <t>-1658440468</t>
  </si>
  <si>
    <t>https://podminky.urs.cz/item/CS_URS_2024_02/997221873</t>
  </si>
  <si>
    <t>89</t>
  </si>
  <si>
    <t>998225111</t>
  </si>
  <si>
    <t>Přesun hmot pro pozemní komunikace s krytem z kamene, monolitickým betonovým nebo živičným</t>
  </si>
  <si>
    <t>-1915150581</t>
  </si>
  <si>
    <t>https://podminky.urs.cz/item/CS_URS_2024_02/998225111</t>
  </si>
  <si>
    <t>V01</t>
  </si>
  <si>
    <t>Průzkumné, geodetické a projektové práce</t>
  </si>
  <si>
    <t>90</t>
  </si>
  <si>
    <t>V0101</t>
  </si>
  <si>
    <t>Vypracování projektové dokumentace skut. provedení díla ve třech vyhotoveních grafické (tištěné) - a v jednom digitálním vyhotovení</t>
  </si>
  <si>
    <t>Kp</t>
  </si>
  <si>
    <t>528597049</t>
  </si>
  <si>
    <t>91</t>
  </si>
  <si>
    <t>V0102</t>
  </si>
  <si>
    <t>Geodetické práce po výstavbě - zaměření skutečného provedení stavby</t>
  </si>
  <si>
    <t>Kpl</t>
  </si>
  <si>
    <t>-1483838655</t>
  </si>
  <si>
    <t>92</t>
  </si>
  <si>
    <t>V0104</t>
  </si>
  <si>
    <t>Geodetické práce před výstavbou - vytýčení stavby</t>
  </si>
  <si>
    <t>754861872</t>
  </si>
  <si>
    <t>93</t>
  </si>
  <si>
    <t>V0104a</t>
  </si>
  <si>
    <t>Vytýčení stávajících inženýrských sítí</t>
  </si>
  <si>
    <t>kpl</t>
  </si>
  <si>
    <t>-1460260184</t>
  </si>
  <si>
    <t>V02</t>
  </si>
  <si>
    <t>Příprava staveniště</t>
  </si>
  <si>
    <t>94</t>
  </si>
  <si>
    <t>V0201</t>
  </si>
  <si>
    <t>Likvidace odpadů vzniklých při stavbě</t>
  </si>
  <si>
    <t>-4136357</t>
  </si>
  <si>
    <t>V03</t>
  </si>
  <si>
    <t>Zařízení staveniště</t>
  </si>
  <si>
    <t>95</t>
  </si>
  <si>
    <t>034503000</t>
  </si>
  <si>
    <t>Informační tabule na propagaci stavby</t>
  </si>
  <si>
    <t>-538550658</t>
  </si>
  <si>
    <t>A96</t>
  </si>
  <si>
    <t>"trvalá informační tabule;1"1</t>
  </si>
  <si>
    <t>96</t>
  </si>
  <si>
    <t>034503000a</t>
  </si>
  <si>
    <t>268246020</t>
  </si>
  <si>
    <t>A97</t>
  </si>
  <si>
    <t>"dočasná informační tabule, vč. demontáže;1"1</t>
  </si>
  <si>
    <t>97</t>
  </si>
  <si>
    <t>V0301</t>
  </si>
  <si>
    <t>KPL</t>
  </si>
  <si>
    <t>-641044385</t>
  </si>
  <si>
    <t>SO401 - Přeložka sdělovacího vedení</t>
  </si>
  <si>
    <t>M46 - Zemní práce při montážích</t>
  </si>
  <si>
    <t>M46</t>
  </si>
  <si>
    <t>Zemní práce při montážích</t>
  </si>
  <si>
    <t>230191018</t>
  </si>
  <si>
    <t>Uložení chráničky ve výkopu 110 - vč.dodávky půlené chráničky APROT 110</t>
  </si>
  <si>
    <t>660440036</t>
  </si>
  <si>
    <t>https://podminky.urs.cz/item/CS_URS_2024_02/230191018</t>
  </si>
  <si>
    <t>10+9+6</t>
  </si>
  <si>
    <t>460161262</t>
  </si>
  <si>
    <t>Hloubení kabelových rýh ručně š 50 cm hl 70 cm v hornině tř I skupiny 3</t>
  </si>
  <si>
    <t>1401607927</t>
  </si>
  <si>
    <t>https://podminky.urs.cz/item/CS_URS_2024_02/460161262</t>
  </si>
  <si>
    <t>"výkop původní trasy optického kabelu;"220</t>
  </si>
  <si>
    <t>"výkop nové trasy optického kabelu;"220</t>
  </si>
  <si>
    <t>460431272</t>
  </si>
  <si>
    <t>Zásyp kabelových rýh ručně se zhutněním š 50 cm hl 70 cm z horniny tř I skupiny 3</t>
  </si>
  <si>
    <t>-2123415192</t>
  </si>
  <si>
    <t>https://podminky.urs.cz/item/CS_URS_2024_02/460431272</t>
  </si>
  <si>
    <t>460560555</t>
  </si>
  <si>
    <t>Přeložení optického vedení do nového výkopu</t>
  </si>
  <si>
    <t>962154236</t>
  </si>
  <si>
    <t>https://podminky.urs.cz/item/CS_URS_2024_02/460560555</t>
  </si>
  <si>
    <t>SEZNAM FIGUR</t>
  </si>
  <si>
    <t>Výměra</t>
  </si>
  <si>
    <t>S/ SO101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</si>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</sst>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2101103" TargetMode="External" /><Relationship Id="rId2" Type="http://schemas.openxmlformats.org/officeDocument/2006/relationships/hyperlink" Target="https://podminky.urs.cz/item/CS_URS_2024_02/112201116" TargetMode="External" /><Relationship Id="rId3" Type="http://schemas.openxmlformats.org/officeDocument/2006/relationships/hyperlink" Target="https://podminky.urs.cz/item/CS_URS_2024_02/121151123" TargetMode="External" /><Relationship Id="rId4" Type="http://schemas.openxmlformats.org/officeDocument/2006/relationships/hyperlink" Target="https://podminky.urs.cz/item/CS_URS_2024_02/122252206" TargetMode="External" /><Relationship Id="rId5" Type="http://schemas.openxmlformats.org/officeDocument/2006/relationships/hyperlink" Target="https://podminky.urs.cz/item/CS_URS_2024_02/131251103" TargetMode="External" /><Relationship Id="rId6" Type="http://schemas.openxmlformats.org/officeDocument/2006/relationships/hyperlink" Target="https://podminky.urs.cz/item/CS_URS_2024_02/132251103" TargetMode="External" /><Relationship Id="rId7" Type="http://schemas.openxmlformats.org/officeDocument/2006/relationships/hyperlink" Target="https://podminky.urs.cz/item/CS_URS_2024_02/162201403" TargetMode="External" /><Relationship Id="rId8" Type="http://schemas.openxmlformats.org/officeDocument/2006/relationships/hyperlink" Target="https://podminky.urs.cz/item/CS_URS_2024_02/162201413" TargetMode="External" /><Relationship Id="rId9" Type="http://schemas.openxmlformats.org/officeDocument/2006/relationships/hyperlink" Target="https://podminky.urs.cz/item/CS_URS_2024_02/162201423" TargetMode="External" /><Relationship Id="rId10" Type="http://schemas.openxmlformats.org/officeDocument/2006/relationships/hyperlink" Target="https://podminky.urs.cz/item/CS_URS_2024_02/162651112" TargetMode="External" /><Relationship Id="rId11" Type="http://schemas.openxmlformats.org/officeDocument/2006/relationships/hyperlink" Target="https://podminky.urs.cz/item/CS_URS_2024_02/162751117" TargetMode="External" /><Relationship Id="rId12" Type="http://schemas.openxmlformats.org/officeDocument/2006/relationships/hyperlink" Target="https://podminky.urs.cz/item/CS_URS_2024_02/171152101" TargetMode="External" /><Relationship Id="rId13" Type="http://schemas.openxmlformats.org/officeDocument/2006/relationships/hyperlink" Target="https://podminky.urs.cz/item/CS_URS_2024_02/171201231" TargetMode="External" /><Relationship Id="rId14" Type="http://schemas.openxmlformats.org/officeDocument/2006/relationships/hyperlink" Target="https://podminky.urs.cz/item/CS_URS_2024_02/174151101" TargetMode="External" /><Relationship Id="rId15" Type="http://schemas.openxmlformats.org/officeDocument/2006/relationships/hyperlink" Target="https://podminky.urs.cz/item/CS_URS_2024_02/175151101" TargetMode="External" /><Relationship Id="rId16" Type="http://schemas.openxmlformats.org/officeDocument/2006/relationships/hyperlink" Target="https://podminky.urs.cz/item/CS_URS_2024_02/181451131" TargetMode="External" /><Relationship Id="rId17" Type="http://schemas.openxmlformats.org/officeDocument/2006/relationships/hyperlink" Target="https://podminky.urs.cz/item/CS_URS_2024_02/182351133" TargetMode="External" /><Relationship Id="rId18" Type="http://schemas.openxmlformats.org/officeDocument/2006/relationships/hyperlink" Target="https://podminky.urs.cz/item/CS_URS_2024_02/184102118" TargetMode="External" /><Relationship Id="rId19" Type="http://schemas.openxmlformats.org/officeDocument/2006/relationships/hyperlink" Target="https://podminky.urs.cz/item/CS_URS_2024_02/184215112" TargetMode="External" /><Relationship Id="rId20" Type="http://schemas.openxmlformats.org/officeDocument/2006/relationships/hyperlink" Target="https://podminky.urs.cz/item/CS_URS_2024_02/184813121" TargetMode="External" /><Relationship Id="rId21" Type="http://schemas.openxmlformats.org/officeDocument/2006/relationships/hyperlink" Target="https://podminky.urs.cz/item/CS_URS_2024_02/211971110" TargetMode="External" /><Relationship Id="rId22" Type="http://schemas.openxmlformats.org/officeDocument/2006/relationships/hyperlink" Target="https://podminky.urs.cz/item/CS_URS_2024_02/212751104" TargetMode="External" /><Relationship Id="rId23" Type="http://schemas.openxmlformats.org/officeDocument/2006/relationships/hyperlink" Target="https://podminky.urs.cz/item/CS_URS_2024_02/451573111" TargetMode="External" /><Relationship Id="rId24" Type="http://schemas.openxmlformats.org/officeDocument/2006/relationships/hyperlink" Target="https://podminky.urs.cz/item/CS_URS_2024_02/181951112" TargetMode="External" /><Relationship Id="rId25" Type="http://schemas.openxmlformats.org/officeDocument/2006/relationships/hyperlink" Target="https://podminky.urs.cz/item/CS_URS_2024_02/564671111" TargetMode="External" /><Relationship Id="rId26" Type="http://schemas.openxmlformats.org/officeDocument/2006/relationships/hyperlink" Target="https://podminky.urs.cz/item/CS_URS_2024_02/564851011" TargetMode="External" /><Relationship Id="rId27" Type="http://schemas.openxmlformats.org/officeDocument/2006/relationships/hyperlink" Target="https://podminky.urs.cz/item/CS_URS_2024_02/564861011" TargetMode="External" /><Relationship Id="rId28" Type="http://schemas.openxmlformats.org/officeDocument/2006/relationships/hyperlink" Target="https://podminky.urs.cz/item/CS_URS_2024_02/565155111" TargetMode="External" /><Relationship Id="rId29" Type="http://schemas.openxmlformats.org/officeDocument/2006/relationships/hyperlink" Target="https://podminky.urs.cz/item/CS_URS_2024_02/569831111" TargetMode="External" /><Relationship Id="rId30" Type="http://schemas.openxmlformats.org/officeDocument/2006/relationships/hyperlink" Target="https://podminky.urs.cz/item/CS_URS_2024_02/569851111" TargetMode="External" /><Relationship Id="rId31" Type="http://schemas.openxmlformats.org/officeDocument/2006/relationships/hyperlink" Target="https://podminky.urs.cz/item/CS_URS_2024_02/573111112" TargetMode="External" /><Relationship Id="rId32" Type="http://schemas.openxmlformats.org/officeDocument/2006/relationships/hyperlink" Target="https://podminky.urs.cz/item/CS_URS_2024_02/573211106" TargetMode="External" /><Relationship Id="rId33" Type="http://schemas.openxmlformats.org/officeDocument/2006/relationships/hyperlink" Target="https://podminky.urs.cz/item/CS_URS_2024_02/577134221" TargetMode="External" /><Relationship Id="rId34" Type="http://schemas.openxmlformats.org/officeDocument/2006/relationships/hyperlink" Target="https://podminky.urs.cz/item/CS_URS_2024_02/591211111" TargetMode="External" /><Relationship Id="rId35" Type="http://schemas.openxmlformats.org/officeDocument/2006/relationships/hyperlink" Target="https://podminky.urs.cz/item/CS_URS_2024_02/916131113" TargetMode="External" /><Relationship Id="rId36" Type="http://schemas.openxmlformats.org/officeDocument/2006/relationships/hyperlink" Target="https://podminky.urs.cz/item/CS_URS_2024_02/564201011" TargetMode="External" /><Relationship Id="rId37" Type="http://schemas.openxmlformats.org/officeDocument/2006/relationships/hyperlink" Target="https://podminky.urs.cz/item/CS_URS_2024_02/564772111" TargetMode="External" /><Relationship Id="rId38" Type="http://schemas.openxmlformats.org/officeDocument/2006/relationships/hyperlink" Target="https://podminky.urs.cz/item/CS_URS_2024_02/871393122" TargetMode="External" /><Relationship Id="rId39" Type="http://schemas.openxmlformats.org/officeDocument/2006/relationships/hyperlink" Target="https://podminky.urs.cz/item/CS_URS_2024_02/894411131" TargetMode="External" /><Relationship Id="rId40" Type="http://schemas.openxmlformats.org/officeDocument/2006/relationships/hyperlink" Target="https://podminky.urs.cz/item/CS_URS_2024_02/451317777" TargetMode="External" /><Relationship Id="rId41" Type="http://schemas.openxmlformats.org/officeDocument/2006/relationships/hyperlink" Target="https://podminky.urs.cz/item/CS_URS_2024_02/594511113" TargetMode="External" /><Relationship Id="rId42" Type="http://schemas.openxmlformats.org/officeDocument/2006/relationships/hyperlink" Target="https://podminky.urs.cz/item/CS_URS_2024_02/599632111" TargetMode="External" /><Relationship Id="rId43" Type="http://schemas.openxmlformats.org/officeDocument/2006/relationships/hyperlink" Target="https://podminky.urs.cz/item/CS_URS_2024_02/871315211%20R" TargetMode="External" /><Relationship Id="rId44" Type="http://schemas.openxmlformats.org/officeDocument/2006/relationships/hyperlink" Target="https://podminky.urs.cz/item/CS_URS_2024_02/895941102" TargetMode="External" /><Relationship Id="rId45" Type="http://schemas.openxmlformats.org/officeDocument/2006/relationships/hyperlink" Target="https://podminky.urs.cz/item/CS_URS_2024_02/914111111" TargetMode="External" /><Relationship Id="rId46" Type="http://schemas.openxmlformats.org/officeDocument/2006/relationships/hyperlink" Target="https://podminky.urs.cz/item/CS_URS_2024_02/912211111" TargetMode="External" /><Relationship Id="rId47" Type="http://schemas.openxmlformats.org/officeDocument/2006/relationships/hyperlink" Target="https://podminky.urs.cz/item/CS_URS_2024_02/914511111" TargetMode="External" /><Relationship Id="rId48" Type="http://schemas.openxmlformats.org/officeDocument/2006/relationships/hyperlink" Target="https://podminky.urs.cz/item/CS_URS_2024_02/M40400001" TargetMode="External" /><Relationship Id="rId49" Type="http://schemas.openxmlformats.org/officeDocument/2006/relationships/hyperlink" Target="https://podminky.urs.cz/item/CS_URS_2024_02/919124121" TargetMode="External" /><Relationship Id="rId50" Type="http://schemas.openxmlformats.org/officeDocument/2006/relationships/hyperlink" Target="https://podminky.urs.cz/item/CS_URS_2024_02/919726122" TargetMode="External" /><Relationship Id="rId51" Type="http://schemas.openxmlformats.org/officeDocument/2006/relationships/hyperlink" Target="https://podminky.urs.cz/item/CS_URS_2024_02/919735112" TargetMode="External" /><Relationship Id="rId52" Type="http://schemas.openxmlformats.org/officeDocument/2006/relationships/hyperlink" Target="https://podminky.urs.cz/item/CS_URS_2024_02/938902112" TargetMode="External" /><Relationship Id="rId53" Type="http://schemas.openxmlformats.org/officeDocument/2006/relationships/hyperlink" Target="https://podminky.urs.cz/item/CS_URS_2024_02/452311171" TargetMode="External" /><Relationship Id="rId54" Type="http://schemas.openxmlformats.org/officeDocument/2006/relationships/hyperlink" Target="https://podminky.urs.cz/item/CS_URS_2024_02/811391111" TargetMode="External" /><Relationship Id="rId55" Type="http://schemas.openxmlformats.org/officeDocument/2006/relationships/hyperlink" Target="https://podminky.urs.cz/item/CS_URS_2024_02/894608211" TargetMode="External" /><Relationship Id="rId56" Type="http://schemas.openxmlformats.org/officeDocument/2006/relationships/hyperlink" Target="https://podminky.urs.cz/item/CS_URS_2024_02/899623161" TargetMode="External" /><Relationship Id="rId57" Type="http://schemas.openxmlformats.org/officeDocument/2006/relationships/hyperlink" Target="https://podminky.urs.cz/item/CS_URS_2024_02/899643121" TargetMode="External" /><Relationship Id="rId58" Type="http://schemas.openxmlformats.org/officeDocument/2006/relationships/hyperlink" Target="https://podminky.urs.cz/item/CS_URS_2024_02/899643122" TargetMode="External" /><Relationship Id="rId59" Type="http://schemas.openxmlformats.org/officeDocument/2006/relationships/hyperlink" Target="https://podminky.urs.cz/item/CS_URS_2024_02/919441211" TargetMode="External" /><Relationship Id="rId60" Type="http://schemas.openxmlformats.org/officeDocument/2006/relationships/hyperlink" Target="https://podminky.urs.cz/item/CS_URS_2024_02/997221551" TargetMode="External" /><Relationship Id="rId61" Type="http://schemas.openxmlformats.org/officeDocument/2006/relationships/hyperlink" Target="https://podminky.urs.cz/item/CS_URS_2024_02/997221559" TargetMode="External" /><Relationship Id="rId62" Type="http://schemas.openxmlformats.org/officeDocument/2006/relationships/hyperlink" Target="https://podminky.urs.cz/item/CS_URS_2024_02/997221873" TargetMode="External" /><Relationship Id="rId63" Type="http://schemas.openxmlformats.org/officeDocument/2006/relationships/hyperlink" Target="https://podminky.urs.cz/item/CS_URS_2024_02/998225111" TargetMode="External" /><Relationship Id="rId6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230191018" TargetMode="External" /><Relationship Id="rId2" Type="http://schemas.openxmlformats.org/officeDocument/2006/relationships/hyperlink" Target="https://podminky.urs.cz/item/CS_URS_2024_02/460161262" TargetMode="External" /><Relationship Id="rId3" Type="http://schemas.openxmlformats.org/officeDocument/2006/relationships/hyperlink" Target="https://podminky.urs.cz/item/CS_URS_2024_02/460431272" TargetMode="External" /><Relationship Id="rId4" Type="http://schemas.openxmlformats.org/officeDocument/2006/relationships/hyperlink" Target="https://podminky.urs.cz/item/CS_URS_2024_02/460560555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282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Účelová komunikace KV 3-1 v k.ú. Všeteč - Nabídka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4. 9. 2024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68</v>
      </c>
      <c r="BT54" s="111" t="s">
        <v>8</v>
      </c>
      <c r="BU54" s="112" t="s">
        <v>69</v>
      </c>
      <c r="BV54" s="111" t="s">
        <v>70</v>
      </c>
      <c r="BW54" s="111" t="s">
        <v>5</v>
      </c>
      <c r="BX54" s="111" t="s">
        <v>71</v>
      </c>
      <c r="CL54" s="111" t="s">
        <v>19</v>
      </c>
    </row>
    <row r="55" s="7" customFormat="1" ht="16.5" customHeight="1">
      <c r="A55" s="7"/>
      <c r="B55" s="113"/>
      <c r="C55" s="114"/>
      <c r="D55" s="115" t="s">
        <v>72</v>
      </c>
      <c r="E55" s="115"/>
      <c r="F55" s="115"/>
      <c r="G55" s="115"/>
      <c r="H55" s="115"/>
      <c r="I55" s="116"/>
      <c r="J55" s="115" t="s">
        <v>73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74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68</v>
      </c>
      <c r="BT55" s="125" t="s">
        <v>75</v>
      </c>
      <c r="BU55" s="125" t="s">
        <v>69</v>
      </c>
      <c r="BV55" s="125" t="s">
        <v>70</v>
      </c>
      <c r="BW55" s="125" t="s">
        <v>76</v>
      </c>
      <c r="BX55" s="125" t="s">
        <v>5</v>
      </c>
      <c r="CL55" s="125" t="s">
        <v>19</v>
      </c>
      <c r="CM55" s="125" t="s">
        <v>77</v>
      </c>
    </row>
    <row r="56" s="4" customFormat="1" ht="16.5" customHeight="1">
      <c r="A56" s="126" t="s">
        <v>78</v>
      </c>
      <c r="B56" s="65"/>
      <c r="C56" s="127"/>
      <c r="D56" s="127"/>
      <c r="E56" s="128" t="s">
        <v>79</v>
      </c>
      <c r="F56" s="128"/>
      <c r="G56" s="128"/>
      <c r="H56" s="128"/>
      <c r="I56" s="128"/>
      <c r="J56" s="127"/>
      <c r="K56" s="128" t="s">
        <v>80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'SO101 - KOMUNIKACE'!J32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81</v>
      </c>
      <c r="AR56" s="67"/>
      <c r="AS56" s="131">
        <v>0</v>
      </c>
      <c r="AT56" s="132">
        <f>ROUND(SUM(AV56:AW56),2)</f>
        <v>0</v>
      </c>
      <c r="AU56" s="133">
        <f>'SO101 - KOMUNIKACE'!P100</f>
        <v>0</v>
      </c>
      <c r="AV56" s="132">
        <f>'SO101 - KOMUNIKACE'!J35</f>
        <v>0</v>
      </c>
      <c r="AW56" s="132">
        <f>'SO101 - KOMUNIKACE'!J36</f>
        <v>0</v>
      </c>
      <c r="AX56" s="132">
        <f>'SO101 - KOMUNIKACE'!J37</f>
        <v>0</v>
      </c>
      <c r="AY56" s="132">
        <f>'SO101 - KOMUNIKACE'!J38</f>
        <v>0</v>
      </c>
      <c r="AZ56" s="132">
        <f>'SO101 - KOMUNIKACE'!F35</f>
        <v>0</v>
      </c>
      <c r="BA56" s="132">
        <f>'SO101 - KOMUNIKACE'!F36</f>
        <v>0</v>
      </c>
      <c r="BB56" s="132">
        <f>'SO101 - KOMUNIKACE'!F37</f>
        <v>0</v>
      </c>
      <c r="BC56" s="132">
        <f>'SO101 - KOMUNIKACE'!F38</f>
        <v>0</v>
      </c>
      <c r="BD56" s="134">
        <f>'SO101 - KOMUNIKACE'!F39</f>
        <v>0</v>
      </c>
      <c r="BE56" s="4"/>
      <c r="BT56" s="135" t="s">
        <v>82</v>
      </c>
      <c r="BV56" s="135" t="s">
        <v>70</v>
      </c>
      <c r="BW56" s="135" t="s">
        <v>83</v>
      </c>
      <c r="BX56" s="135" t="s">
        <v>76</v>
      </c>
      <c r="CL56" s="135" t="s">
        <v>19</v>
      </c>
    </row>
    <row r="57" s="4" customFormat="1" ht="16.5" customHeight="1">
      <c r="A57" s="126" t="s">
        <v>78</v>
      </c>
      <c r="B57" s="65"/>
      <c r="C57" s="127"/>
      <c r="D57" s="127"/>
      <c r="E57" s="128" t="s">
        <v>84</v>
      </c>
      <c r="F57" s="128"/>
      <c r="G57" s="128"/>
      <c r="H57" s="128"/>
      <c r="I57" s="128"/>
      <c r="J57" s="127"/>
      <c r="K57" s="128" t="s">
        <v>85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'SO401 - Přeložka sdělovac...'!J32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81</v>
      </c>
      <c r="AR57" s="67"/>
      <c r="AS57" s="136">
        <v>0</v>
      </c>
      <c r="AT57" s="137">
        <f>ROUND(SUM(AV57:AW57),2)</f>
        <v>0</v>
      </c>
      <c r="AU57" s="138">
        <f>'SO401 - Přeložka sdělovac...'!P86</f>
        <v>0</v>
      </c>
      <c r="AV57" s="137">
        <f>'SO401 - Přeložka sdělovac...'!J35</f>
        <v>0</v>
      </c>
      <c r="AW57" s="137">
        <f>'SO401 - Přeložka sdělovac...'!J36</f>
        <v>0</v>
      </c>
      <c r="AX57" s="137">
        <f>'SO401 - Přeložka sdělovac...'!J37</f>
        <v>0</v>
      </c>
      <c r="AY57" s="137">
        <f>'SO401 - Přeložka sdělovac...'!J38</f>
        <v>0</v>
      </c>
      <c r="AZ57" s="137">
        <f>'SO401 - Přeložka sdělovac...'!F35</f>
        <v>0</v>
      </c>
      <c r="BA57" s="137">
        <f>'SO401 - Přeložka sdělovac...'!F36</f>
        <v>0</v>
      </c>
      <c r="BB57" s="137">
        <f>'SO401 - Přeložka sdělovac...'!F37</f>
        <v>0</v>
      </c>
      <c r="BC57" s="137">
        <f>'SO401 - Přeložka sdělovac...'!F38</f>
        <v>0</v>
      </c>
      <c r="BD57" s="139">
        <f>'SO401 - Přeložka sdělovac...'!F39</f>
        <v>0</v>
      </c>
      <c r="BE57" s="4"/>
      <c r="BT57" s="135" t="s">
        <v>82</v>
      </c>
      <c r="BV57" s="135" t="s">
        <v>70</v>
      </c>
      <c r="BW57" s="135" t="s">
        <v>86</v>
      </c>
      <c r="BX57" s="135" t="s">
        <v>76</v>
      </c>
      <c r="CL57" s="135" t="s">
        <v>19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WAhxM+iMjoySrczHSBPoZYzFDa0r9cv7B2albLhDb24TCMFjCT1BqaIvmJJrXLGlWxKz5um3F5G5ER1G9sEa9Q==" hashValue="6DJd3iowKM/RMcnZxzJm7WPM+cQlqlA2U4aoiuGI1RFk+K0mckkDV7qzPiIN3XQUvf3UMEySd/4vi6KMvba3e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G54:AM54"/>
    <mergeCell ref="AN54:AP54"/>
    <mergeCell ref="AR2:BE2"/>
  </mergeCells>
  <hyperlinks>
    <hyperlink ref="A56" location="'SO101 - KOMUNIKACE'!C2" display="/"/>
    <hyperlink ref="A57" location="'SO401 - Přeložka sdělovac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77</v>
      </c>
    </row>
    <row r="4" s="1" customFormat="1" ht="24.96" customHeight="1">
      <c r="B4" s="22"/>
      <c r="D4" s="142" t="s">
        <v>87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Účelová komunikace KV 3-1 v k.ú. Všeteč - Nabídka</v>
      </c>
      <c r="F7" s="144"/>
      <c r="G7" s="144"/>
      <c r="H7" s="144"/>
      <c r="L7" s="22"/>
    </row>
    <row r="8" s="1" customFormat="1" ht="12" customHeight="1">
      <c r="B8" s="22"/>
      <c r="D8" s="144" t="s">
        <v>88</v>
      </c>
      <c r="L8" s="22"/>
    </row>
    <row r="9" s="2" customFormat="1" ht="16.5" customHeight="1">
      <c r="A9" s="40"/>
      <c r="B9" s="46"/>
      <c r="C9" s="40"/>
      <c r="D9" s="40"/>
      <c r="E9" s="145" t="s">
        <v>89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4. 9. 2024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27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27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ROUND(J100,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ROUND((SUM(BE100:BE411)),  2)</f>
        <v>0</v>
      </c>
      <c r="G35" s="40"/>
      <c r="H35" s="40"/>
      <c r="I35" s="159">
        <v>0.20999999999999999</v>
      </c>
      <c r="J35" s="158">
        <f>ROUND(((SUM(BE100:BE411))*I35),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ROUND((SUM(BF100:BF411)),  2)</f>
        <v>0</v>
      </c>
      <c r="G36" s="40"/>
      <c r="H36" s="40"/>
      <c r="I36" s="159">
        <v>0</v>
      </c>
      <c r="J36" s="158">
        <f>ROUND(((SUM(BF100:BF411))*I36),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ROUND((SUM(BG100:BG411)),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ROUND((SUM(BH100:BH411)),  2)</f>
        <v>0</v>
      </c>
      <c r="G38" s="40"/>
      <c r="H38" s="40"/>
      <c r="I38" s="159">
        <v>0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ROUND((SUM(BI100:BI411)),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Účelová komunikace KV 3-1 v k.ú. Všeteč - Nabídka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88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SO101 - KOMUNIKACE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4. 9. 2024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93</v>
      </c>
      <c r="D61" s="173"/>
      <c r="E61" s="173"/>
      <c r="F61" s="173"/>
      <c r="G61" s="173"/>
      <c r="H61" s="173"/>
      <c r="I61" s="173"/>
      <c r="J61" s="174" t="s">
        <v>94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J100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77</v>
      </c>
    </row>
    <row r="64" s="9" customFormat="1" ht="24.96" customHeight="1">
      <c r="A64" s="9"/>
      <c r="B64" s="176"/>
      <c r="C64" s="177"/>
      <c r="D64" s="178" t="s">
        <v>95</v>
      </c>
      <c r="E64" s="179"/>
      <c r="F64" s="179"/>
      <c r="G64" s="179"/>
      <c r="H64" s="179"/>
      <c r="I64" s="179"/>
      <c r="J64" s="180">
        <f>J101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96</v>
      </c>
      <c r="E65" s="184"/>
      <c r="F65" s="184"/>
      <c r="G65" s="184"/>
      <c r="H65" s="184"/>
      <c r="I65" s="184"/>
      <c r="J65" s="185">
        <f>J102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97</v>
      </c>
      <c r="E66" s="179"/>
      <c r="F66" s="179"/>
      <c r="G66" s="179"/>
      <c r="H66" s="179"/>
      <c r="I66" s="179"/>
      <c r="J66" s="180">
        <f>J103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98</v>
      </c>
      <c r="E67" s="179"/>
      <c r="F67" s="179"/>
      <c r="G67" s="179"/>
      <c r="H67" s="179"/>
      <c r="I67" s="179"/>
      <c r="J67" s="180">
        <f>J216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99</v>
      </c>
      <c r="E68" s="179"/>
      <c r="F68" s="179"/>
      <c r="G68" s="179"/>
      <c r="H68" s="179"/>
      <c r="I68" s="179"/>
      <c r="J68" s="180">
        <f>J225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100</v>
      </c>
      <c r="E69" s="179"/>
      <c r="F69" s="179"/>
      <c r="G69" s="179"/>
      <c r="H69" s="179"/>
      <c r="I69" s="179"/>
      <c r="J69" s="180">
        <f>J233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101</v>
      </c>
      <c r="E70" s="179"/>
      <c r="F70" s="179"/>
      <c r="G70" s="179"/>
      <c r="H70" s="179"/>
      <c r="I70" s="179"/>
      <c r="J70" s="180">
        <f>J281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102</v>
      </c>
      <c r="E71" s="179"/>
      <c r="F71" s="179"/>
      <c r="G71" s="179"/>
      <c r="H71" s="179"/>
      <c r="I71" s="179"/>
      <c r="J71" s="180">
        <f>J288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103</v>
      </c>
      <c r="E72" s="179"/>
      <c r="F72" s="179"/>
      <c r="G72" s="179"/>
      <c r="H72" s="179"/>
      <c r="I72" s="179"/>
      <c r="J72" s="180">
        <f>J307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6"/>
      <c r="C73" s="177"/>
      <c r="D73" s="178" t="s">
        <v>104</v>
      </c>
      <c r="E73" s="179"/>
      <c r="F73" s="179"/>
      <c r="G73" s="179"/>
      <c r="H73" s="179"/>
      <c r="I73" s="179"/>
      <c r="J73" s="180">
        <f>J330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6"/>
      <c r="C74" s="177"/>
      <c r="D74" s="178" t="s">
        <v>105</v>
      </c>
      <c r="E74" s="179"/>
      <c r="F74" s="179"/>
      <c r="G74" s="179"/>
      <c r="H74" s="179"/>
      <c r="I74" s="179"/>
      <c r="J74" s="180">
        <f>J353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6"/>
      <c r="C75" s="177"/>
      <c r="D75" s="178" t="s">
        <v>106</v>
      </c>
      <c r="E75" s="179"/>
      <c r="F75" s="179"/>
      <c r="G75" s="179"/>
      <c r="H75" s="179"/>
      <c r="I75" s="179"/>
      <c r="J75" s="180">
        <f>J389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6"/>
      <c r="C76" s="177"/>
      <c r="D76" s="178" t="s">
        <v>107</v>
      </c>
      <c r="E76" s="179"/>
      <c r="F76" s="179"/>
      <c r="G76" s="179"/>
      <c r="H76" s="179"/>
      <c r="I76" s="179"/>
      <c r="J76" s="180">
        <f>J399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6"/>
      <c r="C77" s="177"/>
      <c r="D77" s="178" t="s">
        <v>108</v>
      </c>
      <c r="E77" s="179"/>
      <c r="F77" s="179"/>
      <c r="G77" s="179"/>
      <c r="H77" s="179"/>
      <c r="I77" s="179"/>
      <c r="J77" s="180">
        <f>J404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76"/>
      <c r="C78" s="177"/>
      <c r="D78" s="178" t="s">
        <v>109</v>
      </c>
      <c r="E78" s="179"/>
      <c r="F78" s="179"/>
      <c r="G78" s="179"/>
      <c r="H78" s="179"/>
      <c r="I78" s="179"/>
      <c r="J78" s="180">
        <f>J406</f>
        <v>0</v>
      </c>
      <c r="K78" s="177"/>
      <c r="L78" s="18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110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1" t="str">
        <f>E7</f>
        <v>Účelová komunikace KV 3-1 v k.ú. Všeteč - Nabídka</v>
      </c>
      <c r="F88" s="34"/>
      <c r="G88" s="34"/>
      <c r="H88" s="34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" customFormat="1" ht="12" customHeight="1">
      <c r="B89" s="23"/>
      <c r="C89" s="34" t="s">
        <v>88</v>
      </c>
      <c r="D89" s="24"/>
      <c r="E89" s="24"/>
      <c r="F89" s="24"/>
      <c r="G89" s="24"/>
      <c r="H89" s="24"/>
      <c r="I89" s="24"/>
      <c r="J89" s="24"/>
      <c r="K89" s="24"/>
      <c r="L89" s="22"/>
    </row>
    <row r="90" s="2" customFormat="1" ht="16.5" customHeight="1">
      <c r="A90" s="40"/>
      <c r="B90" s="41"/>
      <c r="C90" s="42"/>
      <c r="D90" s="42"/>
      <c r="E90" s="171" t="s">
        <v>89</v>
      </c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90</v>
      </c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E11</f>
        <v>SO101 - KOMUNIKACE</v>
      </c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21</v>
      </c>
      <c r="D94" s="42"/>
      <c r="E94" s="42"/>
      <c r="F94" s="29" t="str">
        <f>F14</f>
        <v xml:space="preserve"> </v>
      </c>
      <c r="G94" s="42"/>
      <c r="H94" s="42"/>
      <c r="I94" s="34" t="s">
        <v>23</v>
      </c>
      <c r="J94" s="74" t="str">
        <f>IF(J14="","",J14)</f>
        <v>4. 9. 2024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25</v>
      </c>
      <c r="D96" s="42"/>
      <c r="E96" s="42"/>
      <c r="F96" s="29" t="str">
        <f>E17</f>
        <v xml:space="preserve"> </v>
      </c>
      <c r="G96" s="42"/>
      <c r="H96" s="42"/>
      <c r="I96" s="34" t="s">
        <v>30</v>
      </c>
      <c r="J96" s="38" t="str">
        <f>E23</f>
        <v xml:space="preserve"> </v>
      </c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4" t="s">
        <v>28</v>
      </c>
      <c r="D97" s="42"/>
      <c r="E97" s="42"/>
      <c r="F97" s="29" t="str">
        <f>IF(E20="","",E20)</f>
        <v>Vyplň údaj</v>
      </c>
      <c r="G97" s="42"/>
      <c r="H97" s="42"/>
      <c r="I97" s="34" t="s">
        <v>32</v>
      </c>
      <c r="J97" s="38" t="str">
        <f>E26</f>
        <v xml:space="preserve"> </v>
      </c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1" customFormat="1" ht="29.28" customHeight="1">
      <c r="A99" s="187"/>
      <c r="B99" s="188"/>
      <c r="C99" s="189" t="s">
        <v>111</v>
      </c>
      <c r="D99" s="190" t="s">
        <v>54</v>
      </c>
      <c r="E99" s="190" t="s">
        <v>50</v>
      </c>
      <c r="F99" s="190" t="s">
        <v>51</v>
      </c>
      <c r="G99" s="190" t="s">
        <v>112</v>
      </c>
      <c r="H99" s="190" t="s">
        <v>113</v>
      </c>
      <c r="I99" s="190" t="s">
        <v>114</v>
      </c>
      <c r="J99" s="190" t="s">
        <v>94</v>
      </c>
      <c r="K99" s="191" t="s">
        <v>115</v>
      </c>
      <c r="L99" s="192"/>
      <c r="M99" s="94" t="s">
        <v>19</v>
      </c>
      <c r="N99" s="95" t="s">
        <v>39</v>
      </c>
      <c r="O99" s="95" t="s">
        <v>116</v>
      </c>
      <c r="P99" s="95" t="s">
        <v>117</v>
      </c>
      <c r="Q99" s="95" t="s">
        <v>118</v>
      </c>
      <c r="R99" s="95" t="s">
        <v>119</v>
      </c>
      <c r="S99" s="95" t="s">
        <v>120</v>
      </c>
      <c r="T99" s="96" t="s">
        <v>121</v>
      </c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</row>
    <row r="100" s="2" customFormat="1" ht="22.8" customHeight="1">
      <c r="A100" s="40"/>
      <c r="B100" s="41"/>
      <c r="C100" s="101" t="s">
        <v>122</v>
      </c>
      <c r="D100" s="42"/>
      <c r="E100" s="42"/>
      <c r="F100" s="42"/>
      <c r="G100" s="42"/>
      <c r="H100" s="42"/>
      <c r="I100" s="42"/>
      <c r="J100" s="193">
        <f>BK100</f>
        <v>0</v>
      </c>
      <c r="K100" s="42"/>
      <c r="L100" s="46"/>
      <c r="M100" s="97"/>
      <c r="N100" s="194"/>
      <c r="O100" s="98"/>
      <c r="P100" s="195">
        <f>P101+P103+P216+P225+P233+P281+P288+P307+P330+P353+P389+P399+P404+P406</f>
        <v>0</v>
      </c>
      <c r="Q100" s="98"/>
      <c r="R100" s="195">
        <f>R101+R103+R216+R225+R233+R281+R288+R307+R330+R353+R389+R399+R404+R406</f>
        <v>4195.63941032</v>
      </c>
      <c r="S100" s="98"/>
      <c r="T100" s="196">
        <f>T101+T103+T216+T225+T233+T281+T288+T307+T330+T353+T389+T399+T404+T406</f>
        <v>44.620000000000005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68</v>
      </c>
      <c r="AU100" s="19" t="s">
        <v>77</v>
      </c>
      <c r="BK100" s="197">
        <f>BK101+BK103+BK216+BK225+BK233+BK281+BK288+BK307+BK330+BK353+BK389+BK399+BK404+BK406</f>
        <v>0</v>
      </c>
    </row>
    <row r="101" s="12" customFormat="1" ht="25.92" customHeight="1">
      <c r="A101" s="12"/>
      <c r="B101" s="198"/>
      <c r="C101" s="199"/>
      <c r="D101" s="200" t="s">
        <v>68</v>
      </c>
      <c r="E101" s="201" t="s">
        <v>123</v>
      </c>
      <c r="F101" s="201" t="s">
        <v>124</v>
      </c>
      <c r="G101" s="199"/>
      <c r="H101" s="199"/>
      <c r="I101" s="202"/>
      <c r="J101" s="203">
        <f>BK101</f>
        <v>0</v>
      </c>
      <c r="K101" s="199"/>
      <c r="L101" s="204"/>
      <c r="M101" s="205"/>
      <c r="N101" s="206"/>
      <c r="O101" s="206"/>
      <c r="P101" s="207">
        <f>P102</f>
        <v>0</v>
      </c>
      <c r="Q101" s="206"/>
      <c r="R101" s="207">
        <f>R102</f>
        <v>0</v>
      </c>
      <c r="S101" s="206"/>
      <c r="T101" s="208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75</v>
      </c>
      <c r="AT101" s="210" t="s">
        <v>68</v>
      </c>
      <c r="AU101" s="210" t="s">
        <v>8</v>
      </c>
      <c r="AY101" s="209" t="s">
        <v>125</v>
      </c>
      <c r="BK101" s="211">
        <f>BK102</f>
        <v>0</v>
      </c>
    </row>
    <row r="102" s="12" customFormat="1" ht="22.8" customHeight="1">
      <c r="A102" s="12"/>
      <c r="B102" s="198"/>
      <c r="C102" s="199"/>
      <c r="D102" s="200" t="s">
        <v>68</v>
      </c>
      <c r="E102" s="212" t="s">
        <v>126</v>
      </c>
      <c r="F102" s="212" t="s">
        <v>127</v>
      </c>
      <c r="G102" s="199"/>
      <c r="H102" s="199"/>
      <c r="I102" s="202"/>
      <c r="J102" s="213">
        <f>BK102</f>
        <v>0</v>
      </c>
      <c r="K102" s="199"/>
      <c r="L102" s="204"/>
      <c r="M102" s="205"/>
      <c r="N102" s="206"/>
      <c r="O102" s="206"/>
      <c r="P102" s="207">
        <v>0</v>
      </c>
      <c r="Q102" s="206"/>
      <c r="R102" s="207">
        <v>0</v>
      </c>
      <c r="S102" s="206"/>
      <c r="T102" s="208"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75</v>
      </c>
      <c r="AT102" s="210" t="s">
        <v>68</v>
      </c>
      <c r="AU102" s="210" t="s">
        <v>75</v>
      </c>
      <c r="AY102" s="209" t="s">
        <v>125</v>
      </c>
      <c r="BK102" s="211">
        <v>0</v>
      </c>
    </row>
    <row r="103" s="12" customFormat="1" ht="25.92" customHeight="1">
      <c r="A103" s="12"/>
      <c r="B103" s="198"/>
      <c r="C103" s="199"/>
      <c r="D103" s="200" t="s">
        <v>68</v>
      </c>
      <c r="E103" s="201" t="s">
        <v>128</v>
      </c>
      <c r="F103" s="201" t="s">
        <v>129</v>
      </c>
      <c r="G103" s="199"/>
      <c r="H103" s="199"/>
      <c r="I103" s="202"/>
      <c r="J103" s="203">
        <f>BK103</f>
        <v>0</v>
      </c>
      <c r="K103" s="199"/>
      <c r="L103" s="204"/>
      <c r="M103" s="205"/>
      <c r="N103" s="206"/>
      <c r="O103" s="206"/>
      <c r="P103" s="207">
        <f>SUM(P104:P215)</f>
        <v>0</v>
      </c>
      <c r="Q103" s="206"/>
      <c r="R103" s="207">
        <f>SUM(R104:R215)</f>
        <v>472.84227199999998</v>
      </c>
      <c r="S103" s="206"/>
      <c r="T103" s="208">
        <f>SUM(T104:T215)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130</v>
      </c>
      <c r="AT103" s="210" t="s">
        <v>68</v>
      </c>
      <c r="AU103" s="210" t="s">
        <v>8</v>
      </c>
      <c r="AY103" s="209" t="s">
        <v>125</v>
      </c>
      <c r="BK103" s="211">
        <f>SUM(BK104:BK215)</f>
        <v>0</v>
      </c>
    </row>
    <row r="104" s="2" customFormat="1" ht="16.5" customHeight="1">
      <c r="A104" s="40"/>
      <c r="B104" s="41"/>
      <c r="C104" s="214" t="s">
        <v>75</v>
      </c>
      <c r="D104" s="214" t="s">
        <v>131</v>
      </c>
      <c r="E104" s="215" t="s">
        <v>132</v>
      </c>
      <c r="F104" s="216" t="s">
        <v>133</v>
      </c>
      <c r="G104" s="217" t="s">
        <v>134</v>
      </c>
      <c r="H104" s="218">
        <v>17</v>
      </c>
      <c r="I104" s="219"/>
      <c r="J104" s="220">
        <f>ROUND(I104*H104,2)</f>
        <v>0</v>
      </c>
      <c r="K104" s="216" t="s">
        <v>135</v>
      </c>
      <c r="L104" s="46"/>
      <c r="M104" s="221" t="s">
        <v>19</v>
      </c>
      <c r="N104" s="222" t="s">
        <v>40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130</v>
      </c>
      <c r="AT104" s="225" t="s">
        <v>131</v>
      </c>
      <c r="AU104" s="225" t="s">
        <v>75</v>
      </c>
      <c r="AY104" s="19" t="s">
        <v>125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75</v>
      </c>
      <c r="BK104" s="226">
        <f>ROUND(I104*H104,2)</f>
        <v>0</v>
      </c>
      <c r="BL104" s="19" t="s">
        <v>130</v>
      </c>
      <c r="BM104" s="225" t="s">
        <v>136</v>
      </c>
    </row>
    <row r="105" s="2" customFormat="1">
      <c r="A105" s="40"/>
      <c r="B105" s="41"/>
      <c r="C105" s="42"/>
      <c r="D105" s="227" t="s">
        <v>137</v>
      </c>
      <c r="E105" s="42"/>
      <c r="F105" s="228" t="s">
        <v>138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137</v>
      </c>
      <c r="AU105" s="19" t="s">
        <v>75</v>
      </c>
    </row>
    <row r="106" s="2" customFormat="1" ht="21.75" customHeight="1">
      <c r="A106" s="40"/>
      <c r="B106" s="41"/>
      <c r="C106" s="214" t="s">
        <v>82</v>
      </c>
      <c r="D106" s="214" t="s">
        <v>131</v>
      </c>
      <c r="E106" s="215" t="s">
        <v>139</v>
      </c>
      <c r="F106" s="216" t="s">
        <v>140</v>
      </c>
      <c r="G106" s="217" t="s">
        <v>134</v>
      </c>
      <c r="H106" s="218">
        <v>17</v>
      </c>
      <c r="I106" s="219"/>
      <c r="J106" s="220">
        <f>ROUND(I106*H106,2)</f>
        <v>0</v>
      </c>
      <c r="K106" s="216" t="s">
        <v>135</v>
      </c>
      <c r="L106" s="46"/>
      <c r="M106" s="221" t="s">
        <v>19</v>
      </c>
      <c r="N106" s="222" t="s">
        <v>40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130</v>
      </c>
      <c r="AT106" s="225" t="s">
        <v>131</v>
      </c>
      <c r="AU106" s="225" t="s">
        <v>75</v>
      </c>
      <c r="AY106" s="19" t="s">
        <v>125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75</v>
      </c>
      <c r="BK106" s="226">
        <f>ROUND(I106*H106,2)</f>
        <v>0</v>
      </c>
      <c r="BL106" s="19" t="s">
        <v>130</v>
      </c>
      <c r="BM106" s="225" t="s">
        <v>141</v>
      </c>
    </row>
    <row r="107" s="2" customFormat="1">
      <c r="A107" s="40"/>
      <c r="B107" s="41"/>
      <c r="C107" s="42"/>
      <c r="D107" s="227" t="s">
        <v>137</v>
      </c>
      <c r="E107" s="42"/>
      <c r="F107" s="228" t="s">
        <v>142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137</v>
      </c>
      <c r="AU107" s="19" t="s">
        <v>75</v>
      </c>
    </row>
    <row r="108" s="2" customFormat="1" ht="16.5" customHeight="1">
      <c r="A108" s="40"/>
      <c r="B108" s="41"/>
      <c r="C108" s="214" t="s">
        <v>143</v>
      </c>
      <c r="D108" s="214" t="s">
        <v>131</v>
      </c>
      <c r="E108" s="215" t="s">
        <v>144</v>
      </c>
      <c r="F108" s="216" t="s">
        <v>145</v>
      </c>
      <c r="G108" s="217" t="s">
        <v>146</v>
      </c>
      <c r="H108" s="218">
        <v>3015.5300000000002</v>
      </c>
      <c r="I108" s="219"/>
      <c r="J108" s="220">
        <f>ROUND(I108*H108,2)</f>
        <v>0</v>
      </c>
      <c r="K108" s="216" t="s">
        <v>135</v>
      </c>
      <c r="L108" s="46"/>
      <c r="M108" s="221" t="s">
        <v>19</v>
      </c>
      <c r="N108" s="222" t="s">
        <v>40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130</v>
      </c>
      <c r="AT108" s="225" t="s">
        <v>131</v>
      </c>
      <c r="AU108" s="225" t="s">
        <v>75</v>
      </c>
      <c r="AY108" s="19" t="s">
        <v>125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75</v>
      </c>
      <c r="BK108" s="226">
        <f>ROUND(I108*H108,2)</f>
        <v>0</v>
      </c>
      <c r="BL108" s="19" t="s">
        <v>130</v>
      </c>
      <c r="BM108" s="225" t="s">
        <v>147</v>
      </c>
    </row>
    <row r="109" s="2" customFormat="1">
      <c r="A109" s="40"/>
      <c r="B109" s="41"/>
      <c r="C109" s="42"/>
      <c r="D109" s="227" t="s">
        <v>137</v>
      </c>
      <c r="E109" s="42"/>
      <c r="F109" s="228" t="s">
        <v>148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137</v>
      </c>
      <c r="AU109" s="19" t="s">
        <v>75</v>
      </c>
    </row>
    <row r="110" s="13" customFormat="1">
      <c r="A110" s="13"/>
      <c r="B110" s="232"/>
      <c r="C110" s="233"/>
      <c r="D110" s="234" t="s">
        <v>149</v>
      </c>
      <c r="E110" s="235" t="s">
        <v>19</v>
      </c>
      <c r="F110" s="236" t="s">
        <v>150</v>
      </c>
      <c r="G110" s="233"/>
      <c r="H110" s="235" t="s">
        <v>19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149</v>
      </c>
      <c r="AU110" s="242" t="s">
        <v>75</v>
      </c>
      <c r="AV110" s="13" t="s">
        <v>75</v>
      </c>
      <c r="AW110" s="13" t="s">
        <v>31</v>
      </c>
      <c r="AX110" s="13" t="s">
        <v>8</v>
      </c>
      <c r="AY110" s="242" t="s">
        <v>125</v>
      </c>
    </row>
    <row r="111" s="14" customFormat="1">
      <c r="A111" s="14"/>
      <c r="B111" s="243"/>
      <c r="C111" s="244"/>
      <c r="D111" s="234" t="s">
        <v>149</v>
      </c>
      <c r="E111" s="245" t="s">
        <v>151</v>
      </c>
      <c r="F111" s="246" t="s">
        <v>152</v>
      </c>
      <c r="G111" s="244"/>
      <c r="H111" s="247">
        <v>3015.5300000000002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149</v>
      </c>
      <c r="AU111" s="253" t="s">
        <v>75</v>
      </c>
      <c r="AV111" s="14" t="s">
        <v>82</v>
      </c>
      <c r="AW111" s="14" t="s">
        <v>31</v>
      </c>
      <c r="AX111" s="14" t="s">
        <v>8</v>
      </c>
      <c r="AY111" s="253" t="s">
        <v>125</v>
      </c>
    </row>
    <row r="112" s="15" customFormat="1">
      <c r="A112" s="15"/>
      <c r="B112" s="254"/>
      <c r="C112" s="255"/>
      <c r="D112" s="234" t="s">
        <v>149</v>
      </c>
      <c r="E112" s="256" t="s">
        <v>19</v>
      </c>
      <c r="F112" s="257" t="s">
        <v>153</v>
      </c>
      <c r="G112" s="255"/>
      <c r="H112" s="258">
        <v>3015.5300000000002</v>
      </c>
      <c r="I112" s="259"/>
      <c r="J112" s="255"/>
      <c r="K112" s="255"/>
      <c r="L112" s="260"/>
      <c r="M112" s="261"/>
      <c r="N112" s="262"/>
      <c r="O112" s="262"/>
      <c r="P112" s="262"/>
      <c r="Q112" s="262"/>
      <c r="R112" s="262"/>
      <c r="S112" s="262"/>
      <c r="T112" s="263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4" t="s">
        <v>149</v>
      </c>
      <c r="AU112" s="264" t="s">
        <v>75</v>
      </c>
      <c r="AV112" s="15" t="s">
        <v>130</v>
      </c>
      <c r="AW112" s="15" t="s">
        <v>31</v>
      </c>
      <c r="AX112" s="15" t="s">
        <v>75</v>
      </c>
      <c r="AY112" s="264" t="s">
        <v>125</v>
      </c>
    </row>
    <row r="113" s="2" customFormat="1" ht="24.15" customHeight="1">
      <c r="A113" s="40"/>
      <c r="B113" s="41"/>
      <c r="C113" s="214" t="s">
        <v>130</v>
      </c>
      <c r="D113" s="214" t="s">
        <v>131</v>
      </c>
      <c r="E113" s="215" t="s">
        <v>154</v>
      </c>
      <c r="F113" s="216" t="s">
        <v>155</v>
      </c>
      <c r="G113" s="217" t="s">
        <v>156</v>
      </c>
      <c r="H113" s="218">
        <v>1341.99</v>
      </c>
      <c r="I113" s="219"/>
      <c r="J113" s="220">
        <f>ROUND(I113*H113,2)</f>
        <v>0</v>
      </c>
      <c r="K113" s="216" t="s">
        <v>135</v>
      </c>
      <c r="L113" s="46"/>
      <c r="M113" s="221" t="s">
        <v>19</v>
      </c>
      <c r="N113" s="222" t="s">
        <v>40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130</v>
      </c>
      <c r="AT113" s="225" t="s">
        <v>131</v>
      </c>
      <c r="AU113" s="225" t="s">
        <v>75</v>
      </c>
      <c r="AY113" s="19" t="s">
        <v>125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75</v>
      </c>
      <c r="BK113" s="226">
        <f>ROUND(I113*H113,2)</f>
        <v>0</v>
      </c>
      <c r="BL113" s="19" t="s">
        <v>130</v>
      </c>
      <c r="BM113" s="225" t="s">
        <v>157</v>
      </c>
    </row>
    <row r="114" s="2" customFormat="1">
      <c r="A114" s="40"/>
      <c r="B114" s="41"/>
      <c r="C114" s="42"/>
      <c r="D114" s="227" t="s">
        <v>137</v>
      </c>
      <c r="E114" s="42"/>
      <c r="F114" s="228" t="s">
        <v>158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137</v>
      </c>
      <c r="AU114" s="19" t="s">
        <v>75</v>
      </c>
    </row>
    <row r="115" s="14" customFormat="1">
      <c r="A115" s="14"/>
      <c r="B115" s="243"/>
      <c r="C115" s="244"/>
      <c r="D115" s="234" t="s">
        <v>149</v>
      </c>
      <c r="E115" s="245" t="s">
        <v>159</v>
      </c>
      <c r="F115" s="246" t="s">
        <v>160</v>
      </c>
      <c r="G115" s="244"/>
      <c r="H115" s="247">
        <v>624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149</v>
      </c>
      <c r="AU115" s="253" t="s">
        <v>75</v>
      </c>
      <c r="AV115" s="14" t="s">
        <v>82</v>
      </c>
      <c r="AW115" s="14" t="s">
        <v>31</v>
      </c>
      <c r="AX115" s="14" t="s">
        <v>8</v>
      </c>
      <c r="AY115" s="253" t="s">
        <v>125</v>
      </c>
    </row>
    <row r="116" s="14" customFormat="1">
      <c r="A116" s="14"/>
      <c r="B116" s="243"/>
      <c r="C116" s="244"/>
      <c r="D116" s="234" t="s">
        <v>149</v>
      </c>
      <c r="E116" s="245" t="s">
        <v>161</v>
      </c>
      <c r="F116" s="246" t="s">
        <v>162</v>
      </c>
      <c r="G116" s="244"/>
      <c r="H116" s="247">
        <v>690.38999999999999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149</v>
      </c>
      <c r="AU116" s="253" t="s">
        <v>75</v>
      </c>
      <c r="AV116" s="14" t="s">
        <v>82</v>
      </c>
      <c r="AW116" s="14" t="s">
        <v>31</v>
      </c>
      <c r="AX116" s="14" t="s">
        <v>8</v>
      </c>
      <c r="AY116" s="253" t="s">
        <v>125</v>
      </c>
    </row>
    <row r="117" s="14" customFormat="1">
      <c r="A117" s="14"/>
      <c r="B117" s="243"/>
      <c r="C117" s="244"/>
      <c r="D117" s="234" t="s">
        <v>149</v>
      </c>
      <c r="E117" s="245" t="s">
        <v>163</v>
      </c>
      <c r="F117" s="246" t="s">
        <v>164</v>
      </c>
      <c r="G117" s="244"/>
      <c r="H117" s="247">
        <v>27.600000000000001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149</v>
      </c>
      <c r="AU117" s="253" t="s">
        <v>75</v>
      </c>
      <c r="AV117" s="14" t="s">
        <v>82</v>
      </c>
      <c r="AW117" s="14" t="s">
        <v>31</v>
      </c>
      <c r="AX117" s="14" t="s">
        <v>8</v>
      </c>
      <c r="AY117" s="253" t="s">
        <v>125</v>
      </c>
    </row>
    <row r="118" s="15" customFormat="1">
      <c r="A118" s="15"/>
      <c r="B118" s="254"/>
      <c r="C118" s="255"/>
      <c r="D118" s="234" t="s">
        <v>149</v>
      </c>
      <c r="E118" s="256" t="s">
        <v>19</v>
      </c>
      <c r="F118" s="257" t="s">
        <v>153</v>
      </c>
      <c r="G118" s="255"/>
      <c r="H118" s="258">
        <v>1341.9899999999998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149</v>
      </c>
      <c r="AU118" s="264" t="s">
        <v>75</v>
      </c>
      <c r="AV118" s="15" t="s">
        <v>130</v>
      </c>
      <c r="AW118" s="15" t="s">
        <v>31</v>
      </c>
      <c r="AX118" s="15" t="s">
        <v>75</v>
      </c>
      <c r="AY118" s="264" t="s">
        <v>125</v>
      </c>
    </row>
    <row r="119" s="2" customFormat="1" ht="16.5" customHeight="1">
      <c r="A119" s="40"/>
      <c r="B119" s="41"/>
      <c r="C119" s="214" t="s">
        <v>165</v>
      </c>
      <c r="D119" s="214" t="s">
        <v>131</v>
      </c>
      <c r="E119" s="215" t="s">
        <v>166</v>
      </c>
      <c r="F119" s="216" t="s">
        <v>167</v>
      </c>
      <c r="G119" s="217" t="s">
        <v>156</v>
      </c>
      <c r="H119" s="218">
        <v>10.039999999999999</v>
      </c>
      <c r="I119" s="219"/>
      <c r="J119" s="220">
        <f>ROUND(I119*H119,2)</f>
        <v>0</v>
      </c>
      <c r="K119" s="216" t="s">
        <v>135</v>
      </c>
      <c r="L119" s="46"/>
      <c r="M119" s="221" t="s">
        <v>19</v>
      </c>
      <c r="N119" s="222" t="s">
        <v>40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130</v>
      </c>
      <c r="AT119" s="225" t="s">
        <v>131</v>
      </c>
      <c r="AU119" s="225" t="s">
        <v>75</v>
      </c>
      <c r="AY119" s="19" t="s">
        <v>125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75</v>
      </c>
      <c r="BK119" s="226">
        <f>ROUND(I119*H119,2)</f>
        <v>0</v>
      </c>
      <c r="BL119" s="19" t="s">
        <v>130</v>
      </c>
      <c r="BM119" s="225" t="s">
        <v>168</v>
      </c>
    </row>
    <row r="120" s="2" customFormat="1">
      <c r="A120" s="40"/>
      <c r="B120" s="41"/>
      <c r="C120" s="42"/>
      <c r="D120" s="227" t="s">
        <v>137</v>
      </c>
      <c r="E120" s="42"/>
      <c r="F120" s="228" t="s">
        <v>169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137</v>
      </c>
      <c r="AU120" s="19" t="s">
        <v>75</v>
      </c>
    </row>
    <row r="121" s="13" customFormat="1">
      <c r="A121" s="13"/>
      <c r="B121" s="232"/>
      <c r="C121" s="233"/>
      <c r="D121" s="234" t="s">
        <v>149</v>
      </c>
      <c r="E121" s="235" t="s">
        <v>19</v>
      </c>
      <c r="F121" s="236" t="s">
        <v>170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149</v>
      </c>
      <c r="AU121" s="242" t="s">
        <v>75</v>
      </c>
      <c r="AV121" s="13" t="s">
        <v>75</v>
      </c>
      <c r="AW121" s="13" t="s">
        <v>31</v>
      </c>
      <c r="AX121" s="13" t="s">
        <v>8</v>
      </c>
      <c r="AY121" s="242" t="s">
        <v>125</v>
      </c>
    </row>
    <row r="122" s="13" customFormat="1">
      <c r="A122" s="13"/>
      <c r="B122" s="232"/>
      <c r="C122" s="233"/>
      <c r="D122" s="234" t="s">
        <v>149</v>
      </c>
      <c r="E122" s="235" t="s">
        <v>19</v>
      </c>
      <c r="F122" s="236" t="s">
        <v>171</v>
      </c>
      <c r="G122" s="233"/>
      <c r="H122" s="235" t="s">
        <v>19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149</v>
      </c>
      <c r="AU122" s="242" t="s">
        <v>75</v>
      </c>
      <c r="AV122" s="13" t="s">
        <v>75</v>
      </c>
      <c r="AW122" s="13" t="s">
        <v>31</v>
      </c>
      <c r="AX122" s="13" t="s">
        <v>8</v>
      </c>
      <c r="AY122" s="242" t="s">
        <v>125</v>
      </c>
    </row>
    <row r="123" s="14" customFormat="1">
      <c r="A123" s="14"/>
      <c r="B123" s="243"/>
      <c r="C123" s="244"/>
      <c r="D123" s="234" t="s">
        <v>149</v>
      </c>
      <c r="E123" s="245" t="s">
        <v>19</v>
      </c>
      <c r="F123" s="246" t="s">
        <v>172</v>
      </c>
      <c r="G123" s="244"/>
      <c r="H123" s="247">
        <v>10.039999999999999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149</v>
      </c>
      <c r="AU123" s="253" t="s">
        <v>75</v>
      </c>
      <c r="AV123" s="14" t="s">
        <v>82</v>
      </c>
      <c r="AW123" s="14" t="s">
        <v>31</v>
      </c>
      <c r="AX123" s="14" t="s">
        <v>8</v>
      </c>
      <c r="AY123" s="253" t="s">
        <v>125</v>
      </c>
    </row>
    <row r="124" s="15" customFormat="1">
      <c r="A124" s="15"/>
      <c r="B124" s="254"/>
      <c r="C124" s="255"/>
      <c r="D124" s="234" t="s">
        <v>149</v>
      </c>
      <c r="E124" s="256" t="s">
        <v>19</v>
      </c>
      <c r="F124" s="257" t="s">
        <v>153</v>
      </c>
      <c r="G124" s="255"/>
      <c r="H124" s="258">
        <v>10.039999999999999</v>
      </c>
      <c r="I124" s="259"/>
      <c r="J124" s="255"/>
      <c r="K124" s="255"/>
      <c r="L124" s="260"/>
      <c r="M124" s="261"/>
      <c r="N124" s="262"/>
      <c r="O124" s="262"/>
      <c r="P124" s="262"/>
      <c r="Q124" s="262"/>
      <c r="R124" s="262"/>
      <c r="S124" s="262"/>
      <c r="T124" s="263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4" t="s">
        <v>149</v>
      </c>
      <c r="AU124" s="264" t="s">
        <v>75</v>
      </c>
      <c r="AV124" s="15" t="s">
        <v>130</v>
      </c>
      <c r="AW124" s="15" t="s">
        <v>31</v>
      </c>
      <c r="AX124" s="15" t="s">
        <v>75</v>
      </c>
      <c r="AY124" s="264" t="s">
        <v>125</v>
      </c>
    </row>
    <row r="125" s="2" customFormat="1" ht="21.75" customHeight="1">
      <c r="A125" s="40"/>
      <c r="B125" s="41"/>
      <c r="C125" s="214" t="s">
        <v>173</v>
      </c>
      <c r="D125" s="214" t="s">
        <v>131</v>
      </c>
      <c r="E125" s="215" t="s">
        <v>174</v>
      </c>
      <c r="F125" s="216" t="s">
        <v>175</v>
      </c>
      <c r="G125" s="217" t="s">
        <v>156</v>
      </c>
      <c r="H125" s="218">
        <v>49.396000000000001</v>
      </c>
      <c r="I125" s="219"/>
      <c r="J125" s="220">
        <f>ROUND(I125*H125,2)</f>
        <v>0</v>
      </c>
      <c r="K125" s="216" t="s">
        <v>135</v>
      </c>
      <c r="L125" s="46"/>
      <c r="M125" s="221" t="s">
        <v>19</v>
      </c>
      <c r="N125" s="222" t="s">
        <v>40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130</v>
      </c>
      <c r="AT125" s="225" t="s">
        <v>131</v>
      </c>
      <c r="AU125" s="225" t="s">
        <v>75</v>
      </c>
      <c r="AY125" s="19" t="s">
        <v>125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75</v>
      </c>
      <c r="BK125" s="226">
        <f>ROUND(I125*H125,2)</f>
        <v>0</v>
      </c>
      <c r="BL125" s="19" t="s">
        <v>130</v>
      </c>
      <c r="BM125" s="225" t="s">
        <v>176</v>
      </c>
    </row>
    <row r="126" s="2" customFormat="1">
      <c r="A126" s="40"/>
      <c r="B126" s="41"/>
      <c r="C126" s="42"/>
      <c r="D126" s="227" t="s">
        <v>137</v>
      </c>
      <c r="E126" s="42"/>
      <c r="F126" s="228" t="s">
        <v>177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137</v>
      </c>
      <c r="AU126" s="19" t="s">
        <v>75</v>
      </c>
    </row>
    <row r="127" s="14" customFormat="1">
      <c r="A127" s="14"/>
      <c r="B127" s="243"/>
      <c r="C127" s="244"/>
      <c r="D127" s="234" t="s">
        <v>149</v>
      </c>
      <c r="E127" s="245" t="s">
        <v>19</v>
      </c>
      <c r="F127" s="246" t="s">
        <v>178</v>
      </c>
      <c r="G127" s="244"/>
      <c r="H127" s="247">
        <v>25.236000000000001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149</v>
      </c>
      <c r="AU127" s="253" t="s">
        <v>75</v>
      </c>
      <c r="AV127" s="14" t="s">
        <v>82</v>
      </c>
      <c r="AW127" s="14" t="s">
        <v>31</v>
      </c>
      <c r="AX127" s="14" t="s">
        <v>8</v>
      </c>
      <c r="AY127" s="253" t="s">
        <v>125</v>
      </c>
    </row>
    <row r="128" s="14" customFormat="1">
      <c r="A128" s="14"/>
      <c r="B128" s="243"/>
      <c r="C128" s="244"/>
      <c r="D128" s="234" t="s">
        <v>149</v>
      </c>
      <c r="E128" s="245" t="s">
        <v>19</v>
      </c>
      <c r="F128" s="246" t="s">
        <v>179</v>
      </c>
      <c r="G128" s="244"/>
      <c r="H128" s="247">
        <v>1.9199999999999999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149</v>
      </c>
      <c r="AU128" s="253" t="s">
        <v>75</v>
      </c>
      <c r="AV128" s="14" t="s">
        <v>82</v>
      </c>
      <c r="AW128" s="14" t="s">
        <v>31</v>
      </c>
      <c r="AX128" s="14" t="s">
        <v>8</v>
      </c>
      <c r="AY128" s="253" t="s">
        <v>125</v>
      </c>
    </row>
    <row r="129" s="14" customFormat="1">
      <c r="A129" s="14"/>
      <c r="B129" s="243"/>
      <c r="C129" s="244"/>
      <c r="D129" s="234" t="s">
        <v>149</v>
      </c>
      <c r="E129" s="245" t="s">
        <v>19</v>
      </c>
      <c r="F129" s="246" t="s">
        <v>180</v>
      </c>
      <c r="G129" s="244"/>
      <c r="H129" s="247">
        <v>1.3999999999999999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149</v>
      </c>
      <c r="AU129" s="253" t="s">
        <v>75</v>
      </c>
      <c r="AV129" s="14" t="s">
        <v>82</v>
      </c>
      <c r="AW129" s="14" t="s">
        <v>31</v>
      </c>
      <c r="AX129" s="14" t="s">
        <v>8</v>
      </c>
      <c r="AY129" s="253" t="s">
        <v>125</v>
      </c>
    </row>
    <row r="130" s="14" customFormat="1">
      <c r="A130" s="14"/>
      <c r="B130" s="243"/>
      <c r="C130" s="244"/>
      <c r="D130" s="234" t="s">
        <v>149</v>
      </c>
      <c r="E130" s="245" t="s">
        <v>19</v>
      </c>
      <c r="F130" s="246" t="s">
        <v>181</v>
      </c>
      <c r="G130" s="244"/>
      <c r="H130" s="247">
        <v>1.3999999999999999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149</v>
      </c>
      <c r="AU130" s="253" t="s">
        <v>75</v>
      </c>
      <c r="AV130" s="14" t="s">
        <v>82</v>
      </c>
      <c r="AW130" s="14" t="s">
        <v>31</v>
      </c>
      <c r="AX130" s="14" t="s">
        <v>8</v>
      </c>
      <c r="AY130" s="253" t="s">
        <v>125</v>
      </c>
    </row>
    <row r="131" s="14" customFormat="1">
      <c r="A131" s="14"/>
      <c r="B131" s="243"/>
      <c r="C131" s="244"/>
      <c r="D131" s="234" t="s">
        <v>149</v>
      </c>
      <c r="E131" s="245" t="s">
        <v>19</v>
      </c>
      <c r="F131" s="246" t="s">
        <v>182</v>
      </c>
      <c r="G131" s="244"/>
      <c r="H131" s="247">
        <v>6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149</v>
      </c>
      <c r="AU131" s="253" t="s">
        <v>75</v>
      </c>
      <c r="AV131" s="14" t="s">
        <v>82</v>
      </c>
      <c r="AW131" s="14" t="s">
        <v>31</v>
      </c>
      <c r="AX131" s="14" t="s">
        <v>8</v>
      </c>
      <c r="AY131" s="253" t="s">
        <v>125</v>
      </c>
    </row>
    <row r="132" s="14" customFormat="1">
      <c r="A132" s="14"/>
      <c r="B132" s="243"/>
      <c r="C132" s="244"/>
      <c r="D132" s="234" t="s">
        <v>149</v>
      </c>
      <c r="E132" s="245" t="s">
        <v>19</v>
      </c>
      <c r="F132" s="246" t="s">
        <v>183</v>
      </c>
      <c r="G132" s="244"/>
      <c r="H132" s="247">
        <v>13.44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149</v>
      </c>
      <c r="AU132" s="253" t="s">
        <v>75</v>
      </c>
      <c r="AV132" s="14" t="s">
        <v>82</v>
      </c>
      <c r="AW132" s="14" t="s">
        <v>31</v>
      </c>
      <c r="AX132" s="14" t="s">
        <v>8</v>
      </c>
      <c r="AY132" s="253" t="s">
        <v>125</v>
      </c>
    </row>
    <row r="133" s="15" customFormat="1">
      <c r="A133" s="15"/>
      <c r="B133" s="254"/>
      <c r="C133" s="255"/>
      <c r="D133" s="234" t="s">
        <v>149</v>
      </c>
      <c r="E133" s="256" t="s">
        <v>19</v>
      </c>
      <c r="F133" s="257" t="s">
        <v>153</v>
      </c>
      <c r="G133" s="255"/>
      <c r="H133" s="258">
        <v>49.395999999999994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149</v>
      </c>
      <c r="AU133" s="264" t="s">
        <v>75</v>
      </c>
      <c r="AV133" s="15" t="s">
        <v>130</v>
      </c>
      <c r="AW133" s="15" t="s">
        <v>31</v>
      </c>
      <c r="AX133" s="15" t="s">
        <v>75</v>
      </c>
      <c r="AY133" s="264" t="s">
        <v>125</v>
      </c>
    </row>
    <row r="134" s="2" customFormat="1" ht="16.5" customHeight="1">
      <c r="A134" s="40"/>
      <c r="B134" s="41"/>
      <c r="C134" s="214" t="s">
        <v>184</v>
      </c>
      <c r="D134" s="214" t="s">
        <v>131</v>
      </c>
      <c r="E134" s="215" t="s">
        <v>185</v>
      </c>
      <c r="F134" s="216" t="s">
        <v>186</v>
      </c>
      <c r="G134" s="217" t="s">
        <v>134</v>
      </c>
      <c r="H134" s="218">
        <v>17</v>
      </c>
      <c r="I134" s="219"/>
      <c r="J134" s="220">
        <f>ROUND(I134*H134,2)</f>
        <v>0</v>
      </c>
      <c r="K134" s="216" t="s">
        <v>135</v>
      </c>
      <c r="L134" s="46"/>
      <c r="M134" s="221" t="s">
        <v>19</v>
      </c>
      <c r="N134" s="222" t="s">
        <v>40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130</v>
      </c>
      <c r="AT134" s="225" t="s">
        <v>131</v>
      </c>
      <c r="AU134" s="225" t="s">
        <v>75</v>
      </c>
      <c r="AY134" s="19" t="s">
        <v>125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75</v>
      </c>
      <c r="BK134" s="226">
        <f>ROUND(I134*H134,2)</f>
        <v>0</v>
      </c>
      <c r="BL134" s="19" t="s">
        <v>130</v>
      </c>
      <c r="BM134" s="225" t="s">
        <v>187</v>
      </c>
    </row>
    <row r="135" s="2" customFormat="1">
      <c r="A135" s="40"/>
      <c r="B135" s="41"/>
      <c r="C135" s="42"/>
      <c r="D135" s="227" t="s">
        <v>137</v>
      </c>
      <c r="E135" s="42"/>
      <c r="F135" s="228" t="s">
        <v>188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137</v>
      </c>
      <c r="AU135" s="19" t="s">
        <v>75</v>
      </c>
    </row>
    <row r="136" s="2" customFormat="1" ht="16.5" customHeight="1">
      <c r="A136" s="40"/>
      <c r="B136" s="41"/>
      <c r="C136" s="214" t="s">
        <v>189</v>
      </c>
      <c r="D136" s="214" t="s">
        <v>131</v>
      </c>
      <c r="E136" s="215" t="s">
        <v>190</v>
      </c>
      <c r="F136" s="216" t="s">
        <v>191</v>
      </c>
      <c r="G136" s="217" t="s">
        <v>134</v>
      </c>
      <c r="H136" s="218">
        <v>17</v>
      </c>
      <c r="I136" s="219"/>
      <c r="J136" s="220">
        <f>ROUND(I136*H136,2)</f>
        <v>0</v>
      </c>
      <c r="K136" s="216" t="s">
        <v>135</v>
      </c>
      <c r="L136" s="46"/>
      <c r="M136" s="221" t="s">
        <v>19</v>
      </c>
      <c r="N136" s="222" t="s">
        <v>40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130</v>
      </c>
      <c r="AT136" s="225" t="s">
        <v>131</v>
      </c>
      <c r="AU136" s="225" t="s">
        <v>75</v>
      </c>
      <c r="AY136" s="19" t="s">
        <v>125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75</v>
      </c>
      <c r="BK136" s="226">
        <f>ROUND(I136*H136,2)</f>
        <v>0</v>
      </c>
      <c r="BL136" s="19" t="s">
        <v>130</v>
      </c>
      <c r="BM136" s="225" t="s">
        <v>192</v>
      </c>
    </row>
    <row r="137" s="2" customFormat="1">
      <c r="A137" s="40"/>
      <c r="B137" s="41"/>
      <c r="C137" s="42"/>
      <c r="D137" s="227" t="s">
        <v>137</v>
      </c>
      <c r="E137" s="42"/>
      <c r="F137" s="228" t="s">
        <v>193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137</v>
      </c>
      <c r="AU137" s="19" t="s">
        <v>75</v>
      </c>
    </row>
    <row r="138" s="14" customFormat="1">
      <c r="A138" s="14"/>
      <c r="B138" s="243"/>
      <c r="C138" s="244"/>
      <c r="D138" s="234" t="s">
        <v>149</v>
      </c>
      <c r="E138" s="245" t="s">
        <v>194</v>
      </c>
      <c r="F138" s="246" t="s">
        <v>195</v>
      </c>
      <c r="G138" s="244"/>
      <c r="H138" s="247">
        <v>17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149</v>
      </c>
      <c r="AU138" s="253" t="s">
        <v>75</v>
      </c>
      <c r="AV138" s="14" t="s">
        <v>82</v>
      </c>
      <c r="AW138" s="14" t="s">
        <v>31</v>
      </c>
      <c r="AX138" s="14" t="s">
        <v>8</v>
      </c>
      <c r="AY138" s="253" t="s">
        <v>125</v>
      </c>
    </row>
    <row r="139" s="15" customFormat="1">
      <c r="A139" s="15"/>
      <c r="B139" s="254"/>
      <c r="C139" s="255"/>
      <c r="D139" s="234" t="s">
        <v>149</v>
      </c>
      <c r="E139" s="256" t="s">
        <v>19</v>
      </c>
      <c r="F139" s="257" t="s">
        <v>153</v>
      </c>
      <c r="G139" s="255"/>
      <c r="H139" s="258">
        <v>17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149</v>
      </c>
      <c r="AU139" s="264" t="s">
        <v>75</v>
      </c>
      <c r="AV139" s="15" t="s">
        <v>130</v>
      </c>
      <c r="AW139" s="15" t="s">
        <v>31</v>
      </c>
      <c r="AX139" s="15" t="s">
        <v>75</v>
      </c>
      <c r="AY139" s="264" t="s">
        <v>125</v>
      </c>
    </row>
    <row r="140" s="2" customFormat="1" ht="16.5" customHeight="1">
      <c r="A140" s="40"/>
      <c r="B140" s="41"/>
      <c r="C140" s="214" t="s">
        <v>126</v>
      </c>
      <c r="D140" s="214" t="s">
        <v>131</v>
      </c>
      <c r="E140" s="215" t="s">
        <v>196</v>
      </c>
      <c r="F140" s="216" t="s">
        <v>197</v>
      </c>
      <c r="G140" s="217" t="s">
        <v>134</v>
      </c>
      <c r="H140" s="218">
        <v>17</v>
      </c>
      <c r="I140" s="219"/>
      <c r="J140" s="220">
        <f>ROUND(I140*H140,2)</f>
        <v>0</v>
      </c>
      <c r="K140" s="216" t="s">
        <v>135</v>
      </c>
      <c r="L140" s="46"/>
      <c r="M140" s="221" t="s">
        <v>19</v>
      </c>
      <c r="N140" s="222" t="s">
        <v>40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130</v>
      </c>
      <c r="AT140" s="225" t="s">
        <v>131</v>
      </c>
      <c r="AU140" s="225" t="s">
        <v>75</v>
      </c>
      <c r="AY140" s="19" t="s">
        <v>125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75</v>
      </c>
      <c r="BK140" s="226">
        <f>ROUND(I140*H140,2)</f>
        <v>0</v>
      </c>
      <c r="BL140" s="19" t="s">
        <v>130</v>
      </c>
      <c r="BM140" s="225" t="s">
        <v>198</v>
      </c>
    </row>
    <row r="141" s="2" customFormat="1">
      <c r="A141" s="40"/>
      <c r="B141" s="41"/>
      <c r="C141" s="42"/>
      <c r="D141" s="227" t="s">
        <v>137</v>
      </c>
      <c r="E141" s="42"/>
      <c r="F141" s="228" t="s">
        <v>199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137</v>
      </c>
      <c r="AU141" s="19" t="s">
        <v>75</v>
      </c>
    </row>
    <row r="142" s="2" customFormat="1" ht="21.75" customHeight="1">
      <c r="A142" s="40"/>
      <c r="B142" s="41"/>
      <c r="C142" s="214" t="s">
        <v>200</v>
      </c>
      <c r="D142" s="214" t="s">
        <v>131</v>
      </c>
      <c r="E142" s="215" t="s">
        <v>201</v>
      </c>
      <c r="F142" s="216" t="s">
        <v>202</v>
      </c>
      <c r="G142" s="217" t="s">
        <v>156</v>
      </c>
      <c r="H142" s="218">
        <v>301.553</v>
      </c>
      <c r="I142" s="219"/>
      <c r="J142" s="220">
        <f>ROUND(I142*H142,2)</f>
        <v>0</v>
      </c>
      <c r="K142" s="216" t="s">
        <v>135</v>
      </c>
      <c r="L142" s="46"/>
      <c r="M142" s="221" t="s">
        <v>19</v>
      </c>
      <c r="N142" s="222" t="s">
        <v>40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130</v>
      </c>
      <c r="AT142" s="225" t="s">
        <v>131</v>
      </c>
      <c r="AU142" s="225" t="s">
        <v>75</v>
      </c>
      <c r="AY142" s="19" t="s">
        <v>125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75</v>
      </c>
      <c r="BK142" s="226">
        <f>ROUND(I142*H142,2)</f>
        <v>0</v>
      </c>
      <c r="BL142" s="19" t="s">
        <v>130</v>
      </c>
      <c r="BM142" s="225" t="s">
        <v>203</v>
      </c>
    </row>
    <row r="143" s="2" customFormat="1">
      <c r="A143" s="40"/>
      <c r="B143" s="41"/>
      <c r="C143" s="42"/>
      <c r="D143" s="227" t="s">
        <v>137</v>
      </c>
      <c r="E143" s="42"/>
      <c r="F143" s="228" t="s">
        <v>204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137</v>
      </c>
      <c r="AU143" s="19" t="s">
        <v>75</v>
      </c>
    </row>
    <row r="144" s="13" customFormat="1">
      <c r="A144" s="13"/>
      <c r="B144" s="232"/>
      <c r="C144" s="233"/>
      <c r="D144" s="234" t="s">
        <v>149</v>
      </c>
      <c r="E144" s="235" t="s">
        <v>19</v>
      </c>
      <c r="F144" s="236" t="s">
        <v>205</v>
      </c>
      <c r="G144" s="233"/>
      <c r="H144" s="235" t="s">
        <v>19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149</v>
      </c>
      <c r="AU144" s="242" t="s">
        <v>75</v>
      </c>
      <c r="AV144" s="13" t="s">
        <v>75</v>
      </c>
      <c r="AW144" s="13" t="s">
        <v>31</v>
      </c>
      <c r="AX144" s="13" t="s">
        <v>8</v>
      </c>
      <c r="AY144" s="242" t="s">
        <v>125</v>
      </c>
    </row>
    <row r="145" s="14" customFormat="1">
      <c r="A145" s="14"/>
      <c r="B145" s="243"/>
      <c r="C145" s="244"/>
      <c r="D145" s="234" t="s">
        <v>149</v>
      </c>
      <c r="E145" s="245" t="s">
        <v>206</v>
      </c>
      <c r="F145" s="246" t="s">
        <v>207</v>
      </c>
      <c r="G145" s="244"/>
      <c r="H145" s="247">
        <v>301.553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149</v>
      </c>
      <c r="AU145" s="253" t="s">
        <v>75</v>
      </c>
      <c r="AV145" s="14" t="s">
        <v>82</v>
      </c>
      <c r="AW145" s="14" t="s">
        <v>31</v>
      </c>
      <c r="AX145" s="14" t="s">
        <v>8</v>
      </c>
      <c r="AY145" s="253" t="s">
        <v>125</v>
      </c>
    </row>
    <row r="146" s="15" customFormat="1">
      <c r="A146" s="15"/>
      <c r="B146" s="254"/>
      <c r="C146" s="255"/>
      <c r="D146" s="234" t="s">
        <v>149</v>
      </c>
      <c r="E146" s="256" t="s">
        <v>19</v>
      </c>
      <c r="F146" s="257" t="s">
        <v>153</v>
      </c>
      <c r="G146" s="255"/>
      <c r="H146" s="258">
        <v>301.553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149</v>
      </c>
      <c r="AU146" s="264" t="s">
        <v>75</v>
      </c>
      <c r="AV146" s="15" t="s">
        <v>130</v>
      </c>
      <c r="AW146" s="15" t="s">
        <v>31</v>
      </c>
      <c r="AX146" s="15" t="s">
        <v>75</v>
      </c>
      <c r="AY146" s="264" t="s">
        <v>125</v>
      </c>
    </row>
    <row r="147" s="2" customFormat="1" ht="21.75" customHeight="1">
      <c r="A147" s="40"/>
      <c r="B147" s="41"/>
      <c r="C147" s="214" t="s">
        <v>208</v>
      </c>
      <c r="D147" s="214" t="s">
        <v>131</v>
      </c>
      <c r="E147" s="215" t="s">
        <v>209</v>
      </c>
      <c r="F147" s="216" t="s">
        <v>210</v>
      </c>
      <c r="G147" s="217" t="s">
        <v>156</v>
      </c>
      <c r="H147" s="218">
        <v>1382.6959999999999</v>
      </c>
      <c r="I147" s="219"/>
      <c r="J147" s="220">
        <f>ROUND(I147*H147,2)</f>
        <v>0</v>
      </c>
      <c r="K147" s="216" t="s">
        <v>135</v>
      </c>
      <c r="L147" s="46"/>
      <c r="M147" s="221" t="s">
        <v>19</v>
      </c>
      <c r="N147" s="222" t="s">
        <v>40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130</v>
      </c>
      <c r="AT147" s="225" t="s">
        <v>131</v>
      </c>
      <c r="AU147" s="225" t="s">
        <v>75</v>
      </c>
      <c r="AY147" s="19" t="s">
        <v>125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75</v>
      </c>
      <c r="BK147" s="226">
        <f>ROUND(I147*H147,2)</f>
        <v>0</v>
      </c>
      <c r="BL147" s="19" t="s">
        <v>130</v>
      </c>
      <c r="BM147" s="225" t="s">
        <v>211</v>
      </c>
    </row>
    <row r="148" s="2" customFormat="1">
      <c r="A148" s="40"/>
      <c r="B148" s="41"/>
      <c r="C148" s="42"/>
      <c r="D148" s="227" t="s">
        <v>137</v>
      </c>
      <c r="E148" s="42"/>
      <c r="F148" s="228" t="s">
        <v>212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137</v>
      </c>
      <c r="AU148" s="19" t="s">
        <v>75</v>
      </c>
    </row>
    <row r="149" s="13" customFormat="1">
      <c r="A149" s="13"/>
      <c r="B149" s="232"/>
      <c r="C149" s="233"/>
      <c r="D149" s="234" t="s">
        <v>149</v>
      </c>
      <c r="E149" s="235" t="s">
        <v>19</v>
      </c>
      <c r="F149" s="236" t="s">
        <v>213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149</v>
      </c>
      <c r="AU149" s="242" t="s">
        <v>75</v>
      </c>
      <c r="AV149" s="13" t="s">
        <v>75</v>
      </c>
      <c r="AW149" s="13" t="s">
        <v>31</v>
      </c>
      <c r="AX149" s="13" t="s">
        <v>8</v>
      </c>
      <c r="AY149" s="242" t="s">
        <v>125</v>
      </c>
    </row>
    <row r="150" s="14" customFormat="1">
      <c r="A150" s="14"/>
      <c r="B150" s="243"/>
      <c r="C150" s="244"/>
      <c r="D150" s="234" t="s">
        <v>149</v>
      </c>
      <c r="E150" s="245" t="s">
        <v>19</v>
      </c>
      <c r="F150" s="246" t="s">
        <v>214</v>
      </c>
      <c r="G150" s="244"/>
      <c r="H150" s="247">
        <v>624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149</v>
      </c>
      <c r="AU150" s="253" t="s">
        <v>75</v>
      </c>
      <c r="AV150" s="14" t="s">
        <v>82</v>
      </c>
      <c r="AW150" s="14" t="s">
        <v>31</v>
      </c>
      <c r="AX150" s="14" t="s">
        <v>8</v>
      </c>
      <c r="AY150" s="253" t="s">
        <v>125</v>
      </c>
    </row>
    <row r="151" s="14" customFormat="1">
      <c r="A151" s="14"/>
      <c r="B151" s="243"/>
      <c r="C151" s="244"/>
      <c r="D151" s="234" t="s">
        <v>149</v>
      </c>
      <c r="E151" s="245" t="s">
        <v>19</v>
      </c>
      <c r="F151" s="246" t="s">
        <v>215</v>
      </c>
      <c r="G151" s="244"/>
      <c r="H151" s="247">
        <v>690.38999999999999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149</v>
      </c>
      <c r="AU151" s="253" t="s">
        <v>75</v>
      </c>
      <c r="AV151" s="14" t="s">
        <v>82</v>
      </c>
      <c r="AW151" s="14" t="s">
        <v>31</v>
      </c>
      <c r="AX151" s="14" t="s">
        <v>8</v>
      </c>
      <c r="AY151" s="253" t="s">
        <v>125</v>
      </c>
    </row>
    <row r="152" s="14" customFormat="1">
      <c r="A152" s="14"/>
      <c r="B152" s="243"/>
      <c r="C152" s="244"/>
      <c r="D152" s="234" t="s">
        <v>149</v>
      </c>
      <c r="E152" s="245" t="s">
        <v>19</v>
      </c>
      <c r="F152" s="246" t="s">
        <v>216</v>
      </c>
      <c r="G152" s="244"/>
      <c r="H152" s="247">
        <v>27.600000000000001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149</v>
      </c>
      <c r="AU152" s="253" t="s">
        <v>75</v>
      </c>
      <c r="AV152" s="14" t="s">
        <v>82</v>
      </c>
      <c r="AW152" s="14" t="s">
        <v>31</v>
      </c>
      <c r="AX152" s="14" t="s">
        <v>8</v>
      </c>
      <c r="AY152" s="253" t="s">
        <v>125</v>
      </c>
    </row>
    <row r="153" s="13" customFormat="1">
      <c r="A153" s="13"/>
      <c r="B153" s="232"/>
      <c r="C153" s="233"/>
      <c r="D153" s="234" t="s">
        <v>149</v>
      </c>
      <c r="E153" s="235" t="s">
        <v>19</v>
      </c>
      <c r="F153" s="236" t="s">
        <v>217</v>
      </c>
      <c r="G153" s="233"/>
      <c r="H153" s="235" t="s">
        <v>19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149</v>
      </c>
      <c r="AU153" s="242" t="s">
        <v>75</v>
      </c>
      <c r="AV153" s="13" t="s">
        <v>75</v>
      </c>
      <c r="AW153" s="13" t="s">
        <v>31</v>
      </c>
      <c r="AX153" s="13" t="s">
        <v>8</v>
      </c>
      <c r="AY153" s="242" t="s">
        <v>125</v>
      </c>
    </row>
    <row r="154" s="14" customFormat="1">
      <c r="A154" s="14"/>
      <c r="B154" s="243"/>
      <c r="C154" s="244"/>
      <c r="D154" s="234" t="s">
        <v>149</v>
      </c>
      <c r="E154" s="245" t="s">
        <v>19</v>
      </c>
      <c r="F154" s="246" t="s">
        <v>218</v>
      </c>
      <c r="G154" s="244"/>
      <c r="H154" s="247">
        <v>25.236000000000001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149</v>
      </c>
      <c r="AU154" s="253" t="s">
        <v>75</v>
      </c>
      <c r="AV154" s="14" t="s">
        <v>82</v>
      </c>
      <c r="AW154" s="14" t="s">
        <v>31</v>
      </c>
      <c r="AX154" s="14" t="s">
        <v>8</v>
      </c>
      <c r="AY154" s="253" t="s">
        <v>125</v>
      </c>
    </row>
    <row r="155" s="14" customFormat="1">
      <c r="A155" s="14"/>
      <c r="B155" s="243"/>
      <c r="C155" s="244"/>
      <c r="D155" s="234" t="s">
        <v>149</v>
      </c>
      <c r="E155" s="245" t="s">
        <v>19</v>
      </c>
      <c r="F155" s="246" t="s">
        <v>219</v>
      </c>
      <c r="G155" s="244"/>
      <c r="H155" s="247">
        <v>1.52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149</v>
      </c>
      <c r="AU155" s="253" t="s">
        <v>75</v>
      </c>
      <c r="AV155" s="14" t="s">
        <v>82</v>
      </c>
      <c r="AW155" s="14" t="s">
        <v>31</v>
      </c>
      <c r="AX155" s="14" t="s">
        <v>8</v>
      </c>
      <c r="AY155" s="253" t="s">
        <v>125</v>
      </c>
    </row>
    <row r="156" s="13" customFormat="1">
      <c r="A156" s="13"/>
      <c r="B156" s="232"/>
      <c r="C156" s="233"/>
      <c r="D156" s="234" t="s">
        <v>149</v>
      </c>
      <c r="E156" s="235" t="s">
        <v>19</v>
      </c>
      <c r="F156" s="236" t="s">
        <v>220</v>
      </c>
      <c r="G156" s="233"/>
      <c r="H156" s="235" t="s">
        <v>19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149</v>
      </c>
      <c r="AU156" s="242" t="s">
        <v>75</v>
      </c>
      <c r="AV156" s="13" t="s">
        <v>75</v>
      </c>
      <c r="AW156" s="13" t="s">
        <v>31</v>
      </c>
      <c r="AX156" s="13" t="s">
        <v>8</v>
      </c>
      <c r="AY156" s="242" t="s">
        <v>125</v>
      </c>
    </row>
    <row r="157" s="14" customFormat="1">
      <c r="A157" s="14"/>
      <c r="B157" s="243"/>
      <c r="C157" s="244"/>
      <c r="D157" s="234" t="s">
        <v>149</v>
      </c>
      <c r="E157" s="245" t="s">
        <v>19</v>
      </c>
      <c r="F157" s="246" t="s">
        <v>221</v>
      </c>
      <c r="G157" s="244"/>
      <c r="H157" s="247">
        <v>1.6000000000000001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149</v>
      </c>
      <c r="AU157" s="253" t="s">
        <v>75</v>
      </c>
      <c r="AV157" s="14" t="s">
        <v>82</v>
      </c>
      <c r="AW157" s="14" t="s">
        <v>31</v>
      </c>
      <c r="AX157" s="14" t="s">
        <v>8</v>
      </c>
      <c r="AY157" s="253" t="s">
        <v>125</v>
      </c>
    </row>
    <row r="158" s="14" customFormat="1">
      <c r="A158" s="14"/>
      <c r="B158" s="243"/>
      <c r="C158" s="244"/>
      <c r="D158" s="234" t="s">
        <v>149</v>
      </c>
      <c r="E158" s="245" t="s">
        <v>19</v>
      </c>
      <c r="F158" s="246" t="s">
        <v>222</v>
      </c>
      <c r="G158" s="244"/>
      <c r="H158" s="247">
        <v>1.3999999999999999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149</v>
      </c>
      <c r="AU158" s="253" t="s">
        <v>75</v>
      </c>
      <c r="AV158" s="14" t="s">
        <v>82</v>
      </c>
      <c r="AW158" s="14" t="s">
        <v>31</v>
      </c>
      <c r="AX158" s="14" t="s">
        <v>8</v>
      </c>
      <c r="AY158" s="253" t="s">
        <v>125</v>
      </c>
    </row>
    <row r="159" s="14" customFormat="1">
      <c r="A159" s="14"/>
      <c r="B159" s="243"/>
      <c r="C159" s="244"/>
      <c r="D159" s="234" t="s">
        <v>149</v>
      </c>
      <c r="E159" s="245" t="s">
        <v>19</v>
      </c>
      <c r="F159" s="246" t="s">
        <v>223</v>
      </c>
      <c r="G159" s="244"/>
      <c r="H159" s="247">
        <v>1.3999999999999999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149</v>
      </c>
      <c r="AU159" s="253" t="s">
        <v>75</v>
      </c>
      <c r="AV159" s="14" t="s">
        <v>82</v>
      </c>
      <c r="AW159" s="14" t="s">
        <v>31</v>
      </c>
      <c r="AX159" s="14" t="s">
        <v>8</v>
      </c>
      <c r="AY159" s="253" t="s">
        <v>125</v>
      </c>
    </row>
    <row r="160" s="14" customFormat="1">
      <c r="A160" s="14"/>
      <c r="B160" s="243"/>
      <c r="C160" s="244"/>
      <c r="D160" s="234" t="s">
        <v>149</v>
      </c>
      <c r="E160" s="245" t="s">
        <v>19</v>
      </c>
      <c r="F160" s="246" t="s">
        <v>224</v>
      </c>
      <c r="G160" s="244"/>
      <c r="H160" s="247">
        <v>5.5499999999999998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149</v>
      </c>
      <c r="AU160" s="253" t="s">
        <v>75</v>
      </c>
      <c r="AV160" s="14" t="s">
        <v>82</v>
      </c>
      <c r="AW160" s="14" t="s">
        <v>31</v>
      </c>
      <c r="AX160" s="14" t="s">
        <v>8</v>
      </c>
      <c r="AY160" s="253" t="s">
        <v>125</v>
      </c>
    </row>
    <row r="161" s="14" customFormat="1">
      <c r="A161" s="14"/>
      <c r="B161" s="243"/>
      <c r="C161" s="244"/>
      <c r="D161" s="234" t="s">
        <v>149</v>
      </c>
      <c r="E161" s="245" t="s">
        <v>19</v>
      </c>
      <c r="F161" s="246" t="s">
        <v>225</v>
      </c>
      <c r="G161" s="244"/>
      <c r="H161" s="247">
        <v>4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149</v>
      </c>
      <c r="AU161" s="253" t="s">
        <v>75</v>
      </c>
      <c r="AV161" s="14" t="s">
        <v>82</v>
      </c>
      <c r="AW161" s="14" t="s">
        <v>31</v>
      </c>
      <c r="AX161" s="14" t="s">
        <v>8</v>
      </c>
      <c r="AY161" s="253" t="s">
        <v>125</v>
      </c>
    </row>
    <row r="162" s="15" customFormat="1">
      <c r="A162" s="15"/>
      <c r="B162" s="254"/>
      <c r="C162" s="255"/>
      <c r="D162" s="234" t="s">
        <v>149</v>
      </c>
      <c r="E162" s="256" t="s">
        <v>19</v>
      </c>
      <c r="F162" s="257" t="s">
        <v>153</v>
      </c>
      <c r="G162" s="255"/>
      <c r="H162" s="258">
        <v>1382.6959999999999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149</v>
      </c>
      <c r="AU162" s="264" t="s">
        <v>75</v>
      </c>
      <c r="AV162" s="15" t="s">
        <v>130</v>
      </c>
      <c r="AW162" s="15" t="s">
        <v>31</v>
      </c>
      <c r="AX162" s="15" t="s">
        <v>75</v>
      </c>
      <c r="AY162" s="264" t="s">
        <v>125</v>
      </c>
    </row>
    <row r="163" s="2" customFormat="1" ht="16.5" customHeight="1">
      <c r="A163" s="40"/>
      <c r="B163" s="41"/>
      <c r="C163" s="214" t="s">
        <v>226</v>
      </c>
      <c r="D163" s="214" t="s">
        <v>131</v>
      </c>
      <c r="E163" s="215" t="s">
        <v>227</v>
      </c>
      <c r="F163" s="216" t="s">
        <v>228</v>
      </c>
      <c r="G163" s="217" t="s">
        <v>156</v>
      </c>
      <c r="H163" s="218">
        <v>80</v>
      </c>
      <c r="I163" s="219"/>
      <c r="J163" s="220">
        <f>ROUND(I163*H163,2)</f>
        <v>0</v>
      </c>
      <c r="K163" s="216" t="s">
        <v>135</v>
      </c>
      <c r="L163" s="46"/>
      <c r="M163" s="221" t="s">
        <v>19</v>
      </c>
      <c r="N163" s="222" t="s">
        <v>40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130</v>
      </c>
      <c r="AT163" s="225" t="s">
        <v>131</v>
      </c>
      <c r="AU163" s="225" t="s">
        <v>75</v>
      </c>
      <c r="AY163" s="19" t="s">
        <v>125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75</v>
      </c>
      <c r="BK163" s="226">
        <f>ROUND(I163*H163,2)</f>
        <v>0</v>
      </c>
      <c r="BL163" s="19" t="s">
        <v>130</v>
      </c>
      <c r="BM163" s="225" t="s">
        <v>229</v>
      </c>
    </row>
    <row r="164" s="2" customFormat="1">
      <c r="A164" s="40"/>
      <c r="B164" s="41"/>
      <c r="C164" s="42"/>
      <c r="D164" s="227" t="s">
        <v>137</v>
      </c>
      <c r="E164" s="42"/>
      <c r="F164" s="228" t="s">
        <v>230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137</v>
      </c>
      <c r="AU164" s="19" t="s">
        <v>75</v>
      </c>
    </row>
    <row r="165" s="13" customFormat="1">
      <c r="A165" s="13"/>
      <c r="B165" s="232"/>
      <c r="C165" s="233"/>
      <c r="D165" s="234" t="s">
        <v>149</v>
      </c>
      <c r="E165" s="235" t="s">
        <v>19</v>
      </c>
      <c r="F165" s="236" t="s">
        <v>231</v>
      </c>
      <c r="G165" s="233"/>
      <c r="H165" s="235" t="s">
        <v>19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149</v>
      </c>
      <c r="AU165" s="242" t="s">
        <v>75</v>
      </c>
      <c r="AV165" s="13" t="s">
        <v>75</v>
      </c>
      <c r="AW165" s="13" t="s">
        <v>31</v>
      </c>
      <c r="AX165" s="13" t="s">
        <v>8</v>
      </c>
      <c r="AY165" s="242" t="s">
        <v>125</v>
      </c>
    </row>
    <row r="166" s="14" customFormat="1">
      <c r="A166" s="14"/>
      <c r="B166" s="243"/>
      <c r="C166" s="244"/>
      <c r="D166" s="234" t="s">
        <v>149</v>
      </c>
      <c r="E166" s="245" t="s">
        <v>19</v>
      </c>
      <c r="F166" s="246" t="s">
        <v>232</v>
      </c>
      <c r="G166" s="244"/>
      <c r="H166" s="247">
        <v>80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149</v>
      </c>
      <c r="AU166" s="253" t="s">
        <v>75</v>
      </c>
      <c r="AV166" s="14" t="s">
        <v>82</v>
      </c>
      <c r="AW166" s="14" t="s">
        <v>31</v>
      </c>
      <c r="AX166" s="14" t="s">
        <v>8</v>
      </c>
      <c r="AY166" s="253" t="s">
        <v>125</v>
      </c>
    </row>
    <row r="167" s="15" customFormat="1">
      <c r="A167" s="15"/>
      <c r="B167" s="254"/>
      <c r="C167" s="255"/>
      <c r="D167" s="234" t="s">
        <v>149</v>
      </c>
      <c r="E167" s="256" t="s">
        <v>19</v>
      </c>
      <c r="F167" s="257" t="s">
        <v>153</v>
      </c>
      <c r="G167" s="255"/>
      <c r="H167" s="258">
        <v>80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149</v>
      </c>
      <c r="AU167" s="264" t="s">
        <v>75</v>
      </c>
      <c r="AV167" s="15" t="s">
        <v>130</v>
      </c>
      <c r="AW167" s="15" t="s">
        <v>31</v>
      </c>
      <c r="AX167" s="15" t="s">
        <v>75</v>
      </c>
      <c r="AY167" s="264" t="s">
        <v>125</v>
      </c>
    </row>
    <row r="168" s="2" customFormat="1" ht="16.5" customHeight="1">
      <c r="A168" s="40"/>
      <c r="B168" s="41"/>
      <c r="C168" s="265" t="s">
        <v>233</v>
      </c>
      <c r="D168" s="265" t="s">
        <v>234</v>
      </c>
      <c r="E168" s="266" t="s">
        <v>235</v>
      </c>
      <c r="F168" s="267" t="s">
        <v>236</v>
      </c>
      <c r="G168" s="268" t="s">
        <v>237</v>
      </c>
      <c r="H168" s="269">
        <v>144</v>
      </c>
      <c r="I168" s="270"/>
      <c r="J168" s="271">
        <f>ROUND(I168*H168,2)</f>
        <v>0</v>
      </c>
      <c r="K168" s="267" t="s">
        <v>135</v>
      </c>
      <c r="L168" s="272"/>
      <c r="M168" s="273" t="s">
        <v>19</v>
      </c>
      <c r="N168" s="274" t="s">
        <v>40</v>
      </c>
      <c r="O168" s="86"/>
      <c r="P168" s="223">
        <f>O168*H168</f>
        <v>0</v>
      </c>
      <c r="Q168" s="223">
        <v>1</v>
      </c>
      <c r="R168" s="223">
        <f>Q168*H168</f>
        <v>144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189</v>
      </c>
      <c r="AT168" s="225" t="s">
        <v>234</v>
      </c>
      <c r="AU168" s="225" t="s">
        <v>75</v>
      </c>
      <c r="AY168" s="19" t="s">
        <v>125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75</v>
      </c>
      <c r="BK168" s="226">
        <f>ROUND(I168*H168,2)</f>
        <v>0</v>
      </c>
      <c r="BL168" s="19" t="s">
        <v>130</v>
      </c>
      <c r="BM168" s="225" t="s">
        <v>238</v>
      </c>
    </row>
    <row r="169" s="13" customFormat="1">
      <c r="A169" s="13"/>
      <c r="B169" s="232"/>
      <c r="C169" s="233"/>
      <c r="D169" s="234" t="s">
        <v>149</v>
      </c>
      <c r="E169" s="235" t="s">
        <v>19</v>
      </c>
      <c r="F169" s="236" t="s">
        <v>231</v>
      </c>
      <c r="G169" s="233"/>
      <c r="H169" s="235" t="s">
        <v>19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149</v>
      </c>
      <c r="AU169" s="242" t="s">
        <v>75</v>
      </c>
      <c r="AV169" s="13" t="s">
        <v>75</v>
      </c>
      <c r="AW169" s="13" t="s">
        <v>31</v>
      </c>
      <c r="AX169" s="13" t="s">
        <v>8</v>
      </c>
      <c r="AY169" s="242" t="s">
        <v>125</v>
      </c>
    </row>
    <row r="170" s="14" customFormat="1">
      <c r="A170" s="14"/>
      <c r="B170" s="243"/>
      <c r="C170" s="244"/>
      <c r="D170" s="234" t="s">
        <v>149</v>
      </c>
      <c r="E170" s="245" t="s">
        <v>239</v>
      </c>
      <c r="F170" s="246" t="s">
        <v>240</v>
      </c>
      <c r="G170" s="244"/>
      <c r="H170" s="247">
        <v>144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149</v>
      </c>
      <c r="AU170" s="253" t="s">
        <v>75</v>
      </c>
      <c r="AV170" s="14" t="s">
        <v>82</v>
      </c>
      <c r="AW170" s="14" t="s">
        <v>31</v>
      </c>
      <c r="AX170" s="14" t="s">
        <v>8</v>
      </c>
      <c r="AY170" s="253" t="s">
        <v>125</v>
      </c>
    </row>
    <row r="171" s="15" customFormat="1">
      <c r="A171" s="15"/>
      <c r="B171" s="254"/>
      <c r="C171" s="255"/>
      <c r="D171" s="234" t="s">
        <v>149</v>
      </c>
      <c r="E171" s="256" t="s">
        <v>19</v>
      </c>
      <c r="F171" s="257" t="s">
        <v>153</v>
      </c>
      <c r="G171" s="255"/>
      <c r="H171" s="258">
        <v>144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149</v>
      </c>
      <c r="AU171" s="264" t="s">
        <v>75</v>
      </c>
      <c r="AV171" s="15" t="s">
        <v>130</v>
      </c>
      <c r="AW171" s="15" t="s">
        <v>31</v>
      </c>
      <c r="AX171" s="15" t="s">
        <v>75</v>
      </c>
      <c r="AY171" s="264" t="s">
        <v>125</v>
      </c>
    </row>
    <row r="172" s="2" customFormat="1" ht="16.5" customHeight="1">
      <c r="A172" s="40"/>
      <c r="B172" s="41"/>
      <c r="C172" s="214" t="s">
        <v>241</v>
      </c>
      <c r="D172" s="214" t="s">
        <v>131</v>
      </c>
      <c r="E172" s="215" t="s">
        <v>242</v>
      </c>
      <c r="F172" s="216" t="s">
        <v>243</v>
      </c>
      <c r="G172" s="217" t="s">
        <v>237</v>
      </c>
      <c r="H172" s="218">
        <v>3031.643</v>
      </c>
      <c r="I172" s="219"/>
      <c r="J172" s="220">
        <f>ROUND(I172*H172,2)</f>
        <v>0</v>
      </c>
      <c r="K172" s="216" t="s">
        <v>135</v>
      </c>
      <c r="L172" s="46"/>
      <c r="M172" s="221" t="s">
        <v>19</v>
      </c>
      <c r="N172" s="222" t="s">
        <v>40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130</v>
      </c>
      <c r="AT172" s="225" t="s">
        <v>131</v>
      </c>
      <c r="AU172" s="225" t="s">
        <v>75</v>
      </c>
      <c r="AY172" s="19" t="s">
        <v>125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75</v>
      </c>
      <c r="BK172" s="226">
        <f>ROUND(I172*H172,2)</f>
        <v>0</v>
      </c>
      <c r="BL172" s="19" t="s">
        <v>130</v>
      </c>
      <c r="BM172" s="225" t="s">
        <v>244</v>
      </c>
    </row>
    <row r="173" s="2" customFormat="1">
      <c r="A173" s="40"/>
      <c r="B173" s="41"/>
      <c r="C173" s="42"/>
      <c r="D173" s="227" t="s">
        <v>137</v>
      </c>
      <c r="E173" s="42"/>
      <c r="F173" s="228" t="s">
        <v>245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137</v>
      </c>
      <c r="AU173" s="19" t="s">
        <v>75</v>
      </c>
    </row>
    <row r="174" s="14" customFormat="1">
      <c r="A174" s="14"/>
      <c r="B174" s="243"/>
      <c r="C174" s="244"/>
      <c r="D174" s="234" t="s">
        <v>149</v>
      </c>
      <c r="E174" s="245" t="s">
        <v>246</v>
      </c>
      <c r="F174" s="246" t="s">
        <v>247</v>
      </c>
      <c r="G174" s="244"/>
      <c r="H174" s="247">
        <v>542.78999999999996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149</v>
      </c>
      <c r="AU174" s="253" t="s">
        <v>75</v>
      </c>
      <c r="AV174" s="14" t="s">
        <v>82</v>
      </c>
      <c r="AW174" s="14" t="s">
        <v>31</v>
      </c>
      <c r="AX174" s="14" t="s">
        <v>8</v>
      </c>
      <c r="AY174" s="253" t="s">
        <v>125</v>
      </c>
    </row>
    <row r="175" s="14" customFormat="1">
      <c r="A175" s="14"/>
      <c r="B175" s="243"/>
      <c r="C175" s="244"/>
      <c r="D175" s="234" t="s">
        <v>149</v>
      </c>
      <c r="E175" s="245" t="s">
        <v>248</v>
      </c>
      <c r="F175" s="246" t="s">
        <v>249</v>
      </c>
      <c r="G175" s="244"/>
      <c r="H175" s="247">
        <v>2488.8530000000001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149</v>
      </c>
      <c r="AU175" s="253" t="s">
        <v>75</v>
      </c>
      <c r="AV175" s="14" t="s">
        <v>82</v>
      </c>
      <c r="AW175" s="14" t="s">
        <v>31</v>
      </c>
      <c r="AX175" s="14" t="s">
        <v>8</v>
      </c>
      <c r="AY175" s="253" t="s">
        <v>125</v>
      </c>
    </row>
    <row r="176" s="15" customFormat="1">
      <c r="A176" s="15"/>
      <c r="B176" s="254"/>
      <c r="C176" s="255"/>
      <c r="D176" s="234" t="s">
        <v>149</v>
      </c>
      <c r="E176" s="256" t="s">
        <v>19</v>
      </c>
      <c r="F176" s="257" t="s">
        <v>153</v>
      </c>
      <c r="G176" s="255"/>
      <c r="H176" s="258">
        <v>3031.643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149</v>
      </c>
      <c r="AU176" s="264" t="s">
        <v>75</v>
      </c>
      <c r="AV176" s="15" t="s">
        <v>130</v>
      </c>
      <c r="AW176" s="15" t="s">
        <v>31</v>
      </c>
      <c r="AX176" s="15" t="s">
        <v>75</v>
      </c>
      <c r="AY176" s="264" t="s">
        <v>125</v>
      </c>
    </row>
    <row r="177" s="2" customFormat="1" ht="16.5" customHeight="1">
      <c r="A177" s="40"/>
      <c r="B177" s="41"/>
      <c r="C177" s="214" t="s">
        <v>250</v>
      </c>
      <c r="D177" s="214" t="s">
        <v>131</v>
      </c>
      <c r="E177" s="215" t="s">
        <v>251</v>
      </c>
      <c r="F177" s="216" t="s">
        <v>252</v>
      </c>
      <c r="G177" s="217" t="s">
        <v>156</v>
      </c>
      <c r="H177" s="218">
        <v>6.6500000000000004</v>
      </c>
      <c r="I177" s="219"/>
      <c r="J177" s="220">
        <f>ROUND(I177*H177,2)</f>
        <v>0</v>
      </c>
      <c r="K177" s="216" t="s">
        <v>135</v>
      </c>
      <c r="L177" s="46"/>
      <c r="M177" s="221" t="s">
        <v>19</v>
      </c>
      <c r="N177" s="222" t="s">
        <v>40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130</v>
      </c>
      <c r="AT177" s="225" t="s">
        <v>131</v>
      </c>
      <c r="AU177" s="225" t="s">
        <v>75</v>
      </c>
      <c r="AY177" s="19" t="s">
        <v>125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75</v>
      </c>
      <c r="BK177" s="226">
        <f>ROUND(I177*H177,2)</f>
        <v>0</v>
      </c>
      <c r="BL177" s="19" t="s">
        <v>130</v>
      </c>
      <c r="BM177" s="225" t="s">
        <v>253</v>
      </c>
    </row>
    <row r="178" s="2" customFormat="1">
      <c r="A178" s="40"/>
      <c r="B178" s="41"/>
      <c r="C178" s="42"/>
      <c r="D178" s="227" t="s">
        <v>137</v>
      </c>
      <c r="E178" s="42"/>
      <c r="F178" s="228" t="s">
        <v>254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137</v>
      </c>
      <c r="AU178" s="19" t="s">
        <v>75</v>
      </c>
    </row>
    <row r="179" s="14" customFormat="1">
      <c r="A179" s="14"/>
      <c r="B179" s="243"/>
      <c r="C179" s="244"/>
      <c r="D179" s="234" t="s">
        <v>149</v>
      </c>
      <c r="E179" s="245" t="s">
        <v>19</v>
      </c>
      <c r="F179" s="246" t="s">
        <v>255</v>
      </c>
      <c r="G179" s="244"/>
      <c r="H179" s="247">
        <v>0.52000000000000002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149</v>
      </c>
      <c r="AU179" s="253" t="s">
        <v>75</v>
      </c>
      <c r="AV179" s="14" t="s">
        <v>82</v>
      </c>
      <c r="AW179" s="14" t="s">
        <v>31</v>
      </c>
      <c r="AX179" s="14" t="s">
        <v>8</v>
      </c>
      <c r="AY179" s="253" t="s">
        <v>125</v>
      </c>
    </row>
    <row r="180" s="14" customFormat="1">
      <c r="A180" s="14"/>
      <c r="B180" s="243"/>
      <c r="C180" s="244"/>
      <c r="D180" s="234" t="s">
        <v>149</v>
      </c>
      <c r="E180" s="245" t="s">
        <v>19</v>
      </c>
      <c r="F180" s="246" t="s">
        <v>256</v>
      </c>
      <c r="G180" s="244"/>
      <c r="H180" s="247">
        <v>0.95999999999999996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149</v>
      </c>
      <c r="AU180" s="253" t="s">
        <v>75</v>
      </c>
      <c r="AV180" s="14" t="s">
        <v>82</v>
      </c>
      <c r="AW180" s="14" t="s">
        <v>31</v>
      </c>
      <c r="AX180" s="14" t="s">
        <v>8</v>
      </c>
      <c r="AY180" s="253" t="s">
        <v>125</v>
      </c>
    </row>
    <row r="181" s="14" customFormat="1">
      <c r="A181" s="14"/>
      <c r="B181" s="243"/>
      <c r="C181" s="244"/>
      <c r="D181" s="234" t="s">
        <v>149</v>
      </c>
      <c r="E181" s="245" t="s">
        <v>19</v>
      </c>
      <c r="F181" s="246" t="s">
        <v>257</v>
      </c>
      <c r="G181" s="244"/>
      <c r="H181" s="247">
        <v>1.1699999999999999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149</v>
      </c>
      <c r="AU181" s="253" t="s">
        <v>75</v>
      </c>
      <c r="AV181" s="14" t="s">
        <v>82</v>
      </c>
      <c r="AW181" s="14" t="s">
        <v>31</v>
      </c>
      <c r="AX181" s="14" t="s">
        <v>8</v>
      </c>
      <c r="AY181" s="253" t="s">
        <v>125</v>
      </c>
    </row>
    <row r="182" s="14" customFormat="1">
      <c r="A182" s="14"/>
      <c r="B182" s="243"/>
      <c r="C182" s="244"/>
      <c r="D182" s="234" t="s">
        <v>149</v>
      </c>
      <c r="E182" s="245" t="s">
        <v>19</v>
      </c>
      <c r="F182" s="246" t="s">
        <v>225</v>
      </c>
      <c r="G182" s="244"/>
      <c r="H182" s="247">
        <v>4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149</v>
      </c>
      <c r="AU182" s="253" t="s">
        <v>75</v>
      </c>
      <c r="AV182" s="14" t="s">
        <v>82</v>
      </c>
      <c r="AW182" s="14" t="s">
        <v>31</v>
      </c>
      <c r="AX182" s="14" t="s">
        <v>8</v>
      </c>
      <c r="AY182" s="253" t="s">
        <v>125</v>
      </c>
    </row>
    <row r="183" s="15" customFormat="1">
      <c r="A183" s="15"/>
      <c r="B183" s="254"/>
      <c r="C183" s="255"/>
      <c r="D183" s="234" t="s">
        <v>149</v>
      </c>
      <c r="E183" s="256" t="s">
        <v>19</v>
      </c>
      <c r="F183" s="257" t="s">
        <v>153</v>
      </c>
      <c r="G183" s="255"/>
      <c r="H183" s="258">
        <v>6.6500000000000004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149</v>
      </c>
      <c r="AU183" s="264" t="s">
        <v>75</v>
      </c>
      <c r="AV183" s="15" t="s">
        <v>130</v>
      </c>
      <c r="AW183" s="15" t="s">
        <v>31</v>
      </c>
      <c r="AX183" s="15" t="s">
        <v>75</v>
      </c>
      <c r="AY183" s="264" t="s">
        <v>125</v>
      </c>
    </row>
    <row r="184" s="2" customFormat="1" ht="16.5" customHeight="1">
      <c r="A184" s="40"/>
      <c r="B184" s="41"/>
      <c r="C184" s="214" t="s">
        <v>258</v>
      </c>
      <c r="D184" s="214" t="s">
        <v>131</v>
      </c>
      <c r="E184" s="215" t="s">
        <v>259</v>
      </c>
      <c r="F184" s="216" t="s">
        <v>260</v>
      </c>
      <c r="G184" s="217" t="s">
        <v>156</v>
      </c>
      <c r="H184" s="218">
        <v>31.960000000000001</v>
      </c>
      <c r="I184" s="219"/>
      <c r="J184" s="220">
        <f>ROUND(I184*H184,2)</f>
        <v>0</v>
      </c>
      <c r="K184" s="216" t="s">
        <v>135</v>
      </c>
      <c r="L184" s="46"/>
      <c r="M184" s="221" t="s">
        <v>19</v>
      </c>
      <c r="N184" s="222" t="s">
        <v>40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130</v>
      </c>
      <c r="AT184" s="225" t="s">
        <v>131</v>
      </c>
      <c r="AU184" s="225" t="s">
        <v>75</v>
      </c>
      <c r="AY184" s="19" t="s">
        <v>125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75</v>
      </c>
      <c r="BK184" s="226">
        <f>ROUND(I184*H184,2)</f>
        <v>0</v>
      </c>
      <c r="BL184" s="19" t="s">
        <v>130</v>
      </c>
      <c r="BM184" s="225" t="s">
        <v>261</v>
      </c>
    </row>
    <row r="185" s="2" customFormat="1">
      <c r="A185" s="40"/>
      <c r="B185" s="41"/>
      <c r="C185" s="42"/>
      <c r="D185" s="227" t="s">
        <v>137</v>
      </c>
      <c r="E185" s="42"/>
      <c r="F185" s="228" t="s">
        <v>262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137</v>
      </c>
      <c r="AU185" s="19" t="s">
        <v>75</v>
      </c>
    </row>
    <row r="186" s="14" customFormat="1">
      <c r="A186" s="14"/>
      <c r="B186" s="243"/>
      <c r="C186" s="244"/>
      <c r="D186" s="234" t="s">
        <v>149</v>
      </c>
      <c r="E186" s="245" t="s">
        <v>263</v>
      </c>
      <c r="F186" s="246" t="s">
        <v>264</v>
      </c>
      <c r="G186" s="244"/>
      <c r="H186" s="247">
        <v>6.7199999999999998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149</v>
      </c>
      <c r="AU186" s="253" t="s">
        <v>75</v>
      </c>
      <c r="AV186" s="14" t="s">
        <v>82</v>
      </c>
      <c r="AW186" s="14" t="s">
        <v>31</v>
      </c>
      <c r="AX186" s="14" t="s">
        <v>8</v>
      </c>
      <c r="AY186" s="253" t="s">
        <v>125</v>
      </c>
    </row>
    <row r="187" s="14" customFormat="1">
      <c r="A187" s="14"/>
      <c r="B187" s="243"/>
      <c r="C187" s="244"/>
      <c r="D187" s="234" t="s">
        <v>149</v>
      </c>
      <c r="E187" s="245" t="s">
        <v>265</v>
      </c>
      <c r="F187" s="246" t="s">
        <v>266</v>
      </c>
      <c r="G187" s="244"/>
      <c r="H187" s="247">
        <v>25.239999999999998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149</v>
      </c>
      <c r="AU187" s="253" t="s">
        <v>75</v>
      </c>
      <c r="AV187" s="14" t="s">
        <v>82</v>
      </c>
      <c r="AW187" s="14" t="s">
        <v>31</v>
      </c>
      <c r="AX187" s="14" t="s">
        <v>8</v>
      </c>
      <c r="AY187" s="253" t="s">
        <v>125</v>
      </c>
    </row>
    <row r="188" s="15" customFormat="1">
      <c r="A188" s="15"/>
      <c r="B188" s="254"/>
      <c r="C188" s="255"/>
      <c r="D188" s="234" t="s">
        <v>149</v>
      </c>
      <c r="E188" s="256" t="s">
        <v>19</v>
      </c>
      <c r="F188" s="257" t="s">
        <v>153</v>
      </c>
      <c r="G188" s="255"/>
      <c r="H188" s="258">
        <v>31.959999999999997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149</v>
      </c>
      <c r="AU188" s="264" t="s">
        <v>75</v>
      </c>
      <c r="AV188" s="15" t="s">
        <v>130</v>
      </c>
      <c r="AW188" s="15" t="s">
        <v>31</v>
      </c>
      <c r="AX188" s="15" t="s">
        <v>75</v>
      </c>
      <c r="AY188" s="264" t="s">
        <v>125</v>
      </c>
    </row>
    <row r="189" s="2" customFormat="1" ht="16.5" customHeight="1">
      <c r="A189" s="40"/>
      <c r="B189" s="41"/>
      <c r="C189" s="265" t="s">
        <v>267</v>
      </c>
      <c r="D189" s="265" t="s">
        <v>234</v>
      </c>
      <c r="E189" s="266" t="s">
        <v>268</v>
      </c>
      <c r="F189" s="267" t="s">
        <v>269</v>
      </c>
      <c r="G189" s="268" t="s">
        <v>237</v>
      </c>
      <c r="H189" s="269">
        <v>50.472000000000001</v>
      </c>
      <c r="I189" s="270"/>
      <c r="J189" s="271">
        <f>ROUND(I189*H189,2)</f>
        <v>0</v>
      </c>
      <c r="K189" s="267" t="s">
        <v>19</v>
      </c>
      <c r="L189" s="272"/>
      <c r="M189" s="273" t="s">
        <v>19</v>
      </c>
      <c r="N189" s="274" t="s">
        <v>40</v>
      </c>
      <c r="O189" s="86"/>
      <c r="P189" s="223">
        <f>O189*H189</f>
        <v>0</v>
      </c>
      <c r="Q189" s="223">
        <v>1</v>
      </c>
      <c r="R189" s="223">
        <f>Q189*H189</f>
        <v>50.472000000000001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189</v>
      </c>
      <c r="AT189" s="225" t="s">
        <v>234</v>
      </c>
      <c r="AU189" s="225" t="s">
        <v>75</v>
      </c>
      <c r="AY189" s="19" t="s">
        <v>125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75</v>
      </c>
      <c r="BK189" s="226">
        <f>ROUND(I189*H189,2)</f>
        <v>0</v>
      </c>
      <c r="BL189" s="19" t="s">
        <v>130</v>
      </c>
      <c r="BM189" s="225" t="s">
        <v>270</v>
      </c>
    </row>
    <row r="190" s="14" customFormat="1">
      <c r="A190" s="14"/>
      <c r="B190" s="243"/>
      <c r="C190" s="244"/>
      <c r="D190" s="234" t="s">
        <v>149</v>
      </c>
      <c r="E190" s="245" t="s">
        <v>271</v>
      </c>
      <c r="F190" s="246" t="s">
        <v>272</v>
      </c>
      <c r="G190" s="244"/>
      <c r="H190" s="247">
        <v>50.472000000000001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149</v>
      </c>
      <c r="AU190" s="253" t="s">
        <v>75</v>
      </c>
      <c r="AV190" s="14" t="s">
        <v>82</v>
      </c>
      <c r="AW190" s="14" t="s">
        <v>31</v>
      </c>
      <c r="AX190" s="14" t="s">
        <v>8</v>
      </c>
      <c r="AY190" s="253" t="s">
        <v>125</v>
      </c>
    </row>
    <row r="191" s="15" customFormat="1">
      <c r="A191" s="15"/>
      <c r="B191" s="254"/>
      <c r="C191" s="255"/>
      <c r="D191" s="234" t="s">
        <v>149</v>
      </c>
      <c r="E191" s="256" t="s">
        <v>19</v>
      </c>
      <c r="F191" s="257" t="s">
        <v>153</v>
      </c>
      <c r="G191" s="255"/>
      <c r="H191" s="258">
        <v>50.472000000000001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149</v>
      </c>
      <c r="AU191" s="264" t="s">
        <v>75</v>
      </c>
      <c r="AV191" s="15" t="s">
        <v>130</v>
      </c>
      <c r="AW191" s="15" t="s">
        <v>31</v>
      </c>
      <c r="AX191" s="15" t="s">
        <v>75</v>
      </c>
      <c r="AY191" s="264" t="s">
        <v>125</v>
      </c>
    </row>
    <row r="192" s="2" customFormat="1" ht="16.5" customHeight="1">
      <c r="A192" s="40"/>
      <c r="B192" s="41"/>
      <c r="C192" s="214" t="s">
        <v>273</v>
      </c>
      <c r="D192" s="214" t="s">
        <v>131</v>
      </c>
      <c r="E192" s="215" t="s">
        <v>274</v>
      </c>
      <c r="F192" s="216" t="s">
        <v>275</v>
      </c>
      <c r="G192" s="217" t="s">
        <v>146</v>
      </c>
      <c r="H192" s="218">
        <v>1030.4000000000001</v>
      </c>
      <c r="I192" s="219"/>
      <c r="J192" s="220">
        <f>ROUND(I192*H192,2)</f>
        <v>0</v>
      </c>
      <c r="K192" s="216" t="s">
        <v>135</v>
      </c>
      <c r="L192" s="46"/>
      <c r="M192" s="221" t="s">
        <v>19</v>
      </c>
      <c r="N192" s="222" t="s">
        <v>40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130</v>
      </c>
      <c r="AT192" s="225" t="s">
        <v>131</v>
      </c>
      <c r="AU192" s="225" t="s">
        <v>75</v>
      </c>
      <c r="AY192" s="19" t="s">
        <v>125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75</v>
      </c>
      <c r="BK192" s="226">
        <f>ROUND(I192*H192,2)</f>
        <v>0</v>
      </c>
      <c r="BL192" s="19" t="s">
        <v>130</v>
      </c>
      <c r="BM192" s="225" t="s">
        <v>276</v>
      </c>
    </row>
    <row r="193" s="2" customFormat="1">
      <c r="A193" s="40"/>
      <c r="B193" s="41"/>
      <c r="C193" s="42"/>
      <c r="D193" s="227" t="s">
        <v>137</v>
      </c>
      <c r="E193" s="42"/>
      <c r="F193" s="228" t="s">
        <v>277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137</v>
      </c>
      <c r="AU193" s="19" t="s">
        <v>75</v>
      </c>
    </row>
    <row r="194" s="14" customFormat="1">
      <c r="A194" s="14"/>
      <c r="B194" s="243"/>
      <c r="C194" s="244"/>
      <c r="D194" s="234" t="s">
        <v>149</v>
      </c>
      <c r="E194" s="245" t="s">
        <v>19</v>
      </c>
      <c r="F194" s="246" t="s">
        <v>278</v>
      </c>
      <c r="G194" s="244"/>
      <c r="H194" s="247">
        <v>1030.4000000000001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149</v>
      </c>
      <c r="AU194" s="253" t="s">
        <v>75</v>
      </c>
      <c r="AV194" s="14" t="s">
        <v>82</v>
      </c>
      <c r="AW194" s="14" t="s">
        <v>31</v>
      </c>
      <c r="AX194" s="14" t="s">
        <v>75</v>
      </c>
      <c r="AY194" s="253" t="s">
        <v>125</v>
      </c>
    </row>
    <row r="195" s="2" customFormat="1" ht="16.5" customHeight="1">
      <c r="A195" s="40"/>
      <c r="B195" s="41"/>
      <c r="C195" s="265" t="s">
        <v>279</v>
      </c>
      <c r="D195" s="265" t="s">
        <v>234</v>
      </c>
      <c r="E195" s="266" t="s">
        <v>280</v>
      </c>
      <c r="F195" s="267" t="s">
        <v>281</v>
      </c>
      <c r="G195" s="268" t="s">
        <v>282</v>
      </c>
      <c r="H195" s="269">
        <v>30.911999999999999</v>
      </c>
      <c r="I195" s="270"/>
      <c r="J195" s="271">
        <f>ROUND(I195*H195,2)</f>
        <v>0</v>
      </c>
      <c r="K195" s="267" t="s">
        <v>135</v>
      </c>
      <c r="L195" s="272"/>
      <c r="M195" s="273" t="s">
        <v>19</v>
      </c>
      <c r="N195" s="274" t="s">
        <v>40</v>
      </c>
      <c r="O195" s="86"/>
      <c r="P195" s="223">
        <f>O195*H195</f>
        <v>0</v>
      </c>
      <c r="Q195" s="223">
        <v>0.001</v>
      </c>
      <c r="R195" s="223">
        <f>Q195*H195</f>
        <v>0.030911999999999999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189</v>
      </c>
      <c r="AT195" s="225" t="s">
        <v>234</v>
      </c>
      <c r="AU195" s="225" t="s">
        <v>75</v>
      </c>
      <c r="AY195" s="19" t="s">
        <v>125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75</v>
      </c>
      <c r="BK195" s="226">
        <f>ROUND(I195*H195,2)</f>
        <v>0</v>
      </c>
      <c r="BL195" s="19" t="s">
        <v>130</v>
      </c>
      <c r="BM195" s="225" t="s">
        <v>283</v>
      </c>
    </row>
    <row r="196" s="14" customFormat="1">
      <c r="A196" s="14"/>
      <c r="B196" s="243"/>
      <c r="C196" s="244"/>
      <c r="D196" s="234" t="s">
        <v>149</v>
      </c>
      <c r="E196" s="245" t="s">
        <v>284</v>
      </c>
      <c r="F196" s="246" t="s">
        <v>285</v>
      </c>
      <c r="G196" s="244"/>
      <c r="H196" s="247">
        <v>30.911999999999999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149</v>
      </c>
      <c r="AU196" s="253" t="s">
        <v>75</v>
      </c>
      <c r="AV196" s="14" t="s">
        <v>82</v>
      </c>
      <c r="AW196" s="14" t="s">
        <v>31</v>
      </c>
      <c r="AX196" s="14" t="s">
        <v>75</v>
      </c>
      <c r="AY196" s="253" t="s">
        <v>125</v>
      </c>
    </row>
    <row r="197" s="2" customFormat="1" ht="16.5" customHeight="1">
      <c r="A197" s="40"/>
      <c r="B197" s="41"/>
      <c r="C197" s="214" t="s">
        <v>286</v>
      </c>
      <c r="D197" s="214" t="s">
        <v>131</v>
      </c>
      <c r="E197" s="215" t="s">
        <v>287</v>
      </c>
      <c r="F197" s="216" t="s">
        <v>288</v>
      </c>
      <c r="G197" s="217" t="s">
        <v>146</v>
      </c>
      <c r="H197" s="218">
        <v>1030.4000000000001</v>
      </c>
      <c r="I197" s="219"/>
      <c r="J197" s="220">
        <f>ROUND(I197*H197,2)</f>
        <v>0</v>
      </c>
      <c r="K197" s="216" t="s">
        <v>135</v>
      </c>
      <c r="L197" s="46"/>
      <c r="M197" s="221" t="s">
        <v>19</v>
      </c>
      <c r="N197" s="222" t="s">
        <v>40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130</v>
      </c>
      <c r="AT197" s="225" t="s">
        <v>131</v>
      </c>
      <c r="AU197" s="225" t="s">
        <v>75</v>
      </c>
      <c r="AY197" s="19" t="s">
        <v>125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75</v>
      </c>
      <c r="BK197" s="226">
        <f>ROUND(I197*H197,2)</f>
        <v>0</v>
      </c>
      <c r="BL197" s="19" t="s">
        <v>130</v>
      </c>
      <c r="BM197" s="225" t="s">
        <v>289</v>
      </c>
    </row>
    <row r="198" s="2" customFormat="1">
      <c r="A198" s="40"/>
      <c r="B198" s="41"/>
      <c r="C198" s="42"/>
      <c r="D198" s="227" t="s">
        <v>137</v>
      </c>
      <c r="E198" s="42"/>
      <c r="F198" s="228" t="s">
        <v>290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137</v>
      </c>
      <c r="AU198" s="19" t="s">
        <v>75</v>
      </c>
    </row>
    <row r="199" s="14" customFormat="1">
      <c r="A199" s="14"/>
      <c r="B199" s="243"/>
      <c r="C199" s="244"/>
      <c r="D199" s="234" t="s">
        <v>149</v>
      </c>
      <c r="E199" s="245" t="s">
        <v>19</v>
      </c>
      <c r="F199" s="246" t="s">
        <v>291</v>
      </c>
      <c r="G199" s="244"/>
      <c r="H199" s="247">
        <v>1030.4000000000001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149</v>
      </c>
      <c r="AU199" s="253" t="s">
        <v>75</v>
      </c>
      <c r="AV199" s="14" t="s">
        <v>82</v>
      </c>
      <c r="AW199" s="14" t="s">
        <v>31</v>
      </c>
      <c r="AX199" s="14" t="s">
        <v>75</v>
      </c>
      <c r="AY199" s="253" t="s">
        <v>125</v>
      </c>
    </row>
    <row r="200" s="2" customFormat="1" ht="16.5" customHeight="1">
      <c r="A200" s="40"/>
      <c r="B200" s="41"/>
      <c r="C200" s="265" t="s">
        <v>7</v>
      </c>
      <c r="D200" s="265" t="s">
        <v>234</v>
      </c>
      <c r="E200" s="266" t="s">
        <v>292</v>
      </c>
      <c r="F200" s="267" t="s">
        <v>293</v>
      </c>
      <c r="G200" s="268" t="s">
        <v>237</v>
      </c>
      <c r="H200" s="269">
        <v>278.20800000000003</v>
      </c>
      <c r="I200" s="270"/>
      <c r="J200" s="271">
        <f>ROUND(I200*H200,2)</f>
        <v>0</v>
      </c>
      <c r="K200" s="267" t="s">
        <v>135</v>
      </c>
      <c r="L200" s="272"/>
      <c r="M200" s="273" t="s">
        <v>19</v>
      </c>
      <c r="N200" s="274" t="s">
        <v>40</v>
      </c>
      <c r="O200" s="86"/>
      <c r="P200" s="223">
        <f>O200*H200</f>
        <v>0</v>
      </c>
      <c r="Q200" s="223">
        <v>1</v>
      </c>
      <c r="R200" s="223">
        <f>Q200*H200</f>
        <v>278.20800000000003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189</v>
      </c>
      <c r="AT200" s="225" t="s">
        <v>234</v>
      </c>
      <c r="AU200" s="225" t="s">
        <v>75</v>
      </c>
      <c r="AY200" s="19" t="s">
        <v>125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75</v>
      </c>
      <c r="BK200" s="226">
        <f>ROUND(I200*H200,2)</f>
        <v>0</v>
      </c>
      <c r="BL200" s="19" t="s">
        <v>130</v>
      </c>
      <c r="BM200" s="225" t="s">
        <v>294</v>
      </c>
    </row>
    <row r="201" s="14" customFormat="1">
      <c r="A201" s="14"/>
      <c r="B201" s="243"/>
      <c r="C201" s="244"/>
      <c r="D201" s="234" t="s">
        <v>149</v>
      </c>
      <c r="E201" s="245" t="s">
        <v>295</v>
      </c>
      <c r="F201" s="246" t="s">
        <v>296</v>
      </c>
      <c r="G201" s="244"/>
      <c r="H201" s="247">
        <v>278.20800000000003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149</v>
      </c>
      <c r="AU201" s="253" t="s">
        <v>75</v>
      </c>
      <c r="AV201" s="14" t="s">
        <v>82</v>
      </c>
      <c r="AW201" s="14" t="s">
        <v>31</v>
      </c>
      <c r="AX201" s="14" t="s">
        <v>8</v>
      </c>
      <c r="AY201" s="253" t="s">
        <v>125</v>
      </c>
    </row>
    <row r="202" s="15" customFormat="1">
      <c r="A202" s="15"/>
      <c r="B202" s="254"/>
      <c r="C202" s="255"/>
      <c r="D202" s="234" t="s">
        <v>149</v>
      </c>
      <c r="E202" s="256" t="s">
        <v>19</v>
      </c>
      <c r="F202" s="257" t="s">
        <v>153</v>
      </c>
      <c r="G202" s="255"/>
      <c r="H202" s="258">
        <v>278.20800000000003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149</v>
      </c>
      <c r="AU202" s="264" t="s">
        <v>75</v>
      </c>
      <c r="AV202" s="15" t="s">
        <v>130</v>
      </c>
      <c r="AW202" s="15" t="s">
        <v>31</v>
      </c>
      <c r="AX202" s="15" t="s">
        <v>75</v>
      </c>
      <c r="AY202" s="264" t="s">
        <v>125</v>
      </c>
    </row>
    <row r="203" s="2" customFormat="1" ht="16.5" customHeight="1">
      <c r="A203" s="40"/>
      <c r="B203" s="41"/>
      <c r="C203" s="214" t="s">
        <v>297</v>
      </c>
      <c r="D203" s="214" t="s">
        <v>131</v>
      </c>
      <c r="E203" s="215" t="s">
        <v>298</v>
      </c>
      <c r="F203" s="216" t="s">
        <v>299</v>
      </c>
      <c r="G203" s="217" t="s">
        <v>134</v>
      </c>
      <c r="H203" s="218">
        <v>8</v>
      </c>
      <c r="I203" s="219"/>
      <c r="J203" s="220">
        <f>ROUND(I203*H203,2)</f>
        <v>0</v>
      </c>
      <c r="K203" s="216" t="s">
        <v>135</v>
      </c>
      <c r="L203" s="46"/>
      <c r="M203" s="221" t="s">
        <v>19</v>
      </c>
      <c r="N203" s="222" t="s">
        <v>40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130</v>
      </c>
      <c r="AT203" s="225" t="s">
        <v>131</v>
      </c>
      <c r="AU203" s="225" t="s">
        <v>75</v>
      </c>
      <c r="AY203" s="19" t="s">
        <v>125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75</v>
      </c>
      <c r="BK203" s="226">
        <f>ROUND(I203*H203,2)</f>
        <v>0</v>
      </c>
      <c r="BL203" s="19" t="s">
        <v>130</v>
      </c>
      <c r="BM203" s="225" t="s">
        <v>300</v>
      </c>
    </row>
    <row r="204" s="2" customFormat="1">
      <c r="A204" s="40"/>
      <c r="B204" s="41"/>
      <c r="C204" s="42"/>
      <c r="D204" s="227" t="s">
        <v>137</v>
      </c>
      <c r="E204" s="42"/>
      <c r="F204" s="228" t="s">
        <v>301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137</v>
      </c>
      <c r="AU204" s="19" t="s">
        <v>75</v>
      </c>
    </row>
    <row r="205" s="14" customFormat="1">
      <c r="A205" s="14"/>
      <c r="B205" s="243"/>
      <c r="C205" s="244"/>
      <c r="D205" s="234" t="s">
        <v>149</v>
      </c>
      <c r="E205" s="245" t="s">
        <v>19</v>
      </c>
      <c r="F205" s="246" t="s">
        <v>302</v>
      </c>
      <c r="G205" s="244"/>
      <c r="H205" s="247">
        <v>8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149</v>
      </c>
      <c r="AU205" s="253" t="s">
        <v>75</v>
      </c>
      <c r="AV205" s="14" t="s">
        <v>82</v>
      </c>
      <c r="AW205" s="14" t="s">
        <v>31</v>
      </c>
      <c r="AX205" s="14" t="s">
        <v>75</v>
      </c>
      <c r="AY205" s="253" t="s">
        <v>125</v>
      </c>
    </row>
    <row r="206" s="2" customFormat="1" ht="16.5" customHeight="1">
      <c r="A206" s="40"/>
      <c r="B206" s="41"/>
      <c r="C206" s="265" t="s">
        <v>303</v>
      </c>
      <c r="D206" s="265" t="s">
        <v>234</v>
      </c>
      <c r="E206" s="266" t="s">
        <v>304</v>
      </c>
      <c r="F206" s="267" t="s">
        <v>305</v>
      </c>
      <c r="G206" s="268" t="s">
        <v>134</v>
      </c>
      <c r="H206" s="269">
        <v>8</v>
      </c>
      <c r="I206" s="270"/>
      <c r="J206" s="271">
        <f>ROUND(I206*H206,2)</f>
        <v>0</v>
      </c>
      <c r="K206" s="267" t="s">
        <v>19</v>
      </c>
      <c r="L206" s="272"/>
      <c r="M206" s="273" t="s">
        <v>19</v>
      </c>
      <c r="N206" s="274" t="s">
        <v>40</v>
      </c>
      <c r="O206" s="86"/>
      <c r="P206" s="223">
        <f>O206*H206</f>
        <v>0</v>
      </c>
      <c r="Q206" s="223">
        <v>3.0000000000000001E-05</v>
      </c>
      <c r="R206" s="223">
        <f>Q206*H206</f>
        <v>0.00024000000000000001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189</v>
      </c>
      <c r="AT206" s="225" t="s">
        <v>234</v>
      </c>
      <c r="AU206" s="225" t="s">
        <v>75</v>
      </c>
      <c r="AY206" s="19" t="s">
        <v>125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75</v>
      </c>
      <c r="BK206" s="226">
        <f>ROUND(I206*H206,2)</f>
        <v>0</v>
      </c>
      <c r="BL206" s="19" t="s">
        <v>130</v>
      </c>
      <c r="BM206" s="225" t="s">
        <v>306</v>
      </c>
    </row>
    <row r="207" s="14" customFormat="1">
      <c r="A207" s="14"/>
      <c r="B207" s="243"/>
      <c r="C207" s="244"/>
      <c r="D207" s="234" t="s">
        <v>149</v>
      </c>
      <c r="E207" s="245" t="s">
        <v>19</v>
      </c>
      <c r="F207" s="246" t="s">
        <v>302</v>
      </c>
      <c r="G207" s="244"/>
      <c r="H207" s="247">
        <v>8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149</v>
      </c>
      <c r="AU207" s="253" t="s">
        <v>75</v>
      </c>
      <c r="AV207" s="14" t="s">
        <v>82</v>
      </c>
      <c r="AW207" s="14" t="s">
        <v>31</v>
      </c>
      <c r="AX207" s="14" t="s">
        <v>75</v>
      </c>
      <c r="AY207" s="253" t="s">
        <v>125</v>
      </c>
    </row>
    <row r="208" s="2" customFormat="1" ht="21.75" customHeight="1">
      <c r="A208" s="40"/>
      <c r="B208" s="41"/>
      <c r="C208" s="214" t="s">
        <v>307</v>
      </c>
      <c r="D208" s="214" t="s">
        <v>131</v>
      </c>
      <c r="E208" s="215" t="s">
        <v>308</v>
      </c>
      <c r="F208" s="216" t="s">
        <v>309</v>
      </c>
      <c r="G208" s="217" t="s">
        <v>134</v>
      </c>
      <c r="H208" s="218">
        <v>24</v>
      </c>
      <c r="I208" s="219"/>
      <c r="J208" s="220">
        <f>ROUND(I208*H208,2)</f>
        <v>0</v>
      </c>
      <c r="K208" s="216" t="s">
        <v>135</v>
      </c>
      <c r="L208" s="46"/>
      <c r="M208" s="221" t="s">
        <v>19</v>
      </c>
      <c r="N208" s="222" t="s">
        <v>40</v>
      </c>
      <c r="O208" s="86"/>
      <c r="P208" s="223">
        <f>O208*H208</f>
        <v>0</v>
      </c>
      <c r="Q208" s="223">
        <v>5.0000000000000002E-05</v>
      </c>
      <c r="R208" s="223">
        <f>Q208*H208</f>
        <v>0.0012000000000000001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130</v>
      </c>
      <c r="AT208" s="225" t="s">
        <v>131</v>
      </c>
      <c r="AU208" s="225" t="s">
        <v>75</v>
      </c>
      <c r="AY208" s="19" t="s">
        <v>125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75</v>
      </c>
      <c r="BK208" s="226">
        <f>ROUND(I208*H208,2)</f>
        <v>0</v>
      </c>
      <c r="BL208" s="19" t="s">
        <v>130</v>
      </c>
      <c r="BM208" s="225" t="s">
        <v>310</v>
      </c>
    </row>
    <row r="209" s="2" customFormat="1">
      <c r="A209" s="40"/>
      <c r="B209" s="41"/>
      <c r="C209" s="42"/>
      <c r="D209" s="227" t="s">
        <v>137</v>
      </c>
      <c r="E209" s="42"/>
      <c r="F209" s="228" t="s">
        <v>311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137</v>
      </c>
      <c r="AU209" s="19" t="s">
        <v>75</v>
      </c>
    </row>
    <row r="210" s="14" customFormat="1">
      <c r="A210" s="14"/>
      <c r="B210" s="243"/>
      <c r="C210" s="244"/>
      <c r="D210" s="234" t="s">
        <v>149</v>
      </c>
      <c r="E210" s="245" t="s">
        <v>19</v>
      </c>
      <c r="F210" s="246" t="s">
        <v>312</v>
      </c>
      <c r="G210" s="244"/>
      <c r="H210" s="247">
        <v>24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149</v>
      </c>
      <c r="AU210" s="253" t="s">
        <v>75</v>
      </c>
      <c r="AV210" s="14" t="s">
        <v>82</v>
      </c>
      <c r="AW210" s="14" t="s">
        <v>31</v>
      </c>
      <c r="AX210" s="14" t="s">
        <v>75</v>
      </c>
      <c r="AY210" s="253" t="s">
        <v>125</v>
      </c>
    </row>
    <row r="211" s="2" customFormat="1" ht="16.5" customHeight="1">
      <c r="A211" s="40"/>
      <c r="B211" s="41"/>
      <c r="C211" s="214" t="s">
        <v>313</v>
      </c>
      <c r="D211" s="214" t="s">
        <v>131</v>
      </c>
      <c r="E211" s="215" t="s">
        <v>314</v>
      </c>
      <c r="F211" s="216" t="s">
        <v>315</v>
      </c>
      <c r="G211" s="217" t="s">
        <v>134</v>
      </c>
      <c r="H211" s="218">
        <v>8</v>
      </c>
      <c r="I211" s="219"/>
      <c r="J211" s="220">
        <f>ROUND(I211*H211,2)</f>
        <v>0</v>
      </c>
      <c r="K211" s="216" t="s">
        <v>135</v>
      </c>
      <c r="L211" s="46"/>
      <c r="M211" s="221" t="s">
        <v>19</v>
      </c>
      <c r="N211" s="222" t="s">
        <v>40</v>
      </c>
      <c r="O211" s="86"/>
      <c r="P211" s="223">
        <f>O211*H211</f>
        <v>0</v>
      </c>
      <c r="Q211" s="223">
        <v>0.0020799999999999998</v>
      </c>
      <c r="R211" s="223">
        <f>Q211*H211</f>
        <v>0.016639999999999999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130</v>
      </c>
      <c r="AT211" s="225" t="s">
        <v>131</v>
      </c>
      <c r="AU211" s="225" t="s">
        <v>75</v>
      </c>
      <c r="AY211" s="19" t="s">
        <v>125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75</v>
      </c>
      <c r="BK211" s="226">
        <f>ROUND(I211*H211,2)</f>
        <v>0</v>
      </c>
      <c r="BL211" s="19" t="s">
        <v>130</v>
      </c>
      <c r="BM211" s="225" t="s">
        <v>316</v>
      </c>
    </row>
    <row r="212" s="2" customFormat="1">
      <c r="A212" s="40"/>
      <c r="B212" s="41"/>
      <c r="C212" s="42"/>
      <c r="D212" s="227" t="s">
        <v>137</v>
      </c>
      <c r="E212" s="42"/>
      <c r="F212" s="228" t="s">
        <v>317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137</v>
      </c>
      <c r="AU212" s="19" t="s">
        <v>75</v>
      </c>
    </row>
    <row r="213" s="14" customFormat="1">
      <c r="A213" s="14"/>
      <c r="B213" s="243"/>
      <c r="C213" s="244"/>
      <c r="D213" s="234" t="s">
        <v>149</v>
      </c>
      <c r="E213" s="245" t="s">
        <v>19</v>
      </c>
      <c r="F213" s="246" t="s">
        <v>302</v>
      </c>
      <c r="G213" s="244"/>
      <c r="H213" s="247">
        <v>8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149</v>
      </c>
      <c r="AU213" s="253" t="s">
        <v>75</v>
      </c>
      <c r="AV213" s="14" t="s">
        <v>82</v>
      </c>
      <c r="AW213" s="14" t="s">
        <v>31</v>
      </c>
      <c r="AX213" s="14" t="s">
        <v>75</v>
      </c>
      <c r="AY213" s="253" t="s">
        <v>125</v>
      </c>
    </row>
    <row r="214" s="2" customFormat="1" ht="16.5" customHeight="1">
      <c r="A214" s="40"/>
      <c r="B214" s="41"/>
      <c r="C214" s="265" t="s">
        <v>318</v>
      </c>
      <c r="D214" s="265" t="s">
        <v>234</v>
      </c>
      <c r="E214" s="266" t="s">
        <v>319</v>
      </c>
      <c r="F214" s="267" t="s">
        <v>320</v>
      </c>
      <c r="G214" s="268" t="s">
        <v>134</v>
      </c>
      <c r="H214" s="269">
        <v>24</v>
      </c>
      <c r="I214" s="270"/>
      <c r="J214" s="271">
        <f>ROUND(I214*H214,2)</f>
        <v>0</v>
      </c>
      <c r="K214" s="267" t="s">
        <v>135</v>
      </c>
      <c r="L214" s="272"/>
      <c r="M214" s="273" t="s">
        <v>19</v>
      </c>
      <c r="N214" s="274" t="s">
        <v>40</v>
      </c>
      <c r="O214" s="86"/>
      <c r="P214" s="223">
        <f>O214*H214</f>
        <v>0</v>
      </c>
      <c r="Q214" s="223">
        <v>0.0047200000000000002</v>
      </c>
      <c r="R214" s="223">
        <f>Q214*H214</f>
        <v>0.11328000000000001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189</v>
      </c>
      <c r="AT214" s="225" t="s">
        <v>234</v>
      </c>
      <c r="AU214" s="225" t="s">
        <v>75</v>
      </c>
      <c r="AY214" s="19" t="s">
        <v>125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75</v>
      </c>
      <c r="BK214" s="226">
        <f>ROUND(I214*H214,2)</f>
        <v>0</v>
      </c>
      <c r="BL214" s="19" t="s">
        <v>130</v>
      </c>
      <c r="BM214" s="225" t="s">
        <v>321</v>
      </c>
    </row>
    <row r="215" s="14" customFormat="1">
      <c r="A215" s="14"/>
      <c r="B215" s="243"/>
      <c r="C215" s="244"/>
      <c r="D215" s="234" t="s">
        <v>149</v>
      </c>
      <c r="E215" s="245" t="s">
        <v>19</v>
      </c>
      <c r="F215" s="246" t="s">
        <v>312</v>
      </c>
      <c r="G215" s="244"/>
      <c r="H215" s="247">
        <v>24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149</v>
      </c>
      <c r="AU215" s="253" t="s">
        <v>75</v>
      </c>
      <c r="AV215" s="14" t="s">
        <v>82</v>
      </c>
      <c r="AW215" s="14" t="s">
        <v>31</v>
      </c>
      <c r="AX215" s="14" t="s">
        <v>75</v>
      </c>
      <c r="AY215" s="253" t="s">
        <v>125</v>
      </c>
    </row>
    <row r="216" s="12" customFormat="1" ht="25.92" customHeight="1">
      <c r="A216" s="12"/>
      <c r="B216" s="198"/>
      <c r="C216" s="199"/>
      <c r="D216" s="200" t="s">
        <v>68</v>
      </c>
      <c r="E216" s="201" t="s">
        <v>322</v>
      </c>
      <c r="F216" s="201" t="s">
        <v>323</v>
      </c>
      <c r="G216" s="199"/>
      <c r="H216" s="199"/>
      <c r="I216" s="202"/>
      <c r="J216" s="203">
        <f>BK216</f>
        <v>0</v>
      </c>
      <c r="K216" s="199"/>
      <c r="L216" s="204"/>
      <c r="M216" s="205"/>
      <c r="N216" s="206"/>
      <c r="O216" s="206"/>
      <c r="P216" s="207">
        <f>SUM(P217:P224)</f>
        <v>0</v>
      </c>
      <c r="Q216" s="206"/>
      <c r="R216" s="207">
        <f>SUM(R217:R224)</f>
        <v>57.475480699999991</v>
      </c>
      <c r="S216" s="206"/>
      <c r="T216" s="208">
        <f>SUM(T217:T224)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130</v>
      </c>
      <c r="AT216" s="210" t="s">
        <v>68</v>
      </c>
      <c r="AU216" s="210" t="s">
        <v>8</v>
      </c>
      <c r="AY216" s="209" t="s">
        <v>125</v>
      </c>
      <c r="BK216" s="211">
        <f>SUM(BK217:BK224)</f>
        <v>0</v>
      </c>
    </row>
    <row r="217" s="2" customFormat="1" ht="16.5" customHeight="1">
      <c r="A217" s="40"/>
      <c r="B217" s="41"/>
      <c r="C217" s="214" t="s">
        <v>324</v>
      </c>
      <c r="D217" s="214" t="s">
        <v>131</v>
      </c>
      <c r="E217" s="215" t="s">
        <v>325</v>
      </c>
      <c r="F217" s="216" t="s">
        <v>326</v>
      </c>
      <c r="G217" s="217" t="s">
        <v>146</v>
      </c>
      <c r="H217" s="218">
        <v>420.60000000000002</v>
      </c>
      <c r="I217" s="219"/>
      <c r="J217" s="220">
        <f>ROUND(I217*H217,2)</f>
        <v>0</v>
      </c>
      <c r="K217" s="216" t="s">
        <v>135</v>
      </c>
      <c r="L217" s="46"/>
      <c r="M217" s="221" t="s">
        <v>19</v>
      </c>
      <c r="N217" s="222" t="s">
        <v>40</v>
      </c>
      <c r="O217" s="86"/>
      <c r="P217" s="223">
        <f>O217*H217</f>
        <v>0</v>
      </c>
      <c r="Q217" s="223">
        <v>0.00017000000000000001</v>
      </c>
      <c r="R217" s="223">
        <f>Q217*H217</f>
        <v>0.07150200000000001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130</v>
      </c>
      <c r="AT217" s="225" t="s">
        <v>131</v>
      </c>
      <c r="AU217" s="225" t="s">
        <v>75</v>
      </c>
      <c r="AY217" s="19" t="s">
        <v>125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75</v>
      </c>
      <c r="BK217" s="226">
        <f>ROUND(I217*H217,2)</f>
        <v>0</v>
      </c>
      <c r="BL217" s="19" t="s">
        <v>130</v>
      </c>
      <c r="BM217" s="225" t="s">
        <v>327</v>
      </c>
    </row>
    <row r="218" s="2" customFormat="1">
      <c r="A218" s="40"/>
      <c r="B218" s="41"/>
      <c r="C218" s="42"/>
      <c r="D218" s="227" t="s">
        <v>137</v>
      </c>
      <c r="E218" s="42"/>
      <c r="F218" s="228" t="s">
        <v>328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137</v>
      </c>
      <c r="AU218" s="19" t="s">
        <v>75</v>
      </c>
    </row>
    <row r="219" s="14" customFormat="1">
      <c r="A219" s="14"/>
      <c r="B219" s="243"/>
      <c r="C219" s="244"/>
      <c r="D219" s="234" t="s">
        <v>149</v>
      </c>
      <c r="E219" s="245" t="s">
        <v>19</v>
      </c>
      <c r="F219" s="246" t="s">
        <v>329</v>
      </c>
      <c r="G219" s="244"/>
      <c r="H219" s="247">
        <v>420.60000000000002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149</v>
      </c>
      <c r="AU219" s="253" t="s">
        <v>75</v>
      </c>
      <c r="AV219" s="14" t="s">
        <v>82</v>
      </c>
      <c r="AW219" s="14" t="s">
        <v>31</v>
      </c>
      <c r="AX219" s="14" t="s">
        <v>75</v>
      </c>
      <c r="AY219" s="253" t="s">
        <v>125</v>
      </c>
    </row>
    <row r="220" s="2" customFormat="1" ht="16.5" customHeight="1">
      <c r="A220" s="40"/>
      <c r="B220" s="41"/>
      <c r="C220" s="265" t="s">
        <v>330</v>
      </c>
      <c r="D220" s="265" t="s">
        <v>234</v>
      </c>
      <c r="E220" s="266" t="s">
        <v>331</v>
      </c>
      <c r="F220" s="267" t="s">
        <v>332</v>
      </c>
      <c r="G220" s="268" t="s">
        <v>146</v>
      </c>
      <c r="H220" s="269">
        <v>433.21800000000002</v>
      </c>
      <c r="I220" s="270"/>
      <c r="J220" s="271">
        <f>ROUND(I220*H220,2)</f>
        <v>0</v>
      </c>
      <c r="K220" s="267" t="s">
        <v>135</v>
      </c>
      <c r="L220" s="272"/>
      <c r="M220" s="273" t="s">
        <v>19</v>
      </c>
      <c r="N220" s="274" t="s">
        <v>40</v>
      </c>
      <c r="O220" s="86"/>
      <c r="P220" s="223">
        <f>O220*H220</f>
        <v>0</v>
      </c>
      <c r="Q220" s="223">
        <v>0.00014999999999999999</v>
      </c>
      <c r="R220" s="223">
        <f>Q220*H220</f>
        <v>0.06498269999999999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189</v>
      </c>
      <c r="AT220" s="225" t="s">
        <v>234</v>
      </c>
      <c r="AU220" s="225" t="s">
        <v>75</v>
      </c>
      <c r="AY220" s="19" t="s">
        <v>125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75</v>
      </c>
      <c r="BK220" s="226">
        <f>ROUND(I220*H220,2)</f>
        <v>0</v>
      </c>
      <c r="BL220" s="19" t="s">
        <v>130</v>
      </c>
      <c r="BM220" s="225" t="s">
        <v>333</v>
      </c>
    </row>
    <row r="221" s="14" customFormat="1">
      <c r="A221" s="14"/>
      <c r="B221" s="243"/>
      <c r="C221" s="244"/>
      <c r="D221" s="234" t="s">
        <v>149</v>
      </c>
      <c r="E221" s="245" t="s">
        <v>19</v>
      </c>
      <c r="F221" s="246" t="s">
        <v>334</v>
      </c>
      <c r="G221" s="244"/>
      <c r="H221" s="247">
        <v>433.21800000000002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149</v>
      </c>
      <c r="AU221" s="253" t="s">
        <v>75</v>
      </c>
      <c r="AV221" s="14" t="s">
        <v>82</v>
      </c>
      <c r="AW221" s="14" t="s">
        <v>31</v>
      </c>
      <c r="AX221" s="14" t="s">
        <v>75</v>
      </c>
      <c r="AY221" s="253" t="s">
        <v>125</v>
      </c>
    </row>
    <row r="222" s="2" customFormat="1" ht="24.15" customHeight="1">
      <c r="A222" s="40"/>
      <c r="B222" s="41"/>
      <c r="C222" s="214" t="s">
        <v>335</v>
      </c>
      <c r="D222" s="214" t="s">
        <v>131</v>
      </c>
      <c r="E222" s="215" t="s">
        <v>336</v>
      </c>
      <c r="F222" s="216" t="s">
        <v>337</v>
      </c>
      <c r="G222" s="217" t="s">
        <v>338</v>
      </c>
      <c r="H222" s="218">
        <v>280.39999999999998</v>
      </c>
      <c r="I222" s="219"/>
      <c r="J222" s="220">
        <f>ROUND(I222*H222,2)</f>
        <v>0</v>
      </c>
      <c r="K222" s="216" t="s">
        <v>135</v>
      </c>
      <c r="L222" s="46"/>
      <c r="M222" s="221" t="s">
        <v>19</v>
      </c>
      <c r="N222" s="222" t="s">
        <v>40</v>
      </c>
      <c r="O222" s="86"/>
      <c r="P222" s="223">
        <f>O222*H222</f>
        <v>0</v>
      </c>
      <c r="Q222" s="223">
        <v>0.20449000000000001</v>
      </c>
      <c r="R222" s="223">
        <f>Q222*H222</f>
        <v>57.338995999999995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130</v>
      </c>
      <c r="AT222" s="225" t="s">
        <v>131</v>
      </c>
      <c r="AU222" s="225" t="s">
        <v>75</v>
      </c>
      <c r="AY222" s="19" t="s">
        <v>125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75</v>
      </c>
      <c r="BK222" s="226">
        <f>ROUND(I222*H222,2)</f>
        <v>0</v>
      </c>
      <c r="BL222" s="19" t="s">
        <v>130</v>
      </c>
      <c r="BM222" s="225" t="s">
        <v>339</v>
      </c>
    </row>
    <row r="223" s="2" customFormat="1">
      <c r="A223" s="40"/>
      <c r="B223" s="41"/>
      <c r="C223" s="42"/>
      <c r="D223" s="227" t="s">
        <v>137</v>
      </c>
      <c r="E223" s="42"/>
      <c r="F223" s="228" t="s">
        <v>340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137</v>
      </c>
      <c r="AU223" s="19" t="s">
        <v>75</v>
      </c>
    </row>
    <row r="224" s="14" customFormat="1">
      <c r="A224" s="14"/>
      <c r="B224" s="243"/>
      <c r="C224" s="244"/>
      <c r="D224" s="234" t="s">
        <v>149</v>
      </c>
      <c r="E224" s="245" t="s">
        <v>19</v>
      </c>
      <c r="F224" s="246" t="s">
        <v>341</v>
      </c>
      <c r="G224" s="244"/>
      <c r="H224" s="247">
        <v>280.39999999999998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149</v>
      </c>
      <c r="AU224" s="253" t="s">
        <v>75</v>
      </c>
      <c r="AV224" s="14" t="s">
        <v>82</v>
      </c>
      <c r="AW224" s="14" t="s">
        <v>31</v>
      </c>
      <c r="AX224" s="14" t="s">
        <v>75</v>
      </c>
      <c r="AY224" s="253" t="s">
        <v>125</v>
      </c>
    </row>
    <row r="225" s="12" customFormat="1" ht="25.92" customHeight="1">
      <c r="A225" s="12"/>
      <c r="B225" s="198"/>
      <c r="C225" s="199"/>
      <c r="D225" s="200" t="s">
        <v>68</v>
      </c>
      <c r="E225" s="201" t="s">
        <v>342</v>
      </c>
      <c r="F225" s="201" t="s">
        <v>343</v>
      </c>
      <c r="G225" s="199"/>
      <c r="H225" s="199"/>
      <c r="I225" s="202"/>
      <c r="J225" s="203">
        <f>BK225</f>
        <v>0</v>
      </c>
      <c r="K225" s="199"/>
      <c r="L225" s="204"/>
      <c r="M225" s="205"/>
      <c r="N225" s="206"/>
      <c r="O225" s="206"/>
      <c r="P225" s="207">
        <f>SUM(P226:P232)</f>
        <v>0</v>
      </c>
      <c r="Q225" s="206"/>
      <c r="R225" s="207">
        <f>SUM(R226:R232)</f>
        <v>11.892943300000001</v>
      </c>
      <c r="S225" s="206"/>
      <c r="T225" s="208">
        <f>SUM(T226:T232)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9" t="s">
        <v>130</v>
      </c>
      <c r="AT225" s="210" t="s">
        <v>68</v>
      </c>
      <c r="AU225" s="210" t="s">
        <v>8</v>
      </c>
      <c r="AY225" s="209" t="s">
        <v>125</v>
      </c>
      <c r="BK225" s="211">
        <f>SUM(BK226:BK232)</f>
        <v>0</v>
      </c>
    </row>
    <row r="226" s="2" customFormat="1" ht="16.5" customHeight="1">
      <c r="A226" s="40"/>
      <c r="B226" s="41"/>
      <c r="C226" s="214" t="s">
        <v>344</v>
      </c>
      <c r="D226" s="214" t="s">
        <v>131</v>
      </c>
      <c r="E226" s="215" t="s">
        <v>345</v>
      </c>
      <c r="F226" s="216" t="s">
        <v>346</v>
      </c>
      <c r="G226" s="217" t="s">
        <v>156</v>
      </c>
      <c r="H226" s="218">
        <v>6.29</v>
      </c>
      <c r="I226" s="219"/>
      <c r="J226" s="220">
        <f>ROUND(I226*H226,2)</f>
        <v>0</v>
      </c>
      <c r="K226" s="216" t="s">
        <v>135</v>
      </c>
      <c r="L226" s="46"/>
      <c r="M226" s="221" t="s">
        <v>19</v>
      </c>
      <c r="N226" s="222" t="s">
        <v>40</v>
      </c>
      <c r="O226" s="86"/>
      <c r="P226" s="223">
        <f>O226*H226</f>
        <v>0</v>
      </c>
      <c r="Q226" s="223">
        <v>1.8907700000000001</v>
      </c>
      <c r="R226" s="223">
        <f>Q226*H226</f>
        <v>11.892943300000001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130</v>
      </c>
      <c r="AT226" s="225" t="s">
        <v>131</v>
      </c>
      <c r="AU226" s="225" t="s">
        <v>75</v>
      </c>
      <c r="AY226" s="19" t="s">
        <v>125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75</v>
      </c>
      <c r="BK226" s="226">
        <f>ROUND(I226*H226,2)</f>
        <v>0</v>
      </c>
      <c r="BL226" s="19" t="s">
        <v>130</v>
      </c>
      <c r="BM226" s="225" t="s">
        <v>347</v>
      </c>
    </row>
    <row r="227" s="2" customFormat="1">
      <c r="A227" s="40"/>
      <c r="B227" s="41"/>
      <c r="C227" s="42"/>
      <c r="D227" s="227" t="s">
        <v>137</v>
      </c>
      <c r="E227" s="42"/>
      <c r="F227" s="228" t="s">
        <v>348</v>
      </c>
      <c r="G227" s="42"/>
      <c r="H227" s="42"/>
      <c r="I227" s="229"/>
      <c r="J227" s="42"/>
      <c r="K227" s="42"/>
      <c r="L227" s="46"/>
      <c r="M227" s="230"/>
      <c r="N227" s="231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137</v>
      </c>
      <c r="AU227" s="19" t="s">
        <v>75</v>
      </c>
    </row>
    <row r="228" s="14" customFormat="1">
      <c r="A228" s="14"/>
      <c r="B228" s="243"/>
      <c r="C228" s="244"/>
      <c r="D228" s="234" t="s">
        <v>149</v>
      </c>
      <c r="E228" s="245" t="s">
        <v>19</v>
      </c>
      <c r="F228" s="246" t="s">
        <v>349</v>
      </c>
      <c r="G228" s="244"/>
      <c r="H228" s="247">
        <v>0.32000000000000001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149</v>
      </c>
      <c r="AU228" s="253" t="s">
        <v>75</v>
      </c>
      <c r="AV228" s="14" t="s">
        <v>82</v>
      </c>
      <c r="AW228" s="14" t="s">
        <v>31</v>
      </c>
      <c r="AX228" s="14" t="s">
        <v>8</v>
      </c>
      <c r="AY228" s="253" t="s">
        <v>125</v>
      </c>
    </row>
    <row r="229" s="14" customFormat="1">
      <c r="A229" s="14"/>
      <c r="B229" s="243"/>
      <c r="C229" s="244"/>
      <c r="D229" s="234" t="s">
        <v>149</v>
      </c>
      <c r="E229" s="245" t="s">
        <v>19</v>
      </c>
      <c r="F229" s="246" t="s">
        <v>350</v>
      </c>
      <c r="G229" s="244"/>
      <c r="H229" s="247">
        <v>1.395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149</v>
      </c>
      <c r="AU229" s="253" t="s">
        <v>75</v>
      </c>
      <c r="AV229" s="14" t="s">
        <v>82</v>
      </c>
      <c r="AW229" s="14" t="s">
        <v>31</v>
      </c>
      <c r="AX229" s="14" t="s">
        <v>8</v>
      </c>
      <c r="AY229" s="253" t="s">
        <v>125</v>
      </c>
    </row>
    <row r="230" s="14" customFormat="1">
      <c r="A230" s="14"/>
      <c r="B230" s="243"/>
      <c r="C230" s="244"/>
      <c r="D230" s="234" t="s">
        <v>149</v>
      </c>
      <c r="E230" s="245" t="s">
        <v>19</v>
      </c>
      <c r="F230" s="246" t="s">
        <v>351</v>
      </c>
      <c r="G230" s="244"/>
      <c r="H230" s="247">
        <v>2.895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149</v>
      </c>
      <c r="AU230" s="253" t="s">
        <v>75</v>
      </c>
      <c r="AV230" s="14" t="s">
        <v>82</v>
      </c>
      <c r="AW230" s="14" t="s">
        <v>31</v>
      </c>
      <c r="AX230" s="14" t="s">
        <v>8</v>
      </c>
      <c r="AY230" s="253" t="s">
        <v>125</v>
      </c>
    </row>
    <row r="231" s="14" customFormat="1">
      <c r="A231" s="14"/>
      <c r="B231" s="243"/>
      <c r="C231" s="244"/>
      <c r="D231" s="234" t="s">
        <v>149</v>
      </c>
      <c r="E231" s="245" t="s">
        <v>19</v>
      </c>
      <c r="F231" s="246" t="s">
        <v>352</v>
      </c>
      <c r="G231" s="244"/>
      <c r="H231" s="247">
        <v>1.6799999999999999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149</v>
      </c>
      <c r="AU231" s="253" t="s">
        <v>75</v>
      </c>
      <c r="AV231" s="14" t="s">
        <v>82</v>
      </c>
      <c r="AW231" s="14" t="s">
        <v>31</v>
      </c>
      <c r="AX231" s="14" t="s">
        <v>8</v>
      </c>
      <c r="AY231" s="253" t="s">
        <v>125</v>
      </c>
    </row>
    <row r="232" s="15" customFormat="1">
      <c r="A232" s="15"/>
      <c r="B232" s="254"/>
      <c r="C232" s="255"/>
      <c r="D232" s="234" t="s">
        <v>149</v>
      </c>
      <c r="E232" s="256" t="s">
        <v>19</v>
      </c>
      <c r="F232" s="257" t="s">
        <v>153</v>
      </c>
      <c r="G232" s="255"/>
      <c r="H232" s="258">
        <v>6.29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149</v>
      </c>
      <c r="AU232" s="264" t="s">
        <v>75</v>
      </c>
      <c r="AV232" s="15" t="s">
        <v>130</v>
      </c>
      <c r="AW232" s="15" t="s">
        <v>31</v>
      </c>
      <c r="AX232" s="15" t="s">
        <v>75</v>
      </c>
      <c r="AY232" s="264" t="s">
        <v>125</v>
      </c>
    </row>
    <row r="233" s="12" customFormat="1" ht="25.92" customHeight="1">
      <c r="A233" s="12"/>
      <c r="B233" s="198"/>
      <c r="C233" s="199"/>
      <c r="D233" s="200" t="s">
        <v>68</v>
      </c>
      <c r="E233" s="201" t="s">
        <v>353</v>
      </c>
      <c r="F233" s="201" t="s">
        <v>354</v>
      </c>
      <c r="G233" s="199"/>
      <c r="H233" s="199"/>
      <c r="I233" s="202"/>
      <c r="J233" s="203">
        <f>BK233</f>
        <v>0</v>
      </c>
      <c r="K233" s="199"/>
      <c r="L233" s="204"/>
      <c r="M233" s="205"/>
      <c r="N233" s="206"/>
      <c r="O233" s="206"/>
      <c r="P233" s="207">
        <f>SUM(P234:P280)</f>
        <v>0</v>
      </c>
      <c r="Q233" s="206"/>
      <c r="R233" s="207">
        <f>SUM(R234:R280)</f>
        <v>3464.5316147999997</v>
      </c>
      <c r="S233" s="206"/>
      <c r="T233" s="208">
        <f>SUM(T234:T280)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9" t="s">
        <v>130</v>
      </c>
      <c r="AT233" s="210" t="s">
        <v>68</v>
      </c>
      <c r="AU233" s="210" t="s">
        <v>8</v>
      </c>
      <c r="AY233" s="209" t="s">
        <v>125</v>
      </c>
      <c r="BK233" s="211">
        <f>SUM(BK234:BK280)</f>
        <v>0</v>
      </c>
    </row>
    <row r="234" s="2" customFormat="1" ht="16.5" customHeight="1">
      <c r="A234" s="40"/>
      <c r="B234" s="41"/>
      <c r="C234" s="214" t="s">
        <v>355</v>
      </c>
      <c r="D234" s="214" t="s">
        <v>131</v>
      </c>
      <c r="E234" s="215" t="s">
        <v>356</v>
      </c>
      <c r="F234" s="216" t="s">
        <v>357</v>
      </c>
      <c r="G234" s="217" t="s">
        <v>146</v>
      </c>
      <c r="H234" s="218">
        <v>2761.5619999999999</v>
      </c>
      <c r="I234" s="219"/>
      <c r="J234" s="220">
        <f>ROUND(I234*H234,2)</f>
        <v>0</v>
      </c>
      <c r="K234" s="216" t="s">
        <v>135</v>
      </c>
      <c r="L234" s="46"/>
      <c r="M234" s="221" t="s">
        <v>19</v>
      </c>
      <c r="N234" s="222" t="s">
        <v>40</v>
      </c>
      <c r="O234" s="86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130</v>
      </c>
      <c r="AT234" s="225" t="s">
        <v>131</v>
      </c>
      <c r="AU234" s="225" t="s">
        <v>75</v>
      </c>
      <c r="AY234" s="19" t="s">
        <v>125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75</v>
      </c>
      <c r="BK234" s="226">
        <f>ROUND(I234*H234,2)</f>
        <v>0</v>
      </c>
      <c r="BL234" s="19" t="s">
        <v>130</v>
      </c>
      <c r="BM234" s="225" t="s">
        <v>358</v>
      </c>
    </row>
    <row r="235" s="2" customFormat="1">
      <c r="A235" s="40"/>
      <c r="B235" s="41"/>
      <c r="C235" s="42"/>
      <c r="D235" s="227" t="s">
        <v>137</v>
      </c>
      <c r="E235" s="42"/>
      <c r="F235" s="228" t="s">
        <v>359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137</v>
      </c>
      <c r="AU235" s="19" t="s">
        <v>75</v>
      </c>
    </row>
    <row r="236" s="13" customFormat="1">
      <c r="A236" s="13"/>
      <c r="B236" s="232"/>
      <c r="C236" s="233"/>
      <c r="D236" s="234" t="s">
        <v>149</v>
      </c>
      <c r="E236" s="235" t="s">
        <v>19</v>
      </c>
      <c r="F236" s="236" t="s">
        <v>360</v>
      </c>
      <c r="G236" s="233"/>
      <c r="H236" s="235" t="s">
        <v>19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149</v>
      </c>
      <c r="AU236" s="242" t="s">
        <v>75</v>
      </c>
      <c r="AV236" s="13" t="s">
        <v>75</v>
      </c>
      <c r="AW236" s="13" t="s">
        <v>31</v>
      </c>
      <c r="AX236" s="13" t="s">
        <v>8</v>
      </c>
      <c r="AY236" s="242" t="s">
        <v>125</v>
      </c>
    </row>
    <row r="237" s="14" customFormat="1">
      <c r="A237" s="14"/>
      <c r="B237" s="243"/>
      <c r="C237" s="244"/>
      <c r="D237" s="234" t="s">
        <v>149</v>
      </c>
      <c r="E237" s="245" t="s">
        <v>19</v>
      </c>
      <c r="F237" s="246" t="s">
        <v>361</v>
      </c>
      <c r="G237" s="244"/>
      <c r="H237" s="247">
        <v>2641.5619999999999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149</v>
      </c>
      <c r="AU237" s="253" t="s">
        <v>75</v>
      </c>
      <c r="AV237" s="14" t="s">
        <v>82</v>
      </c>
      <c r="AW237" s="14" t="s">
        <v>31</v>
      </c>
      <c r="AX237" s="14" t="s">
        <v>8</v>
      </c>
      <c r="AY237" s="253" t="s">
        <v>125</v>
      </c>
    </row>
    <row r="238" s="14" customFormat="1">
      <c r="A238" s="14"/>
      <c r="B238" s="243"/>
      <c r="C238" s="244"/>
      <c r="D238" s="234" t="s">
        <v>149</v>
      </c>
      <c r="E238" s="245" t="s">
        <v>19</v>
      </c>
      <c r="F238" s="246" t="s">
        <v>362</v>
      </c>
      <c r="G238" s="244"/>
      <c r="H238" s="247">
        <v>120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149</v>
      </c>
      <c r="AU238" s="253" t="s">
        <v>75</v>
      </c>
      <c r="AV238" s="14" t="s">
        <v>82</v>
      </c>
      <c r="AW238" s="14" t="s">
        <v>31</v>
      </c>
      <c r="AX238" s="14" t="s">
        <v>8</v>
      </c>
      <c r="AY238" s="253" t="s">
        <v>125</v>
      </c>
    </row>
    <row r="239" s="15" customFormat="1">
      <c r="A239" s="15"/>
      <c r="B239" s="254"/>
      <c r="C239" s="255"/>
      <c r="D239" s="234" t="s">
        <v>149</v>
      </c>
      <c r="E239" s="256" t="s">
        <v>19</v>
      </c>
      <c r="F239" s="257" t="s">
        <v>153</v>
      </c>
      <c r="G239" s="255"/>
      <c r="H239" s="258">
        <v>2761.5619999999999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149</v>
      </c>
      <c r="AU239" s="264" t="s">
        <v>75</v>
      </c>
      <c r="AV239" s="15" t="s">
        <v>130</v>
      </c>
      <c r="AW239" s="15" t="s">
        <v>31</v>
      </c>
      <c r="AX239" s="15" t="s">
        <v>75</v>
      </c>
      <c r="AY239" s="264" t="s">
        <v>125</v>
      </c>
    </row>
    <row r="240" s="2" customFormat="1" ht="16.5" customHeight="1">
      <c r="A240" s="40"/>
      <c r="B240" s="41"/>
      <c r="C240" s="214" t="s">
        <v>363</v>
      </c>
      <c r="D240" s="214" t="s">
        <v>131</v>
      </c>
      <c r="E240" s="215" t="s">
        <v>364</v>
      </c>
      <c r="F240" s="216" t="s">
        <v>365</v>
      </c>
      <c r="G240" s="217" t="s">
        <v>146</v>
      </c>
      <c r="H240" s="218">
        <v>2761.5619999999999</v>
      </c>
      <c r="I240" s="219"/>
      <c r="J240" s="220">
        <f>ROUND(I240*H240,2)</f>
        <v>0</v>
      </c>
      <c r="K240" s="216" t="s">
        <v>135</v>
      </c>
      <c r="L240" s="46"/>
      <c r="M240" s="221" t="s">
        <v>19</v>
      </c>
      <c r="N240" s="222" t="s">
        <v>40</v>
      </c>
      <c r="O240" s="86"/>
      <c r="P240" s="223">
        <f>O240*H240</f>
        <v>0</v>
      </c>
      <c r="Q240" s="223">
        <v>0.48089999999999999</v>
      </c>
      <c r="R240" s="223">
        <f>Q240*H240</f>
        <v>1328.0351658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130</v>
      </c>
      <c r="AT240" s="225" t="s">
        <v>131</v>
      </c>
      <c r="AU240" s="225" t="s">
        <v>75</v>
      </c>
      <c r="AY240" s="19" t="s">
        <v>125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75</v>
      </c>
      <c r="BK240" s="226">
        <f>ROUND(I240*H240,2)</f>
        <v>0</v>
      </c>
      <c r="BL240" s="19" t="s">
        <v>130</v>
      </c>
      <c r="BM240" s="225" t="s">
        <v>366</v>
      </c>
    </row>
    <row r="241" s="2" customFormat="1">
      <c r="A241" s="40"/>
      <c r="B241" s="41"/>
      <c r="C241" s="42"/>
      <c r="D241" s="227" t="s">
        <v>137</v>
      </c>
      <c r="E241" s="42"/>
      <c r="F241" s="228" t="s">
        <v>367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137</v>
      </c>
      <c r="AU241" s="19" t="s">
        <v>75</v>
      </c>
    </row>
    <row r="242" s="14" customFormat="1">
      <c r="A242" s="14"/>
      <c r="B242" s="243"/>
      <c r="C242" s="244"/>
      <c r="D242" s="234" t="s">
        <v>149</v>
      </c>
      <c r="E242" s="245" t="s">
        <v>19</v>
      </c>
      <c r="F242" s="246" t="s">
        <v>368</v>
      </c>
      <c r="G242" s="244"/>
      <c r="H242" s="247">
        <v>2761.5619999999999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149</v>
      </c>
      <c r="AU242" s="253" t="s">
        <v>75</v>
      </c>
      <c r="AV242" s="14" t="s">
        <v>82</v>
      </c>
      <c r="AW242" s="14" t="s">
        <v>31</v>
      </c>
      <c r="AX242" s="14" t="s">
        <v>75</v>
      </c>
      <c r="AY242" s="253" t="s">
        <v>125</v>
      </c>
    </row>
    <row r="243" s="2" customFormat="1" ht="16.5" customHeight="1">
      <c r="A243" s="40"/>
      <c r="B243" s="41"/>
      <c r="C243" s="214" t="s">
        <v>369</v>
      </c>
      <c r="D243" s="214" t="s">
        <v>131</v>
      </c>
      <c r="E243" s="215" t="s">
        <v>370</v>
      </c>
      <c r="F243" s="216" t="s">
        <v>371</v>
      </c>
      <c r="G243" s="217" t="s">
        <v>146</v>
      </c>
      <c r="H243" s="218">
        <v>32</v>
      </c>
      <c r="I243" s="219"/>
      <c r="J243" s="220">
        <f>ROUND(I243*H243,2)</f>
        <v>0</v>
      </c>
      <c r="K243" s="216" t="s">
        <v>135</v>
      </c>
      <c r="L243" s="46"/>
      <c r="M243" s="221" t="s">
        <v>19</v>
      </c>
      <c r="N243" s="222" t="s">
        <v>40</v>
      </c>
      <c r="O243" s="86"/>
      <c r="P243" s="223">
        <f>O243*H243</f>
        <v>0</v>
      </c>
      <c r="Q243" s="223">
        <v>0.34499999999999997</v>
      </c>
      <c r="R243" s="223">
        <f>Q243*H243</f>
        <v>11.039999999999999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130</v>
      </c>
      <c r="AT243" s="225" t="s">
        <v>131</v>
      </c>
      <c r="AU243" s="225" t="s">
        <v>75</v>
      </c>
      <c r="AY243" s="19" t="s">
        <v>125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75</v>
      </c>
      <c r="BK243" s="226">
        <f>ROUND(I243*H243,2)</f>
        <v>0</v>
      </c>
      <c r="BL243" s="19" t="s">
        <v>130</v>
      </c>
      <c r="BM243" s="225" t="s">
        <v>372</v>
      </c>
    </row>
    <row r="244" s="2" customFormat="1">
      <c r="A244" s="40"/>
      <c r="B244" s="41"/>
      <c r="C244" s="42"/>
      <c r="D244" s="227" t="s">
        <v>137</v>
      </c>
      <c r="E244" s="42"/>
      <c r="F244" s="228" t="s">
        <v>373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137</v>
      </c>
      <c r="AU244" s="19" t="s">
        <v>75</v>
      </c>
    </row>
    <row r="245" s="14" customFormat="1">
      <c r="A245" s="14"/>
      <c r="B245" s="243"/>
      <c r="C245" s="244"/>
      <c r="D245" s="234" t="s">
        <v>149</v>
      </c>
      <c r="E245" s="245" t="s">
        <v>19</v>
      </c>
      <c r="F245" s="246" t="s">
        <v>374</v>
      </c>
      <c r="G245" s="244"/>
      <c r="H245" s="247">
        <v>32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149</v>
      </c>
      <c r="AU245" s="253" t="s">
        <v>75</v>
      </c>
      <c r="AV245" s="14" t="s">
        <v>82</v>
      </c>
      <c r="AW245" s="14" t="s">
        <v>31</v>
      </c>
      <c r="AX245" s="14" t="s">
        <v>75</v>
      </c>
      <c r="AY245" s="253" t="s">
        <v>125</v>
      </c>
    </row>
    <row r="246" s="2" customFormat="1" ht="16.5" customHeight="1">
      <c r="A246" s="40"/>
      <c r="B246" s="41"/>
      <c r="C246" s="214" t="s">
        <v>375</v>
      </c>
      <c r="D246" s="214" t="s">
        <v>131</v>
      </c>
      <c r="E246" s="215" t="s">
        <v>376</v>
      </c>
      <c r="F246" s="216" t="s">
        <v>377</v>
      </c>
      <c r="G246" s="217" t="s">
        <v>146</v>
      </c>
      <c r="H246" s="218">
        <v>2290.0920000000001</v>
      </c>
      <c r="I246" s="219"/>
      <c r="J246" s="220">
        <f>ROUND(I246*H246,2)</f>
        <v>0</v>
      </c>
      <c r="K246" s="216" t="s">
        <v>19</v>
      </c>
      <c r="L246" s="46"/>
      <c r="M246" s="221" t="s">
        <v>19</v>
      </c>
      <c r="N246" s="222" t="s">
        <v>40</v>
      </c>
      <c r="O246" s="86"/>
      <c r="P246" s="223">
        <f>O246*H246</f>
        <v>0</v>
      </c>
      <c r="Q246" s="223">
        <v>0.34499999999999997</v>
      </c>
      <c r="R246" s="223">
        <f>Q246*H246</f>
        <v>790.08173999999997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130</v>
      </c>
      <c r="AT246" s="225" t="s">
        <v>131</v>
      </c>
      <c r="AU246" s="225" t="s">
        <v>75</v>
      </c>
      <c r="AY246" s="19" t="s">
        <v>125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75</v>
      </c>
      <c r="BK246" s="226">
        <f>ROUND(I246*H246,2)</f>
        <v>0</v>
      </c>
      <c r="BL246" s="19" t="s">
        <v>130</v>
      </c>
      <c r="BM246" s="225" t="s">
        <v>378</v>
      </c>
    </row>
    <row r="247" s="14" customFormat="1">
      <c r="A247" s="14"/>
      <c r="B247" s="243"/>
      <c r="C247" s="244"/>
      <c r="D247" s="234" t="s">
        <v>149</v>
      </c>
      <c r="E247" s="245" t="s">
        <v>19</v>
      </c>
      <c r="F247" s="246" t="s">
        <v>379</v>
      </c>
      <c r="G247" s="244"/>
      <c r="H247" s="247">
        <v>2290.0920000000001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149</v>
      </c>
      <c r="AU247" s="253" t="s">
        <v>75</v>
      </c>
      <c r="AV247" s="14" t="s">
        <v>82</v>
      </c>
      <c r="AW247" s="14" t="s">
        <v>31</v>
      </c>
      <c r="AX247" s="14" t="s">
        <v>75</v>
      </c>
      <c r="AY247" s="253" t="s">
        <v>125</v>
      </c>
    </row>
    <row r="248" s="2" customFormat="1" ht="16.5" customHeight="1">
      <c r="A248" s="40"/>
      <c r="B248" s="41"/>
      <c r="C248" s="214" t="s">
        <v>380</v>
      </c>
      <c r="D248" s="214" t="s">
        <v>131</v>
      </c>
      <c r="E248" s="215" t="s">
        <v>381</v>
      </c>
      <c r="F248" s="216" t="s">
        <v>377</v>
      </c>
      <c r="G248" s="217" t="s">
        <v>146</v>
      </c>
      <c r="H248" s="218">
        <v>2606.5619999999999</v>
      </c>
      <c r="I248" s="219"/>
      <c r="J248" s="220">
        <f>ROUND(I248*H248,2)</f>
        <v>0</v>
      </c>
      <c r="K248" s="216" t="s">
        <v>19</v>
      </c>
      <c r="L248" s="46"/>
      <c r="M248" s="221" t="s">
        <v>19</v>
      </c>
      <c r="N248" s="222" t="s">
        <v>40</v>
      </c>
      <c r="O248" s="86"/>
      <c r="P248" s="223">
        <f>O248*H248</f>
        <v>0</v>
      </c>
      <c r="Q248" s="223">
        <v>0.34499999999999997</v>
      </c>
      <c r="R248" s="223">
        <f>Q248*H248</f>
        <v>899.26388999999995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130</v>
      </c>
      <c r="AT248" s="225" t="s">
        <v>131</v>
      </c>
      <c r="AU248" s="225" t="s">
        <v>75</v>
      </c>
      <c r="AY248" s="19" t="s">
        <v>125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75</v>
      </c>
      <c r="BK248" s="226">
        <f>ROUND(I248*H248,2)</f>
        <v>0</v>
      </c>
      <c r="BL248" s="19" t="s">
        <v>130</v>
      </c>
      <c r="BM248" s="225" t="s">
        <v>382</v>
      </c>
    </row>
    <row r="249" s="14" customFormat="1">
      <c r="A249" s="14"/>
      <c r="B249" s="243"/>
      <c r="C249" s="244"/>
      <c r="D249" s="234" t="s">
        <v>149</v>
      </c>
      <c r="E249" s="245" t="s">
        <v>19</v>
      </c>
      <c r="F249" s="246" t="s">
        <v>383</v>
      </c>
      <c r="G249" s="244"/>
      <c r="H249" s="247">
        <v>2606.5619999999999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149</v>
      </c>
      <c r="AU249" s="253" t="s">
        <v>75</v>
      </c>
      <c r="AV249" s="14" t="s">
        <v>82</v>
      </c>
      <c r="AW249" s="14" t="s">
        <v>31</v>
      </c>
      <c r="AX249" s="14" t="s">
        <v>75</v>
      </c>
      <c r="AY249" s="253" t="s">
        <v>125</v>
      </c>
    </row>
    <row r="250" s="2" customFormat="1" ht="16.5" customHeight="1">
      <c r="A250" s="40"/>
      <c r="B250" s="41"/>
      <c r="C250" s="214" t="s">
        <v>384</v>
      </c>
      <c r="D250" s="214" t="s">
        <v>131</v>
      </c>
      <c r="E250" s="215" t="s">
        <v>385</v>
      </c>
      <c r="F250" s="216" t="s">
        <v>386</v>
      </c>
      <c r="G250" s="217" t="s">
        <v>146</v>
      </c>
      <c r="H250" s="218">
        <v>35</v>
      </c>
      <c r="I250" s="219"/>
      <c r="J250" s="220">
        <f>ROUND(I250*H250,2)</f>
        <v>0</v>
      </c>
      <c r="K250" s="216" t="s">
        <v>135</v>
      </c>
      <c r="L250" s="46"/>
      <c r="M250" s="221" t="s">
        <v>19</v>
      </c>
      <c r="N250" s="222" t="s">
        <v>40</v>
      </c>
      <c r="O250" s="86"/>
      <c r="P250" s="223">
        <f>O250*H250</f>
        <v>0</v>
      </c>
      <c r="Q250" s="223">
        <v>0.46000000000000002</v>
      </c>
      <c r="R250" s="223">
        <f>Q250*H250</f>
        <v>16.100000000000001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130</v>
      </c>
      <c r="AT250" s="225" t="s">
        <v>131</v>
      </c>
      <c r="AU250" s="225" t="s">
        <v>75</v>
      </c>
      <c r="AY250" s="19" t="s">
        <v>125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9" t="s">
        <v>75</v>
      </c>
      <c r="BK250" s="226">
        <f>ROUND(I250*H250,2)</f>
        <v>0</v>
      </c>
      <c r="BL250" s="19" t="s">
        <v>130</v>
      </c>
      <c r="BM250" s="225" t="s">
        <v>387</v>
      </c>
    </row>
    <row r="251" s="2" customFormat="1">
      <c r="A251" s="40"/>
      <c r="B251" s="41"/>
      <c r="C251" s="42"/>
      <c r="D251" s="227" t="s">
        <v>137</v>
      </c>
      <c r="E251" s="42"/>
      <c r="F251" s="228" t="s">
        <v>388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137</v>
      </c>
      <c r="AU251" s="19" t="s">
        <v>75</v>
      </c>
    </row>
    <row r="252" s="14" customFormat="1">
      <c r="A252" s="14"/>
      <c r="B252" s="243"/>
      <c r="C252" s="244"/>
      <c r="D252" s="234" t="s">
        <v>149</v>
      </c>
      <c r="E252" s="245" t="s">
        <v>19</v>
      </c>
      <c r="F252" s="246" t="s">
        <v>389</v>
      </c>
      <c r="G252" s="244"/>
      <c r="H252" s="247">
        <v>35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149</v>
      </c>
      <c r="AU252" s="253" t="s">
        <v>75</v>
      </c>
      <c r="AV252" s="14" t="s">
        <v>82</v>
      </c>
      <c r="AW252" s="14" t="s">
        <v>31</v>
      </c>
      <c r="AX252" s="14" t="s">
        <v>75</v>
      </c>
      <c r="AY252" s="253" t="s">
        <v>125</v>
      </c>
    </row>
    <row r="253" s="2" customFormat="1" ht="16.5" customHeight="1">
      <c r="A253" s="40"/>
      <c r="B253" s="41"/>
      <c r="C253" s="214" t="s">
        <v>390</v>
      </c>
      <c r="D253" s="214" t="s">
        <v>131</v>
      </c>
      <c r="E253" s="215" t="s">
        <v>391</v>
      </c>
      <c r="F253" s="216" t="s">
        <v>392</v>
      </c>
      <c r="G253" s="217" t="s">
        <v>146</v>
      </c>
      <c r="H253" s="218">
        <v>2175.0120000000002</v>
      </c>
      <c r="I253" s="219"/>
      <c r="J253" s="220">
        <f>ROUND(I253*H253,2)</f>
        <v>0</v>
      </c>
      <c r="K253" s="216" t="s">
        <v>135</v>
      </c>
      <c r="L253" s="46"/>
      <c r="M253" s="221" t="s">
        <v>19</v>
      </c>
      <c r="N253" s="222" t="s">
        <v>40</v>
      </c>
      <c r="O253" s="86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130</v>
      </c>
      <c r="AT253" s="225" t="s">
        <v>131</v>
      </c>
      <c r="AU253" s="225" t="s">
        <v>75</v>
      </c>
      <c r="AY253" s="19" t="s">
        <v>125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75</v>
      </c>
      <c r="BK253" s="226">
        <f>ROUND(I253*H253,2)</f>
        <v>0</v>
      </c>
      <c r="BL253" s="19" t="s">
        <v>130</v>
      </c>
      <c r="BM253" s="225" t="s">
        <v>393</v>
      </c>
    </row>
    <row r="254" s="2" customFormat="1">
      <c r="A254" s="40"/>
      <c r="B254" s="41"/>
      <c r="C254" s="42"/>
      <c r="D254" s="227" t="s">
        <v>137</v>
      </c>
      <c r="E254" s="42"/>
      <c r="F254" s="228" t="s">
        <v>394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137</v>
      </c>
      <c r="AU254" s="19" t="s">
        <v>75</v>
      </c>
    </row>
    <row r="255" s="14" customFormat="1">
      <c r="A255" s="14"/>
      <c r="B255" s="243"/>
      <c r="C255" s="244"/>
      <c r="D255" s="234" t="s">
        <v>149</v>
      </c>
      <c r="E255" s="245" t="s">
        <v>19</v>
      </c>
      <c r="F255" s="246" t="s">
        <v>395</v>
      </c>
      <c r="G255" s="244"/>
      <c r="H255" s="247">
        <v>2175.0120000000002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149</v>
      </c>
      <c r="AU255" s="253" t="s">
        <v>75</v>
      </c>
      <c r="AV255" s="14" t="s">
        <v>82</v>
      </c>
      <c r="AW255" s="14" t="s">
        <v>31</v>
      </c>
      <c r="AX255" s="14" t="s">
        <v>75</v>
      </c>
      <c r="AY255" s="253" t="s">
        <v>125</v>
      </c>
    </row>
    <row r="256" s="2" customFormat="1" ht="16.5" customHeight="1">
      <c r="A256" s="40"/>
      <c r="B256" s="41"/>
      <c r="C256" s="214" t="s">
        <v>396</v>
      </c>
      <c r="D256" s="214" t="s">
        <v>131</v>
      </c>
      <c r="E256" s="215" t="s">
        <v>397</v>
      </c>
      <c r="F256" s="216" t="s">
        <v>398</v>
      </c>
      <c r="G256" s="217" t="s">
        <v>146</v>
      </c>
      <c r="H256" s="218">
        <v>290</v>
      </c>
      <c r="I256" s="219"/>
      <c r="J256" s="220">
        <f>ROUND(I256*H256,2)</f>
        <v>0</v>
      </c>
      <c r="K256" s="216" t="s">
        <v>135</v>
      </c>
      <c r="L256" s="46"/>
      <c r="M256" s="221" t="s">
        <v>19</v>
      </c>
      <c r="N256" s="222" t="s">
        <v>40</v>
      </c>
      <c r="O256" s="86"/>
      <c r="P256" s="223">
        <f>O256*H256</f>
        <v>0</v>
      </c>
      <c r="Q256" s="223">
        <v>0.23000000000000001</v>
      </c>
      <c r="R256" s="223">
        <f>Q256*H256</f>
        <v>66.700000000000003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130</v>
      </c>
      <c r="AT256" s="225" t="s">
        <v>131</v>
      </c>
      <c r="AU256" s="225" t="s">
        <v>75</v>
      </c>
      <c r="AY256" s="19" t="s">
        <v>125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75</v>
      </c>
      <c r="BK256" s="226">
        <f>ROUND(I256*H256,2)</f>
        <v>0</v>
      </c>
      <c r="BL256" s="19" t="s">
        <v>130</v>
      </c>
      <c r="BM256" s="225" t="s">
        <v>399</v>
      </c>
    </row>
    <row r="257" s="2" customFormat="1">
      <c r="A257" s="40"/>
      <c r="B257" s="41"/>
      <c r="C257" s="42"/>
      <c r="D257" s="227" t="s">
        <v>137</v>
      </c>
      <c r="E257" s="42"/>
      <c r="F257" s="228" t="s">
        <v>400</v>
      </c>
      <c r="G257" s="42"/>
      <c r="H257" s="42"/>
      <c r="I257" s="229"/>
      <c r="J257" s="42"/>
      <c r="K257" s="42"/>
      <c r="L257" s="46"/>
      <c r="M257" s="230"/>
      <c r="N257" s="231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137</v>
      </c>
      <c r="AU257" s="19" t="s">
        <v>75</v>
      </c>
    </row>
    <row r="258" s="14" customFormat="1">
      <c r="A258" s="14"/>
      <c r="B258" s="243"/>
      <c r="C258" s="244"/>
      <c r="D258" s="234" t="s">
        <v>149</v>
      </c>
      <c r="E258" s="245" t="s">
        <v>19</v>
      </c>
      <c r="F258" s="246" t="s">
        <v>401</v>
      </c>
      <c r="G258" s="244"/>
      <c r="H258" s="247">
        <v>290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149</v>
      </c>
      <c r="AU258" s="253" t="s">
        <v>75</v>
      </c>
      <c r="AV258" s="14" t="s">
        <v>82</v>
      </c>
      <c r="AW258" s="14" t="s">
        <v>31</v>
      </c>
      <c r="AX258" s="14" t="s">
        <v>75</v>
      </c>
      <c r="AY258" s="253" t="s">
        <v>125</v>
      </c>
    </row>
    <row r="259" s="2" customFormat="1" ht="16.5" customHeight="1">
      <c r="A259" s="40"/>
      <c r="B259" s="41"/>
      <c r="C259" s="214" t="s">
        <v>402</v>
      </c>
      <c r="D259" s="214" t="s">
        <v>131</v>
      </c>
      <c r="E259" s="215" t="s">
        <v>403</v>
      </c>
      <c r="F259" s="216" t="s">
        <v>404</v>
      </c>
      <c r="G259" s="217" t="s">
        <v>146</v>
      </c>
      <c r="H259" s="218">
        <v>290.19999999999999</v>
      </c>
      <c r="I259" s="219"/>
      <c r="J259" s="220">
        <f>ROUND(I259*H259,2)</f>
        <v>0</v>
      </c>
      <c r="K259" s="216" t="s">
        <v>135</v>
      </c>
      <c r="L259" s="46"/>
      <c r="M259" s="221" t="s">
        <v>19</v>
      </c>
      <c r="N259" s="222" t="s">
        <v>40</v>
      </c>
      <c r="O259" s="86"/>
      <c r="P259" s="223">
        <f>O259*H259</f>
        <v>0</v>
      </c>
      <c r="Q259" s="223">
        <v>0.34499999999999997</v>
      </c>
      <c r="R259" s="223">
        <f>Q259*H259</f>
        <v>100.11899999999999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130</v>
      </c>
      <c r="AT259" s="225" t="s">
        <v>131</v>
      </c>
      <c r="AU259" s="225" t="s">
        <v>75</v>
      </c>
      <c r="AY259" s="19" t="s">
        <v>125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75</v>
      </c>
      <c r="BK259" s="226">
        <f>ROUND(I259*H259,2)</f>
        <v>0</v>
      </c>
      <c r="BL259" s="19" t="s">
        <v>130</v>
      </c>
      <c r="BM259" s="225" t="s">
        <v>405</v>
      </c>
    </row>
    <row r="260" s="2" customFormat="1">
      <c r="A260" s="40"/>
      <c r="B260" s="41"/>
      <c r="C260" s="42"/>
      <c r="D260" s="227" t="s">
        <v>137</v>
      </c>
      <c r="E260" s="42"/>
      <c r="F260" s="228" t="s">
        <v>406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137</v>
      </c>
      <c r="AU260" s="19" t="s">
        <v>75</v>
      </c>
    </row>
    <row r="261" s="14" customFormat="1">
      <c r="A261" s="14"/>
      <c r="B261" s="243"/>
      <c r="C261" s="244"/>
      <c r="D261" s="234" t="s">
        <v>149</v>
      </c>
      <c r="E261" s="245" t="s">
        <v>19</v>
      </c>
      <c r="F261" s="246" t="s">
        <v>407</v>
      </c>
      <c r="G261" s="244"/>
      <c r="H261" s="247">
        <v>290.19999999999999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149</v>
      </c>
      <c r="AU261" s="253" t="s">
        <v>75</v>
      </c>
      <c r="AV261" s="14" t="s">
        <v>82</v>
      </c>
      <c r="AW261" s="14" t="s">
        <v>31</v>
      </c>
      <c r="AX261" s="14" t="s">
        <v>75</v>
      </c>
      <c r="AY261" s="253" t="s">
        <v>125</v>
      </c>
    </row>
    <row r="262" s="2" customFormat="1" ht="16.5" customHeight="1">
      <c r="A262" s="40"/>
      <c r="B262" s="41"/>
      <c r="C262" s="214" t="s">
        <v>408</v>
      </c>
      <c r="D262" s="214" t="s">
        <v>131</v>
      </c>
      <c r="E262" s="215" t="s">
        <v>409</v>
      </c>
      <c r="F262" s="216" t="s">
        <v>410</v>
      </c>
      <c r="G262" s="217" t="s">
        <v>146</v>
      </c>
      <c r="H262" s="218">
        <v>2290.0920000000001</v>
      </c>
      <c r="I262" s="219"/>
      <c r="J262" s="220">
        <f>ROUND(I262*H262,2)</f>
        <v>0</v>
      </c>
      <c r="K262" s="216" t="s">
        <v>135</v>
      </c>
      <c r="L262" s="46"/>
      <c r="M262" s="221" t="s">
        <v>19</v>
      </c>
      <c r="N262" s="222" t="s">
        <v>40</v>
      </c>
      <c r="O262" s="86"/>
      <c r="P262" s="223">
        <f>O262*H262</f>
        <v>0</v>
      </c>
      <c r="Q262" s="223">
        <v>0.0060099999999999997</v>
      </c>
      <c r="R262" s="223">
        <f>Q262*H262</f>
        <v>13.763452920000001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130</v>
      </c>
      <c r="AT262" s="225" t="s">
        <v>131</v>
      </c>
      <c r="AU262" s="225" t="s">
        <v>75</v>
      </c>
      <c r="AY262" s="19" t="s">
        <v>125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75</v>
      </c>
      <c r="BK262" s="226">
        <f>ROUND(I262*H262,2)</f>
        <v>0</v>
      </c>
      <c r="BL262" s="19" t="s">
        <v>130</v>
      </c>
      <c r="BM262" s="225" t="s">
        <v>411</v>
      </c>
    </row>
    <row r="263" s="2" customFormat="1">
      <c r="A263" s="40"/>
      <c r="B263" s="41"/>
      <c r="C263" s="42"/>
      <c r="D263" s="227" t="s">
        <v>137</v>
      </c>
      <c r="E263" s="42"/>
      <c r="F263" s="228" t="s">
        <v>412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137</v>
      </c>
      <c r="AU263" s="19" t="s">
        <v>75</v>
      </c>
    </row>
    <row r="264" s="14" customFormat="1">
      <c r="A264" s="14"/>
      <c r="B264" s="243"/>
      <c r="C264" s="244"/>
      <c r="D264" s="234" t="s">
        <v>149</v>
      </c>
      <c r="E264" s="245" t="s">
        <v>19</v>
      </c>
      <c r="F264" s="246" t="s">
        <v>379</v>
      </c>
      <c r="G264" s="244"/>
      <c r="H264" s="247">
        <v>2290.0920000000001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149</v>
      </c>
      <c r="AU264" s="253" t="s">
        <v>75</v>
      </c>
      <c r="AV264" s="14" t="s">
        <v>82</v>
      </c>
      <c r="AW264" s="14" t="s">
        <v>31</v>
      </c>
      <c r="AX264" s="14" t="s">
        <v>75</v>
      </c>
      <c r="AY264" s="253" t="s">
        <v>125</v>
      </c>
    </row>
    <row r="265" s="2" customFormat="1" ht="16.5" customHeight="1">
      <c r="A265" s="40"/>
      <c r="B265" s="41"/>
      <c r="C265" s="214" t="s">
        <v>413</v>
      </c>
      <c r="D265" s="214" t="s">
        <v>131</v>
      </c>
      <c r="E265" s="215" t="s">
        <v>414</v>
      </c>
      <c r="F265" s="216" t="s">
        <v>415</v>
      </c>
      <c r="G265" s="217" t="s">
        <v>146</v>
      </c>
      <c r="H265" s="218">
        <v>2175.0120000000002</v>
      </c>
      <c r="I265" s="219"/>
      <c r="J265" s="220">
        <f>ROUND(I265*H265,2)</f>
        <v>0</v>
      </c>
      <c r="K265" s="216" t="s">
        <v>135</v>
      </c>
      <c r="L265" s="46"/>
      <c r="M265" s="221" t="s">
        <v>19</v>
      </c>
      <c r="N265" s="222" t="s">
        <v>40</v>
      </c>
      <c r="O265" s="86"/>
      <c r="P265" s="223">
        <f>O265*H265</f>
        <v>0</v>
      </c>
      <c r="Q265" s="223">
        <v>0.00021000000000000001</v>
      </c>
      <c r="R265" s="223">
        <f>Q265*H265</f>
        <v>0.45675252000000005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130</v>
      </c>
      <c r="AT265" s="225" t="s">
        <v>131</v>
      </c>
      <c r="AU265" s="225" t="s">
        <v>75</v>
      </c>
      <c r="AY265" s="19" t="s">
        <v>125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75</v>
      </c>
      <c r="BK265" s="226">
        <f>ROUND(I265*H265,2)</f>
        <v>0</v>
      </c>
      <c r="BL265" s="19" t="s">
        <v>130</v>
      </c>
      <c r="BM265" s="225" t="s">
        <v>416</v>
      </c>
    </row>
    <row r="266" s="2" customFormat="1">
      <c r="A266" s="40"/>
      <c r="B266" s="41"/>
      <c r="C266" s="42"/>
      <c r="D266" s="227" t="s">
        <v>137</v>
      </c>
      <c r="E266" s="42"/>
      <c r="F266" s="228" t="s">
        <v>417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137</v>
      </c>
      <c r="AU266" s="19" t="s">
        <v>75</v>
      </c>
    </row>
    <row r="267" s="14" customFormat="1">
      <c r="A267" s="14"/>
      <c r="B267" s="243"/>
      <c r="C267" s="244"/>
      <c r="D267" s="234" t="s">
        <v>149</v>
      </c>
      <c r="E267" s="245" t="s">
        <v>19</v>
      </c>
      <c r="F267" s="246" t="s">
        <v>395</v>
      </c>
      <c r="G267" s="244"/>
      <c r="H267" s="247">
        <v>2175.0120000000002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149</v>
      </c>
      <c r="AU267" s="253" t="s">
        <v>75</v>
      </c>
      <c r="AV267" s="14" t="s">
        <v>82</v>
      </c>
      <c r="AW267" s="14" t="s">
        <v>31</v>
      </c>
      <c r="AX267" s="14" t="s">
        <v>75</v>
      </c>
      <c r="AY267" s="253" t="s">
        <v>125</v>
      </c>
    </row>
    <row r="268" s="2" customFormat="1" ht="21.75" customHeight="1">
      <c r="A268" s="40"/>
      <c r="B268" s="41"/>
      <c r="C268" s="214" t="s">
        <v>418</v>
      </c>
      <c r="D268" s="214" t="s">
        <v>131</v>
      </c>
      <c r="E268" s="215" t="s">
        <v>419</v>
      </c>
      <c r="F268" s="216" t="s">
        <v>420</v>
      </c>
      <c r="G268" s="217" t="s">
        <v>146</v>
      </c>
      <c r="H268" s="218">
        <v>2117.4720000000002</v>
      </c>
      <c r="I268" s="219"/>
      <c r="J268" s="220">
        <f>ROUND(I268*H268,2)</f>
        <v>0</v>
      </c>
      <c r="K268" s="216" t="s">
        <v>135</v>
      </c>
      <c r="L268" s="46"/>
      <c r="M268" s="221" t="s">
        <v>19</v>
      </c>
      <c r="N268" s="222" t="s">
        <v>40</v>
      </c>
      <c r="O268" s="86"/>
      <c r="P268" s="223">
        <f>O268*H268</f>
        <v>0</v>
      </c>
      <c r="Q268" s="223">
        <v>0.10373</v>
      </c>
      <c r="R268" s="223">
        <f>Q268*H268</f>
        <v>219.64537056000003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130</v>
      </c>
      <c r="AT268" s="225" t="s">
        <v>131</v>
      </c>
      <c r="AU268" s="225" t="s">
        <v>75</v>
      </c>
      <c r="AY268" s="19" t="s">
        <v>125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75</v>
      </c>
      <c r="BK268" s="226">
        <f>ROUND(I268*H268,2)</f>
        <v>0</v>
      </c>
      <c r="BL268" s="19" t="s">
        <v>130</v>
      </c>
      <c r="BM268" s="225" t="s">
        <v>421</v>
      </c>
    </row>
    <row r="269" s="2" customFormat="1">
      <c r="A269" s="40"/>
      <c r="B269" s="41"/>
      <c r="C269" s="42"/>
      <c r="D269" s="227" t="s">
        <v>137</v>
      </c>
      <c r="E269" s="42"/>
      <c r="F269" s="228" t="s">
        <v>422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137</v>
      </c>
      <c r="AU269" s="19" t="s">
        <v>75</v>
      </c>
    </row>
    <row r="270" s="14" customFormat="1">
      <c r="A270" s="14"/>
      <c r="B270" s="243"/>
      <c r="C270" s="244"/>
      <c r="D270" s="234" t="s">
        <v>149</v>
      </c>
      <c r="E270" s="245" t="s">
        <v>19</v>
      </c>
      <c r="F270" s="246" t="s">
        <v>423</v>
      </c>
      <c r="G270" s="244"/>
      <c r="H270" s="247">
        <v>2117.4720000000002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149</v>
      </c>
      <c r="AU270" s="253" t="s">
        <v>75</v>
      </c>
      <c r="AV270" s="14" t="s">
        <v>82</v>
      </c>
      <c r="AW270" s="14" t="s">
        <v>31</v>
      </c>
      <c r="AX270" s="14" t="s">
        <v>75</v>
      </c>
      <c r="AY270" s="253" t="s">
        <v>125</v>
      </c>
    </row>
    <row r="271" s="2" customFormat="1" ht="16.5" customHeight="1">
      <c r="A271" s="40"/>
      <c r="B271" s="41"/>
      <c r="C271" s="214" t="s">
        <v>424</v>
      </c>
      <c r="D271" s="214" t="s">
        <v>131</v>
      </c>
      <c r="E271" s="215" t="s">
        <v>425</v>
      </c>
      <c r="F271" s="216" t="s">
        <v>426</v>
      </c>
      <c r="G271" s="217" t="s">
        <v>146</v>
      </c>
      <c r="H271" s="218">
        <v>28</v>
      </c>
      <c r="I271" s="219"/>
      <c r="J271" s="220">
        <f>ROUND(I271*H271,2)</f>
        <v>0</v>
      </c>
      <c r="K271" s="216" t="s">
        <v>135</v>
      </c>
      <c r="L271" s="46"/>
      <c r="M271" s="221" t="s">
        <v>19</v>
      </c>
      <c r="N271" s="222" t="s">
        <v>40</v>
      </c>
      <c r="O271" s="86"/>
      <c r="P271" s="223">
        <f>O271*H271</f>
        <v>0</v>
      </c>
      <c r="Q271" s="223">
        <v>0.1837</v>
      </c>
      <c r="R271" s="223">
        <f>Q271*H271</f>
        <v>5.1436000000000002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130</v>
      </c>
      <c r="AT271" s="225" t="s">
        <v>131</v>
      </c>
      <c r="AU271" s="225" t="s">
        <v>75</v>
      </c>
      <c r="AY271" s="19" t="s">
        <v>125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75</v>
      </c>
      <c r="BK271" s="226">
        <f>ROUND(I271*H271,2)</f>
        <v>0</v>
      </c>
      <c r="BL271" s="19" t="s">
        <v>130</v>
      </c>
      <c r="BM271" s="225" t="s">
        <v>427</v>
      </c>
    </row>
    <row r="272" s="2" customFormat="1">
      <c r="A272" s="40"/>
      <c r="B272" s="41"/>
      <c r="C272" s="42"/>
      <c r="D272" s="227" t="s">
        <v>137</v>
      </c>
      <c r="E272" s="42"/>
      <c r="F272" s="228" t="s">
        <v>428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137</v>
      </c>
      <c r="AU272" s="19" t="s">
        <v>75</v>
      </c>
    </row>
    <row r="273" s="14" customFormat="1">
      <c r="A273" s="14"/>
      <c r="B273" s="243"/>
      <c r="C273" s="244"/>
      <c r="D273" s="234" t="s">
        <v>149</v>
      </c>
      <c r="E273" s="245" t="s">
        <v>19</v>
      </c>
      <c r="F273" s="246" t="s">
        <v>429</v>
      </c>
      <c r="G273" s="244"/>
      <c r="H273" s="247">
        <v>28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149</v>
      </c>
      <c r="AU273" s="253" t="s">
        <v>75</v>
      </c>
      <c r="AV273" s="14" t="s">
        <v>82</v>
      </c>
      <c r="AW273" s="14" t="s">
        <v>31</v>
      </c>
      <c r="AX273" s="14" t="s">
        <v>75</v>
      </c>
      <c r="AY273" s="253" t="s">
        <v>125</v>
      </c>
    </row>
    <row r="274" s="2" customFormat="1" ht="16.5" customHeight="1">
      <c r="A274" s="40"/>
      <c r="B274" s="41"/>
      <c r="C274" s="265" t="s">
        <v>430</v>
      </c>
      <c r="D274" s="265" t="s">
        <v>234</v>
      </c>
      <c r="E274" s="266" t="s">
        <v>431</v>
      </c>
      <c r="F274" s="267" t="s">
        <v>432</v>
      </c>
      <c r="G274" s="268" t="s">
        <v>146</v>
      </c>
      <c r="H274" s="269">
        <v>28.84</v>
      </c>
      <c r="I274" s="270"/>
      <c r="J274" s="271">
        <f>ROUND(I274*H274,2)</f>
        <v>0</v>
      </c>
      <c r="K274" s="267" t="s">
        <v>135</v>
      </c>
      <c r="L274" s="272"/>
      <c r="M274" s="273" t="s">
        <v>19</v>
      </c>
      <c r="N274" s="274" t="s">
        <v>40</v>
      </c>
      <c r="O274" s="86"/>
      <c r="P274" s="223">
        <f>O274*H274</f>
        <v>0</v>
      </c>
      <c r="Q274" s="223">
        <v>0.222</v>
      </c>
      <c r="R274" s="223">
        <f>Q274*H274</f>
        <v>6.4024799999999997</v>
      </c>
      <c r="S274" s="223">
        <v>0</v>
      </c>
      <c r="T274" s="224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5" t="s">
        <v>189</v>
      </c>
      <c r="AT274" s="225" t="s">
        <v>234</v>
      </c>
      <c r="AU274" s="225" t="s">
        <v>75</v>
      </c>
      <c r="AY274" s="19" t="s">
        <v>125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9" t="s">
        <v>75</v>
      </c>
      <c r="BK274" s="226">
        <f>ROUND(I274*H274,2)</f>
        <v>0</v>
      </c>
      <c r="BL274" s="19" t="s">
        <v>130</v>
      </c>
      <c r="BM274" s="225" t="s">
        <v>433</v>
      </c>
    </row>
    <row r="275" s="14" customFormat="1">
      <c r="A275" s="14"/>
      <c r="B275" s="243"/>
      <c r="C275" s="244"/>
      <c r="D275" s="234" t="s">
        <v>149</v>
      </c>
      <c r="E275" s="245" t="s">
        <v>19</v>
      </c>
      <c r="F275" s="246" t="s">
        <v>434</v>
      </c>
      <c r="G275" s="244"/>
      <c r="H275" s="247">
        <v>28.84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149</v>
      </c>
      <c r="AU275" s="253" t="s">
        <v>75</v>
      </c>
      <c r="AV275" s="14" t="s">
        <v>82</v>
      </c>
      <c r="AW275" s="14" t="s">
        <v>31</v>
      </c>
      <c r="AX275" s="14" t="s">
        <v>75</v>
      </c>
      <c r="AY275" s="253" t="s">
        <v>125</v>
      </c>
    </row>
    <row r="276" s="2" customFormat="1" ht="16.5" customHeight="1">
      <c r="A276" s="40"/>
      <c r="B276" s="41"/>
      <c r="C276" s="214" t="s">
        <v>435</v>
      </c>
      <c r="D276" s="214" t="s">
        <v>131</v>
      </c>
      <c r="E276" s="215" t="s">
        <v>436</v>
      </c>
      <c r="F276" s="216" t="s">
        <v>437</v>
      </c>
      <c r="G276" s="217" t="s">
        <v>338</v>
      </c>
      <c r="H276" s="218">
        <v>31</v>
      </c>
      <c r="I276" s="219"/>
      <c r="J276" s="220">
        <f>ROUND(I276*H276,2)</f>
        <v>0</v>
      </c>
      <c r="K276" s="216" t="s">
        <v>135</v>
      </c>
      <c r="L276" s="46"/>
      <c r="M276" s="221" t="s">
        <v>19</v>
      </c>
      <c r="N276" s="222" t="s">
        <v>40</v>
      </c>
      <c r="O276" s="86"/>
      <c r="P276" s="223">
        <f>O276*H276</f>
        <v>0</v>
      </c>
      <c r="Q276" s="223">
        <v>0.20219000000000001</v>
      </c>
      <c r="R276" s="223">
        <f>Q276*H276</f>
        <v>6.2678900000000004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130</v>
      </c>
      <c r="AT276" s="225" t="s">
        <v>131</v>
      </c>
      <c r="AU276" s="225" t="s">
        <v>75</v>
      </c>
      <c r="AY276" s="19" t="s">
        <v>125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75</v>
      </c>
      <c r="BK276" s="226">
        <f>ROUND(I276*H276,2)</f>
        <v>0</v>
      </c>
      <c r="BL276" s="19" t="s">
        <v>130</v>
      </c>
      <c r="BM276" s="225" t="s">
        <v>438</v>
      </c>
    </row>
    <row r="277" s="2" customFormat="1">
      <c r="A277" s="40"/>
      <c r="B277" s="41"/>
      <c r="C277" s="42"/>
      <c r="D277" s="227" t="s">
        <v>137</v>
      </c>
      <c r="E277" s="42"/>
      <c r="F277" s="228" t="s">
        <v>439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137</v>
      </c>
      <c r="AU277" s="19" t="s">
        <v>75</v>
      </c>
    </row>
    <row r="278" s="14" customFormat="1">
      <c r="A278" s="14"/>
      <c r="B278" s="243"/>
      <c r="C278" s="244"/>
      <c r="D278" s="234" t="s">
        <v>149</v>
      </c>
      <c r="E278" s="245" t="s">
        <v>19</v>
      </c>
      <c r="F278" s="246" t="s">
        <v>440</v>
      </c>
      <c r="G278" s="244"/>
      <c r="H278" s="247">
        <v>31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149</v>
      </c>
      <c r="AU278" s="253" t="s">
        <v>75</v>
      </c>
      <c r="AV278" s="14" t="s">
        <v>82</v>
      </c>
      <c r="AW278" s="14" t="s">
        <v>31</v>
      </c>
      <c r="AX278" s="14" t="s">
        <v>75</v>
      </c>
      <c r="AY278" s="253" t="s">
        <v>125</v>
      </c>
    </row>
    <row r="279" s="2" customFormat="1" ht="16.5" customHeight="1">
      <c r="A279" s="40"/>
      <c r="B279" s="41"/>
      <c r="C279" s="265" t="s">
        <v>441</v>
      </c>
      <c r="D279" s="265" t="s">
        <v>234</v>
      </c>
      <c r="E279" s="266" t="s">
        <v>442</v>
      </c>
      <c r="F279" s="267" t="s">
        <v>443</v>
      </c>
      <c r="G279" s="268" t="s">
        <v>338</v>
      </c>
      <c r="H279" s="269">
        <v>31.309999999999999</v>
      </c>
      <c r="I279" s="270"/>
      <c r="J279" s="271">
        <f>ROUND(I279*H279,2)</f>
        <v>0</v>
      </c>
      <c r="K279" s="267" t="s">
        <v>135</v>
      </c>
      <c r="L279" s="272"/>
      <c r="M279" s="273" t="s">
        <v>19</v>
      </c>
      <c r="N279" s="274" t="s">
        <v>40</v>
      </c>
      <c r="O279" s="86"/>
      <c r="P279" s="223">
        <f>O279*H279</f>
        <v>0</v>
      </c>
      <c r="Q279" s="223">
        <v>0.048300000000000003</v>
      </c>
      <c r="R279" s="223">
        <f>Q279*H279</f>
        <v>1.512273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189</v>
      </c>
      <c r="AT279" s="225" t="s">
        <v>234</v>
      </c>
      <c r="AU279" s="225" t="s">
        <v>75</v>
      </c>
      <c r="AY279" s="19" t="s">
        <v>125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75</v>
      </c>
      <c r="BK279" s="226">
        <f>ROUND(I279*H279,2)</f>
        <v>0</v>
      </c>
      <c r="BL279" s="19" t="s">
        <v>130</v>
      </c>
      <c r="BM279" s="225" t="s">
        <v>444</v>
      </c>
    </row>
    <row r="280" s="14" customFormat="1">
      <c r="A280" s="14"/>
      <c r="B280" s="243"/>
      <c r="C280" s="244"/>
      <c r="D280" s="234" t="s">
        <v>149</v>
      </c>
      <c r="E280" s="245" t="s">
        <v>19</v>
      </c>
      <c r="F280" s="246" t="s">
        <v>445</v>
      </c>
      <c r="G280" s="244"/>
      <c r="H280" s="247">
        <v>31.309999999999999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149</v>
      </c>
      <c r="AU280" s="253" t="s">
        <v>75</v>
      </c>
      <c r="AV280" s="14" t="s">
        <v>82</v>
      </c>
      <c r="AW280" s="14" t="s">
        <v>31</v>
      </c>
      <c r="AX280" s="14" t="s">
        <v>75</v>
      </c>
      <c r="AY280" s="253" t="s">
        <v>125</v>
      </c>
    </row>
    <row r="281" s="12" customFormat="1" ht="25.92" customHeight="1">
      <c r="A281" s="12"/>
      <c r="B281" s="198"/>
      <c r="C281" s="199"/>
      <c r="D281" s="200" t="s">
        <v>68</v>
      </c>
      <c r="E281" s="201" t="s">
        <v>446</v>
      </c>
      <c r="F281" s="201" t="s">
        <v>447</v>
      </c>
      <c r="G281" s="199"/>
      <c r="H281" s="199"/>
      <c r="I281" s="202"/>
      <c r="J281" s="203">
        <f>BK281</f>
        <v>0</v>
      </c>
      <c r="K281" s="199"/>
      <c r="L281" s="204"/>
      <c r="M281" s="205"/>
      <c r="N281" s="206"/>
      <c r="O281" s="206"/>
      <c r="P281" s="207">
        <f>SUM(P282:P287)</f>
        <v>0</v>
      </c>
      <c r="Q281" s="206"/>
      <c r="R281" s="207">
        <f>SUM(R282:R287)</f>
        <v>81.0488</v>
      </c>
      <c r="S281" s="206"/>
      <c r="T281" s="208">
        <f>SUM(T282:T287)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9" t="s">
        <v>130</v>
      </c>
      <c r="AT281" s="210" t="s">
        <v>68</v>
      </c>
      <c r="AU281" s="210" t="s">
        <v>8</v>
      </c>
      <c r="AY281" s="209" t="s">
        <v>125</v>
      </c>
      <c r="BK281" s="211">
        <f>SUM(BK282:BK287)</f>
        <v>0</v>
      </c>
    </row>
    <row r="282" s="2" customFormat="1" ht="16.5" customHeight="1">
      <c r="A282" s="40"/>
      <c r="B282" s="41"/>
      <c r="C282" s="214" t="s">
        <v>448</v>
      </c>
      <c r="D282" s="214" t="s">
        <v>131</v>
      </c>
      <c r="E282" s="215" t="s">
        <v>449</v>
      </c>
      <c r="F282" s="216" t="s">
        <v>450</v>
      </c>
      <c r="G282" s="217" t="s">
        <v>146</v>
      </c>
      <c r="H282" s="218">
        <v>97</v>
      </c>
      <c r="I282" s="219"/>
      <c r="J282" s="220">
        <f>ROUND(I282*H282,2)</f>
        <v>0</v>
      </c>
      <c r="K282" s="216" t="s">
        <v>135</v>
      </c>
      <c r="L282" s="46"/>
      <c r="M282" s="221" t="s">
        <v>19</v>
      </c>
      <c r="N282" s="222" t="s">
        <v>40</v>
      </c>
      <c r="O282" s="86"/>
      <c r="P282" s="223">
        <f>O282*H282</f>
        <v>0</v>
      </c>
      <c r="Q282" s="223">
        <v>0.091999999999999998</v>
      </c>
      <c r="R282" s="223">
        <f>Q282*H282</f>
        <v>8.9239999999999995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130</v>
      </c>
      <c r="AT282" s="225" t="s">
        <v>131</v>
      </c>
      <c r="AU282" s="225" t="s">
        <v>75</v>
      </c>
      <c r="AY282" s="19" t="s">
        <v>125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75</v>
      </c>
      <c r="BK282" s="226">
        <f>ROUND(I282*H282,2)</f>
        <v>0</v>
      </c>
      <c r="BL282" s="19" t="s">
        <v>130</v>
      </c>
      <c r="BM282" s="225" t="s">
        <v>451</v>
      </c>
    </row>
    <row r="283" s="2" customFormat="1">
      <c r="A283" s="40"/>
      <c r="B283" s="41"/>
      <c r="C283" s="42"/>
      <c r="D283" s="227" t="s">
        <v>137</v>
      </c>
      <c r="E283" s="42"/>
      <c r="F283" s="228" t="s">
        <v>452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137</v>
      </c>
      <c r="AU283" s="19" t="s">
        <v>75</v>
      </c>
    </row>
    <row r="284" s="14" customFormat="1">
      <c r="A284" s="14"/>
      <c r="B284" s="243"/>
      <c r="C284" s="244"/>
      <c r="D284" s="234" t="s">
        <v>149</v>
      </c>
      <c r="E284" s="245" t="s">
        <v>19</v>
      </c>
      <c r="F284" s="246" t="s">
        <v>453</v>
      </c>
      <c r="G284" s="244"/>
      <c r="H284" s="247">
        <v>97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149</v>
      </c>
      <c r="AU284" s="253" t="s">
        <v>75</v>
      </c>
      <c r="AV284" s="14" t="s">
        <v>82</v>
      </c>
      <c r="AW284" s="14" t="s">
        <v>31</v>
      </c>
      <c r="AX284" s="14" t="s">
        <v>75</v>
      </c>
      <c r="AY284" s="253" t="s">
        <v>125</v>
      </c>
    </row>
    <row r="285" s="2" customFormat="1" ht="16.5" customHeight="1">
      <c r="A285" s="40"/>
      <c r="B285" s="41"/>
      <c r="C285" s="214" t="s">
        <v>454</v>
      </c>
      <c r="D285" s="214" t="s">
        <v>131</v>
      </c>
      <c r="E285" s="215" t="s">
        <v>455</v>
      </c>
      <c r="F285" s="216" t="s">
        <v>456</v>
      </c>
      <c r="G285" s="217" t="s">
        <v>146</v>
      </c>
      <c r="H285" s="218">
        <v>120</v>
      </c>
      <c r="I285" s="219"/>
      <c r="J285" s="220">
        <f>ROUND(I285*H285,2)</f>
        <v>0</v>
      </c>
      <c r="K285" s="216" t="s">
        <v>135</v>
      </c>
      <c r="L285" s="46"/>
      <c r="M285" s="221" t="s">
        <v>19</v>
      </c>
      <c r="N285" s="222" t="s">
        <v>40</v>
      </c>
      <c r="O285" s="86"/>
      <c r="P285" s="223">
        <f>O285*H285</f>
        <v>0</v>
      </c>
      <c r="Q285" s="223">
        <v>0.60104000000000002</v>
      </c>
      <c r="R285" s="223">
        <f>Q285*H285</f>
        <v>72.124800000000008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130</v>
      </c>
      <c r="AT285" s="225" t="s">
        <v>131</v>
      </c>
      <c r="AU285" s="225" t="s">
        <v>75</v>
      </c>
      <c r="AY285" s="19" t="s">
        <v>125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75</v>
      </c>
      <c r="BK285" s="226">
        <f>ROUND(I285*H285,2)</f>
        <v>0</v>
      </c>
      <c r="BL285" s="19" t="s">
        <v>130</v>
      </c>
      <c r="BM285" s="225" t="s">
        <v>457</v>
      </c>
    </row>
    <row r="286" s="2" customFormat="1">
      <c r="A286" s="40"/>
      <c r="B286" s="41"/>
      <c r="C286" s="42"/>
      <c r="D286" s="227" t="s">
        <v>137</v>
      </c>
      <c r="E286" s="42"/>
      <c r="F286" s="228" t="s">
        <v>458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137</v>
      </c>
      <c r="AU286" s="19" t="s">
        <v>75</v>
      </c>
    </row>
    <row r="287" s="14" customFormat="1">
      <c r="A287" s="14"/>
      <c r="B287" s="243"/>
      <c r="C287" s="244"/>
      <c r="D287" s="234" t="s">
        <v>149</v>
      </c>
      <c r="E287" s="245" t="s">
        <v>19</v>
      </c>
      <c r="F287" s="246" t="s">
        <v>459</v>
      </c>
      <c r="G287" s="244"/>
      <c r="H287" s="247">
        <v>120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149</v>
      </c>
      <c r="AU287" s="253" t="s">
        <v>75</v>
      </c>
      <c r="AV287" s="14" t="s">
        <v>82</v>
      </c>
      <c r="AW287" s="14" t="s">
        <v>31</v>
      </c>
      <c r="AX287" s="14" t="s">
        <v>75</v>
      </c>
      <c r="AY287" s="253" t="s">
        <v>125</v>
      </c>
    </row>
    <row r="288" s="12" customFormat="1" ht="25.92" customHeight="1">
      <c r="A288" s="12"/>
      <c r="B288" s="198"/>
      <c r="C288" s="199"/>
      <c r="D288" s="200" t="s">
        <v>68</v>
      </c>
      <c r="E288" s="201" t="s">
        <v>460</v>
      </c>
      <c r="F288" s="201" t="s">
        <v>461</v>
      </c>
      <c r="G288" s="199"/>
      <c r="H288" s="199"/>
      <c r="I288" s="202"/>
      <c r="J288" s="203">
        <f>BK288</f>
        <v>0</v>
      </c>
      <c r="K288" s="199"/>
      <c r="L288" s="204"/>
      <c r="M288" s="205"/>
      <c r="N288" s="206"/>
      <c r="O288" s="206"/>
      <c r="P288" s="207">
        <f>SUM(P289:P306)</f>
        <v>0</v>
      </c>
      <c r="Q288" s="206"/>
      <c r="R288" s="207">
        <f>SUM(R289:R306)</f>
        <v>10.634879999999999</v>
      </c>
      <c r="S288" s="206"/>
      <c r="T288" s="208">
        <f>SUM(T289:T306)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9" t="s">
        <v>130</v>
      </c>
      <c r="AT288" s="210" t="s">
        <v>68</v>
      </c>
      <c r="AU288" s="210" t="s">
        <v>8</v>
      </c>
      <c r="AY288" s="209" t="s">
        <v>125</v>
      </c>
      <c r="BK288" s="211">
        <f>SUM(BK289:BK306)</f>
        <v>0</v>
      </c>
    </row>
    <row r="289" s="2" customFormat="1" ht="16.5" customHeight="1">
      <c r="A289" s="40"/>
      <c r="B289" s="41"/>
      <c r="C289" s="214" t="s">
        <v>462</v>
      </c>
      <c r="D289" s="214" t="s">
        <v>131</v>
      </c>
      <c r="E289" s="215" t="s">
        <v>463</v>
      </c>
      <c r="F289" s="216" t="s">
        <v>464</v>
      </c>
      <c r="G289" s="217" t="s">
        <v>338</v>
      </c>
      <c r="H289" s="218">
        <v>28</v>
      </c>
      <c r="I289" s="219"/>
      <c r="J289" s="220">
        <f>ROUND(I289*H289,2)</f>
        <v>0</v>
      </c>
      <c r="K289" s="216" t="s">
        <v>135</v>
      </c>
      <c r="L289" s="46"/>
      <c r="M289" s="221" t="s">
        <v>19</v>
      </c>
      <c r="N289" s="222" t="s">
        <v>40</v>
      </c>
      <c r="O289" s="86"/>
      <c r="P289" s="223">
        <f>O289*H289</f>
        <v>0</v>
      </c>
      <c r="Q289" s="223">
        <v>3.0000000000000001E-05</v>
      </c>
      <c r="R289" s="223">
        <f>Q289*H289</f>
        <v>0.00084000000000000003</v>
      </c>
      <c r="S289" s="223">
        <v>0</v>
      </c>
      <c r="T289" s="22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5" t="s">
        <v>130</v>
      </c>
      <c r="AT289" s="225" t="s">
        <v>131</v>
      </c>
      <c r="AU289" s="225" t="s">
        <v>75</v>
      </c>
      <c r="AY289" s="19" t="s">
        <v>125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9" t="s">
        <v>75</v>
      </c>
      <c r="BK289" s="226">
        <f>ROUND(I289*H289,2)</f>
        <v>0</v>
      </c>
      <c r="BL289" s="19" t="s">
        <v>130</v>
      </c>
      <c r="BM289" s="225" t="s">
        <v>465</v>
      </c>
    </row>
    <row r="290" s="2" customFormat="1">
      <c r="A290" s="40"/>
      <c r="B290" s="41"/>
      <c r="C290" s="42"/>
      <c r="D290" s="227" t="s">
        <v>137</v>
      </c>
      <c r="E290" s="42"/>
      <c r="F290" s="228" t="s">
        <v>466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137</v>
      </c>
      <c r="AU290" s="19" t="s">
        <v>75</v>
      </c>
    </row>
    <row r="291" s="14" customFormat="1">
      <c r="A291" s="14"/>
      <c r="B291" s="243"/>
      <c r="C291" s="244"/>
      <c r="D291" s="234" t="s">
        <v>149</v>
      </c>
      <c r="E291" s="245" t="s">
        <v>19</v>
      </c>
      <c r="F291" s="246" t="s">
        <v>467</v>
      </c>
      <c r="G291" s="244"/>
      <c r="H291" s="247">
        <v>28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149</v>
      </c>
      <c r="AU291" s="253" t="s">
        <v>75</v>
      </c>
      <c r="AV291" s="14" t="s">
        <v>82</v>
      </c>
      <c r="AW291" s="14" t="s">
        <v>31</v>
      </c>
      <c r="AX291" s="14" t="s">
        <v>75</v>
      </c>
      <c r="AY291" s="253" t="s">
        <v>125</v>
      </c>
    </row>
    <row r="292" s="2" customFormat="1" ht="16.5" customHeight="1">
      <c r="A292" s="40"/>
      <c r="B292" s="41"/>
      <c r="C292" s="265" t="s">
        <v>468</v>
      </c>
      <c r="D292" s="265" t="s">
        <v>234</v>
      </c>
      <c r="E292" s="266" t="s">
        <v>469</v>
      </c>
      <c r="F292" s="267" t="s">
        <v>470</v>
      </c>
      <c r="G292" s="268" t="s">
        <v>338</v>
      </c>
      <c r="H292" s="269">
        <v>28</v>
      </c>
      <c r="I292" s="270"/>
      <c r="J292" s="271">
        <f>ROUND(I292*H292,2)</f>
        <v>0</v>
      </c>
      <c r="K292" s="267" t="s">
        <v>135</v>
      </c>
      <c r="L292" s="272"/>
      <c r="M292" s="273" t="s">
        <v>19</v>
      </c>
      <c r="N292" s="274" t="s">
        <v>40</v>
      </c>
      <c r="O292" s="86"/>
      <c r="P292" s="223">
        <f>O292*H292</f>
        <v>0</v>
      </c>
      <c r="Q292" s="223">
        <v>0.0183</v>
      </c>
      <c r="R292" s="223">
        <f>Q292*H292</f>
        <v>0.51239999999999997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189</v>
      </c>
      <c r="AT292" s="225" t="s">
        <v>234</v>
      </c>
      <c r="AU292" s="225" t="s">
        <v>75</v>
      </c>
      <c r="AY292" s="19" t="s">
        <v>125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9" t="s">
        <v>75</v>
      </c>
      <c r="BK292" s="226">
        <f>ROUND(I292*H292,2)</f>
        <v>0</v>
      </c>
      <c r="BL292" s="19" t="s">
        <v>130</v>
      </c>
      <c r="BM292" s="225" t="s">
        <v>471</v>
      </c>
    </row>
    <row r="293" s="14" customFormat="1">
      <c r="A293" s="14"/>
      <c r="B293" s="243"/>
      <c r="C293" s="244"/>
      <c r="D293" s="234" t="s">
        <v>149</v>
      </c>
      <c r="E293" s="245" t="s">
        <v>472</v>
      </c>
      <c r="F293" s="246" t="s">
        <v>473</v>
      </c>
      <c r="G293" s="244"/>
      <c r="H293" s="247">
        <v>28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149</v>
      </c>
      <c r="AU293" s="253" t="s">
        <v>75</v>
      </c>
      <c r="AV293" s="14" t="s">
        <v>82</v>
      </c>
      <c r="AW293" s="14" t="s">
        <v>31</v>
      </c>
      <c r="AX293" s="14" t="s">
        <v>75</v>
      </c>
      <c r="AY293" s="253" t="s">
        <v>125</v>
      </c>
    </row>
    <row r="294" s="2" customFormat="1" ht="24.15" customHeight="1">
      <c r="A294" s="40"/>
      <c r="B294" s="41"/>
      <c r="C294" s="214" t="s">
        <v>474</v>
      </c>
      <c r="D294" s="214" t="s">
        <v>131</v>
      </c>
      <c r="E294" s="215" t="s">
        <v>475</v>
      </c>
      <c r="F294" s="216" t="s">
        <v>476</v>
      </c>
      <c r="G294" s="217" t="s">
        <v>134</v>
      </c>
      <c r="H294" s="218">
        <v>2</v>
      </c>
      <c r="I294" s="219"/>
      <c r="J294" s="220">
        <f>ROUND(I294*H294,2)</f>
        <v>0</v>
      </c>
      <c r="K294" s="216" t="s">
        <v>135</v>
      </c>
      <c r="L294" s="46"/>
      <c r="M294" s="221" t="s">
        <v>19</v>
      </c>
      <c r="N294" s="222" t="s">
        <v>40</v>
      </c>
      <c r="O294" s="86"/>
      <c r="P294" s="223">
        <f>O294*H294</f>
        <v>0</v>
      </c>
      <c r="Q294" s="223">
        <v>2.2558199999999999</v>
      </c>
      <c r="R294" s="223">
        <f>Q294*H294</f>
        <v>4.5116399999999999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130</v>
      </c>
      <c r="AT294" s="225" t="s">
        <v>131</v>
      </c>
      <c r="AU294" s="225" t="s">
        <v>75</v>
      </c>
      <c r="AY294" s="19" t="s">
        <v>125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75</v>
      </c>
      <c r="BK294" s="226">
        <f>ROUND(I294*H294,2)</f>
        <v>0</v>
      </c>
      <c r="BL294" s="19" t="s">
        <v>130</v>
      </c>
      <c r="BM294" s="225" t="s">
        <v>477</v>
      </c>
    </row>
    <row r="295" s="2" customFormat="1">
      <c r="A295" s="40"/>
      <c r="B295" s="41"/>
      <c r="C295" s="42"/>
      <c r="D295" s="227" t="s">
        <v>137</v>
      </c>
      <c r="E295" s="42"/>
      <c r="F295" s="228" t="s">
        <v>478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137</v>
      </c>
      <c r="AU295" s="19" t="s">
        <v>75</v>
      </c>
    </row>
    <row r="296" s="14" customFormat="1">
      <c r="A296" s="14"/>
      <c r="B296" s="243"/>
      <c r="C296" s="244"/>
      <c r="D296" s="234" t="s">
        <v>149</v>
      </c>
      <c r="E296" s="245" t="s">
        <v>19</v>
      </c>
      <c r="F296" s="246" t="s">
        <v>479</v>
      </c>
      <c r="G296" s="244"/>
      <c r="H296" s="247">
        <v>2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149</v>
      </c>
      <c r="AU296" s="253" t="s">
        <v>75</v>
      </c>
      <c r="AV296" s="14" t="s">
        <v>82</v>
      </c>
      <c r="AW296" s="14" t="s">
        <v>31</v>
      </c>
      <c r="AX296" s="14" t="s">
        <v>75</v>
      </c>
      <c r="AY296" s="253" t="s">
        <v>125</v>
      </c>
    </row>
    <row r="297" s="2" customFormat="1" ht="16.5" customHeight="1">
      <c r="A297" s="40"/>
      <c r="B297" s="41"/>
      <c r="C297" s="265" t="s">
        <v>480</v>
      </c>
      <c r="D297" s="265" t="s">
        <v>234</v>
      </c>
      <c r="E297" s="266" t="s">
        <v>481</v>
      </c>
      <c r="F297" s="267" t="s">
        <v>482</v>
      </c>
      <c r="G297" s="268" t="s">
        <v>134</v>
      </c>
      <c r="H297" s="269">
        <v>2</v>
      </c>
      <c r="I297" s="270"/>
      <c r="J297" s="271">
        <f>ROUND(I297*H297,2)</f>
        <v>0</v>
      </c>
      <c r="K297" s="267" t="s">
        <v>135</v>
      </c>
      <c r="L297" s="272"/>
      <c r="M297" s="273" t="s">
        <v>19</v>
      </c>
      <c r="N297" s="274" t="s">
        <v>40</v>
      </c>
      <c r="O297" s="86"/>
      <c r="P297" s="223">
        <f>O297*H297</f>
        <v>0</v>
      </c>
      <c r="Q297" s="223">
        <v>0.185</v>
      </c>
      <c r="R297" s="223">
        <f>Q297*H297</f>
        <v>0.37</v>
      </c>
      <c r="S297" s="223">
        <v>0</v>
      </c>
      <c r="T297" s="224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5" t="s">
        <v>189</v>
      </c>
      <c r="AT297" s="225" t="s">
        <v>234</v>
      </c>
      <c r="AU297" s="225" t="s">
        <v>75</v>
      </c>
      <c r="AY297" s="19" t="s">
        <v>125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9" t="s">
        <v>75</v>
      </c>
      <c r="BK297" s="226">
        <f>ROUND(I297*H297,2)</f>
        <v>0</v>
      </c>
      <c r="BL297" s="19" t="s">
        <v>130</v>
      </c>
      <c r="BM297" s="225" t="s">
        <v>483</v>
      </c>
    </row>
    <row r="298" s="14" customFormat="1">
      <c r="A298" s="14"/>
      <c r="B298" s="243"/>
      <c r="C298" s="244"/>
      <c r="D298" s="234" t="s">
        <v>149</v>
      </c>
      <c r="E298" s="245" t="s">
        <v>19</v>
      </c>
      <c r="F298" s="246" t="s">
        <v>484</v>
      </c>
      <c r="G298" s="244"/>
      <c r="H298" s="247">
        <v>2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149</v>
      </c>
      <c r="AU298" s="253" t="s">
        <v>75</v>
      </c>
      <c r="AV298" s="14" t="s">
        <v>82</v>
      </c>
      <c r="AW298" s="14" t="s">
        <v>31</v>
      </c>
      <c r="AX298" s="14" t="s">
        <v>75</v>
      </c>
      <c r="AY298" s="253" t="s">
        <v>125</v>
      </c>
    </row>
    <row r="299" s="2" customFormat="1" ht="16.5" customHeight="1">
      <c r="A299" s="40"/>
      <c r="B299" s="41"/>
      <c r="C299" s="265" t="s">
        <v>485</v>
      </c>
      <c r="D299" s="265" t="s">
        <v>234</v>
      </c>
      <c r="E299" s="266" t="s">
        <v>486</v>
      </c>
      <c r="F299" s="267" t="s">
        <v>487</v>
      </c>
      <c r="G299" s="268" t="s">
        <v>134</v>
      </c>
      <c r="H299" s="269">
        <v>2</v>
      </c>
      <c r="I299" s="270"/>
      <c r="J299" s="271">
        <f>ROUND(I299*H299,2)</f>
        <v>0</v>
      </c>
      <c r="K299" s="267" t="s">
        <v>135</v>
      </c>
      <c r="L299" s="272"/>
      <c r="M299" s="273" t="s">
        <v>19</v>
      </c>
      <c r="N299" s="274" t="s">
        <v>40</v>
      </c>
      <c r="O299" s="86"/>
      <c r="P299" s="223">
        <f>O299*H299</f>
        <v>0</v>
      </c>
      <c r="Q299" s="223">
        <v>0.37</v>
      </c>
      <c r="R299" s="223">
        <f>Q299*H299</f>
        <v>0.73999999999999999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189</v>
      </c>
      <c r="AT299" s="225" t="s">
        <v>234</v>
      </c>
      <c r="AU299" s="225" t="s">
        <v>75</v>
      </c>
      <c r="AY299" s="19" t="s">
        <v>125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75</v>
      </c>
      <c r="BK299" s="226">
        <f>ROUND(I299*H299,2)</f>
        <v>0</v>
      </c>
      <c r="BL299" s="19" t="s">
        <v>130</v>
      </c>
      <c r="BM299" s="225" t="s">
        <v>488</v>
      </c>
    </row>
    <row r="300" s="14" customFormat="1">
      <c r="A300" s="14"/>
      <c r="B300" s="243"/>
      <c r="C300" s="244"/>
      <c r="D300" s="234" t="s">
        <v>149</v>
      </c>
      <c r="E300" s="245" t="s">
        <v>19</v>
      </c>
      <c r="F300" s="246" t="s">
        <v>489</v>
      </c>
      <c r="G300" s="244"/>
      <c r="H300" s="247">
        <v>2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149</v>
      </c>
      <c r="AU300" s="253" t="s">
        <v>75</v>
      </c>
      <c r="AV300" s="14" t="s">
        <v>82</v>
      </c>
      <c r="AW300" s="14" t="s">
        <v>31</v>
      </c>
      <c r="AX300" s="14" t="s">
        <v>75</v>
      </c>
      <c r="AY300" s="253" t="s">
        <v>125</v>
      </c>
    </row>
    <row r="301" s="2" customFormat="1" ht="16.5" customHeight="1">
      <c r="A301" s="40"/>
      <c r="B301" s="41"/>
      <c r="C301" s="265" t="s">
        <v>490</v>
      </c>
      <c r="D301" s="265" t="s">
        <v>234</v>
      </c>
      <c r="E301" s="266" t="s">
        <v>491</v>
      </c>
      <c r="F301" s="267" t="s">
        <v>492</v>
      </c>
      <c r="G301" s="268" t="s">
        <v>134</v>
      </c>
      <c r="H301" s="269">
        <v>2</v>
      </c>
      <c r="I301" s="270"/>
      <c r="J301" s="271">
        <f>ROUND(I301*H301,2)</f>
        <v>0</v>
      </c>
      <c r="K301" s="267" t="s">
        <v>135</v>
      </c>
      <c r="L301" s="272"/>
      <c r="M301" s="273" t="s">
        <v>19</v>
      </c>
      <c r="N301" s="274" t="s">
        <v>40</v>
      </c>
      <c r="O301" s="86"/>
      <c r="P301" s="223">
        <f>O301*H301</f>
        <v>0</v>
      </c>
      <c r="Q301" s="223">
        <v>0.73999999999999999</v>
      </c>
      <c r="R301" s="223">
        <f>Q301*H301</f>
        <v>1.48</v>
      </c>
      <c r="S301" s="223">
        <v>0</v>
      </c>
      <c r="T301" s="224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5" t="s">
        <v>189</v>
      </c>
      <c r="AT301" s="225" t="s">
        <v>234</v>
      </c>
      <c r="AU301" s="225" t="s">
        <v>75</v>
      </c>
      <c r="AY301" s="19" t="s">
        <v>125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9" t="s">
        <v>75</v>
      </c>
      <c r="BK301" s="226">
        <f>ROUND(I301*H301,2)</f>
        <v>0</v>
      </c>
      <c r="BL301" s="19" t="s">
        <v>130</v>
      </c>
      <c r="BM301" s="225" t="s">
        <v>493</v>
      </c>
    </row>
    <row r="302" s="14" customFormat="1">
      <c r="A302" s="14"/>
      <c r="B302" s="243"/>
      <c r="C302" s="244"/>
      <c r="D302" s="234" t="s">
        <v>149</v>
      </c>
      <c r="E302" s="245" t="s">
        <v>19</v>
      </c>
      <c r="F302" s="246" t="s">
        <v>489</v>
      </c>
      <c r="G302" s="244"/>
      <c r="H302" s="247">
        <v>2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149</v>
      </c>
      <c r="AU302" s="253" t="s">
        <v>75</v>
      </c>
      <c r="AV302" s="14" t="s">
        <v>82</v>
      </c>
      <c r="AW302" s="14" t="s">
        <v>31</v>
      </c>
      <c r="AX302" s="14" t="s">
        <v>75</v>
      </c>
      <c r="AY302" s="253" t="s">
        <v>125</v>
      </c>
    </row>
    <row r="303" s="2" customFormat="1" ht="16.5" customHeight="1">
      <c r="A303" s="40"/>
      <c r="B303" s="41"/>
      <c r="C303" s="265" t="s">
        <v>494</v>
      </c>
      <c r="D303" s="265" t="s">
        <v>234</v>
      </c>
      <c r="E303" s="266" t="s">
        <v>495</v>
      </c>
      <c r="F303" s="267" t="s">
        <v>496</v>
      </c>
      <c r="G303" s="268" t="s">
        <v>134</v>
      </c>
      <c r="H303" s="269">
        <v>2</v>
      </c>
      <c r="I303" s="270"/>
      <c r="J303" s="271">
        <f>ROUND(I303*H303,2)</f>
        <v>0</v>
      </c>
      <c r="K303" s="267" t="s">
        <v>135</v>
      </c>
      <c r="L303" s="272"/>
      <c r="M303" s="273" t="s">
        <v>19</v>
      </c>
      <c r="N303" s="274" t="s">
        <v>40</v>
      </c>
      <c r="O303" s="86"/>
      <c r="P303" s="223">
        <f>O303*H303</f>
        <v>0</v>
      </c>
      <c r="Q303" s="223">
        <v>1.29</v>
      </c>
      <c r="R303" s="223">
        <f>Q303*H303</f>
        <v>2.5800000000000001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189</v>
      </c>
      <c r="AT303" s="225" t="s">
        <v>234</v>
      </c>
      <c r="AU303" s="225" t="s">
        <v>75</v>
      </c>
      <c r="AY303" s="19" t="s">
        <v>125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75</v>
      </c>
      <c r="BK303" s="226">
        <f>ROUND(I303*H303,2)</f>
        <v>0</v>
      </c>
      <c r="BL303" s="19" t="s">
        <v>130</v>
      </c>
      <c r="BM303" s="225" t="s">
        <v>497</v>
      </c>
    </row>
    <row r="304" s="14" customFormat="1">
      <c r="A304" s="14"/>
      <c r="B304" s="243"/>
      <c r="C304" s="244"/>
      <c r="D304" s="234" t="s">
        <v>149</v>
      </c>
      <c r="E304" s="245" t="s">
        <v>498</v>
      </c>
      <c r="F304" s="246" t="s">
        <v>499</v>
      </c>
      <c r="G304" s="244"/>
      <c r="H304" s="247">
        <v>2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149</v>
      </c>
      <c r="AU304" s="253" t="s">
        <v>75</v>
      </c>
      <c r="AV304" s="14" t="s">
        <v>82</v>
      </c>
      <c r="AW304" s="14" t="s">
        <v>31</v>
      </c>
      <c r="AX304" s="14" t="s">
        <v>75</v>
      </c>
      <c r="AY304" s="253" t="s">
        <v>125</v>
      </c>
    </row>
    <row r="305" s="2" customFormat="1" ht="16.5" customHeight="1">
      <c r="A305" s="40"/>
      <c r="B305" s="41"/>
      <c r="C305" s="265" t="s">
        <v>500</v>
      </c>
      <c r="D305" s="265" t="s">
        <v>234</v>
      </c>
      <c r="E305" s="266" t="s">
        <v>501</v>
      </c>
      <c r="F305" s="267" t="s">
        <v>502</v>
      </c>
      <c r="G305" s="268" t="s">
        <v>134</v>
      </c>
      <c r="H305" s="269">
        <v>2</v>
      </c>
      <c r="I305" s="270"/>
      <c r="J305" s="271">
        <f>ROUND(I305*H305,2)</f>
        <v>0</v>
      </c>
      <c r="K305" s="267" t="s">
        <v>135</v>
      </c>
      <c r="L305" s="272"/>
      <c r="M305" s="273" t="s">
        <v>19</v>
      </c>
      <c r="N305" s="274" t="s">
        <v>40</v>
      </c>
      <c r="O305" s="86"/>
      <c r="P305" s="223">
        <f>O305*H305</f>
        <v>0</v>
      </c>
      <c r="Q305" s="223">
        <v>0.22</v>
      </c>
      <c r="R305" s="223">
        <f>Q305*H305</f>
        <v>0.44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189</v>
      </c>
      <c r="AT305" s="225" t="s">
        <v>234</v>
      </c>
      <c r="AU305" s="225" t="s">
        <v>75</v>
      </c>
      <c r="AY305" s="19" t="s">
        <v>125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75</v>
      </c>
      <c r="BK305" s="226">
        <f>ROUND(I305*H305,2)</f>
        <v>0</v>
      </c>
      <c r="BL305" s="19" t="s">
        <v>130</v>
      </c>
      <c r="BM305" s="225" t="s">
        <v>503</v>
      </c>
    </row>
    <row r="306" s="14" customFormat="1">
      <c r="A306" s="14"/>
      <c r="B306" s="243"/>
      <c r="C306" s="244"/>
      <c r="D306" s="234" t="s">
        <v>149</v>
      </c>
      <c r="E306" s="245" t="s">
        <v>19</v>
      </c>
      <c r="F306" s="246" t="s">
        <v>489</v>
      </c>
      <c r="G306" s="244"/>
      <c r="H306" s="247">
        <v>2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149</v>
      </c>
      <c r="AU306" s="253" t="s">
        <v>75</v>
      </c>
      <c r="AV306" s="14" t="s">
        <v>82</v>
      </c>
      <c r="AW306" s="14" t="s">
        <v>31</v>
      </c>
      <c r="AX306" s="14" t="s">
        <v>75</v>
      </c>
      <c r="AY306" s="253" t="s">
        <v>125</v>
      </c>
    </row>
    <row r="307" s="12" customFormat="1" ht="25.92" customHeight="1">
      <c r="A307" s="12"/>
      <c r="B307" s="198"/>
      <c r="C307" s="199"/>
      <c r="D307" s="200" t="s">
        <v>68</v>
      </c>
      <c r="E307" s="201" t="s">
        <v>504</v>
      </c>
      <c r="F307" s="201" t="s">
        <v>505</v>
      </c>
      <c r="G307" s="199"/>
      <c r="H307" s="199"/>
      <c r="I307" s="202"/>
      <c r="J307" s="203">
        <f>BK307</f>
        <v>0</v>
      </c>
      <c r="K307" s="199"/>
      <c r="L307" s="204"/>
      <c r="M307" s="205"/>
      <c r="N307" s="206"/>
      <c r="O307" s="206"/>
      <c r="P307" s="207">
        <f>SUM(P308:P329)</f>
        <v>0</v>
      </c>
      <c r="Q307" s="206"/>
      <c r="R307" s="207">
        <f>SUM(R308:R329)</f>
        <v>16.88204</v>
      </c>
      <c r="S307" s="206"/>
      <c r="T307" s="208">
        <f>SUM(T308:T329)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9" t="s">
        <v>130</v>
      </c>
      <c r="AT307" s="210" t="s">
        <v>68</v>
      </c>
      <c r="AU307" s="210" t="s">
        <v>8</v>
      </c>
      <c r="AY307" s="209" t="s">
        <v>125</v>
      </c>
      <c r="BK307" s="211">
        <f>SUM(BK308:BK329)</f>
        <v>0</v>
      </c>
    </row>
    <row r="308" s="2" customFormat="1" ht="21.75" customHeight="1">
      <c r="A308" s="40"/>
      <c r="B308" s="41"/>
      <c r="C308" s="214" t="s">
        <v>506</v>
      </c>
      <c r="D308" s="214" t="s">
        <v>131</v>
      </c>
      <c r="E308" s="215" t="s">
        <v>507</v>
      </c>
      <c r="F308" s="216" t="s">
        <v>508</v>
      </c>
      <c r="G308" s="217" t="s">
        <v>146</v>
      </c>
      <c r="H308" s="218">
        <v>12</v>
      </c>
      <c r="I308" s="219"/>
      <c r="J308" s="220">
        <f>ROUND(I308*H308,2)</f>
        <v>0</v>
      </c>
      <c r="K308" s="216" t="s">
        <v>135</v>
      </c>
      <c r="L308" s="46"/>
      <c r="M308" s="221" t="s">
        <v>19</v>
      </c>
      <c r="N308" s="222" t="s">
        <v>40</v>
      </c>
      <c r="O308" s="86"/>
      <c r="P308" s="223">
        <f>O308*H308</f>
        <v>0</v>
      </c>
      <c r="Q308" s="223">
        <v>0.18051</v>
      </c>
      <c r="R308" s="223">
        <f>Q308*H308</f>
        <v>2.1661200000000003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130</v>
      </c>
      <c r="AT308" s="225" t="s">
        <v>131</v>
      </c>
      <c r="AU308" s="225" t="s">
        <v>75</v>
      </c>
      <c r="AY308" s="19" t="s">
        <v>125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75</v>
      </c>
      <c r="BK308" s="226">
        <f>ROUND(I308*H308,2)</f>
        <v>0</v>
      </c>
      <c r="BL308" s="19" t="s">
        <v>130</v>
      </c>
      <c r="BM308" s="225" t="s">
        <v>509</v>
      </c>
    </row>
    <row r="309" s="2" customFormat="1">
      <c r="A309" s="40"/>
      <c r="B309" s="41"/>
      <c r="C309" s="42"/>
      <c r="D309" s="227" t="s">
        <v>137</v>
      </c>
      <c r="E309" s="42"/>
      <c r="F309" s="228" t="s">
        <v>510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137</v>
      </c>
      <c r="AU309" s="19" t="s">
        <v>75</v>
      </c>
    </row>
    <row r="310" s="13" customFormat="1">
      <c r="A310" s="13"/>
      <c r="B310" s="232"/>
      <c r="C310" s="233"/>
      <c r="D310" s="234" t="s">
        <v>149</v>
      </c>
      <c r="E310" s="235" t="s">
        <v>19</v>
      </c>
      <c r="F310" s="236" t="s">
        <v>511</v>
      </c>
      <c r="G310" s="233"/>
      <c r="H310" s="235" t="s">
        <v>19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149</v>
      </c>
      <c r="AU310" s="242" t="s">
        <v>75</v>
      </c>
      <c r="AV310" s="13" t="s">
        <v>75</v>
      </c>
      <c r="AW310" s="13" t="s">
        <v>31</v>
      </c>
      <c r="AX310" s="13" t="s">
        <v>8</v>
      </c>
      <c r="AY310" s="242" t="s">
        <v>125</v>
      </c>
    </row>
    <row r="311" s="14" customFormat="1">
      <c r="A311" s="14"/>
      <c r="B311" s="243"/>
      <c r="C311" s="244"/>
      <c r="D311" s="234" t="s">
        <v>149</v>
      </c>
      <c r="E311" s="245" t="s">
        <v>19</v>
      </c>
      <c r="F311" s="246" t="s">
        <v>512</v>
      </c>
      <c r="G311" s="244"/>
      <c r="H311" s="247">
        <v>12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149</v>
      </c>
      <c r="AU311" s="253" t="s">
        <v>75</v>
      </c>
      <c r="AV311" s="14" t="s">
        <v>82</v>
      </c>
      <c r="AW311" s="14" t="s">
        <v>31</v>
      </c>
      <c r="AX311" s="14" t="s">
        <v>75</v>
      </c>
      <c r="AY311" s="253" t="s">
        <v>125</v>
      </c>
    </row>
    <row r="312" s="2" customFormat="1" ht="16.5" customHeight="1">
      <c r="A312" s="40"/>
      <c r="B312" s="41"/>
      <c r="C312" s="214" t="s">
        <v>513</v>
      </c>
      <c r="D312" s="214" t="s">
        <v>131</v>
      </c>
      <c r="E312" s="215" t="s">
        <v>514</v>
      </c>
      <c r="F312" s="216" t="s">
        <v>515</v>
      </c>
      <c r="G312" s="217" t="s">
        <v>146</v>
      </c>
      <c r="H312" s="218">
        <v>12</v>
      </c>
      <c r="I312" s="219"/>
      <c r="J312" s="220">
        <f>ROUND(I312*H312,2)</f>
        <v>0</v>
      </c>
      <c r="K312" s="216" t="s">
        <v>135</v>
      </c>
      <c r="L312" s="46"/>
      <c r="M312" s="221" t="s">
        <v>19</v>
      </c>
      <c r="N312" s="222" t="s">
        <v>40</v>
      </c>
      <c r="O312" s="86"/>
      <c r="P312" s="223">
        <f>O312*H312</f>
        <v>0</v>
      </c>
      <c r="Q312" s="223">
        <v>0.13403999999999999</v>
      </c>
      <c r="R312" s="223">
        <f>Q312*H312</f>
        <v>1.6084799999999999</v>
      </c>
      <c r="S312" s="223">
        <v>0</v>
      </c>
      <c r="T312" s="224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5" t="s">
        <v>130</v>
      </c>
      <c r="AT312" s="225" t="s">
        <v>131</v>
      </c>
      <c r="AU312" s="225" t="s">
        <v>75</v>
      </c>
      <c r="AY312" s="19" t="s">
        <v>125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9" t="s">
        <v>75</v>
      </c>
      <c r="BK312" s="226">
        <f>ROUND(I312*H312,2)</f>
        <v>0</v>
      </c>
      <c r="BL312" s="19" t="s">
        <v>130</v>
      </c>
      <c r="BM312" s="225" t="s">
        <v>516</v>
      </c>
    </row>
    <row r="313" s="2" customFormat="1">
      <c r="A313" s="40"/>
      <c r="B313" s="41"/>
      <c r="C313" s="42"/>
      <c r="D313" s="227" t="s">
        <v>137</v>
      </c>
      <c r="E313" s="42"/>
      <c r="F313" s="228" t="s">
        <v>517</v>
      </c>
      <c r="G313" s="42"/>
      <c r="H313" s="42"/>
      <c r="I313" s="229"/>
      <c r="J313" s="42"/>
      <c r="K313" s="42"/>
      <c r="L313" s="46"/>
      <c r="M313" s="230"/>
      <c r="N313" s="231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137</v>
      </c>
      <c r="AU313" s="19" t="s">
        <v>75</v>
      </c>
    </row>
    <row r="314" s="13" customFormat="1">
      <c r="A314" s="13"/>
      <c r="B314" s="232"/>
      <c r="C314" s="233"/>
      <c r="D314" s="234" t="s">
        <v>149</v>
      </c>
      <c r="E314" s="235" t="s">
        <v>19</v>
      </c>
      <c r="F314" s="236" t="s">
        <v>511</v>
      </c>
      <c r="G314" s="233"/>
      <c r="H314" s="235" t="s">
        <v>19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149</v>
      </c>
      <c r="AU314" s="242" t="s">
        <v>75</v>
      </c>
      <c r="AV314" s="13" t="s">
        <v>75</v>
      </c>
      <c r="AW314" s="13" t="s">
        <v>31</v>
      </c>
      <c r="AX314" s="13" t="s">
        <v>8</v>
      </c>
      <c r="AY314" s="242" t="s">
        <v>125</v>
      </c>
    </row>
    <row r="315" s="14" customFormat="1">
      <c r="A315" s="14"/>
      <c r="B315" s="243"/>
      <c r="C315" s="244"/>
      <c r="D315" s="234" t="s">
        <v>149</v>
      </c>
      <c r="E315" s="245" t="s">
        <v>19</v>
      </c>
      <c r="F315" s="246" t="s">
        <v>512</v>
      </c>
      <c r="G315" s="244"/>
      <c r="H315" s="247">
        <v>12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149</v>
      </c>
      <c r="AU315" s="253" t="s">
        <v>75</v>
      </c>
      <c r="AV315" s="14" t="s">
        <v>82</v>
      </c>
      <c r="AW315" s="14" t="s">
        <v>31</v>
      </c>
      <c r="AX315" s="14" t="s">
        <v>75</v>
      </c>
      <c r="AY315" s="253" t="s">
        <v>125</v>
      </c>
    </row>
    <row r="316" s="2" customFormat="1" ht="16.5" customHeight="1">
      <c r="A316" s="40"/>
      <c r="B316" s="41"/>
      <c r="C316" s="265" t="s">
        <v>518</v>
      </c>
      <c r="D316" s="265" t="s">
        <v>234</v>
      </c>
      <c r="E316" s="266" t="s">
        <v>519</v>
      </c>
      <c r="F316" s="267" t="s">
        <v>520</v>
      </c>
      <c r="G316" s="268" t="s">
        <v>237</v>
      </c>
      <c r="H316" s="269">
        <v>6</v>
      </c>
      <c r="I316" s="270"/>
      <c r="J316" s="271">
        <f>ROUND(I316*H316,2)</f>
        <v>0</v>
      </c>
      <c r="K316" s="267" t="s">
        <v>135</v>
      </c>
      <c r="L316" s="272"/>
      <c r="M316" s="273" t="s">
        <v>19</v>
      </c>
      <c r="N316" s="274" t="s">
        <v>40</v>
      </c>
      <c r="O316" s="86"/>
      <c r="P316" s="223">
        <f>O316*H316</f>
        <v>0</v>
      </c>
      <c r="Q316" s="223">
        <v>1</v>
      </c>
      <c r="R316" s="223">
        <f>Q316*H316</f>
        <v>6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189</v>
      </c>
      <c r="AT316" s="225" t="s">
        <v>234</v>
      </c>
      <c r="AU316" s="225" t="s">
        <v>75</v>
      </c>
      <c r="AY316" s="19" t="s">
        <v>125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75</v>
      </c>
      <c r="BK316" s="226">
        <f>ROUND(I316*H316,2)</f>
        <v>0</v>
      </c>
      <c r="BL316" s="19" t="s">
        <v>130</v>
      </c>
      <c r="BM316" s="225" t="s">
        <v>521</v>
      </c>
    </row>
    <row r="317" s="14" customFormat="1">
      <c r="A317" s="14"/>
      <c r="B317" s="243"/>
      <c r="C317" s="244"/>
      <c r="D317" s="234" t="s">
        <v>149</v>
      </c>
      <c r="E317" s="245" t="s">
        <v>522</v>
      </c>
      <c r="F317" s="246" t="s">
        <v>523</v>
      </c>
      <c r="G317" s="244"/>
      <c r="H317" s="247">
        <v>6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149</v>
      </c>
      <c r="AU317" s="253" t="s">
        <v>75</v>
      </c>
      <c r="AV317" s="14" t="s">
        <v>82</v>
      </c>
      <c r="AW317" s="14" t="s">
        <v>31</v>
      </c>
      <c r="AX317" s="14" t="s">
        <v>75</v>
      </c>
      <c r="AY317" s="253" t="s">
        <v>125</v>
      </c>
    </row>
    <row r="318" s="2" customFormat="1" ht="16.5" customHeight="1">
      <c r="A318" s="40"/>
      <c r="B318" s="41"/>
      <c r="C318" s="214" t="s">
        <v>524</v>
      </c>
      <c r="D318" s="214" t="s">
        <v>131</v>
      </c>
      <c r="E318" s="215" t="s">
        <v>525</v>
      </c>
      <c r="F318" s="216" t="s">
        <v>526</v>
      </c>
      <c r="G318" s="217" t="s">
        <v>146</v>
      </c>
      <c r="H318" s="218">
        <v>12</v>
      </c>
      <c r="I318" s="219"/>
      <c r="J318" s="220">
        <f>ROUND(I318*H318,2)</f>
        <v>0</v>
      </c>
      <c r="K318" s="216" t="s">
        <v>135</v>
      </c>
      <c r="L318" s="46"/>
      <c r="M318" s="221" t="s">
        <v>19</v>
      </c>
      <c r="N318" s="222" t="s">
        <v>40</v>
      </c>
      <c r="O318" s="86"/>
      <c r="P318" s="223">
        <f>O318*H318</f>
        <v>0</v>
      </c>
      <c r="Q318" s="223">
        <v>0.053719999999999997</v>
      </c>
      <c r="R318" s="223">
        <f>Q318*H318</f>
        <v>0.64463999999999999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130</v>
      </c>
      <c r="AT318" s="225" t="s">
        <v>131</v>
      </c>
      <c r="AU318" s="225" t="s">
        <v>75</v>
      </c>
      <c r="AY318" s="19" t="s">
        <v>125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9" t="s">
        <v>75</v>
      </c>
      <c r="BK318" s="226">
        <f>ROUND(I318*H318,2)</f>
        <v>0</v>
      </c>
      <c r="BL318" s="19" t="s">
        <v>130</v>
      </c>
      <c r="BM318" s="225" t="s">
        <v>527</v>
      </c>
    </row>
    <row r="319" s="2" customFormat="1">
      <c r="A319" s="40"/>
      <c r="B319" s="41"/>
      <c r="C319" s="42"/>
      <c r="D319" s="227" t="s">
        <v>137</v>
      </c>
      <c r="E319" s="42"/>
      <c r="F319" s="228" t="s">
        <v>528</v>
      </c>
      <c r="G319" s="42"/>
      <c r="H319" s="42"/>
      <c r="I319" s="229"/>
      <c r="J319" s="42"/>
      <c r="K319" s="42"/>
      <c r="L319" s="46"/>
      <c r="M319" s="230"/>
      <c r="N319" s="231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137</v>
      </c>
      <c r="AU319" s="19" t="s">
        <v>75</v>
      </c>
    </row>
    <row r="320" s="13" customFormat="1">
      <c r="A320" s="13"/>
      <c r="B320" s="232"/>
      <c r="C320" s="233"/>
      <c r="D320" s="234" t="s">
        <v>149</v>
      </c>
      <c r="E320" s="235" t="s">
        <v>19</v>
      </c>
      <c r="F320" s="236" t="s">
        <v>511</v>
      </c>
      <c r="G320" s="233"/>
      <c r="H320" s="235" t="s">
        <v>19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149</v>
      </c>
      <c r="AU320" s="242" t="s">
        <v>75</v>
      </c>
      <c r="AV320" s="13" t="s">
        <v>75</v>
      </c>
      <c r="AW320" s="13" t="s">
        <v>31</v>
      </c>
      <c r="AX320" s="13" t="s">
        <v>8</v>
      </c>
      <c r="AY320" s="242" t="s">
        <v>125</v>
      </c>
    </row>
    <row r="321" s="14" customFormat="1">
      <c r="A321" s="14"/>
      <c r="B321" s="243"/>
      <c r="C321" s="244"/>
      <c r="D321" s="234" t="s">
        <v>149</v>
      </c>
      <c r="E321" s="245" t="s">
        <v>19</v>
      </c>
      <c r="F321" s="246" t="s">
        <v>512</v>
      </c>
      <c r="G321" s="244"/>
      <c r="H321" s="247">
        <v>12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149</v>
      </c>
      <c r="AU321" s="253" t="s">
        <v>75</v>
      </c>
      <c r="AV321" s="14" t="s">
        <v>82</v>
      </c>
      <c r="AW321" s="14" t="s">
        <v>31</v>
      </c>
      <c r="AX321" s="14" t="s">
        <v>75</v>
      </c>
      <c r="AY321" s="253" t="s">
        <v>125</v>
      </c>
    </row>
    <row r="322" s="2" customFormat="1" ht="24.15" customHeight="1">
      <c r="A322" s="40"/>
      <c r="B322" s="41"/>
      <c r="C322" s="214" t="s">
        <v>529</v>
      </c>
      <c r="D322" s="214" t="s">
        <v>131</v>
      </c>
      <c r="E322" s="215" t="s">
        <v>530</v>
      </c>
      <c r="F322" s="216" t="s">
        <v>531</v>
      </c>
      <c r="G322" s="217" t="s">
        <v>338</v>
      </c>
      <c r="H322" s="218">
        <v>8</v>
      </c>
      <c r="I322" s="219"/>
      <c r="J322" s="220">
        <f>ROUND(I322*H322,2)</f>
        <v>0</v>
      </c>
      <c r="K322" s="216" t="s">
        <v>135</v>
      </c>
      <c r="L322" s="46"/>
      <c r="M322" s="221" t="s">
        <v>19</v>
      </c>
      <c r="N322" s="222" t="s">
        <v>40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130</v>
      </c>
      <c r="AT322" s="225" t="s">
        <v>131</v>
      </c>
      <c r="AU322" s="225" t="s">
        <v>75</v>
      </c>
      <c r="AY322" s="19" t="s">
        <v>125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75</v>
      </c>
      <c r="BK322" s="226">
        <f>ROUND(I322*H322,2)</f>
        <v>0</v>
      </c>
      <c r="BL322" s="19" t="s">
        <v>130</v>
      </c>
      <c r="BM322" s="225" t="s">
        <v>532</v>
      </c>
    </row>
    <row r="323" s="2" customFormat="1">
      <c r="A323" s="40"/>
      <c r="B323" s="41"/>
      <c r="C323" s="42"/>
      <c r="D323" s="227" t="s">
        <v>137</v>
      </c>
      <c r="E323" s="42"/>
      <c r="F323" s="228" t="s">
        <v>533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137</v>
      </c>
      <c r="AU323" s="19" t="s">
        <v>75</v>
      </c>
    </row>
    <row r="324" s="14" customFormat="1">
      <c r="A324" s="14"/>
      <c r="B324" s="243"/>
      <c r="C324" s="244"/>
      <c r="D324" s="234" t="s">
        <v>149</v>
      </c>
      <c r="E324" s="245" t="s">
        <v>19</v>
      </c>
      <c r="F324" s="246" t="s">
        <v>534</v>
      </c>
      <c r="G324" s="244"/>
      <c r="H324" s="247">
        <v>8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149</v>
      </c>
      <c r="AU324" s="253" t="s">
        <v>75</v>
      </c>
      <c r="AV324" s="14" t="s">
        <v>82</v>
      </c>
      <c r="AW324" s="14" t="s">
        <v>31</v>
      </c>
      <c r="AX324" s="14" t="s">
        <v>75</v>
      </c>
      <c r="AY324" s="253" t="s">
        <v>125</v>
      </c>
    </row>
    <row r="325" s="2" customFormat="1" ht="16.5" customHeight="1">
      <c r="A325" s="40"/>
      <c r="B325" s="41"/>
      <c r="C325" s="214" t="s">
        <v>535</v>
      </c>
      <c r="D325" s="214" t="s">
        <v>131</v>
      </c>
      <c r="E325" s="215" t="s">
        <v>536</v>
      </c>
      <c r="F325" s="216" t="s">
        <v>537</v>
      </c>
      <c r="G325" s="217" t="s">
        <v>134</v>
      </c>
      <c r="H325" s="218">
        <v>2</v>
      </c>
      <c r="I325" s="219"/>
      <c r="J325" s="220">
        <f>ROUND(I325*H325,2)</f>
        <v>0</v>
      </c>
      <c r="K325" s="216" t="s">
        <v>135</v>
      </c>
      <c r="L325" s="46"/>
      <c r="M325" s="221" t="s">
        <v>19</v>
      </c>
      <c r="N325" s="222" t="s">
        <v>40</v>
      </c>
      <c r="O325" s="86"/>
      <c r="P325" s="223">
        <f>O325*H325</f>
        <v>0</v>
      </c>
      <c r="Q325" s="223">
        <v>0.45839999999999997</v>
      </c>
      <c r="R325" s="223">
        <f>Q325*H325</f>
        <v>0.91679999999999995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130</v>
      </c>
      <c r="AT325" s="225" t="s">
        <v>131</v>
      </c>
      <c r="AU325" s="225" t="s">
        <v>75</v>
      </c>
      <c r="AY325" s="19" t="s">
        <v>125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75</v>
      </c>
      <c r="BK325" s="226">
        <f>ROUND(I325*H325,2)</f>
        <v>0</v>
      </c>
      <c r="BL325" s="19" t="s">
        <v>130</v>
      </c>
      <c r="BM325" s="225" t="s">
        <v>538</v>
      </c>
    </row>
    <row r="326" s="2" customFormat="1">
      <c r="A326" s="40"/>
      <c r="B326" s="41"/>
      <c r="C326" s="42"/>
      <c r="D326" s="227" t="s">
        <v>137</v>
      </c>
      <c r="E326" s="42"/>
      <c r="F326" s="228" t="s">
        <v>539</v>
      </c>
      <c r="G326" s="42"/>
      <c r="H326" s="42"/>
      <c r="I326" s="229"/>
      <c r="J326" s="42"/>
      <c r="K326" s="42"/>
      <c r="L326" s="46"/>
      <c r="M326" s="230"/>
      <c r="N326" s="231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137</v>
      </c>
      <c r="AU326" s="19" t="s">
        <v>75</v>
      </c>
    </row>
    <row r="327" s="2" customFormat="1" ht="16.5" customHeight="1">
      <c r="A327" s="40"/>
      <c r="B327" s="41"/>
      <c r="C327" s="265" t="s">
        <v>540</v>
      </c>
      <c r="D327" s="265" t="s">
        <v>234</v>
      </c>
      <c r="E327" s="266" t="s">
        <v>541</v>
      </c>
      <c r="F327" s="267" t="s">
        <v>542</v>
      </c>
      <c r="G327" s="268" t="s">
        <v>134</v>
      </c>
      <c r="H327" s="269">
        <v>2</v>
      </c>
      <c r="I327" s="270"/>
      <c r="J327" s="271">
        <f>ROUND(I327*H327,2)</f>
        <v>0</v>
      </c>
      <c r="K327" s="267" t="s">
        <v>135</v>
      </c>
      <c r="L327" s="272"/>
      <c r="M327" s="273" t="s">
        <v>19</v>
      </c>
      <c r="N327" s="274" t="s">
        <v>40</v>
      </c>
      <c r="O327" s="86"/>
      <c r="P327" s="223">
        <f>O327*H327</f>
        <v>0</v>
      </c>
      <c r="Q327" s="223">
        <v>0.26000000000000001</v>
      </c>
      <c r="R327" s="223">
        <f>Q327*H327</f>
        <v>0.52000000000000002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189</v>
      </c>
      <c r="AT327" s="225" t="s">
        <v>234</v>
      </c>
      <c r="AU327" s="225" t="s">
        <v>75</v>
      </c>
      <c r="AY327" s="19" t="s">
        <v>125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75</v>
      </c>
      <c r="BK327" s="226">
        <f>ROUND(I327*H327,2)</f>
        <v>0</v>
      </c>
      <c r="BL327" s="19" t="s">
        <v>130</v>
      </c>
      <c r="BM327" s="225" t="s">
        <v>543</v>
      </c>
    </row>
    <row r="328" s="2" customFormat="1" ht="16.5" customHeight="1">
      <c r="A328" s="40"/>
      <c r="B328" s="41"/>
      <c r="C328" s="265" t="s">
        <v>544</v>
      </c>
      <c r="D328" s="265" t="s">
        <v>234</v>
      </c>
      <c r="E328" s="266" t="s">
        <v>545</v>
      </c>
      <c r="F328" s="267" t="s">
        <v>546</v>
      </c>
      <c r="G328" s="268" t="s">
        <v>134</v>
      </c>
      <c r="H328" s="269">
        <v>2</v>
      </c>
      <c r="I328" s="270"/>
      <c r="J328" s="271">
        <f>ROUND(I328*H328,2)</f>
        <v>0</v>
      </c>
      <c r="K328" s="267" t="s">
        <v>135</v>
      </c>
      <c r="L328" s="272"/>
      <c r="M328" s="273" t="s">
        <v>19</v>
      </c>
      <c r="N328" s="274" t="s">
        <v>40</v>
      </c>
      <c r="O328" s="86"/>
      <c r="P328" s="223">
        <f>O328*H328</f>
        <v>0</v>
      </c>
      <c r="Q328" s="223">
        <v>2.1120000000000001</v>
      </c>
      <c r="R328" s="223">
        <f>Q328*H328</f>
        <v>4.2240000000000002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189</v>
      </c>
      <c r="AT328" s="225" t="s">
        <v>234</v>
      </c>
      <c r="AU328" s="225" t="s">
        <v>75</v>
      </c>
      <c r="AY328" s="19" t="s">
        <v>125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75</v>
      </c>
      <c r="BK328" s="226">
        <f>ROUND(I328*H328,2)</f>
        <v>0</v>
      </c>
      <c r="BL328" s="19" t="s">
        <v>130</v>
      </c>
      <c r="BM328" s="225" t="s">
        <v>547</v>
      </c>
    </row>
    <row r="329" s="2" customFormat="1" ht="16.5" customHeight="1">
      <c r="A329" s="40"/>
      <c r="B329" s="41"/>
      <c r="C329" s="265" t="s">
        <v>548</v>
      </c>
      <c r="D329" s="265" t="s">
        <v>234</v>
      </c>
      <c r="E329" s="266" t="s">
        <v>549</v>
      </c>
      <c r="F329" s="267" t="s">
        <v>550</v>
      </c>
      <c r="G329" s="268" t="s">
        <v>134</v>
      </c>
      <c r="H329" s="269">
        <v>2</v>
      </c>
      <c r="I329" s="270"/>
      <c r="J329" s="271">
        <f>ROUND(I329*H329,2)</f>
        <v>0</v>
      </c>
      <c r="K329" s="267" t="s">
        <v>135</v>
      </c>
      <c r="L329" s="272"/>
      <c r="M329" s="273" t="s">
        <v>19</v>
      </c>
      <c r="N329" s="274" t="s">
        <v>40</v>
      </c>
      <c r="O329" s="86"/>
      <c r="P329" s="223">
        <f>O329*H329</f>
        <v>0</v>
      </c>
      <c r="Q329" s="223">
        <v>0.40100000000000002</v>
      </c>
      <c r="R329" s="223">
        <f>Q329*H329</f>
        <v>0.80200000000000005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189</v>
      </c>
      <c r="AT329" s="225" t="s">
        <v>234</v>
      </c>
      <c r="AU329" s="225" t="s">
        <v>75</v>
      </c>
      <c r="AY329" s="19" t="s">
        <v>125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75</v>
      </c>
      <c r="BK329" s="226">
        <f>ROUND(I329*H329,2)</f>
        <v>0</v>
      </c>
      <c r="BL329" s="19" t="s">
        <v>130</v>
      </c>
      <c r="BM329" s="225" t="s">
        <v>551</v>
      </c>
    </row>
    <row r="330" s="12" customFormat="1" ht="25.92" customHeight="1">
      <c r="A330" s="12"/>
      <c r="B330" s="198"/>
      <c r="C330" s="199"/>
      <c r="D330" s="200" t="s">
        <v>68</v>
      </c>
      <c r="E330" s="201" t="s">
        <v>552</v>
      </c>
      <c r="F330" s="201" t="s">
        <v>553</v>
      </c>
      <c r="G330" s="199"/>
      <c r="H330" s="199"/>
      <c r="I330" s="202"/>
      <c r="J330" s="203">
        <f>BK330</f>
        <v>0</v>
      </c>
      <c r="K330" s="199"/>
      <c r="L330" s="204"/>
      <c r="M330" s="205"/>
      <c r="N330" s="206"/>
      <c r="O330" s="206"/>
      <c r="P330" s="207">
        <f>SUM(P331:P352)</f>
        <v>0</v>
      </c>
      <c r="Q330" s="206"/>
      <c r="R330" s="207">
        <f>SUM(R331:R352)</f>
        <v>1.4792431999999998</v>
      </c>
      <c r="S330" s="206"/>
      <c r="T330" s="208">
        <f>SUM(T331:T352)</f>
        <v>44.620000000000005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9" t="s">
        <v>130</v>
      </c>
      <c r="AT330" s="210" t="s">
        <v>68</v>
      </c>
      <c r="AU330" s="210" t="s">
        <v>8</v>
      </c>
      <c r="AY330" s="209" t="s">
        <v>125</v>
      </c>
      <c r="BK330" s="211">
        <f>SUM(BK331:BK352)</f>
        <v>0</v>
      </c>
    </row>
    <row r="331" s="2" customFormat="1" ht="16.5" customHeight="1">
      <c r="A331" s="40"/>
      <c r="B331" s="41"/>
      <c r="C331" s="214" t="s">
        <v>554</v>
      </c>
      <c r="D331" s="214" t="s">
        <v>131</v>
      </c>
      <c r="E331" s="215" t="s">
        <v>555</v>
      </c>
      <c r="F331" s="216" t="s">
        <v>556</v>
      </c>
      <c r="G331" s="217" t="s">
        <v>338</v>
      </c>
      <c r="H331" s="218">
        <v>50</v>
      </c>
      <c r="I331" s="219"/>
      <c r="J331" s="220">
        <f>ROUND(I331*H331,2)</f>
        <v>0</v>
      </c>
      <c r="K331" s="216" t="s">
        <v>19</v>
      </c>
      <c r="L331" s="46"/>
      <c r="M331" s="221" t="s">
        <v>19</v>
      </c>
      <c r="N331" s="222" t="s">
        <v>40</v>
      </c>
      <c r="O331" s="86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5" t="s">
        <v>130</v>
      </c>
      <c r="AT331" s="225" t="s">
        <v>131</v>
      </c>
      <c r="AU331" s="225" t="s">
        <v>75</v>
      </c>
      <c r="AY331" s="19" t="s">
        <v>125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9" t="s">
        <v>75</v>
      </c>
      <c r="BK331" s="226">
        <f>ROUND(I331*H331,2)</f>
        <v>0</v>
      </c>
      <c r="BL331" s="19" t="s">
        <v>130</v>
      </c>
      <c r="BM331" s="225" t="s">
        <v>557</v>
      </c>
    </row>
    <row r="332" s="2" customFormat="1" ht="24.15" customHeight="1">
      <c r="A332" s="40"/>
      <c r="B332" s="41"/>
      <c r="C332" s="214" t="s">
        <v>558</v>
      </c>
      <c r="D332" s="214" t="s">
        <v>131</v>
      </c>
      <c r="E332" s="215" t="s">
        <v>559</v>
      </c>
      <c r="F332" s="216" t="s">
        <v>560</v>
      </c>
      <c r="G332" s="217" t="s">
        <v>561</v>
      </c>
      <c r="H332" s="218">
        <v>1</v>
      </c>
      <c r="I332" s="219"/>
      <c r="J332" s="220">
        <f>ROUND(I332*H332,2)</f>
        <v>0</v>
      </c>
      <c r="K332" s="216" t="s">
        <v>19</v>
      </c>
      <c r="L332" s="46"/>
      <c r="M332" s="221" t="s">
        <v>19</v>
      </c>
      <c r="N332" s="222" t="s">
        <v>40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130</v>
      </c>
      <c r="AT332" s="225" t="s">
        <v>131</v>
      </c>
      <c r="AU332" s="225" t="s">
        <v>75</v>
      </c>
      <c r="AY332" s="19" t="s">
        <v>125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75</v>
      </c>
      <c r="BK332" s="226">
        <f>ROUND(I332*H332,2)</f>
        <v>0</v>
      </c>
      <c r="BL332" s="19" t="s">
        <v>130</v>
      </c>
      <c r="BM332" s="225" t="s">
        <v>562</v>
      </c>
    </row>
    <row r="333" s="2" customFormat="1" ht="16.5" customHeight="1">
      <c r="A333" s="40"/>
      <c r="B333" s="41"/>
      <c r="C333" s="214" t="s">
        <v>563</v>
      </c>
      <c r="D333" s="214" t="s">
        <v>131</v>
      </c>
      <c r="E333" s="215" t="s">
        <v>564</v>
      </c>
      <c r="F333" s="216" t="s">
        <v>565</v>
      </c>
      <c r="G333" s="217" t="s">
        <v>134</v>
      </c>
      <c r="H333" s="218">
        <v>1</v>
      </c>
      <c r="I333" s="219"/>
      <c r="J333" s="220">
        <f>ROUND(I333*H333,2)</f>
        <v>0</v>
      </c>
      <c r="K333" s="216" t="s">
        <v>135</v>
      </c>
      <c r="L333" s="46"/>
      <c r="M333" s="221" t="s">
        <v>19</v>
      </c>
      <c r="N333" s="222" t="s">
        <v>40</v>
      </c>
      <c r="O333" s="86"/>
      <c r="P333" s="223">
        <f>O333*H333</f>
        <v>0</v>
      </c>
      <c r="Q333" s="223">
        <v>0.00069999999999999999</v>
      </c>
      <c r="R333" s="223">
        <f>Q333*H333</f>
        <v>0.00069999999999999999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130</v>
      </c>
      <c r="AT333" s="225" t="s">
        <v>131</v>
      </c>
      <c r="AU333" s="225" t="s">
        <v>75</v>
      </c>
      <c r="AY333" s="19" t="s">
        <v>125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75</v>
      </c>
      <c r="BK333" s="226">
        <f>ROUND(I333*H333,2)</f>
        <v>0</v>
      </c>
      <c r="BL333" s="19" t="s">
        <v>130</v>
      </c>
      <c r="BM333" s="225" t="s">
        <v>566</v>
      </c>
    </row>
    <row r="334" s="2" customFormat="1">
      <c r="A334" s="40"/>
      <c r="B334" s="41"/>
      <c r="C334" s="42"/>
      <c r="D334" s="227" t="s">
        <v>137</v>
      </c>
      <c r="E334" s="42"/>
      <c r="F334" s="228" t="s">
        <v>567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137</v>
      </c>
      <c r="AU334" s="19" t="s">
        <v>75</v>
      </c>
    </row>
    <row r="335" s="2" customFormat="1" ht="16.5" customHeight="1">
      <c r="A335" s="40"/>
      <c r="B335" s="41"/>
      <c r="C335" s="265" t="s">
        <v>568</v>
      </c>
      <c r="D335" s="265" t="s">
        <v>234</v>
      </c>
      <c r="E335" s="266" t="s">
        <v>569</v>
      </c>
      <c r="F335" s="267" t="s">
        <v>570</v>
      </c>
      <c r="G335" s="268" t="s">
        <v>134</v>
      </c>
      <c r="H335" s="269">
        <v>1</v>
      </c>
      <c r="I335" s="270"/>
      <c r="J335" s="271">
        <f>ROUND(I335*H335,2)</f>
        <v>0</v>
      </c>
      <c r="K335" s="267" t="s">
        <v>135</v>
      </c>
      <c r="L335" s="272"/>
      <c r="M335" s="273" t="s">
        <v>19</v>
      </c>
      <c r="N335" s="274" t="s">
        <v>40</v>
      </c>
      <c r="O335" s="86"/>
      <c r="P335" s="223">
        <f>O335*H335</f>
        <v>0</v>
      </c>
      <c r="Q335" s="223">
        <v>0.0025000000000000001</v>
      </c>
      <c r="R335" s="223">
        <f>Q335*H335</f>
        <v>0.0025000000000000001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189</v>
      </c>
      <c r="AT335" s="225" t="s">
        <v>234</v>
      </c>
      <c r="AU335" s="225" t="s">
        <v>75</v>
      </c>
      <c r="AY335" s="19" t="s">
        <v>125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75</v>
      </c>
      <c r="BK335" s="226">
        <f>ROUND(I335*H335,2)</f>
        <v>0</v>
      </c>
      <c r="BL335" s="19" t="s">
        <v>130</v>
      </c>
      <c r="BM335" s="225" t="s">
        <v>571</v>
      </c>
    </row>
    <row r="336" s="2" customFormat="1" ht="16.5" customHeight="1">
      <c r="A336" s="40"/>
      <c r="B336" s="41"/>
      <c r="C336" s="214" t="s">
        <v>572</v>
      </c>
      <c r="D336" s="214" t="s">
        <v>131</v>
      </c>
      <c r="E336" s="215" t="s">
        <v>573</v>
      </c>
      <c r="F336" s="216" t="s">
        <v>574</v>
      </c>
      <c r="G336" s="217" t="s">
        <v>134</v>
      </c>
      <c r="H336" s="218">
        <v>2</v>
      </c>
      <c r="I336" s="219"/>
      <c r="J336" s="220">
        <f>ROUND(I336*H336,2)</f>
        <v>0</v>
      </c>
      <c r="K336" s="216" t="s">
        <v>135</v>
      </c>
      <c r="L336" s="46"/>
      <c r="M336" s="221" t="s">
        <v>19</v>
      </c>
      <c r="N336" s="222" t="s">
        <v>40</v>
      </c>
      <c r="O336" s="86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5" t="s">
        <v>130</v>
      </c>
      <c r="AT336" s="225" t="s">
        <v>131</v>
      </c>
      <c r="AU336" s="225" t="s">
        <v>75</v>
      </c>
      <c r="AY336" s="19" t="s">
        <v>125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9" t="s">
        <v>75</v>
      </c>
      <c r="BK336" s="226">
        <f>ROUND(I336*H336,2)</f>
        <v>0</v>
      </c>
      <c r="BL336" s="19" t="s">
        <v>130</v>
      </c>
      <c r="BM336" s="225" t="s">
        <v>575</v>
      </c>
    </row>
    <row r="337" s="2" customFormat="1">
      <c r="A337" s="40"/>
      <c r="B337" s="41"/>
      <c r="C337" s="42"/>
      <c r="D337" s="227" t="s">
        <v>137</v>
      </c>
      <c r="E337" s="42"/>
      <c r="F337" s="228" t="s">
        <v>576</v>
      </c>
      <c r="G337" s="42"/>
      <c r="H337" s="42"/>
      <c r="I337" s="229"/>
      <c r="J337" s="42"/>
      <c r="K337" s="42"/>
      <c r="L337" s="46"/>
      <c r="M337" s="230"/>
      <c r="N337" s="231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137</v>
      </c>
      <c r="AU337" s="19" t="s">
        <v>75</v>
      </c>
    </row>
    <row r="338" s="2" customFormat="1" ht="16.5" customHeight="1">
      <c r="A338" s="40"/>
      <c r="B338" s="41"/>
      <c r="C338" s="265" t="s">
        <v>577</v>
      </c>
      <c r="D338" s="265" t="s">
        <v>234</v>
      </c>
      <c r="E338" s="266" t="s">
        <v>578</v>
      </c>
      <c r="F338" s="267" t="s">
        <v>579</v>
      </c>
      <c r="G338" s="268" t="s">
        <v>134</v>
      </c>
      <c r="H338" s="269">
        <v>2</v>
      </c>
      <c r="I338" s="270"/>
      <c r="J338" s="271">
        <f>ROUND(I338*H338,2)</f>
        <v>0</v>
      </c>
      <c r="K338" s="267" t="s">
        <v>135</v>
      </c>
      <c r="L338" s="272"/>
      <c r="M338" s="273" t="s">
        <v>19</v>
      </c>
      <c r="N338" s="274" t="s">
        <v>40</v>
      </c>
      <c r="O338" s="86"/>
      <c r="P338" s="223">
        <f>O338*H338</f>
        <v>0</v>
      </c>
      <c r="Q338" s="223">
        <v>0.0020999999999999999</v>
      </c>
      <c r="R338" s="223">
        <f>Q338*H338</f>
        <v>0.0041999999999999997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189</v>
      </c>
      <c r="AT338" s="225" t="s">
        <v>234</v>
      </c>
      <c r="AU338" s="225" t="s">
        <v>75</v>
      </c>
      <c r="AY338" s="19" t="s">
        <v>125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75</v>
      </c>
      <c r="BK338" s="226">
        <f>ROUND(I338*H338,2)</f>
        <v>0</v>
      </c>
      <c r="BL338" s="19" t="s">
        <v>130</v>
      </c>
      <c r="BM338" s="225" t="s">
        <v>580</v>
      </c>
    </row>
    <row r="339" s="2" customFormat="1" ht="16.5" customHeight="1">
      <c r="A339" s="40"/>
      <c r="B339" s="41"/>
      <c r="C339" s="214" t="s">
        <v>581</v>
      </c>
      <c r="D339" s="214" t="s">
        <v>131</v>
      </c>
      <c r="E339" s="215" t="s">
        <v>582</v>
      </c>
      <c r="F339" s="216" t="s">
        <v>583</v>
      </c>
      <c r="G339" s="217" t="s">
        <v>134</v>
      </c>
      <c r="H339" s="218">
        <v>1</v>
      </c>
      <c r="I339" s="219"/>
      <c r="J339" s="220">
        <f>ROUND(I339*H339,2)</f>
        <v>0</v>
      </c>
      <c r="K339" s="216" t="s">
        <v>135</v>
      </c>
      <c r="L339" s="46"/>
      <c r="M339" s="221" t="s">
        <v>19</v>
      </c>
      <c r="N339" s="222" t="s">
        <v>40</v>
      </c>
      <c r="O339" s="86"/>
      <c r="P339" s="223">
        <f>O339*H339</f>
        <v>0</v>
      </c>
      <c r="Q339" s="223">
        <v>0.10940999999999999</v>
      </c>
      <c r="R339" s="223">
        <f>Q339*H339</f>
        <v>0.10940999999999999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130</v>
      </c>
      <c r="AT339" s="225" t="s">
        <v>131</v>
      </c>
      <c r="AU339" s="225" t="s">
        <v>75</v>
      </c>
      <c r="AY339" s="19" t="s">
        <v>125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9" t="s">
        <v>75</v>
      </c>
      <c r="BK339" s="226">
        <f>ROUND(I339*H339,2)</f>
        <v>0</v>
      </c>
      <c r="BL339" s="19" t="s">
        <v>130</v>
      </c>
      <c r="BM339" s="225" t="s">
        <v>584</v>
      </c>
    </row>
    <row r="340" s="2" customFormat="1">
      <c r="A340" s="40"/>
      <c r="B340" s="41"/>
      <c r="C340" s="42"/>
      <c r="D340" s="227" t="s">
        <v>137</v>
      </c>
      <c r="E340" s="42"/>
      <c r="F340" s="228" t="s">
        <v>585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137</v>
      </c>
      <c r="AU340" s="19" t="s">
        <v>75</v>
      </c>
    </row>
    <row r="341" s="2" customFormat="1" ht="16.5" customHeight="1">
      <c r="A341" s="40"/>
      <c r="B341" s="41"/>
      <c r="C341" s="214" t="s">
        <v>586</v>
      </c>
      <c r="D341" s="214" t="s">
        <v>131</v>
      </c>
      <c r="E341" s="215" t="s">
        <v>587</v>
      </c>
      <c r="F341" s="216" t="s">
        <v>588</v>
      </c>
      <c r="G341" s="217" t="s">
        <v>134</v>
      </c>
      <c r="H341" s="218">
        <v>1</v>
      </c>
      <c r="I341" s="219"/>
      <c r="J341" s="220">
        <f>ROUND(I341*H341,2)</f>
        <v>0</v>
      </c>
      <c r="K341" s="216" t="s">
        <v>135</v>
      </c>
      <c r="L341" s="46"/>
      <c r="M341" s="221" t="s">
        <v>19</v>
      </c>
      <c r="N341" s="222" t="s">
        <v>40</v>
      </c>
      <c r="O341" s="86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130</v>
      </c>
      <c r="AT341" s="225" t="s">
        <v>131</v>
      </c>
      <c r="AU341" s="225" t="s">
        <v>75</v>
      </c>
      <c r="AY341" s="19" t="s">
        <v>125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75</v>
      </c>
      <c r="BK341" s="226">
        <f>ROUND(I341*H341,2)</f>
        <v>0</v>
      </c>
      <c r="BL341" s="19" t="s">
        <v>130</v>
      </c>
      <c r="BM341" s="225" t="s">
        <v>589</v>
      </c>
    </row>
    <row r="342" s="2" customFormat="1">
      <c r="A342" s="40"/>
      <c r="B342" s="41"/>
      <c r="C342" s="42"/>
      <c r="D342" s="227" t="s">
        <v>137</v>
      </c>
      <c r="E342" s="42"/>
      <c r="F342" s="228" t="s">
        <v>590</v>
      </c>
      <c r="G342" s="42"/>
      <c r="H342" s="42"/>
      <c r="I342" s="229"/>
      <c r="J342" s="42"/>
      <c r="K342" s="42"/>
      <c r="L342" s="46"/>
      <c r="M342" s="230"/>
      <c r="N342" s="231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137</v>
      </c>
      <c r="AU342" s="19" t="s">
        <v>75</v>
      </c>
    </row>
    <row r="343" s="2" customFormat="1" ht="16.5" customHeight="1">
      <c r="A343" s="40"/>
      <c r="B343" s="41"/>
      <c r="C343" s="214" t="s">
        <v>591</v>
      </c>
      <c r="D343" s="214" t="s">
        <v>131</v>
      </c>
      <c r="E343" s="215" t="s">
        <v>592</v>
      </c>
      <c r="F343" s="216" t="s">
        <v>593</v>
      </c>
      <c r="G343" s="217" t="s">
        <v>338</v>
      </c>
      <c r="H343" s="218">
        <v>15</v>
      </c>
      <c r="I343" s="219"/>
      <c r="J343" s="220">
        <f>ROUND(I343*H343,2)</f>
        <v>0</v>
      </c>
      <c r="K343" s="216" t="s">
        <v>135</v>
      </c>
      <c r="L343" s="46"/>
      <c r="M343" s="221" t="s">
        <v>19</v>
      </c>
      <c r="N343" s="222" t="s">
        <v>40</v>
      </c>
      <c r="O343" s="86"/>
      <c r="P343" s="223">
        <f>O343*H343</f>
        <v>0</v>
      </c>
      <c r="Q343" s="223">
        <v>0.0043</v>
      </c>
      <c r="R343" s="223">
        <f>Q343*H343</f>
        <v>0.064500000000000002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130</v>
      </c>
      <c r="AT343" s="225" t="s">
        <v>131</v>
      </c>
      <c r="AU343" s="225" t="s">
        <v>75</v>
      </c>
      <c r="AY343" s="19" t="s">
        <v>125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75</v>
      </c>
      <c r="BK343" s="226">
        <f>ROUND(I343*H343,2)</f>
        <v>0</v>
      </c>
      <c r="BL343" s="19" t="s">
        <v>130</v>
      </c>
      <c r="BM343" s="225" t="s">
        <v>594</v>
      </c>
    </row>
    <row r="344" s="2" customFormat="1">
      <c r="A344" s="40"/>
      <c r="B344" s="41"/>
      <c r="C344" s="42"/>
      <c r="D344" s="227" t="s">
        <v>137</v>
      </c>
      <c r="E344" s="42"/>
      <c r="F344" s="228" t="s">
        <v>595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137</v>
      </c>
      <c r="AU344" s="19" t="s">
        <v>75</v>
      </c>
    </row>
    <row r="345" s="2" customFormat="1" ht="16.5" customHeight="1">
      <c r="A345" s="40"/>
      <c r="B345" s="41"/>
      <c r="C345" s="214" t="s">
        <v>596</v>
      </c>
      <c r="D345" s="214" t="s">
        <v>131</v>
      </c>
      <c r="E345" s="215" t="s">
        <v>597</v>
      </c>
      <c r="F345" s="216" t="s">
        <v>598</v>
      </c>
      <c r="G345" s="217" t="s">
        <v>146</v>
      </c>
      <c r="H345" s="218">
        <v>2761.5599999999999</v>
      </c>
      <c r="I345" s="219"/>
      <c r="J345" s="220">
        <f>ROUND(I345*H345,2)</f>
        <v>0</v>
      </c>
      <c r="K345" s="216" t="s">
        <v>135</v>
      </c>
      <c r="L345" s="46"/>
      <c r="M345" s="221" t="s">
        <v>19</v>
      </c>
      <c r="N345" s="222" t="s">
        <v>40</v>
      </c>
      <c r="O345" s="86"/>
      <c r="P345" s="223">
        <f>O345*H345</f>
        <v>0</v>
      </c>
      <c r="Q345" s="223">
        <v>0.00046999999999999999</v>
      </c>
      <c r="R345" s="223">
        <f>Q345*H345</f>
        <v>1.2979331999999999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130</v>
      </c>
      <c r="AT345" s="225" t="s">
        <v>131</v>
      </c>
      <c r="AU345" s="225" t="s">
        <v>75</v>
      </c>
      <c r="AY345" s="19" t="s">
        <v>125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75</v>
      </c>
      <c r="BK345" s="226">
        <f>ROUND(I345*H345,2)</f>
        <v>0</v>
      </c>
      <c r="BL345" s="19" t="s">
        <v>130</v>
      </c>
      <c r="BM345" s="225" t="s">
        <v>599</v>
      </c>
    </row>
    <row r="346" s="2" customFormat="1">
      <c r="A346" s="40"/>
      <c r="B346" s="41"/>
      <c r="C346" s="42"/>
      <c r="D346" s="227" t="s">
        <v>137</v>
      </c>
      <c r="E346" s="42"/>
      <c r="F346" s="228" t="s">
        <v>600</v>
      </c>
      <c r="G346" s="42"/>
      <c r="H346" s="42"/>
      <c r="I346" s="229"/>
      <c r="J346" s="42"/>
      <c r="K346" s="42"/>
      <c r="L346" s="46"/>
      <c r="M346" s="230"/>
      <c r="N346" s="231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137</v>
      </c>
      <c r="AU346" s="19" t="s">
        <v>75</v>
      </c>
    </row>
    <row r="347" s="14" customFormat="1">
      <c r="A347" s="14"/>
      <c r="B347" s="243"/>
      <c r="C347" s="244"/>
      <c r="D347" s="234" t="s">
        <v>149</v>
      </c>
      <c r="E347" s="245" t="s">
        <v>601</v>
      </c>
      <c r="F347" s="246" t="s">
        <v>602</v>
      </c>
      <c r="G347" s="244"/>
      <c r="H347" s="247">
        <v>2761.5599999999999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149</v>
      </c>
      <c r="AU347" s="253" t="s">
        <v>75</v>
      </c>
      <c r="AV347" s="14" t="s">
        <v>82</v>
      </c>
      <c r="AW347" s="14" t="s">
        <v>31</v>
      </c>
      <c r="AX347" s="14" t="s">
        <v>75</v>
      </c>
      <c r="AY347" s="253" t="s">
        <v>125</v>
      </c>
    </row>
    <row r="348" s="2" customFormat="1" ht="16.5" customHeight="1">
      <c r="A348" s="40"/>
      <c r="B348" s="41"/>
      <c r="C348" s="214" t="s">
        <v>603</v>
      </c>
      <c r="D348" s="214" t="s">
        <v>131</v>
      </c>
      <c r="E348" s="215" t="s">
        <v>604</v>
      </c>
      <c r="F348" s="216" t="s">
        <v>605</v>
      </c>
      <c r="G348" s="217" t="s">
        <v>338</v>
      </c>
      <c r="H348" s="218">
        <v>15</v>
      </c>
      <c r="I348" s="219"/>
      <c r="J348" s="220">
        <f>ROUND(I348*H348,2)</f>
        <v>0</v>
      </c>
      <c r="K348" s="216" t="s">
        <v>135</v>
      </c>
      <c r="L348" s="46"/>
      <c r="M348" s="221" t="s">
        <v>19</v>
      </c>
      <c r="N348" s="222" t="s">
        <v>40</v>
      </c>
      <c r="O348" s="86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5" t="s">
        <v>130</v>
      </c>
      <c r="AT348" s="225" t="s">
        <v>131</v>
      </c>
      <c r="AU348" s="225" t="s">
        <v>75</v>
      </c>
      <c r="AY348" s="19" t="s">
        <v>125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9" t="s">
        <v>75</v>
      </c>
      <c r="BK348" s="226">
        <f>ROUND(I348*H348,2)</f>
        <v>0</v>
      </c>
      <c r="BL348" s="19" t="s">
        <v>130</v>
      </c>
      <c r="BM348" s="225" t="s">
        <v>606</v>
      </c>
    </row>
    <row r="349" s="2" customFormat="1">
      <c r="A349" s="40"/>
      <c r="B349" s="41"/>
      <c r="C349" s="42"/>
      <c r="D349" s="227" t="s">
        <v>137</v>
      </c>
      <c r="E349" s="42"/>
      <c r="F349" s="228" t="s">
        <v>607</v>
      </c>
      <c r="G349" s="42"/>
      <c r="H349" s="42"/>
      <c r="I349" s="229"/>
      <c r="J349" s="42"/>
      <c r="K349" s="42"/>
      <c r="L349" s="46"/>
      <c r="M349" s="230"/>
      <c r="N349" s="231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137</v>
      </c>
      <c r="AU349" s="19" t="s">
        <v>75</v>
      </c>
    </row>
    <row r="350" s="2" customFormat="1" ht="16.5" customHeight="1">
      <c r="A350" s="40"/>
      <c r="B350" s="41"/>
      <c r="C350" s="214" t="s">
        <v>608</v>
      </c>
      <c r="D350" s="214" t="s">
        <v>131</v>
      </c>
      <c r="E350" s="215" t="s">
        <v>609</v>
      </c>
      <c r="F350" s="216" t="s">
        <v>610</v>
      </c>
      <c r="G350" s="217" t="s">
        <v>338</v>
      </c>
      <c r="H350" s="218">
        <v>230</v>
      </c>
      <c r="I350" s="219"/>
      <c r="J350" s="220">
        <f>ROUND(I350*H350,2)</f>
        <v>0</v>
      </c>
      <c r="K350" s="216" t="s">
        <v>135</v>
      </c>
      <c r="L350" s="46"/>
      <c r="M350" s="221" t="s">
        <v>19</v>
      </c>
      <c r="N350" s="222" t="s">
        <v>40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0.19400000000000001</v>
      </c>
      <c r="T350" s="224">
        <f>S350*H350</f>
        <v>44.620000000000005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130</v>
      </c>
      <c r="AT350" s="225" t="s">
        <v>131</v>
      </c>
      <c r="AU350" s="225" t="s">
        <v>75</v>
      </c>
      <c r="AY350" s="19" t="s">
        <v>125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75</v>
      </c>
      <c r="BK350" s="226">
        <f>ROUND(I350*H350,2)</f>
        <v>0</v>
      </c>
      <c r="BL350" s="19" t="s">
        <v>130</v>
      </c>
      <c r="BM350" s="225" t="s">
        <v>611</v>
      </c>
    </row>
    <row r="351" s="2" customFormat="1">
      <c r="A351" s="40"/>
      <c r="B351" s="41"/>
      <c r="C351" s="42"/>
      <c r="D351" s="227" t="s">
        <v>137</v>
      </c>
      <c r="E351" s="42"/>
      <c r="F351" s="228" t="s">
        <v>612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137</v>
      </c>
      <c r="AU351" s="19" t="s">
        <v>75</v>
      </c>
    </row>
    <row r="352" s="14" customFormat="1">
      <c r="A352" s="14"/>
      <c r="B352" s="243"/>
      <c r="C352" s="244"/>
      <c r="D352" s="234" t="s">
        <v>149</v>
      </c>
      <c r="E352" s="245" t="s">
        <v>19</v>
      </c>
      <c r="F352" s="246" t="s">
        <v>613</v>
      </c>
      <c r="G352" s="244"/>
      <c r="H352" s="247">
        <v>230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149</v>
      </c>
      <c r="AU352" s="253" t="s">
        <v>75</v>
      </c>
      <c r="AV352" s="14" t="s">
        <v>82</v>
      </c>
      <c r="AW352" s="14" t="s">
        <v>31</v>
      </c>
      <c r="AX352" s="14" t="s">
        <v>75</v>
      </c>
      <c r="AY352" s="253" t="s">
        <v>125</v>
      </c>
    </row>
    <row r="353" s="12" customFormat="1" ht="25.92" customHeight="1">
      <c r="A353" s="12"/>
      <c r="B353" s="198"/>
      <c r="C353" s="199"/>
      <c r="D353" s="200" t="s">
        <v>68</v>
      </c>
      <c r="E353" s="201" t="s">
        <v>614</v>
      </c>
      <c r="F353" s="201" t="s">
        <v>615</v>
      </c>
      <c r="G353" s="199"/>
      <c r="H353" s="199"/>
      <c r="I353" s="202"/>
      <c r="J353" s="203">
        <f>BK353</f>
        <v>0</v>
      </c>
      <c r="K353" s="199"/>
      <c r="L353" s="204"/>
      <c r="M353" s="205"/>
      <c r="N353" s="206"/>
      <c r="O353" s="206"/>
      <c r="P353" s="207">
        <f>SUM(P354:P388)</f>
        <v>0</v>
      </c>
      <c r="Q353" s="206"/>
      <c r="R353" s="207">
        <f>SUM(R354:R388)</f>
        <v>78.85213632</v>
      </c>
      <c r="S353" s="206"/>
      <c r="T353" s="208">
        <f>SUM(T354:T388)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9" t="s">
        <v>130</v>
      </c>
      <c r="AT353" s="210" t="s">
        <v>68</v>
      </c>
      <c r="AU353" s="210" t="s">
        <v>8</v>
      </c>
      <c r="AY353" s="209" t="s">
        <v>125</v>
      </c>
      <c r="BK353" s="211">
        <f>SUM(BK354:BK388)</f>
        <v>0</v>
      </c>
    </row>
    <row r="354" s="2" customFormat="1" ht="21.75" customHeight="1">
      <c r="A354" s="40"/>
      <c r="B354" s="41"/>
      <c r="C354" s="214" t="s">
        <v>616</v>
      </c>
      <c r="D354" s="214" t="s">
        <v>131</v>
      </c>
      <c r="E354" s="215" t="s">
        <v>617</v>
      </c>
      <c r="F354" s="216" t="s">
        <v>618</v>
      </c>
      <c r="G354" s="217" t="s">
        <v>156</v>
      </c>
      <c r="H354" s="218">
        <v>5.8879999999999999</v>
      </c>
      <c r="I354" s="219"/>
      <c r="J354" s="220">
        <f>ROUND(I354*H354,2)</f>
        <v>0</v>
      </c>
      <c r="K354" s="216" t="s">
        <v>135</v>
      </c>
      <c r="L354" s="46"/>
      <c r="M354" s="221" t="s">
        <v>19</v>
      </c>
      <c r="N354" s="222" t="s">
        <v>40</v>
      </c>
      <c r="O354" s="86"/>
      <c r="P354" s="223">
        <f>O354*H354</f>
        <v>0</v>
      </c>
      <c r="Q354" s="223">
        <v>2.5018699999999998</v>
      </c>
      <c r="R354" s="223">
        <f>Q354*H354</f>
        <v>14.731010559999998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130</v>
      </c>
      <c r="AT354" s="225" t="s">
        <v>131</v>
      </c>
      <c r="AU354" s="225" t="s">
        <v>75</v>
      </c>
      <c r="AY354" s="19" t="s">
        <v>125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75</v>
      </c>
      <c r="BK354" s="226">
        <f>ROUND(I354*H354,2)</f>
        <v>0</v>
      </c>
      <c r="BL354" s="19" t="s">
        <v>130</v>
      </c>
      <c r="BM354" s="225" t="s">
        <v>619</v>
      </c>
    </row>
    <row r="355" s="2" customFormat="1">
      <c r="A355" s="40"/>
      <c r="B355" s="41"/>
      <c r="C355" s="42"/>
      <c r="D355" s="227" t="s">
        <v>137</v>
      </c>
      <c r="E355" s="42"/>
      <c r="F355" s="228" t="s">
        <v>620</v>
      </c>
      <c r="G355" s="42"/>
      <c r="H355" s="42"/>
      <c r="I355" s="229"/>
      <c r="J355" s="42"/>
      <c r="K355" s="42"/>
      <c r="L355" s="46"/>
      <c r="M355" s="230"/>
      <c r="N355" s="231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137</v>
      </c>
      <c r="AU355" s="19" t="s">
        <v>75</v>
      </c>
    </row>
    <row r="356" s="13" customFormat="1">
      <c r="A356" s="13"/>
      <c r="B356" s="232"/>
      <c r="C356" s="233"/>
      <c r="D356" s="234" t="s">
        <v>149</v>
      </c>
      <c r="E356" s="235" t="s">
        <v>19</v>
      </c>
      <c r="F356" s="236" t="s">
        <v>621</v>
      </c>
      <c r="G356" s="233"/>
      <c r="H356" s="235" t="s">
        <v>19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149</v>
      </c>
      <c r="AU356" s="242" t="s">
        <v>75</v>
      </c>
      <c r="AV356" s="13" t="s">
        <v>75</v>
      </c>
      <c r="AW356" s="13" t="s">
        <v>31</v>
      </c>
      <c r="AX356" s="13" t="s">
        <v>8</v>
      </c>
      <c r="AY356" s="242" t="s">
        <v>125</v>
      </c>
    </row>
    <row r="357" s="14" customFormat="1">
      <c r="A357" s="14"/>
      <c r="B357" s="243"/>
      <c r="C357" s="244"/>
      <c r="D357" s="234" t="s">
        <v>149</v>
      </c>
      <c r="E357" s="245" t="s">
        <v>622</v>
      </c>
      <c r="F357" s="246" t="s">
        <v>623</v>
      </c>
      <c r="G357" s="244"/>
      <c r="H357" s="247">
        <v>2.3300000000000001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149</v>
      </c>
      <c r="AU357" s="253" t="s">
        <v>75</v>
      </c>
      <c r="AV357" s="14" t="s">
        <v>82</v>
      </c>
      <c r="AW357" s="14" t="s">
        <v>31</v>
      </c>
      <c r="AX357" s="14" t="s">
        <v>8</v>
      </c>
      <c r="AY357" s="253" t="s">
        <v>125</v>
      </c>
    </row>
    <row r="358" s="13" customFormat="1">
      <c r="A358" s="13"/>
      <c r="B358" s="232"/>
      <c r="C358" s="233"/>
      <c r="D358" s="234" t="s">
        <v>149</v>
      </c>
      <c r="E358" s="235" t="s">
        <v>19</v>
      </c>
      <c r="F358" s="236" t="s">
        <v>624</v>
      </c>
      <c r="G358" s="233"/>
      <c r="H358" s="235" t="s">
        <v>19</v>
      </c>
      <c r="I358" s="237"/>
      <c r="J358" s="233"/>
      <c r="K358" s="233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149</v>
      </c>
      <c r="AU358" s="242" t="s">
        <v>75</v>
      </c>
      <c r="AV358" s="13" t="s">
        <v>75</v>
      </c>
      <c r="AW358" s="13" t="s">
        <v>31</v>
      </c>
      <c r="AX358" s="13" t="s">
        <v>8</v>
      </c>
      <c r="AY358" s="242" t="s">
        <v>125</v>
      </c>
    </row>
    <row r="359" s="14" customFormat="1">
      <c r="A359" s="14"/>
      <c r="B359" s="243"/>
      <c r="C359" s="244"/>
      <c r="D359" s="234" t="s">
        <v>149</v>
      </c>
      <c r="E359" s="245" t="s">
        <v>625</v>
      </c>
      <c r="F359" s="246" t="s">
        <v>626</v>
      </c>
      <c r="G359" s="244"/>
      <c r="H359" s="247">
        <v>3.3300000000000001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149</v>
      </c>
      <c r="AU359" s="253" t="s">
        <v>75</v>
      </c>
      <c r="AV359" s="14" t="s">
        <v>82</v>
      </c>
      <c r="AW359" s="14" t="s">
        <v>31</v>
      </c>
      <c r="AX359" s="14" t="s">
        <v>8</v>
      </c>
      <c r="AY359" s="253" t="s">
        <v>125</v>
      </c>
    </row>
    <row r="360" s="14" customFormat="1">
      <c r="A360" s="14"/>
      <c r="B360" s="243"/>
      <c r="C360" s="244"/>
      <c r="D360" s="234" t="s">
        <v>149</v>
      </c>
      <c r="E360" s="245" t="s">
        <v>627</v>
      </c>
      <c r="F360" s="246" t="s">
        <v>628</v>
      </c>
      <c r="G360" s="244"/>
      <c r="H360" s="247">
        <v>0.22800000000000001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149</v>
      </c>
      <c r="AU360" s="253" t="s">
        <v>75</v>
      </c>
      <c r="AV360" s="14" t="s">
        <v>82</v>
      </c>
      <c r="AW360" s="14" t="s">
        <v>31</v>
      </c>
      <c r="AX360" s="14" t="s">
        <v>8</v>
      </c>
      <c r="AY360" s="253" t="s">
        <v>125</v>
      </c>
    </row>
    <row r="361" s="15" customFormat="1">
      <c r="A361" s="15"/>
      <c r="B361" s="254"/>
      <c r="C361" s="255"/>
      <c r="D361" s="234" t="s">
        <v>149</v>
      </c>
      <c r="E361" s="256" t="s">
        <v>19</v>
      </c>
      <c r="F361" s="257" t="s">
        <v>153</v>
      </c>
      <c r="G361" s="255"/>
      <c r="H361" s="258">
        <v>5.8879999999999999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4" t="s">
        <v>149</v>
      </c>
      <c r="AU361" s="264" t="s">
        <v>75</v>
      </c>
      <c r="AV361" s="15" t="s">
        <v>130</v>
      </c>
      <c r="AW361" s="15" t="s">
        <v>31</v>
      </c>
      <c r="AX361" s="15" t="s">
        <v>75</v>
      </c>
      <c r="AY361" s="264" t="s">
        <v>125</v>
      </c>
    </row>
    <row r="362" s="2" customFormat="1" ht="24.15" customHeight="1">
      <c r="A362" s="40"/>
      <c r="B362" s="41"/>
      <c r="C362" s="214" t="s">
        <v>629</v>
      </c>
      <c r="D362" s="214" t="s">
        <v>131</v>
      </c>
      <c r="E362" s="215" t="s">
        <v>630</v>
      </c>
      <c r="F362" s="216" t="s">
        <v>631</v>
      </c>
      <c r="G362" s="217" t="s">
        <v>338</v>
      </c>
      <c r="H362" s="218">
        <v>28.600000000000001</v>
      </c>
      <c r="I362" s="219"/>
      <c r="J362" s="220">
        <f>ROUND(I362*H362,2)</f>
        <v>0</v>
      </c>
      <c r="K362" s="216" t="s">
        <v>135</v>
      </c>
      <c r="L362" s="46"/>
      <c r="M362" s="221" t="s">
        <v>19</v>
      </c>
      <c r="N362" s="222" t="s">
        <v>40</v>
      </c>
      <c r="O362" s="86"/>
      <c r="P362" s="223">
        <f>O362*H362</f>
        <v>0</v>
      </c>
      <c r="Q362" s="223">
        <v>0.0022599999999999999</v>
      </c>
      <c r="R362" s="223">
        <f>Q362*H362</f>
        <v>0.064635999999999999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130</v>
      </c>
      <c r="AT362" s="225" t="s">
        <v>131</v>
      </c>
      <c r="AU362" s="225" t="s">
        <v>75</v>
      </c>
      <c r="AY362" s="19" t="s">
        <v>125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75</v>
      </c>
      <c r="BK362" s="226">
        <f>ROUND(I362*H362,2)</f>
        <v>0</v>
      </c>
      <c r="BL362" s="19" t="s">
        <v>130</v>
      </c>
      <c r="BM362" s="225" t="s">
        <v>632</v>
      </c>
    </row>
    <row r="363" s="2" customFormat="1">
      <c r="A363" s="40"/>
      <c r="B363" s="41"/>
      <c r="C363" s="42"/>
      <c r="D363" s="227" t="s">
        <v>137</v>
      </c>
      <c r="E363" s="42"/>
      <c r="F363" s="228" t="s">
        <v>633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137</v>
      </c>
      <c r="AU363" s="19" t="s">
        <v>75</v>
      </c>
    </row>
    <row r="364" s="2" customFormat="1" ht="16.5" customHeight="1">
      <c r="A364" s="40"/>
      <c r="B364" s="41"/>
      <c r="C364" s="265" t="s">
        <v>634</v>
      </c>
      <c r="D364" s="265" t="s">
        <v>234</v>
      </c>
      <c r="E364" s="266" t="s">
        <v>635</v>
      </c>
      <c r="F364" s="267" t="s">
        <v>636</v>
      </c>
      <c r="G364" s="268" t="s">
        <v>338</v>
      </c>
      <c r="H364" s="269">
        <v>28.885999999999999</v>
      </c>
      <c r="I364" s="270"/>
      <c r="J364" s="271">
        <f>ROUND(I364*H364,2)</f>
        <v>0</v>
      </c>
      <c r="K364" s="267" t="s">
        <v>135</v>
      </c>
      <c r="L364" s="272"/>
      <c r="M364" s="273" t="s">
        <v>19</v>
      </c>
      <c r="N364" s="274" t="s">
        <v>40</v>
      </c>
      <c r="O364" s="86"/>
      <c r="P364" s="223">
        <f>O364*H364</f>
        <v>0</v>
      </c>
      <c r="Q364" s="223">
        <v>0.29959999999999998</v>
      </c>
      <c r="R364" s="223">
        <f>Q364*H364</f>
        <v>8.6542455999999994</v>
      </c>
      <c r="S364" s="223">
        <v>0</v>
      </c>
      <c r="T364" s="224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25" t="s">
        <v>189</v>
      </c>
      <c r="AT364" s="225" t="s">
        <v>234</v>
      </c>
      <c r="AU364" s="225" t="s">
        <v>75</v>
      </c>
      <c r="AY364" s="19" t="s">
        <v>125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9" t="s">
        <v>75</v>
      </c>
      <c r="BK364" s="226">
        <f>ROUND(I364*H364,2)</f>
        <v>0</v>
      </c>
      <c r="BL364" s="19" t="s">
        <v>130</v>
      </c>
      <c r="BM364" s="225" t="s">
        <v>637</v>
      </c>
    </row>
    <row r="365" s="14" customFormat="1">
      <c r="A365" s="14"/>
      <c r="B365" s="243"/>
      <c r="C365" s="244"/>
      <c r="D365" s="234" t="s">
        <v>149</v>
      </c>
      <c r="E365" s="245" t="s">
        <v>19</v>
      </c>
      <c r="F365" s="246" t="s">
        <v>638</v>
      </c>
      <c r="G365" s="244"/>
      <c r="H365" s="247">
        <v>28.600000000000001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149</v>
      </c>
      <c r="AU365" s="253" t="s">
        <v>75</v>
      </c>
      <c r="AV365" s="14" t="s">
        <v>82</v>
      </c>
      <c r="AW365" s="14" t="s">
        <v>31</v>
      </c>
      <c r="AX365" s="14" t="s">
        <v>75</v>
      </c>
      <c r="AY365" s="253" t="s">
        <v>125</v>
      </c>
    </row>
    <row r="366" s="14" customFormat="1">
      <c r="A366" s="14"/>
      <c r="B366" s="243"/>
      <c r="C366" s="244"/>
      <c r="D366" s="234" t="s">
        <v>149</v>
      </c>
      <c r="E366" s="244"/>
      <c r="F366" s="246" t="s">
        <v>639</v>
      </c>
      <c r="G366" s="244"/>
      <c r="H366" s="247">
        <v>28.885999999999999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149</v>
      </c>
      <c r="AU366" s="253" t="s">
        <v>75</v>
      </c>
      <c r="AV366" s="14" t="s">
        <v>82</v>
      </c>
      <c r="AW366" s="14" t="s">
        <v>4</v>
      </c>
      <c r="AX366" s="14" t="s">
        <v>75</v>
      </c>
      <c r="AY366" s="253" t="s">
        <v>125</v>
      </c>
    </row>
    <row r="367" s="2" customFormat="1" ht="16.5" customHeight="1">
      <c r="A367" s="40"/>
      <c r="B367" s="41"/>
      <c r="C367" s="214" t="s">
        <v>640</v>
      </c>
      <c r="D367" s="214" t="s">
        <v>131</v>
      </c>
      <c r="E367" s="215" t="s">
        <v>641</v>
      </c>
      <c r="F367" s="216" t="s">
        <v>642</v>
      </c>
      <c r="G367" s="217" t="s">
        <v>237</v>
      </c>
      <c r="H367" s="218">
        <v>0.108</v>
      </c>
      <c r="I367" s="219"/>
      <c r="J367" s="220">
        <f>ROUND(I367*H367,2)</f>
        <v>0</v>
      </c>
      <c r="K367" s="216" t="s">
        <v>135</v>
      </c>
      <c r="L367" s="46"/>
      <c r="M367" s="221" t="s">
        <v>19</v>
      </c>
      <c r="N367" s="222" t="s">
        <v>40</v>
      </c>
      <c r="O367" s="86"/>
      <c r="P367" s="223">
        <f>O367*H367</f>
        <v>0</v>
      </c>
      <c r="Q367" s="223">
        <v>0.99734999999999996</v>
      </c>
      <c r="R367" s="223">
        <f>Q367*H367</f>
        <v>0.1077138</v>
      </c>
      <c r="S367" s="223">
        <v>0</v>
      </c>
      <c r="T367" s="224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130</v>
      </c>
      <c r="AT367" s="225" t="s">
        <v>131</v>
      </c>
      <c r="AU367" s="225" t="s">
        <v>75</v>
      </c>
      <c r="AY367" s="19" t="s">
        <v>125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9" t="s">
        <v>75</v>
      </c>
      <c r="BK367" s="226">
        <f>ROUND(I367*H367,2)</f>
        <v>0</v>
      </c>
      <c r="BL367" s="19" t="s">
        <v>130</v>
      </c>
      <c r="BM367" s="225" t="s">
        <v>643</v>
      </c>
    </row>
    <row r="368" s="2" customFormat="1">
      <c r="A368" s="40"/>
      <c r="B368" s="41"/>
      <c r="C368" s="42"/>
      <c r="D368" s="227" t="s">
        <v>137</v>
      </c>
      <c r="E368" s="42"/>
      <c r="F368" s="228" t="s">
        <v>644</v>
      </c>
      <c r="G368" s="42"/>
      <c r="H368" s="42"/>
      <c r="I368" s="229"/>
      <c r="J368" s="42"/>
      <c r="K368" s="42"/>
      <c r="L368" s="46"/>
      <c r="M368" s="230"/>
      <c r="N368" s="231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137</v>
      </c>
      <c r="AU368" s="19" t="s">
        <v>75</v>
      </c>
    </row>
    <row r="369" s="14" customFormat="1">
      <c r="A369" s="14"/>
      <c r="B369" s="243"/>
      <c r="C369" s="244"/>
      <c r="D369" s="234" t="s">
        <v>149</v>
      </c>
      <c r="E369" s="245" t="s">
        <v>19</v>
      </c>
      <c r="F369" s="246" t="s">
        <v>645</v>
      </c>
      <c r="G369" s="244"/>
      <c r="H369" s="247">
        <v>0.035000000000000003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149</v>
      </c>
      <c r="AU369" s="253" t="s">
        <v>75</v>
      </c>
      <c r="AV369" s="14" t="s">
        <v>82</v>
      </c>
      <c r="AW369" s="14" t="s">
        <v>31</v>
      </c>
      <c r="AX369" s="14" t="s">
        <v>8</v>
      </c>
      <c r="AY369" s="253" t="s">
        <v>125</v>
      </c>
    </row>
    <row r="370" s="14" customFormat="1">
      <c r="A370" s="14"/>
      <c r="B370" s="243"/>
      <c r="C370" s="244"/>
      <c r="D370" s="234" t="s">
        <v>149</v>
      </c>
      <c r="E370" s="245" t="s">
        <v>19</v>
      </c>
      <c r="F370" s="246" t="s">
        <v>646</v>
      </c>
      <c r="G370" s="244"/>
      <c r="H370" s="247">
        <v>0.072999999999999995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149</v>
      </c>
      <c r="AU370" s="253" t="s">
        <v>75</v>
      </c>
      <c r="AV370" s="14" t="s">
        <v>82</v>
      </c>
      <c r="AW370" s="14" t="s">
        <v>31</v>
      </c>
      <c r="AX370" s="14" t="s">
        <v>8</v>
      </c>
      <c r="AY370" s="253" t="s">
        <v>125</v>
      </c>
    </row>
    <row r="371" s="15" customFormat="1">
      <c r="A371" s="15"/>
      <c r="B371" s="254"/>
      <c r="C371" s="255"/>
      <c r="D371" s="234" t="s">
        <v>149</v>
      </c>
      <c r="E371" s="256" t="s">
        <v>19</v>
      </c>
      <c r="F371" s="257" t="s">
        <v>153</v>
      </c>
      <c r="G371" s="255"/>
      <c r="H371" s="258">
        <v>0.108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4" t="s">
        <v>149</v>
      </c>
      <c r="AU371" s="264" t="s">
        <v>75</v>
      </c>
      <c r="AV371" s="15" t="s">
        <v>130</v>
      </c>
      <c r="AW371" s="15" t="s">
        <v>31</v>
      </c>
      <c r="AX371" s="15" t="s">
        <v>75</v>
      </c>
      <c r="AY371" s="264" t="s">
        <v>125</v>
      </c>
    </row>
    <row r="372" s="2" customFormat="1" ht="16.5" customHeight="1">
      <c r="A372" s="40"/>
      <c r="B372" s="41"/>
      <c r="C372" s="214" t="s">
        <v>647</v>
      </c>
      <c r="D372" s="214" t="s">
        <v>131</v>
      </c>
      <c r="E372" s="215" t="s">
        <v>648</v>
      </c>
      <c r="F372" s="216" t="s">
        <v>649</v>
      </c>
      <c r="G372" s="217" t="s">
        <v>156</v>
      </c>
      <c r="H372" s="218">
        <v>10.868</v>
      </c>
      <c r="I372" s="219"/>
      <c r="J372" s="220">
        <f>ROUND(I372*H372,2)</f>
        <v>0</v>
      </c>
      <c r="K372" s="216" t="s">
        <v>135</v>
      </c>
      <c r="L372" s="46"/>
      <c r="M372" s="221" t="s">
        <v>19</v>
      </c>
      <c r="N372" s="222" t="s">
        <v>40</v>
      </c>
      <c r="O372" s="86"/>
      <c r="P372" s="223">
        <f>O372*H372</f>
        <v>0</v>
      </c>
      <c r="Q372" s="223">
        <v>2.5018699999999998</v>
      </c>
      <c r="R372" s="223">
        <f>Q372*H372</f>
        <v>27.190323159999998</v>
      </c>
      <c r="S372" s="223">
        <v>0</v>
      </c>
      <c r="T372" s="224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5" t="s">
        <v>130</v>
      </c>
      <c r="AT372" s="225" t="s">
        <v>131</v>
      </c>
      <c r="AU372" s="225" t="s">
        <v>75</v>
      </c>
      <c r="AY372" s="19" t="s">
        <v>125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9" t="s">
        <v>75</v>
      </c>
      <c r="BK372" s="226">
        <f>ROUND(I372*H372,2)</f>
        <v>0</v>
      </c>
      <c r="BL372" s="19" t="s">
        <v>130</v>
      </c>
      <c r="BM372" s="225" t="s">
        <v>650</v>
      </c>
    </row>
    <row r="373" s="2" customFormat="1">
      <c r="A373" s="40"/>
      <c r="B373" s="41"/>
      <c r="C373" s="42"/>
      <c r="D373" s="227" t="s">
        <v>137</v>
      </c>
      <c r="E373" s="42"/>
      <c r="F373" s="228" t="s">
        <v>651</v>
      </c>
      <c r="G373" s="42"/>
      <c r="H373" s="42"/>
      <c r="I373" s="229"/>
      <c r="J373" s="42"/>
      <c r="K373" s="42"/>
      <c r="L373" s="46"/>
      <c r="M373" s="230"/>
      <c r="N373" s="231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137</v>
      </c>
      <c r="AU373" s="19" t="s">
        <v>75</v>
      </c>
    </row>
    <row r="374" s="14" customFormat="1">
      <c r="A374" s="14"/>
      <c r="B374" s="243"/>
      <c r="C374" s="244"/>
      <c r="D374" s="234" t="s">
        <v>149</v>
      </c>
      <c r="E374" s="245" t="s">
        <v>19</v>
      </c>
      <c r="F374" s="246" t="s">
        <v>652</v>
      </c>
      <c r="G374" s="244"/>
      <c r="H374" s="247">
        <v>3.5339999999999998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149</v>
      </c>
      <c r="AU374" s="253" t="s">
        <v>75</v>
      </c>
      <c r="AV374" s="14" t="s">
        <v>82</v>
      </c>
      <c r="AW374" s="14" t="s">
        <v>31</v>
      </c>
      <c r="AX374" s="14" t="s">
        <v>8</v>
      </c>
      <c r="AY374" s="253" t="s">
        <v>125</v>
      </c>
    </row>
    <row r="375" s="14" customFormat="1">
      <c r="A375" s="14"/>
      <c r="B375" s="243"/>
      <c r="C375" s="244"/>
      <c r="D375" s="234" t="s">
        <v>149</v>
      </c>
      <c r="E375" s="245" t="s">
        <v>19</v>
      </c>
      <c r="F375" s="246" t="s">
        <v>653</v>
      </c>
      <c r="G375" s="244"/>
      <c r="H375" s="247">
        <v>7.3339999999999996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149</v>
      </c>
      <c r="AU375" s="253" t="s">
        <v>75</v>
      </c>
      <c r="AV375" s="14" t="s">
        <v>82</v>
      </c>
      <c r="AW375" s="14" t="s">
        <v>31</v>
      </c>
      <c r="AX375" s="14" t="s">
        <v>8</v>
      </c>
      <c r="AY375" s="253" t="s">
        <v>125</v>
      </c>
    </row>
    <row r="376" s="15" customFormat="1">
      <c r="A376" s="15"/>
      <c r="B376" s="254"/>
      <c r="C376" s="255"/>
      <c r="D376" s="234" t="s">
        <v>149</v>
      </c>
      <c r="E376" s="256" t="s">
        <v>19</v>
      </c>
      <c r="F376" s="257" t="s">
        <v>153</v>
      </c>
      <c r="G376" s="255"/>
      <c r="H376" s="258">
        <v>10.867999999999999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4" t="s">
        <v>149</v>
      </c>
      <c r="AU376" s="264" t="s">
        <v>75</v>
      </c>
      <c r="AV376" s="15" t="s">
        <v>130</v>
      </c>
      <c r="AW376" s="15" t="s">
        <v>31</v>
      </c>
      <c r="AX376" s="15" t="s">
        <v>75</v>
      </c>
      <c r="AY376" s="264" t="s">
        <v>125</v>
      </c>
    </row>
    <row r="377" s="2" customFormat="1" ht="16.5" customHeight="1">
      <c r="A377" s="40"/>
      <c r="B377" s="41"/>
      <c r="C377" s="214" t="s">
        <v>654</v>
      </c>
      <c r="D377" s="214" t="s">
        <v>131</v>
      </c>
      <c r="E377" s="215" t="s">
        <v>655</v>
      </c>
      <c r="F377" s="216" t="s">
        <v>656</v>
      </c>
      <c r="G377" s="217" t="s">
        <v>146</v>
      </c>
      <c r="H377" s="218">
        <v>17.731999999999999</v>
      </c>
      <c r="I377" s="219"/>
      <c r="J377" s="220">
        <f>ROUND(I377*H377,2)</f>
        <v>0</v>
      </c>
      <c r="K377" s="216" t="s">
        <v>135</v>
      </c>
      <c r="L377" s="46"/>
      <c r="M377" s="221" t="s">
        <v>19</v>
      </c>
      <c r="N377" s="222" t="s">
        <v>40</v>
      </c>
      <c r="O377" s="86"/>
      <c r="P377" s="223">
        <f>O377*H377</f>
        <v>0</v>
      </c>
      <c r="Q377" s="223">
        <v>0.0045999999999999999</v>
      </c>
      <c r="R377" s="223">
        <f>Q377*H377</f>
        <v>0.081567199999999992</v>
      </c>
      <c r="S377" s="223">
        <v>0</v>
      </c>
      <c r="T377" s="224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130</v>
      </c>
      <c r="AT377" s="225" t="s">
        <v>131</v>
      </c>
      <c r="AU377" s="225" t="s">
        <v>75</v>
      </c>
      <c r="AY377" s="19" t="s">
        <v>125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9" t="s">
        <v>75</v>
      </c>
      <c r="BK377" s="226">
        <f>ROUND(I377*H377,2)</f>
        <v>0</v>
      </c>
      <c r="BL377" s="19" t="s">
        <v>130</v>
      </c>
      <c r="BM377" s="225" t="s">
        <v>657</v>
      </c>
    </row>
    <row r="378" s="2" customFormat="1">
      <c r="A378" s="40"/>
      <c r="B378" s="41"/>
      <c r="C378" s="42"/>
      <c r="D378" s="227" t="s">
        <v>137</v>
      </c>
      <c r="E378" s="42"/>
      <c r="F378" s="228" t="s">
        <v>658</v>
      </c>
      <c r="G378" s="42"/>
      <c r="H378" s="42"/>
      <c r="I378" s="229"/>
      <c r="J378" s="42"/>
      <c r="K378" s="42"/>
      <c r="L378" s="46"/>
      <c r="M378" s="230"/>
      <c r="N378" s="231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137</v>
      </c>
      <c r="AU378" s="19" t="s">
        <v>75</v>
      </c>
    </row>
    <row r="379" s="14" customFormat="1">
      <c r="A379" s="14"/>
      <c r="B379" s="243"/>
      <c r="C379" s="244"/>
      <c r="D379" s="234" t="s">
        <v>149</v>
      </c>
      <c r="E379" s="245" t="s">
        <v>19</v>
      </c>
      <c r="F379" s="246" t="s">
        <v>659</v>
      </c>
      <c r="G379" s="244"/>
      <c r="H379" s="247">
        <v>5.766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149</v>
      </c>
      <c r="AU379" s="253" t="s">
        <v>75</v>
      </c>
      <c r="AV379" s="14" t="s">
        <v>82</v>
      </c>
      <c r="AW379" s="14" t="s">
        <v>31</v>
      </c>
      <c r="AX379" s="14" t="s">
        <v>8</v>
      </c>
      <c r="AY379" s="253" t="s">
        <v>125</v>
      </c>
    </row>
    <row r="380" s="14" customFormat="1">
      <c r="A380" s="14"/>
      <c r="B380" s="243"/>
      <c r="C380" s="244"/>
      <c r="D380" s="234" t="s">
        <v>149</v>
      </c>
      <c r="E380" s="245" t="s">
        <v>19</v>
      </c>
      <c r="F380" s="246" t="s">
        <v>660</v>
      </c>
      <c r="G380" s="244"/>
      <c r="H380" s="247">
        <v>11.965999999999999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149</v>
      </c>
      <c r="AU380" s="253" t="s">
        <v>75</v>
      </c>
      <c r="AV380" s="14" t="s">
        <v>82</v>
      </c>
      <c r="AW380" s="14" t="s">
        <v>31</v>
      </c>
      <c r="AX380" s="14" t="s">
        <v>8</v>
      </c>
      <c r="AY380" s="253" t="s">
        <v>125</v>
      </c>
    </row>
    <row r="381" s="15" customFormat="1">
      <c r="A381" s="15"/>
      <c r="B381" s="254"/>
      <c r="C381" s="255"/>
      <c r="D381" s="234" t="s">
        <v>149</v>
      </c>
      <c r="E381" s="256" t="s">
        <v>19</v>
      </c>
      <c r="F381" s="257" t="s">
        <v>153</v>
      </c>
      <c r="G381" s="255"/>
      <c r="H381" s="258">
        <v>17.731999999999999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4" t="s">
        <v>149</v>
      </c>
      <c r="AU381" s="264" t="s">
        <v>75</v>
      </c>
      <c r="AV381" s="15" t="s">
        <v>130</v>
      </c>
      <c r="AW381" s="15" t="s">
        <v>31</v>
      </c>
      <c r="AX381" s="15" t="s">
        <v>75</v>
      </c>
      <c r="AY381" s="264" t="s">
        <v>125</v>
      </c>
    </row>
    <row r="382" s="2" customFormat="1" ht="16.5" customHeight="1">
      <c r="A382" s="40"/>
      <c r="B382" s="41"/>
      <c r="C382" s="214" t="s">
        <v>661</v>
      </c>
      <c r="D382" s="214" t="s">
        <v>131</v>
      </c>
      <c r="E382" s="215" t="s">
        <v>662</v>
      </c>
      <c r="F382" s="216" t="s">
        <v>663</v>
      </c>
      <c r="G382" s="217" t="s">
        <v>146</v>
      </c>
      <c r="H382" s="218">
        <v>17.731999999999999</v>
      </c>
      <c r="I382" s="219"/>
      <c r="J382" s="220">
        <f>ROUND(I382*H382,2)</f>
        <v>0</v>
      </c>
      <c r="K382" s="216" t="s">
        <v>135</v>
      </c>
      <c r="L382" s="46"/>
      <c r="M382" s="221" t="s">
        <v>19</v>
      </c>
      <c r="N382" s="222" t="s">
        <v>40</v>
      </c>
      <c r="O382" s="86"/>
      <c r="P382" s="223">
        <f>O382*H382</f>
        <v>0</v>
      </c>
      <c r="Q382" s="223">
        <v>0</v>
      </c>
      <c r="R382" s="223">
        <f>Q382*H382</f>
        <v>0</v>
      </c>
      <c r="S382" s="223">
        <v>0</v>
      </c>
      <c r="T382" s="224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5" t="s">
        <v>130</v>
      </c>
      <c r="AT382" s="225" t="s">
        <v>131</v>
      </c>
      <c r="AU382" s="225" t="s">
        <v>75</v>
      </c>
      <c r="AY382" s="19" t="s">
        <v>125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9" t="s">
        <v>75</v>
      </c>
      <c r="BK382" s="226">
        <f>ROUND(I382*H382,2)</f>
        <v>0</v>
      </c>
      <c r="BL382" s="19" t="s">
        <v>130</v>
      </c>
      <c r="BM382" s="225" t="s">
        <v>664</v>
      </c>
    </row>
    <row r="383" s="2" customFormat="1">
      <c r="A383" s="40"/>
      <c r="B383" s="41"/>
      <c r="C383" s="42"/>
      <c r="D383" s="227" t="s">
        <v>137</v>
      </c>
      <c r="E383" s="42"/>
      <c r="F383" s="228" t="s">
        <v>665</v>
      </c>
      <c r="G383" s="42"/>
      <c r="H383" s="42"/>
      <c r="I383" s="229"/>
      <c r="J383" s="42"/>
      <c r="K383" s="42"/>
      <c r="L383" s="46"/>
      <c r="M383" s="230"/>
      <c r="N383" s="231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137</v>
      </c>
      <c r="AU383" s="19" t="s">
        <v>75</v>
      </c>
    </row>
    <row r="384" s="2" customFormat="1" ht="16.5" customHeight="1">
      <c r="A384" s="40"/>
      <c r="B384" s="41"/>
      <c r="C384" s="214" t="s">
        <v>666</v>
      </c>
      <c r="D384" s="214" t="s">
        <v>131</v>
      </c>
      <c r="E384" s="215" t="s">
        <v>667</v>
      </c>
      <c r="F384" s="216" t="s">
        <v>668</v>
      </c>
      <c r="G384" s="217" t="s">
        <v>134</v>
      </c>
      <c r="H384" s="218">
        <v>4</v>
      </c>
      <c r="I384" s="219"/>
      <c r="J384" s="220">
        <f>ROUND(I384*H384,2)</f>
        <v>0</v>
      </c>
      <c r="K384" s="216" t="s">
        <v>135</v>
      </c>
      <c r="L384" s="46"/>
      <c r="M384" s="221" t="s">
        <v>19</v>
      </c>
      <c r="N384" s="222" t="s">
        <v>40</v>
      </c>
      <c r="O384" s="86"/>
      <c r="P384" s="223">
        <f>O384*H384</f>
        <v>0</v>
      </c>
      <c r="Q384" s="223">
        <v>7.0056599999999998</v>
      </c>
      <c r="R384" s="223">
        <f>Q384*H384</f>
        <v>28.022639999999999</v>
      </c>
      <c r="S384" s="223">
        <v>0</v>
      </c>
      <c r="T384" s="224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5" t="s">
        <v>130</v>
      </c>
      <c r="AT384" s="225" t="s">
        <v>131</v>
      </c>
      <c r="AU384" s="225" t="s">
        <v>75</v>
      </c>
      <c r="AY384" s="19" t="s">
        <v>125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9" t="s">
        <v>75</v>
      </c>
      <c r="BK384" s="226">
        <f>ROUND(I384*H384,2)</f>
        <v>0</v>
      </c>
      <c r="BL384" s="19" t="s">
        <v>130</v>
      </c>
      <c r="BM384" s="225" t="s">
        <v>669</v>
      </c>
    </row>
    <row r="385" s="2" customFormat="1">
      <c r="A385" s="40"/>
      <c r="B385" s="41"/>
      <c r="C385" s="42"/>
      <c r="D385" s="227" t="s">
        <v>137</v>
      </c>
      <c r="E385" s="42"/>
      <c r="F385" s="228" t="s">
        <v>670</v>
      </c>
      <c r="G385" s="42"/>
      <c r="H385" s="42"/>
      <c r="I385" s="229"/>
      <c r="J385" s="42"/>
      <c r="K385" s="42"/>
      <c r="L385" s="46"/>
      <c r="M385" s="230"/>
      <c r="N385" s="231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137</v>
      </c>
      <c r="AU385" s="19" t="s">
        <v>75</v>
      </c>
    </row>
    <row r="386" s="14" customFormat="1">
      <c r="A386" s="14"/>
      <c r="B386" s="243"/>
      <c r="C386" s="244"/>
      <c r="D386" s="234" t="s">
        <v>149</v>
      </c>
      <c r="E386" s="245" t="s">
        <v>19</v>
      </c>
      <c r="F386" s="246" t="s">
        <v>671</v>
      </c>
      <c r="G386" s="244"/>
      <c r="H386" s="247">
        <v>2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149</v>
      </c>
      <c r="AU386" s="253" t="s">
        <v>75</v>
      </c>
      <c r="AV386" s="14" t="s">
        <v>82</v>
      </c>
      <c r="AW386" s="14" t="s">
        <v>31</v>
      </c>
      <c r="AX386" s="14" t="s">
        <v>8</v>
      </c>
      <c r="AY386" s="253" t="s">
        <v>125</v>
      </c>
    </row>
    <row r="387" s="14" customFormat="1">
      <c r="A387" s="14"/>
      <c r="B387" s="243"/>
      <c r="C387" s="244"/>
      <c r="D387" s="234" t="s">
        <v>149</v>
      </c>
      <c r="E387" s="245" t="s">
        <v>19</v>
      </c>
      <c r="F387" s="246" t="s">
        <v>672</v>
      </c>
      <c r="G387" s="244"/>
      <c r="H387" s="247">
        <v>2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149</v>
      </c>
      <c r="AU387" s="253" t="s">
        <v>75</v>
      </c>
      <c r="AV387" s="14" t="s">
        <v>82</v>
      </c>
      <c r="AW387" s="14" t="s">
        <v>31</v>
      </c>
      <c r="AX387" s="14" t="s">
        <v>8</v>
      </c>
      <c r="AY387" s="253" t="s">
        <v>125</v>
      </c>
    </row>
    <row r="388" s="15" customFormat="1">
      <c r="A388" s="15"/>
      <c r="B388" s="254"/>
      <c r="C388" s="255"/>
      <c r="D388" s="234" t="s">
        <v>149</v>
      </c>
      <c r="E388" s="256" t="s">
        <v>19</v>
      </c>
      <c r="F388" s="257" t="s">
        <v>153</v>
      </c>
      <c r="G388" s="255"/>
      <c r="H388" s="258">
        <v>4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149</v>
      </c>
      <c r="AU388" s="264" t="s">
        <v>75</v>
      </c>
      <c r="AV388" s="15" t="s">
        <v>130</v>
      </c>
      <c r="AW388" s="15" t="s">
        <v>31</v>
      </c>
      <c r="AX388" s="15" t="s">
        <v>75</v>
      </c>
      <c r="AY388" s="264" t="s">
        <v>125</v>
      </c>
    </row>
    <row r="389" s="12" customFormat="1" ht="25.92" customHeight="1">
      <c r="A389" s="12"/>
      <c r="B389" s="198"/>
      <c r="C389" s="199"/>
      <c r="D389" s="200" t="s">
        <v>68</v>
      </c>
      <c r="E389" s="201" t="s">
        <v>673</v>
      </c>
      <c r="F389" s="201" t="s">
        <v>674</v>
      </c>
      <c r="G389" s="199"/>
      <c r="H389" s="199"/>
      <c r="I389" s="202"/>
      <c r="J389" s="203">
        <f>BK389</f>
        <v>0</v>
      </c>
      <c r="K389" s="199"/>
      <c r="L389" s="204"/>
      <c r="M389" s="205"/>
      <c r="N389" s="206"/>
      <c r="O389" s="206"/>
      <c r="P389" s="207">
        <f>SUM(P390:P398)</f>
        <v>0</v>
      </c>
      <c r="Q389" s="206"/>
      <c r="R389" s="207">
        <f>SUM(R390:R398)</f>
        <v>0</v>
      </c>
      <c r="S389" s="206"/>
      <c r="T389" s="208">
        <f>SUM(T390:T398)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9" t="s">
        <v>130</v>
      </c>
      <c r="AT389" s="210" t="s">
        <v>68</v>
      </c>
      <c r="AU389" s="210" t="s">
        <v>8</v>
      </c>
      <c r="AY389" s="209" t="s">
        <v>125</v>
      </c>
      <c r="BK389" s="211">
        <f>SUM(BK390:BK398)</f>
        <v>0</v>
      </c>
    </row>
    <row r="390" s="2" customFormat="1" ht="16.5" customHeight="1">
      <c r="A390" s="40"/>
      <c r="B390" s="41"/>
      <c r="C390" s="214" t="s">
        <v>675</v>
      </c>
      <c r="D390" s="214" t="s">
        <v>131</v>
      </c>
      <c r="E390" s="215" t="s">
        <v>676</v>
      </c>
      <c r="F390" s="216" t="s">
        <v>677</v>
      </c>
      <c r="G390" s="217" t="s">
        <v>237</v>
      </c>
      <c r="H390" s="218">
        <v>44.619999999999997</v>
      </c>
      <c r="I390" s="219"/>
      <c r="J390" s="220">
        <f>ROUND(I390*H390,2)</f>
        <v>0</v>
      </c>
      <c r="K390" s="216" t="s">
        <v>135</v>
      </c>
      <c r="L390" s="46"/>
      <c r="M390" s="221" t="s">
        <v>19</v>
      </c>
      <c r="N390" s="222" t="s">
        <v>40</v>
      </c>
      <c r="O390" s="86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130</v>
      </c>
      <c r="AT390" s="225" t="s">
        <v>131</v>
      </c>
      <c r="AU390" s="225" t="s">
        <v>75</v>
      </c>
      <c r="AY390" s="19" t="s">
        <v>125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9" t="s">
        <v>75</v>
      </c>
      <c r="BK390" s="226">
        <f>ROUND(I390*H390,2)</f>
        <v>0</v>
      </c>
      <c r="BL390" s="19" t="s">
        <v>130</v>
      </c>
      <c r="BM390" s="225" t="s">
        <v>678</v>
      </c>
    </row>
    <row r="391" s="2" customFormat="1">
      <c r="A391" s="40"/>
      <c r="B391" s="41"/>
      <c r="C391" s="42"/>
      <c r="D391" s="227" t="s">
        <v>137</v>
      </c>
      <c r="E391" s="42"/>
      <c r="F391" s="228" t="s">
        <v>679</v>
      </c>
      <c r="G391" s="42"/>
      <c r="H391" s="42"/>
      <c r="I391" s="229"/>
      <c r="J391" s="42"/>
      <c r="K391" s="42"/>
      <c r="L391" s="46"/>
      <c r="M391" s="230"/>
      <c r="N391" s="231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137</v>
      </c>
      <c r="AU391" s="19" t="s">
        <v>75</v>
      </c>
    </row>
    <row r="392" s="2" customFormat="1" ht="16.5" customHeight="1">
      <c r="A392" s="40"/>
      <c r="B392" s="41"/>
      <c r="C392" s="214" t="s">
        <v>680</v>
      </c>
      <c r="D392" s="214" t="s">
        <v>131</v>
      </c>
      <c r="E392" s="215" t="s">
        <v>681</v>
      </c>
      <c r="F392" s="216" t="s">
        <v>682</v>
      </c>
      <c r="G392" s="217" t="s">
        <v>237</v>
      </c>
      <c r="H392" s="218">
        <v>401.57999999999998</v>
      </c>
      <c r="I392" s="219"/>
      <c r="J392" s="220">
        <f>ROUND(I392*H392,2)</f>
        <v>0</v>
      </c>
      <c r="K392" s="216" t="s">
        <v>135</v>
      </c>
      <c r="L392" s="46"/>
      <c r="M392" s="221" t="s">
        <v>19</v>
      </c>
      <c r="N392" s="222" t="s">
        <v>40</v>
      </c>
      <c r="O392" s="86"/>
      <c r="P392" s="223">
        <f>O392*H392</f>
        <v>0</v>
      </c>
      <c r="Q392" s="223">
        <v>0</v>
      </c>
      <c r="R392" s="223">
        <f>Q392*H392</f>
        <v>0</v>
      </c>
      <c r="S392" s="223">
        <v>0</v>
      </c>
      <c r="T392" s="224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5" t="s">
        <v>130</v>
      </c>
      <c r="AT392" s="225" t="s">
        <v>131</v>
      </c>
      <c r="AU392" s="225" t="s">
        <v>75</v>
      </c>
      <c r="AY392" s="19" t="s">
        <v>125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9" t="s">
        <v>75</v>
      </c>
      <c r="BK392" s="226">
        <f>ROUND(I392*H392,2)</f>
        <v>0</v>
      </c>
      <c r="BL392" s="19" t="s">
        <v>130</v>
      </c>
      <c r="BM392" s="225" t="s">
        <v>683</v>
      </c>
    </row>
    <row r="393" s="2" customFormat="1">
      <c r="A393" s="40"/>
      <c r="B393" s="41"/>
      <c r="C393" s="42"/>
      <c r="D393" s="227" t="s">
        <v>137</v>
      </c>
      <c r="E393" s="42"/>
      <c r="F393" s="228" t="s">
        <v>684</v>
      </c>
      <c r="G393" s="42"/>
      <c r="H393" s="42"/>
      <c r="I393" s="229"/>
      <c r="J393" s="42"/>
      <c r="K393" s="42"/>
      <c r="L393" s="46"/>
      <c r="M393" s="230"/>
      <c r="N393" s="231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137</v>
      </c>
      <c r="AU393" s="19" t="s">
        <v>75</v>
      </c>
    </row>
    <row r="394" s="14" customFormat="1">
      <c r="A394" s="14"/>
      <c r="B394" s="243"/>
      <c r="C394" s="244"/>
      <c r="D394" s="234" t="s">
        <v>149</v>
      </c>
      <c r="E394" s="245" t="s">
        <v>685</v>
      </c>
      <c r="F394" s="246" t="s">
        <v>686</v>
      </c>
      <c r="G394" s="244"/>
      <c r="H394" s="247">
        <v>401.57999999999998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149</v>
      </c>
      <c r="AU394" s="253" t="s">
        <v>75</v>
      </c>
      <c r="AV394" s="14" t="s">
        <v>82</v>
      </c>
      <c r="AW394" s="14" t="s">
        <v>31</v>
      </c>
      <c r="AX394" s="14" t="s">
        <v>75</v>
      </c>
      <c r="AY394" s="253" t="s">
        <v>125</v>
      </c>
    </row>
    <row r="395" s="2" customFormat="1" ht="24.15" customHeight="1">
      <c r="A395" s="40"/>
      <c r="B395" s="41"/>
      <c r="C395" s="214" t="s">
        <v>687</v>
      </c>
      <c r="D395" s="214" t="s">
        <v>131</v>
      </c>
      <c r="E395" s="215" t="s">
        <v>688</v>
      </c>
      <c r="F395" s="216" t="s">
        <v>689</v>
      </c>
      <c r="G395" s="217" t="s">
        <v>237</v>
      </c>
      <c r="H395" s="218">
        <v>44.619999999999997</v>
      </c>
      <c r="I395" s="219"/>
      <c r="J395" s="220">
        <f>ROUND(I395*H395,2)</f>
        <v>0</v>
      </c>
      <c r="K395" s="216" t="s">
        <v>135</v>
      </c>
      <c r="L395" s="46"/>
      <c r="M395" s="221" t="s">
        <v>19</v>
      </c>
      <c r="N395" s="222" t="s">
        <v>40</v>
      </c>
      <c r="O395" s="86"/>
      <c r="P395" s="223">
        <f>O395*H395</f>
        <v>0</v>
      </c>
      <c r="Q395" s="223">
        <v>0</v>
      </c>
      <c r="R395" s="223">
        <f>Q395*H395</f>
        <v>0</v>
      </c>
      <c r="S395" s="223">
        <v>0</v>
      </c>
      <c r="T395" s="224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5" t="s">
        <v>130</v>
      </c>
      <c r="AT395" s="225" t="s">
        <v>131</v>
      </c>
      <c r="AU395" s="225" t="s">
        <v>75</v>
      </c>
      <c r="AY395" s="19" t="s">
        <v>125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9" t="s">
        <v>75</v>
      </c>
      <c r="BK395" s="226">
        <f>ROUND(I395*H395,2)</f>
        <v>0</v>
      </c>
      <c r="BL395" s="19" t="s">
        <v>130</v>
      </c>
      <c r="BM395" s="225" t="s">
        <v>690</v>
      </c>
    </row>
    <row r="396" s="2" customFormat="1">
      <c r="A396" s="40"/>
      <c r="B396" s="41"/>
      <c r="C396" s="42"/>
      <c r="D396" s="227" t="s">
        <v>137</v>
      </c>
      <c r="E396" s="42"/>
      <c r="F396" s="228" t="s">
        <v>691</v>
      </c>
      <c r="G396" s="42"/>
      <c r="H396" s="42"/>
      <c r="I396" s="229"/>
      <c r="J396" s="42"/>
      <c r="K396" s="42"/>
      <c r="L396" s="46"/>
      <c r="M396" s="230"/>
      <c r="N396" s="231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137</v>
      </c>
      <c r="AU396" s="19" t="s">
        <v>75</v>
      </c>
    </row>
    <row r="397" s="2" customFormat="1" ht="21.75" customHeight="1">
      <c r="A397" s="40"/>
      <c r="B397" s="41"/>
      <c r="C397" s="214" t="s">
        <v>692</v>
      </c>
      <c r="D397" s="214" t="s">
        <v>131</v>
      </c>
      <c r="E397" s="215" t="s">
        <v>693</v>
      </c>
      <c r="F397" s="216" t="s">
        <v>694</v>
      </c>
      <c r="G397" s="217" t="s">
        <v>237</v>
      </c>
      <c r="H397" s="218">
        <v>4352.1289999999999</v>
      </c>
      <c r="I397" s="219"/>
      <c r="J397" s="220">
        <f>ROUND(I397*H397,2)</f>
        <v>0</v>
      </c>
      <c r="K397" s="216" t="s">
        <v>135</v>
      </c>
      <c r="L397" s="46"/>
      <c r="M397" s="221" t="s">
        <v>19</v>
      </c>
      <c r="N397" s="222" t="s">
        <v>40</v>
      </c>
      <c r="O397" s="86"/>
      <c r="P397" s="223">
        <f>O397*H397</f>
        <v>0</v>
      </c>
      <c r="Q397" s="223">
        <v>0</v>
      </c>
      <c r="R397" s="223">
        <f>Q397*H397</f>
        <v>0</v>
      </c>
      <c r="S397" s="223">
        <v>0</v>
      </c>
      <c r="T397" s="22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5" t="s">
        <v>130</v>
      </c>
      <c r="AT397" s="225" t="s">
        <v>131</v>
      </c>
      <c r="AU397" s="225" t="s">
        <v>75</v>
      </c>
      <c r="AY397" s="19" t="s">
        <v>125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9" t="s">
        <v>75</v>
      </c>
      <c r="BK397" s="226">
        <f>ROUND(I397*H397,2)</f>
        <v>0</v>
      </c>
      <c r="BL397" s="19" t="s">
        <v>130</v>
      </c>
      <c r="BM397" s="225" t="s">
        <v>695</v>
      </c>
    </row>
    <row r="398" s="2" customFormat="1">
      <c r="A398" s="40"/>
      <c r="B398" s="41"/>
      <c r="C398" s="42"/>
      <c r="D398" s="227" t="s">
        <v>137</v>
      </c>
      <c r="E398" s="42"/>
      <c r="F398" s="228" t="s">
        <v>696</v>
      </c>
      <c r="G398" s="42"/>
      <c r="H398" s="42"/>
      <c r="I398" s="229"/>
      <c r="J398" s="42"/>
      <c r="K398" s="42"/>
      <c r="L398" s="46"/>
      <c r="M398" s="230"/>
      <c r="N398" s="231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137</v>
      </c>
      <c r="AU398" s="19" t="s">
        <v>75</v>
      </c>
    </row>
    <row r="399" s="12" customFormat="1" ht="25.92" customHeight="1">
      <c r="A399" s="12"/>
      <c r="B399" s="198"/>
      <c r="C399" s="199"/>
      <c r="D399" s="200" t="s">
        <v>68</v>
      </c>
      <c r="E399" s="201" t="s">
        <v>697</v>
      </c>
      <c r="F399" s="201" t="s">
        <v>698</v>
      </c>
      <c r="G399" s="199"/>
      <c r="H399" s="199"/>
      <c r="I399" s="202"/>
      <c r="J399" s="203">
        <f>BK399</f>
        <v>0</v>
      </c>
      <c r="K399" s="199"/>
      <c r="L399" s="204"/>
      <c r="M399" s="205"/>
      <c r="N399" s="206"/>
      <c r="O399" s="206"/>
      <c r="P399" s="207">
        <f>SUM(P400:P403)</f>
        <v>0</v>
      </c>
      <c r="Q399" s="206"/>
      <c r="R399" s="207">
        <f>SUM(R400:R403)</f>
        <v>0</v>
      </c>
      <c r="S399" s="206"/>
      <c r="T399" s="208">
        <f>SUM(T400:T403)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9" t="s">
        <v>130</v>
      </c>
      <c r="AT399" s="210" t="s">
        <v>68</v>
      </c>
      <c r="AU399" s="210" t="s">
        <v>8</v>
      </c>
      <c r="AY399" s="209" t="s">
        <v>125</v>
      </c>
      <c r="BK399" s="211">
        <f>SUM(BK400:BK403)</f>
        <v>0</v>
      </c>
    </row>
    <row r="400" s="2" customFormat="1" ht="24.15" customHeight="1">
      <c r="A400" s="40"/>
      <c r="B400" s="41"/>
      <c r="C400" s="214" t="s">
        <v>699</v>
      </c>
      <c r="D400" s="214" t="s">
        <v>131</v>
      </c>
      <c r="E400" s="215" t="s">
        <v>700</v>
      </c>
      <c r="F400" s="216" t="s">
        <v>701</v>
      </c>
      <c r="G400" s="217" t="s">
        <v>702</v>
      </c>
      <c r="H400" s="218">
        <v>1</v>
      </c>
      <c r="I400" s="219"/>
      <c r="J400" s="220">
        <f>ROUND(I400*H400,2)</f>
        <v>0</v>
      </c>
      <c r="K400" s="216" t="s">
        <v>19</v>
      </c>
      <c r="L400" s="46"/>
      <c r="M400" s="221" t="s">
        <v>19</v>
      </c>
      <c r="N400" s="222" t="s">
        <v>40</v>
      </c>
      <c r="O400" s="86"/>
      <c r="P400" s="223">
        <f>O400*H400</f>
        <v>0</v>
      </c>
      <c r="Q400" s="223">
        <v>0</v>
      </c>
      <c r="R400" s="223">
        <f>Q400*H400</f>
        <v>0</v>
      </c>
      <c r="S400" s="223">
        <v>0</v>
      </c>
      <c r="T400" s="224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5" t="s">
        <v>130</v>
      </c>
      <c r="AT400" s="225" t="s">
        <v>131</v>
      </c>
      <c r="AU400" s="225" t="s">
        <v>75</v>
      </c>
      <c r="AY400" s="19" t="s">
        <v>125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9" t="s">
        <v>75</v>
      </c>
      <c r="BK400" s="226">
        <f>ROUND(I400*H400,2)</f>
        <v>0</v>
      </c>
      <c r="BL400" s="19" t="s">
        <v>130</v>
      </c>
      <c r="BM400" s="225" t="s">
        <v>703</v>
      </c>
    </row>
    <row r="401" s="2" customFormat="1" ht="16.5" customHeight="1">
      <c r="A401" s="40"/>
      <c r="B401" s="41"/>
      <c r="C401" s="214" t="s">
        <v>704</v>
      </c>
      <c r="D401" s="214" t="s">
        <v>131</v>
      </c>
      <c r="E401" s="215" t="s">
        <v>705</v>
      </c>
      <c r="F401" s="216" t="s">
        <v>706</v>
      </c>
      <c r="G401" s="217" t="s">
        <v>707</v>
      </c>
      <c r="H401" s="218">
        <v>1</v>
      </c>
      <c r="I401" s="219"/>
      <c r="J401" s="220">
        <f>ROUND(I401*H401,2)</f>
        <v>0</v>
      </c>
      <c r="K401" s="216" t="s">
        <v>19</v>
      </c>
      <c r="L401" s="46"/>
      <c r="M401" s="221" t="s">
        <v>19</v>
      </c>
      <c r="N401" s="222" t="s">
        <v>40</v>
      </c>
      <c r="O401" s="86"/>
      <c r="P401" s="223">
        <f>O401*H401</f>
        <v>0</v>
      </c>
      <c r="Q401" s="223">
        <v>0</v>
      </c>
      <c r="R401" s="223">
        <f>Q401*H401</f>
        <v>0</v>
      </c>
      <c r="S401" s="223">
        <v>0</v>
      </c>
      <c r="T401" s="224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5" t="s">
        <v>130</v>
      </c>
      <c r="AT401" s="225" t="s">
        <v>131</v>
      </c>
      <c r="AU401" s="225" t="s">
        <v>75</v>
      </c>
      <c r="AY401" s="19" t="s">
        <v>125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9" t="s">
        <v>75</v>
      </c>
      <c r="BK401" s="226">
        <f>ROUND(I401*H401,2)</f>
        <v>0</v>
      </c>
      <c r="BL401" s="19" t="s">
        <v>130</v>
      </c>
      <c r="BM401" s="225" t="s">
        <v>708</v>
      </c>
    </row>
    <row r="402" s="2" customFormat="1" ht="16.5" customHeight="1">
      <c r="A402" s="40"/>
      <c r="B402" s="41"/>
      <c r="C402" s="214" t="s">
        <v>709</v>
      </c>
      <c r="D402" s="214" t="s">
        <v>131</v>
      </c>
      <c r="E402" s="215" t="s">
        <v>710</v>
      </c>
      <c r="F402" s="216" t="s">
        <v>711</v>
      </c>
      <c r="G402" s="217" t="s">
        <v>707</v>
      </c>
      <c r="H402" s="218">
        <v>1</v>
      </c>
      <c r="I402" s="219"/>
      <c r="J402" s="220">
        <f>ROUND(I402*H402,2)</f>
        <v>0</v>
      </c>
      <c r="K402" s="216" t="s">
        <v>19</v>
      </c>
      <c r="L402" s="46"/>
      <c r="M402" s="221" t="s">
        <v>19</v>
      </c>
      <c r="N402" s="222" t="s">
        <v>40</v>
      </c>
      <c r="O402" s="86"/>
      <c r="P402" s="223">
        <f>O402*H402</f>
        <v>0</v>
      </c>
      <c r="Q402" s="223">
        <v>0</v>
      </c>
      <c r="R402" s="223">
        <f>Q402*H402</f>
        <v>0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130</v>
      </c>
      <c r="AT402" s="225" t="s">
        <v>131</v>
      </c>
      <c r="AU402" s="225" t="s">
        <v>75</v>
      </c>
      <c r="AY402" s="19" t="s">
        <v>125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9" t="s">
        <v>75</v>
      </c>
      <c r="BK402" s="226">
        <f>ROUND(I402*H402,2)</f>
        <v>0</v>
      </c>
      <c r="BL402" s="19" t="s">
        <v>130</v>
      </c>
      <c r="BM402" s="225" t="s">
        <v>712</v>
      </c>
    </row>
    <row r="403" s="2" customFormat="1" ht="16.5" customHeight="1">
      <c r="A403" s="40"/>
      <c r="B403" s="41"/>
      <c r="C403" s="214" t="s">
        <v>713</v>
      </c>
      <c r="D403" s="214" t="s">
        <v>131</v>
      </c>
      <c r="E403" s="215" t="s">
        <v>714</v>
      </c>
      <c r="F403" s="216" t="s">
        <v>715</v>
      </c>
      <c r="G403" s="217" t="s">
        <v>716</v>
      </c>
      <c r="H403" s="218">
        <v>1</v>
      </c>
      <c r="I403" s="219"/>
      <c r="J403" s="220">
        <f>ROUND(I403*H403,2)</f>
        <v>0</v>
      </c>
      <c r="K403" s="216" t="s">
        <v>19</v>
      </c>
      <c r="L403" s="46"/>
      <c r="M403" s="221" t="s">
        <v>19</v>
      </c>
      <c r="N403" s="222" t="s">
        <v>40</v>
      </c>
      <c r="O403" s="86"/>
      <c r="P403" s="223">
        <f>O403*H403</f>
        <v>0</v>
      </c>
      <c r="Q403" s="223">
        <v>0</v>
      </c>
      <c r="R403" s="223">
        <f>Q403*H403</f>
        <v>0</v>
      </c>
      <c r="S403" s="223">
        <v>0</v>
      </c>
      <c r="T403" s="224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25" t="s">
        <v>130</v>
      </c>
      <c r="AT403" s="225" t="s">
        <v>131</v>
      </c>
      <c r="AU403" s="225" t="s">
        <v>75</v>
      </c>
      <c r="AY403" s="19" t="s">
        <v>125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9" t="s">
        <v>75</v>
      </c>
      <c r="BK403" s="226">
        <f>ROUND(I403*H403,2)</f>
        <v>0</v>
      </c>
      <c r="BL403" s="19" t="s">
        <v>130</v>
      </c>
      <c r="BM403" s="225" t="s">
        <v>717</v>
      </c>
    </row>
    <row r="404" s="12" customFormat="1" ht="25.92" customHeight="1">
      <c r="A404" s="12"/>
      <c r="B404" s="198"/>
      <c r="C404" s="199"/>
      <c r="D404" s="200" t="s">
        <v>68</v>
      </c>
      <c r="E404" s="201" t="s">
        <v>718</v>
      </c>
      <c r="F404" s="201" t="s">
        <v>719</v>
      </c>
      <c r="G404" s="199"/>
      <c r="H404" s="199"/>
      <c r="I404" s="202"/>
      <c r="J404" s="203">
        <f>BK404</f>
        <v>0</v>
      </c>
      <c r="K404" s="199"/>
      <c r="L404" s="204"/>
      <c r="M404" s="205"/>
      <c r="N404" s="206"/>
      <c r="O404" s="206"/>
      <c r="P404" s="207">
        <f>P405</f>
        <v>0</v>
      </c>
      <c r="Q404" s="206"/>
      <c r="R404" s="207">
        <f>R405</f>
        <v>0</v>
      </c>
      <c r="S404" s="206"/>
      <c r="T404" s="208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9" t="s">
        <v>130</v>
      </c>
      <c r="AT404" s="210" t="s">
        <v>68</v>
      </c>
      <c r="AU404" s="210" t="s">
        <v>8</v>
      </c>
      <c r="AY404" s="209" t="s">
        <v>125</v>
      </c>
      <c r="BK404" s="211">
        <f>BK405</f>
        <v>0</v>
      </c>
    </row>
    <row r="405" s="2" customFormat="1" ht="16.5" customHeight="1">
      <c r="A405" s="40"/>
      <c r="B405" s="41"/>
      <c r="C405" s="214" t="s">
        <v>720</v>
      </c>
      <c r="D405" s="214" t="s">
        <v>131</v>
      </c>
      <c r="E405" s="215" t="s">
        <v>721</v>
      </c>
      <c r="F405" s="216" t="s">
        <v>722</v>
      </c>
      <c r="G405" s="217" t="s">
        <v>716</v>
      </c>
      <c r="H405" s="218">
        <v>1</v>
      </c>
      <c r="I405" s="219"/>
      <c r="J405" s="220">
        <f>ROUND(I405*H405,2)</f>
        <v>0</v>
      </c>
      <c r="K405" s="216" t="s">
        <v>19</v>
      </c>
      <c r="L405" s="46"/>
      <c r="M405" s="221" t="s">
        <v>19</v>
      </c>
      <c r="N405" s="222" t="s">
        <v>40</v>
      </c>
      <c r="O405" s="86"/>
      <c r="P405" s="223">
        <f>O405*H405</f>
        <v>0</v>
      </c>
      <c r="Q405" s="223">
        <v>0</v>
      </c>
      <c r="R405" s="223">
        <f>Q405*H405</f>
        <v>0</v>
      </c>
      <c r="S405" s="223">
        <v>0</v>
      </c>
      <c r="T405" s="224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5" t="s">
        <v>130</v>
      </c>
      <c r="AT405" s="225" t="s">
        <v>131</v>
      </c>
      <c r="AU405" s="225" t="s">
        <v>75</v>
      </c>
      <c r="AY405" s="19" t="s">
        <v>125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9" t="s">
        <v>75</v>
      </c>
      <c r="BK405" s="226">
        <f>ROUND(I405*H405,2)</f>
        <v>0</v>
      </c>
      <c r="BL405" s="19" t="s">
        <v>130</v>
      </c>
      <c r="BM405" s="225" t="s">
        <v>723</v>
      </c>
    </row>
    <row r="406" s="12" customFormat="1" ht="25.92" customHeight="1">
      <c r="A406" s="12"/>
      <c r="B406" s="198"/>
      <c r="C406" s="199"/>
      <c r="D406" s="200" t="s">
        <v>68</v>
      </c>
      <c r="E406" s="201" t="s">
        <v>724</v>
      </c>
      <c r="F406" s="201" t="s">
        <v>725</v>
      </c>
      <c r="G406" s="199"/>
      <c r="H406" s="199"/>
      <c r="I406" s="202"/>
      <c r="J406" s="203">
        <f>BK406</f>
        <v>0</v>
      </c>
      <c r="K406" s="199"/>
      <c r="L406" s="204"/>
      <c r="M406" s="205"/>
      <c r="N406" s="206"/>
      <c r="O406" s="206"/>
      <c r="P406" s="207">
        <f>SUM(P407:P411)</f>
        <v>0</v>
      </c>
      <c r="Q406" s="206"/>
      <c r="R406" s="207">
        <f>SUM(R407:R411)</f>
        <v>0</v>
      </c>
      <c r="S406" s="206"/>
      <c r="T406" s="208">
        <f>SUM(T407:T411)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9" t="s">
        <v>130</v>
      </c>
      <c r="AT406" s="210" t="s">
        <v>68</v>
      </c>
      <c r="AU406" s="210" t="s">
        <v>8</v>
      </c>
      <c r="AY406" s="209" t="s">
        <v>125</v>
      </c>
      <c r="BK406" s="211">
        <f>SUM(BK407:BK411)</f>
        <v>0</v>
      </c>
    </row>
    <row r="407" s="2" customFormat="1" ht="16.5" customHeight="1">
      <c r="A407" s="40"/>
      <c r="B407" s="41"/>
      <c r="C407" s="214" t="s">
        <v>726</v>
      </c>
      <c r="D407" s="214" t="s">
        <v>131</v>
      </c>
      <c r="E407" s="215" t="s">
        <v>727</v>
      </c>
      <c r="F407" s="216" t="s">
        <v>728</v>
      </c>
      <c r="G407" s="217" t="s">
        <v>561</v>
      </c>
      <c r="H407" s="218">
        <v>1</v>
      </c>
      <c r="I407" s="219"/>
      <c r="J407" s="220">
        <f>ROUND(I407*H407,2)</f>
        <v>0</v>
      </c>
      <c r="K407" s="216" t="s">
        <v>19</v>
      </c>
      <c r="L407" s="46"/>
      <c r="M407" s="221" t="s">
        <v>19</v>
      </c>
      <c r="N407" s="222" t="s">
        <v>40</v>
      </c>
      <c r="O407" s="86"/>
      <c r="P407" s="223">
        <f>O407*H407</f>
        <v>0</v>
      </c>
      <c r="Q407" s="223">
        <v>0</v>
      </c>
      <c r="R407" s="223">
        <f>Q407*H407</f>
        <v>0</v>
      </c>
      <c r="S407" s="223">
        <v>0</v>
      </c>
      <c r="T407" s="224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5" t="s">
        <v>130</v>
      </c>
      <c r="AT407" s="225" t="s">
        <v>131</v>
      </c>
      <c r="AU407" s="225" t="s">
        <v>75</v>
      </c>
      <c r="AY407" s="19" t="s">
        <v>125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9" t="s">
        <v>75</v>
      </c>
      <c r="BK407" s="226">
        <f>ROUND(I407*H407,2)</f>
        <v>0</v>
      </c>
      <c r="BL407" s="19" t="s">
        <v>130</v>
      </c>
      <c r="BM407" s="225" t="s">
        <v>729</v>
      </c>
    </row>
    <row r="408" s="14" customFormat="1">
      <c r="A408" s="14"/>
      <c r="B408" s="243"/>
      <c r="C408" s="244"/>
      <c r="D408" s="234" t="s">
        <v>149</v>
      </c>
      <c r="E408" s="245" t="s">
        <v>730</v>
      </c>
      <c r="F408" s="246" t="s">
        <v>731</v>
      </c>
      <c r="G408" s="244"/>
      <c r="H408" s="247">
        <v>1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149</v>
      </c>
      <c r="AU408" s="253" t="s">
        <v>75</v>
      </c>
      <c r="AV408" s="14" t="s">
        <v>82</v>
      </c>
      <c r="AW408" s="14" t="s">
        <v>31</v>
      </c>
      <c r="AX408" s="14" t="s">
        <v>75</v>
      </c>
      <c r="AY408" s="253" t="s">
        <v>125</v>
      </c>
    </row>
    <row r="409" s="2" customFormat="1" ht="16.5" customHeight="1">
      <c r="A409" s="40"/>
      <c r="B409" s="41"/>
      <c r="C409" s="214" t="s">
        <v>732</v>
      </c>
      <c r="D409" s="214" t="s">
        <v>131</v>
      </c>
      <c r="E409" s="215" t="s">
        <v>733</v>
      </c>
      <c r="F409" s="216" t="s">
        <v>728</v>
      </c>
      <c r="G409" s="217" t="s">
        <v>561</v>
      </c>
      <c r="H409" s="218">
        <v>1</v>
      </c>
      <c r="I409" s="219"/>
      <c r="J409" s="220">
        <f>ROUND(I409*H409,2)</f>
        <v>0</v>
      </c>
      <c r="K409" s="216" t="s">
        <v>19</v>
      </c>
      <c r="L409" s="46"/>
      <c r="M409" s="221" t="s">
        <v>19</v>
      </c>
      <c r="N409" s="222" t="s">
        <v>40</v>
      </c>
      <c r="O409" s="86"/>
      <c r="P409" s="223">
        <f>O409*H409</f>
        <v>0</v>
      </c>
      <c r="Q409" s="223">
        <v>0</v>
      </c>
      <c r="R409" s="223">
        <f>Q409*H409</f>
        <v>0</v>
      </c>
      <c r="S409" s="223">
        <v>0</v>
      </c>
      <c r="T409" s="224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5" t="s">
        <v>130</v>
      </c>
      <c r="AT409" s="225" t="s">
        <v>131</v>
      </c>
      <c r="AU409" s="225" t="s">
        <v>75</v>
      </c>
      <c r="AY409" s="19" t="s">
        <v>125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9" t="s">
        <v>75</v>
      </c>
      <c r="BK409" s="226">
        <f>ROUND(I409*H409,2)</f>
        <v>0</v>
      </c>
      <c r="BL409" s="19" t="s">
        <v>130</v>
      </c>
      <c r="BM409" s="225" t="s">
        <v>734</v>
      </c>
    </row>
    <row r="410" s="14" customFormat="1">
      <c r="A410" s="14"/>
      <c r="B410" s="243"/>
      <c r="C410" s="244"/>
      <c r="D410" s="234" t="s">
        <v>149</v>
      </c>
      <c r="E410" s="245" t="s">
        <v>735</v>
      </c>
      <c r="F410" s="246" t="s">
        <v>736</v>
      </c>
      <c r="G410" s="244"/>
      <c r="H410" s="247">
        <v>1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149</v>
      </c>
      <c r="AU410" s="253" t="s">
        <v>75</v>
      </c>
      <c r="AV410" s="14" t="s">
        <v>82</v>
      </c>
      <c r="AW410" s="14" t="s">
        <v>31</v>
      </c>
      <c r="AX410" s="14" t="s">
        <v>75</v>
      </c>
      <c r="AY410" s="253" t="s">
        <v>125</v>
      </c>
    </row>
    <row r="411" s="2" customFormat="1" ht="16.5" customHeight="1">
      <c r="A411" s="40"/>
      <c r="B411" s="41"/>
      <c r="C411" s="214" t="s">
        <v>737</v>
      </c>
      <c r="D411" s="214" t="s">
        <v>131</v>
      </c>
      <c r="E411" s="215" t="s">
        <v>738</v>
      </c>
      <c r="F411" s="216" t="s">
        <v>725</v>
      </c>
      <c r="G411" s="217" t="s">
        <v>739</v>
      </c>
      <c r="H411" s="218">
        <v>1</v>
      </c>
      <c r="I411" s="219"/>
      <c r="J411" s="220">
        <f>ROUND(I411*H411,2)</f>
        <v>0</v>
      </c>
      <c r="K411" s="216" t="s">
        <v>19</v>
      </c>
      <c r="L411" s="46"/>
      <c r="M411" s="275" t="s">
        <v>19</v>
      </c>
      <c r="N411" s="276" t="s">
        <v>40</v>
      </c>
      <c r="O411" s="277"/>
      <c r="P411" s="278">
        <f>O411*H411</f>
        <v>0</v>
      </c>
      <c r="Q411" s="278">
        <v>0</v>
      </c>
      <c r="R411" s="278">
        <f>Q411*H411</f>
        <v>0</v>
      </c>
      <c r="S411" s="278">
        <v>0</v>
      </c>
      <c r="T411" s="279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5" t="s">
        <v>130</v>
      </c>
      <c r="AT411" s="225" t="s">
        <v>131</v>
      </c>
      <c r="AU411" s="225" t="s">
        <v>75</v>
      </c>
      <c r="AY411" s="19" t="s">
        <v>125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9" t="s">
        <v>75</v>
      </c>
      <c r="BK411" s="226">
        <f>ROUND(I411*H411,2)</f>
        <v>0</v>
      </c>
      <c r="BL411" s="19" t="s">
        <v>130</v>
      </c>
      <c r="BM411" s="225" t="s">
        <v>740</v>
      </c>
    </row>
    <row r="412" s="2" customFormat="1" ht="6.96" customHeight="1">
      <c r="A412" s="40"/>
      <c r="B412" s="61"/>
      <c r="C412" s="62"/>
      <c r="D412" s="62"/>
      <c r="E412" s="62"/>
      <c r="F412" s="62"/>
      <c r="G412" s="62"/>
      <c r="H412" s="62"/>
      <c r="I412" s="62"/>
      <c r="J412" s="62"/>
      <c r="K412" s="62"/>
      <c r="L412" s="46"/>
      <c r="M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</row>
  </sheetData>
  <sheetProtection sheet="1" autoFilter="0" formatColumns="0" formatRows="0" objects="1" scenarios="1" spinCount="100000" saltValue="Cxp7cdlQCOa1zUIOKJWpLNEYyIsiQCfBV7ff1uUYNtn82jk4JvmFHLkC9KRM5vNq/Z9g7QimiUMF2Vcy/bueLg==" hashValue="Tidy0NmCD6aqWV6cUfJfTIHoukqQr+R4MfDEmZ8pPTTG1SzjtBlHiJgkgt2AvBYLWTJU+dCWq6Lcy+G9PRkQIw==" algorithmName="SHA-512" password="CC35"/>
  <autoFilter ref="C99:K4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05" r:id="rId1" display="https://podminky.urs.cz/item/CS_URS_2024_02/112101103"/>
    <hyperlink ref="F107" r:id="rId2" display="https://podminky.urs.cz/item/CS_URS_2024_02/112201116"/>
    <hyperlink ref="F109" r:id="rId3" display="https://podminky.urs.cz/item/CS_URS_2024_02/121151123"/>
    <hyperlink ref="F114" r:id="rId4" display="https://podminky.urs.cz/item/CS_URS_2024_02/122252206"/>
    <hyperlink ref="F120" r:id="rId5" display="https://podminky.urs.cz/item/CS_URS_2024_02/131251103"/>
    <hyperlink ref="F126" r:id="rId6" display="https://podminky.urs.cz/item/CS_URS_2024_02/132251103"/>
    <hyperlink ref="F135" r:id="rId7" display="https://podminky.urs.cz/item/CS_URS_2024_02/162201403"/>
    <hyperlink ref="F137" r:id="rId8" display="https://podminky.urs.cz/item/CS_URS_2024_02/162201413"/>
    <hyperlink ref="F141" r:id="rId9" display="https://podminky.urs.cz/item/CS_URS_2024_02/162201423"/>
    <hyperlink ref="F143" r:id="rId10" display="https://podminky.urs.cz/item/CS_URS_2024_02/162651112"/>
    <hyperlink ref="F148" r:id="rId11" display="https://podminky.urs.cz/item/CS_URS_2024_02/162751117"/>
    <hyperlink ref="F164" r:id="rId12" display="https://podminky.urs.cz/item/CS_URS_2024_02/171152101"/>
    <hyperlink ref="F173" r:id="rId13" display="https://podminky.urs.cz/item/CS_URS_2024_02/171201231"/>
    <hyperlink ref="F178" r:id="rId14" display="https://podminky.urs.cz/item/CS_URS_2024_02/174151101"/>
    <hyperlink ref="F185" r:id="rId15" display="https://podminky.urs.cz/item/CS_URS_2024_02/175151101"/>
    <hyperlink ref="F193" r:id="rId16" display="https://podminky.urs.cz/item/CS_URS_2024_02/181451131"/>
    <hyperlink ref="F198" r:id="rId17" display="https://podminky.urs.cz/item/CS_URS_2024_02/182351133"/>
    <hyperlink ref="F204" r:id="rId18" display="https://podminky.urs.cz/item/CS_URS_2024_02/184102118"/>
    <hyperlink ref="F209" r:id="rId19" display="https://podminky.urs.cz/item/CS_URS_2024_02/184215112"/>
    <hyperlink ref="F212" r:id="rId20" display="https://podminky.urs.cz/item/CS_URS_2024_02/184813121"/>
    <hyperlink ref="F218" r:id="rId21" display="https://podminky.urs.cz/item/CS_URS_2024_02/211971110"/>
    <hyperlink ref="F223" r:id="rId22" display="https://podminky.urs.cz/item/CS_URS_2024_02/212751104"/>
    <hyperlink ref="F227" r:id="rId23" display="https://podminky.urs.cz/item/CS_URS_2024_02/451573111"/>
    <hyperlink ref="F235" r:id="rId24" display="https://podminky.urs.cz/item/CS_URS_2024_02/181951112"/>
    <hyperlink ref="F241" r:id="rId25" display="https://podminky.urs.cz/item/CS_URS_2024_02/564671111"/>
    <hyperlink ref="F244" r:id="rId26" display="https://podminky.urs.cz/item/CS_URS_2024_02/564851011"/>
    <hyperlink ref="F251" r:id="rId27" display="https://podminky.urs.cz/item/CS_URS_2024_02/564861011"/>
    <hyperlink ref="F254" r:id="rId28" display="https://podminky.urs.cz/item/CS_URS_2024_02/565155111"/>
    <hyperlink ref="F257" r:id="rId29" display="https://podminky.urs.cz/item/CS_URS_2024_02/569831111"/>
    <hyperlink ref="F260" r:id="rId30" display="https://podminky.urs.cz/item/CS_URS_2024_02/569851111"/>
    <hyperlink ref="F263" r:id="rId31" display="https://podminky.urs.cz/item/CS_URS_2024_02/573111112"/>
    <hyperlink ref="F266" r:id="rId32" display="https://podminky.urs.cz/item/CS_URS_2024_02/573211106"/>
    <hyperlink ref="F269" r:id="rId33" display="https://podminky.urs.cz/item/CS_URS_2024_02/577134221"/>
    <hyperlink ref="F272" r:id="rId34" display="https://podminky.urs.cz/item/CS_URS_2024_02/591211111"/>
    <hyperlink ref="F277" r:id="rId35" display="https://podminky.urs.cz/item/CS_URS_2024_02/916131113"/>
    <hyperlink ref="F283" r:id="rId36" display="https://podminky.urs.cz/item/CS_URS_2024_02/564201011"/>
    <hyperlink ref="F286" r:id="rId37" display="https://podminky.urs.cz/item/CS_URS_2024_02/564772111"/>
    <hyperlink ref="F290" r:id="rId38" display="https://podminky.urs.cz/item/CS_URS_2024_02/871393122"/>
    <hyperlink ref="F295" r:id="rId39" display="https://podminky.urs.cz/item/CS_URS_2024_02/894411131"/>
    <hyperlink ref="F309" r:id="rId40" display="https://podminky.urs.cz/item/CS_URS_2024_02/451317777"/>
    <hyperlink ref="F313" r:id="rId41" display="https://podminky.urs.cz/item/CS_URS_2024_02/594511113"/>
    <hyperlink ref="F319" r:id="rId42" display="https://podminky.urs.cz/item/CS_URS_2024_02/599632111"/>
    <hyperlink ref="F323" r:id="rId43" display="https://podminky.urs.cz/item/CS_URS_2024_02/871315211 R"/>
    <hyperlink ref="F326" r:id="rId44" display="https://podminky.urs.cz/item/CS_URS_2024_02/895941102"/>
    <hyperlink ref="F334" r:id="rId45" display="https://podminky.urs.cz/item/CS_URS_2024_02/914111111"/>
    <hyperlink ref="F337" r:id="rId46" display="https://podminky.urs.cz/item/CS_URS_2024_02/912211111"/>
    <hyperlink ref="F340" r:id="rId47" display="https://podminky.urs.cz/item/CS_URS_2024_02/914511111"/>
    <hyperlink ref="F342" r:id="rId48" display="https://podminky.urs.cz/item/CS_URS_2024_02/M40400001"/>
    <hyperlink ref="F344" r:id="rId49" display="https://podminky.urs.cz/item/CS_URS_2024_02/919124121"/>
    <hyperlink ref="F346" r:id="rId50" display="https://podminky.urs.cz/item/CS_URS_2024_02/919726122"/>
    <hyperlink ref="F349" r:id="rId51" display="https://podminky.urs.cz/item/CS_URS_2024_02/919735112"/>
    <hyperlink ref="F351" r:id="rId52" display="https://podminky.urs.cz/item/CS_URS_2024_02/938902112"/>
    <hyperlink ref="F355" r:id="rId53" display="https://podminky.urs.cz/item/CS_URS_2024_02/452311171"/>
    <hyperlink ref="F363" r:id="rId54" display="https://podminky.urs.cz/item/CS_URS_2024_02/811391111"/>
    <hyperlink ref="F368" r:id="rId55" display="https://podminky.urs.cz/item/CS_URS_2024_02/894608211"/>
    <hyperlink ref="F373" r:id="rId56" display="https://podminky.urs.cz/item/CS_URS_2024_02/899623161"/>
    <hyperlink ref="F378" r:id="rId57" display="https://podminky.urs.cz/item/CS_URS_2024_02/899643121"/>
    <hyperlink ref="F383" r:id="rId58" display="https://podminky.urs.cz/item/CS_URS_2024_02/899643122"/>
    <hyperlink ref="F385" r:id="rId59" display="https://podminky.urs.cz/item/CS_URS_2024_02/919441211"/>
    <hyperlink ref="F391" r:id="rId60" display="https://podminky.urs.cz/item/CS_URS_2024_02/997221551"/>
    <hyperlink ref="F393" r:id="rId61" display="https://podminky.urs.cz/item/CS_URS_2024_02/997221559"/>
    <hyperlink ref="F396" r:id="rId62" display="https://podminky.urs.cz/item/CS_URS_2024_02/997221873"/>
    <hyperlink ref="F398" r:id="rId63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77</v>
      </c>
    </row>
    <row r="4" s="1" customFormat="1" ht="24.96" customHeight="1">
      <c r="B4" s="22"/>
      <c r="D4" s="142" t="s">
        <v>87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Účelová komunikace KV 3-1 v k.ú. Všeteč - Nabídka</v>
      </c>
      <c r="F7" s="144"/>
      <c r="G7" s="144"/>
      <c r="H7" s="144"/>
      <c r="L7" s="22"/>
    </row>
    <row r="8" s="1" customFormat="1" ht="12" customHeight="1">
      <c r="B8" s="22"/>
      <c r="D8" s="144" t="s">
        <v>88</v>
      </c>
      <c r="L8" s="22"/>
    </row>
    <row r="9" s="2" customFormat="1" ht="16.5" customHeight="1">
      <c r="A9" s="40"/>
      <c r="B9" s="46"/>
      <c r="C9" s="40"/>
      <c r="D9" s="40"/>
      <c r="E9" s="145" t="s">
        <v>89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90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741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4. 9. 2024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26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27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27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ROUND((SUM(BE86:BE102)),  2)</f>
        <v>0</v>
      </c>
      <c r="G35" s="40"/>
      <c r="H35" s="40"/>
      <c r="I35" s="159">
        <v>0.20999999999999999</v>
      </c>
      <c r="J35" s="158">
        <f>ROUND(((SUM(BE86:BE102))*I35),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ROUND((SUM(BF86:BF102)),  2)</f>
        <v>0</v>
      </c>
      <c r="G36" s="40"/>
      <c r="H36" s="40"/>
      <c r="I36" s="159">
        <v>0</v>
      </c>
      <c r="J36" s="158">
        <f>ROUND(((SUM(BF86:BF102))*I36),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ROUND((SUM(BG86:BG102)),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ROUND((SUM(BH86:BH102)),  2)</f>
        <v>0</v>
      </c>
      <c r="G38" s="40"/>
      <c r="H38" s="40"/>
      <c r="I38" s="159">
        <v>0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ROUND((SUM(BI86:BI102)),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92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Účelová komunikace KV 3-1 v k.ú. Všeteč - Nabídka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88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89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90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SO401 - Přeložka sdělovacího vedení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4. 9. 2024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93</v>
      </c>
      <c r="D61" s="173"/>
      <c r="E61" s="173"/>
      <c r="F61" s="173"/>
      <c r="G61" s="173"/>
      <c r="H61" s="173"/>
      <c r="I61" s="173"/>
      <c r="J61" s="174" t="s">
        <v>94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77</v>
      </c>
    </row>
    <row r="64" s="9" customFormat="1" ht="24.96" customHeight="1">
      <c r="A64" s="9"/>
      <c r="B64" s="176"/>
      <c r="C64" s="177"/>
      <c r="D64" s="178" t="s">
        <v>742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110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Účelová komunikace KV 3-1 v k.ú. Všeteč - Nabídka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88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1" t="s">
        <v>89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90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SO401 - Přeložka sdělovacího vedení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4" t="str">
        <f>IF(J14="","",J14)</f>
        <v>4. 9. 2024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E17</f>
        <v xml:space="preserve"> </v>
      </c>
      <c r="G82" s="42"/>
      <c r="H82" s="42"/>
      <c r="I82" s="34" t="s">
        <v>30</v>
      </c>
      <c r="J82" s="38" t="str">
        <f>E23</f>
        <v xml:space="preserve">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28</v>
      </c>
      <c r="D83" s="42"/>
      <c r="E83" s="42"/>
      <c r="F83" s="29" t="str">
        <f>IF(E20="","",E20)</f>
        <v>Vyplň údaj</v>
      </c>
      <c r="G83" s="42"/>
      <c r="H83" s="42"/>
      <c r="I83" s="34" t="s">
        <v>32</v>
      </c>
      <c r="J83" s="38" t="str">
        <f>E26</f>
        <v xml:space="preserve">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111</v>
      </c>
      <c r="D85" s="190" t="s">
        <v>54</v>
      </c>
      <c r="E85" s="190" t="s">
        <v>50</v>
      </c>
      <c r="F85" s="190" t="s">
        <v>51</v>
      </c>
      <c r="G85" s="190" t="s">
        <v>112</v>
      </c>
      <c r="H85" s="190" t="s">
        <v>113</v>
      </c>
      <c r="I85" s="190" t="s">
        <v>114</v>
      </c>
      <c r="J85" s="190" t="s">
        <v>94</v>
      </c>
      <c r="K85" s="191" t="s">
        <v>115</v>
      </c>
      <c r="L85" s="192"/>
      <c r="M85" s="94" t="s">
        <v>19</v>
      </c>
      <c r="N85" s="95" t="s">
        <v>39</v>
      </c>
      <c r="O85" s="95" t="s">
        <v>116</v>
      </c>
      <c r="P85" s="95" t="s">
        <v>117</v>
      </c>
      <c r="Q85" s="95" t="s">
        <v>118</v>
      </c>
      <c r="R85" s="95" t="s">
        <v>119</v>
      </c>
      <c r="S85" s="95" t="s">
        <v>120</v>
      </c>
      <c r="T85" s="96" t="s">
        <v>121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122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68</v>
      </c>
      <c r="AU86" s="19" t="s">
        <v>77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68</v>
      </c>
      <c r="E87" s="201" t="s">
        <v>743</v>
      </c>
      <c r="F87" s="201" t="s">
        <v>744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SUM(P88:P102)</f>
        <v>0</v>
      </c>
      <c r="Q87" s="206"/>
      <c r="R87" s="207">
        <f>SUM(R88:R102)</f>
        <v>0</v>
      </c>
      <c r="S87" s="206"/>
      <c r="T87" s="208">
        <f>SUM(T88:T102)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130</v>
      </c>
      <c r="AT87" s="210" t="s">
        <v>68</v>
      </c>
      <c r="AU87" s="210" t="s">
        <v>8</v>
      </c>
      <c r="AY87" s="209" t="s">
        <v>125</v>
      </c>
      <c r="BK87" s="211">
        <f>SUM(BK88:BK102)</f>
        <v>0</v>
      </c>
    </row>
    <row r="88" s="2" customFormat="1" ht="16.5" customHeight="1">
      <c r="A88" s="40"/>
      <c r="B88" s="41"/>
      <c r="C88" s="214" t="s">
        <v>75</v>
      </c>
      <c r="D88" s="214" t="s">
        <v>131</v>
      </c>
      <c r="E88" s="215" t="s">
        <v>745</v>
      </c>
      <c r="F88" s="216" t="s">
        <v>746</v>
      </c>
      <c r="G88" s="217" t="s">
        <v>338</v>
      </c>
      <c r="H88" s="218">
        <v>25</v>
      </c>
      <c r="I88" s="219"/>
      <c r="J88" s="220">
        <f>ROUND(I88*H88,2)</f>
        <v>0</v>
      </c>
      <c r="K88" s="216" t="s">
        <v>135</v>
      </c>
      <c r="L88" s="46"/>
      <c r="M88" s="221" t="s">
        <v>19</v>
      </c>
      <c r="N88" s="222" t="s">
        <v>40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130</v>
      </c>
      <c r="AT88" s="225" t="s">
        <v>131</v>
      </c>
      <c r="AU88" s="225" t="s">
        <v>75</v>
      </c>
      <c r="AY88" s="19" t="s">
        <v>125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75</v>
      </c>
      <c r="BK88" s="226">
        <f>ROUND(I88*H88,2)</f>
        <v>0</v>
      </c>
      <c r="BL88" s="19" t="s">
        <v>130</v>
      </c>
      <c r="BM88" s="225" t="s">
        <v>747</v>
      </c>
    </row>
    <row r="89" s="2" customFormat="1">
      <c r="A89" s="40"/>
      <c r="B89" s="41"/>
      <c r="C89" s="42"/>
      <c r="D89" s="227" t="s">
        <v>137</v>
      </c>
      <c r="E89" s="42"/>
      <c r="F89" s="228" t="s">
        <v>748</v>
      </c>
      <c r="G89" s="42"/>
      <c r="H89" s="42"/>
      <c r="I89" s="229"/>
      <c r="J89" s="42"/>
      <c r="K89" s="42"/>
      <c r="L89" s="46"/>
      <c r="M89" s="230"/>
      <c r="N89" s="231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137</v>
      </c>
      <c r="AU89" s="19" t="s">
        <v>75</v>
      </c>
    </row>
    <row r="90" s="14" customFormat="1">
      <c r="A90" s="14"/>
      <c r="B90" s="243"/>
      <c r="C90" s="244"/>
      <c r="D90" s="234" t="s">
        <v>149</v>
      </c>
      <c r="E90" s="245" t="s">
        <v>19</v>
      </c>
      <c r="F90" s="246" t="s">
        <v>749</v>
      </c>
      <c r="G90" s="244"/>
      <c r="H90" s="247">
        <v>25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149</v>
      </c>
      <c r="AU90" s="253" t="s">
        <v>75</v>
      </c>
      <c r="AV90" s="14" t="s">
        <v>82</v>
      </c>
      <c r="AW90" s="14" t="s">
        <v>31</v>
      </c>
      <c r="AX90" s="14" t="s">
        <v>75</v>
      </c>
      <c r="AY90" s="253" t="s">
        <v>125</v>
      </c>
    </row>
    <row r="91" s="2" customFormat="1" ht="16.5" customHeight="1">
      <c r="A91" s="40"/>
      <c r="B91" s="41"/>
      <c r="C91" s="214" t="s">
        <v>82</v>
      </c>
      <c r="D91" s="214" t="s">
        <v>131</v>
      </c>
      <c r="E91" s="215" t="s">
        <v>750</v>
      </c>
      <c r="F91" s="216" t="s">
        <v>751</v>
      </c>
      <c r="G91" s="217" t="s">
        <v>338</v>
      </c>
      <c r="H91" s="218">
        <v>440</v>
      </c>
      <c r="I91" s="219"/>
      <c r="J91" s="220">
        <f>ROUND(I91*H91,2)</f>
        <v>0</v>
      </c>
      <c r="K91" s="216" t="s">
        <v>135</v>
      </c>
      <c r="L91" s="46"/>
      <c r="M91" s="221" t="s">
        <v>19</v>
      </c>
      <c r="N91" s="222" t="s">
        <v>40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130</v>
      </c>
      <c r="AT91" s="225" t="s">
        <v>131</v>
      </c>
      <c r="AU91" s="225" t="s">
        <v>75</v>
      </c>
      <c r="AY91" s="19" t="s">
        <v>125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75</v>
      </c>
      <c r="BK91" s="226">
        <f>ROUND(I91*H91,2)</f>
        <v>0</v>
      </c>
      <c r="BL91" s="19" t="s">
        <v>130</v>
      </c>
      <c r="BM91" s="225" t="s">
        <v>752</v>
      </c>
    </row>
    <row r="92" s="2" customFormat="1">
      <c r="A92" s="40"/>
      <c r="B92" s="41"/>
      <c r="C92" s="42"/>
      <c r="D92" s="227" t="s">
        <v>137</v>
      </c>
      <c r="E92" s="42"/>
      <c r="F92" s="228" t="s">
        <v>753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137</v>
      </c>
      <c r="AU92" s="19" t="s">
        <v>75</v>
      </c>
    </row>
    <row r="93" s="14" customFormat="1">
      <c r="A93" s="14"/>
      <c r="B93" s="243"/>
      <c r="C93" s="244"/>
      <c r="D93" s="234" t="s">
        <v>149</v>
      </c>
      <c r="E93" s="245" t="s">
        <v>19</v>
      </c>
      <c r="F93" s="246" t="s">
        <v>754</v>
      </c>
      <c r="G93" s="244"/>
      <c r="H93" s="247">
        <v>220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149</v>
      </c>
      <c r="AU93" s="253" t="s">
        <v>75</v>
      </c>
      <c r="AV93" s="14" t="s">
        <v>82</v>
      </c>
      <c r="AW93" s="14" t="s">
        <v>31</v>
      </c>
      <c r="AX93" s="14" t="s">
        <v>8</v>
      </c>
      <c r="AY93" s="253" t="s">
        <v>125</v>
      </c>
    </row>
    <row r="94" s="14" customFormat="1">
      <c r="A94" s="14"/>
      <c r="B94" s="243"/>
      <c r="C94" s="244"/>
      <c r="D94" s="234" t="s">
        <v>149</v>
      </c>
      <c r="E94" s="245" t="s">
        <v>19</v>
      </c>
      <c r="F94" s="246" t="s">
        <v>755</v>
      </c>
      <c r="G94" s="244"/>
      <c r="H94" s="247">
        <v>220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149</v>
      </c>
      <c r="AU94" s="253" t="s">
        <v>75</v>
      </c>
      <c r="AV94" s="14" t="s">
        <v>82</v>
      </c>
      <c r="AW94" s="14" t="s">
        <v>31</v>
      </c>
      <c r="AX94" s="14" t="s">
        <v>8</v>
      </c>
      <c r="AY94" s="253" t="s">
        <v>125</v>
      </c>
    </row>
    <row r="95" s="15" customFormat="1">
      <c r="A95" s="15"/>
      <c r="B95" s="254"/>
      <c r="C95" s="255"/>
      <c r="D95" s="234" t="s">
        <v>149</v>
      </c>
      <c r="E95" s="256" t="s">
        <v>19</v>
      </c>
      <c r="F95" s="257" t="s">
        <v>153</v>
      </c>
      <c r="G95" s="255"/>
      <c r="H95" s="258">
        <v>440</v>
      </c>
      <c r="I95" s="259"/>
      <c r="J95" s="255"/>
      <c r="K95" s="255"/>
      <c r="L95" s="260"/>
      <c r="M95" s="261"/>
      <c r="N95" s="262"/>
      <c r="O95" s="262"/>
      <c r="P95" s="262"/>
      <c r="Q95" s="262"/>
      <c r="R95" s="262"/>
      <c r="S95" s="262"/>
      <c r="T95" s="263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4" t="s">
        <v>149</v>
      </c>
      <c r="AU95" s="264" t="s">
        <v>75</v>
      </c>
      <c r="AV95" s="15" t="s">
        <v>130</v>
      </c>
      <c r="AW95" s="15" t="s">
        <v>31</v>
      </c>
      <c r="AX95" s="15" t="s">
        <v>75</v>
      </c>
      <c r="AY95" s="264" t="s">
        <v>125</v>
      </c>
    </row>
    <row r="96" s="2" customFormat="1" ht="16.5" customHeight="1">
      <c r="A96" s="40"/>
      <c r="B96" s="41"/>
      <c r="C96" s="214" t="s">
        <v>143</v>
      </c>
      <c r="D96" s="214" t="s">
        <v>131</v>
      </c>
      <c r="E96" s="215" t="s">
        <v>756</v>
      </c>
      <c r="F96" s="216" t="s">
        <v>757</v>
      </c>
      <c r="G96" s="217" t="s">
        <v>338</v>
      </c>
      <c r="H96" s="218">
        <v>440</v>
      </c>
      <c r="I96" s="219"/>
      <c r="J96" s="220">
        <f>ROUND(I96*H96,2)</f>
        <v>0</v>
      </c>
      <c r="K96" s="216" t="s">
        <v>135</v>
      </c>
      <c r="L96" s="46"/>
      <c r="M96" s="221" t="s">
        <v>19</v>
      </c>
      <c r="N96" s="222" t="s">
        <v>40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130</v>
      </c>
      <c r="AT96" s="225" t="s">
        <v>131</v>
      </c>
      <c r="AU96" s="225" t="s">
        <v>75</v>
      </c>
      <c r="AY96" s="19" t="s">
        <v>125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75</v>
      </c>
      <c r="BK96" s="226">
        <f>ROUND(I96*H96,2)</f>
        <v>0</v>
      </c>
      <c r="BL96" s="19" t="s">
        <v>130</v>
      </c>
      <c r="BM96" s="225" t="s">
        <v>758</v>
      </c>
    </row>
    <row r="97" s="2" customFormat="1">
      <c r="A97" s="40"/>
      <c r="B97" s="41"/>
      <c r="C97" s="42"/>
      <c r="D97" s="227" t="s">
        <v>137</v>
      </c>
      <c r="E97" s="42"/>
      <c r="F97" s="228" t="s">
        <v>759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137</v>
      </c>
      <c r="AU97" s="19" t="s">
        <v>75</v>
      </c>
    </row>
    <row r="98" s="14" customFormat="1">
      <c r="A98" s="14"/>
      <c r="B98" s="243"/>
      <c r="C98" s="244"/>
      <c r="D98" s="234" t="s">
        <v>149</v>
      </c>
      <c r="E98" s="245" t="s">
        <v>19</v>
      </c>
      <c r="F98" s="246" t="s">
        <v>754</v>
      </c>
      <c r="G98" s="244"/>
      <c r="H98" s="247">
        <v>220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149</v>
      </c>
      <c r="AU98" s="253" t="s">
        <v>75</v>
      </c>
      <c r="AV98" s="14" t="s">
        <v>82</v>
      </c>
      <c r="AW98" s="14" t="s">
        <v>31</v>
      </c>
      <c r="AX98" s="14" t="s">
        <v>8</v>
      </c>
      <c r="AY98" s="253" t="s">
        <v>125</v>
      </c>
    </row>
    <row r="99" s="14" customFormat="1">
      <c r="A99" s="14"/>
      <c r="B99" s="243"/>
      <c r="C99" s="244"/>
      <c r="D99" s="234" t="s">
        <v>149</v>
      </c>
      <c r="E99" s="245" t="s">
        <v>19</v>
      </c>
      <c r="F99" s="246" t="s">
        <v>755</v>
      </c>
      <c r="G99" s="244"/>
      <c r="H99" s="247">
        <v>220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149</v>
      </c>
      <c r="AU99" s="253" t="s">
        <v>75</v>
      </c>
      <c r="AV99" s="14" t="s">
        <v>82</v>
      </c>
      <c r="AW99" s="14" t="s">
        <v>31</v>
      </c>
      <c r="AX99" s="14" t="s">
        <v>8</v>
      </c>
      <c r="AY99" s="253" t="s">
        <v>125</v>
      </c>
    </row>
    <row r="100" s="15" customFormat="1">
      <c r="A100" s="15"/>
      <c r="B100" s="254"/>
      <c r="C100" s="255"/>
      <c r="D100" s="234" t="s">
        <v>149</v>
      </c>
      <c r="E100" s="256" t="s">
        <v>19</v>
      </c>
      <c r="F100" s="257" t="s">
        <v>153</v>
      </c>
      <c r="G100" s="255"/>
      <c r="H100" s="258">
        <v>440</v>
      </c>
      <c r="I100" s="259"/>
      <c r="J100" s="255"/>
      <c r="K100" s="255"/>
      <c r="L100" s="260"/>
      <c r="M100" s="261"/>
      <c r="N100" s="262"/>
      <c r="O100" s="262"/>
      <c r="P100" s="262"/>
      <c r="Q100" s="262"/>
      <c r="R100" s="262"/>
      <c r="S100" s="262"/>
      <c r="T100" s="263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4" t="s">
        <v>149</v>
      </c>
      <c r="AU100" s="264" t="s">
        <v>75</v>
      </c>
      <c r="AV100" s="15" t="s">
        <v>130</v>
      </c>
      <c r="AW100" s="15" t="s">
        <v>31</v>
      </c>
      <c r="AX100" s="15" t="s">
        <v>75</v>
      </c>
      <c r="AY100" s="264" t="s">
        <v>125</v>
      </c>
    </row>
    <row r="101" s="2" customFormat="1" ht="16.5" customHeight="1">
      <c r="A101" s="40"/>
      <c r="B101" s="41"/>
      <c r="C101" s="214" t="s">
        <v>130</v>
      </c>
      <c r="D101" s="214" t="s">
        <v>131</v>
      </c>
      <c r="E101" s="215" t="s">
        <v>760</v>
      </c>
      <c r="F101" s="216" t="s">
        <v>761</v>
      </c>
      <c r="G101" s="217" t="s">
        <v>338</v>
      </c>
      <c r="H101" s="218">
        <v>220</v>
      </c>
      <c r="I101" s="219"/>
      <c r="J101" s="220">
        <f>ROUND(I101*H101,2)</f>
        <v>0</v>
      </c>
      <c r="K101" s="216" t="s">
        <v>135</v>
      </c>
      <c r="L101" s="46"/>
      <c r="M101" s="221" t="s">
        <v>19</v>
      </c>
      <c r="N101" s="222" t="s">
        <v>40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130</v>
      </c>
      <c r="AT101" s="225" t="s">
        <v>131</v>
      </c>
      <c r="AU101" s="225" t="s">
        <v>75</v>
      </c>
      <c r="AY101" s="19" t="s">
        <v>125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75</v>
      </c>
      <c r="BK101" s="226">
        <f>ROUND(I101*H101,2)</f>
        <v>0</v>
      </c>
      <c r="BL101" s="19" t="s">
        <v>130</v>
      </c>
      <c r="BM101" s="225" t="s">
        <v>762</v>
      </c>
    </row>
    <row r="102" s="2" customFormat="1">
      <c r="A102" s="40"/>
      <c r="B102" s="41"/>
      <c r="C102" s="42"/>
      <c r="D102" s="227" t="s">
        <v>137</v>
      </c>
      <c r="E102" s="42"/>
      <c r="F102" s="228" t="s">
        <v>763</v>
      </c>
      <c r="G102" s="42"/>
      <c r="H102" s="42"/>
      <c r="I102" s="229"/>
      <c r="J102" s="42"/>
      <c r="K102" s="42"/>
      <c r="L102" s="46"/>
      <c r="M102" s="280"/>
      <c r="N102" s="281"/>
      <c r="O102" s="277"/>
      <c r="P102" s="277"/>
      <c r="Q102" s="277"/>
      <c r="R102" s="277"/>
      <c r="S102" s="277"/>
      <c r="T102" s="282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137</v>
      </c>
      <c r="AU102" s="19" t="s">
        <v>75</v>
      </c>
    </row>
    <row r="103" s="2" customFormat="1" ht="6.96" customHeight="1">
      <c r="A103" s="40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46"/>
      <c r="M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</sheetData>
  <sheetProtection sheet="1" autoFilter="0" formatColumns="0" formatRows="0" objects="1" scenarios="1" spinCount="100000" saltValue="lr81Fahv+rxKoQHO2koiisEvxuMqcLUqGDcNko+kThtfZCJJxiVlVQXGINMHnaRE2FALZVZvlCfQG0P3eRgKGg==" hashValue="z7xsztpwqe+uKCAgOHkkaMf/dtaVXTzUJFkP6X5fu15VU7GS8Pb0H/kPuNHFdpNhFaA8XfvdlYRQkQ3SK5RNcA==" algorithmName="SHA-512" password="CC35"/>
  <autoFilter ref="C85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89" r:id="rId1" display="https://podminky.urs.cz/item/CS_URS_2024_02/230191018"/>
    <hyperlink ref="F92" r:id="rId2" display="https://podminky.urs.cz/item/CS_URS_2024_02/460161262"/>
    <hyperlink ref="F97" r:id="rId3" display="https://podminky.urs.cz/item/CS_URS_2024_02/460431272"/>
    <hyperlink ref="F102" r:id="rId4" display="https://podminky.urs.cz/item/CS_URS_2024_02/46056055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2"/>
    </row>
    <row r="4" s="1" customFormat="1" ht="24.96" customHeight="1">
      <c r="B4" s="22"/>
      <c r="C4" s="142" t="s">
        <v>764</v>
      </c>
      <c r="H4" s="22"/>
    </row>
    <row r="5" s="1" customFormat="1" ht="12" customHeight="1">
      <c r="B5" s="22"/>
      <c r="C5" s="283" t="s">
        <v>13</v>
      </c>
      <c r="D5" s="151" t="s">
        <v>14</v>
      </c>
      <c r="E5" s="1"/>
      <c r="F5" s="1"/>
      <c r="H5" s="22"/>
    </row>
    <row r="6" s="1" customFormat="1" ht="36.96" customHeight="1">
      <c r="B6" s="22"/>
      <c r="C6" s="284" t="s">
        <v>16</v>
      </c>
      <c r="D6" s="285" t="s">
        <v>17</v>
      </c>
      <c r="E6" s="1"/>
      <c r="F6" s="1"/>
      <c r="H6" s="22"/>
    </row>
    <row r="7" s="1" customFormat="1" ht="16.5" customHeight="1">
      <c r="B7" s="22"/>
      <c r="C7" s="144" t="s">
        <v>23</v>
      </c>
      <c r="D7" s="148" t="str">
        <f>'Rekapitulace stavby'!AN8</f>
        <v>4. 9. 2024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7"/>
      <c r="B9" s="286"/>
      <c r="C9" s="287" t="s">
        <v>50</v>
      </c>
      <c r="D9" s="288" t="s">
        <v>51</v>
      </c>
      <c r="E9" s="288" t="s">
        <v>112</v>
      </c>
      <c r="F9" s="289" t="s">
        <v>765</v>
      </c>
      <c r="G9" s="187"/>
      <c r="H9" s="286"/>
    </row>
    <row r="10" s="2" customFormat="1" ht="26.4" customHeight="1">
      <c r="A10" s="40"/>
      <c r="B10" s="46"/>
      <c r="C10" s="290" t="s">
        <v>766</v>
      </c>
      <c r="D10" s="290" t="s">
        <v>80</v>
      </c>
      <c r="E10" s="40"/>
      <c r="F10" s="40"/>
      <c r="G10" s="40"/>
      <c r="H10" s="46"/>
    </row>
    <row r="11" s="2" customFormat="1" ht="16.8" customHeight="1">
      <c r="A11" s="40"/>
      <c r="B11" s="46"/>
      <c r="C11" s="291" t="s">
        <v>284</v>
      </c>
      <c r="D11" s="292" t="s">
        <v>284</v>
      </c>
      <c r="E11" s="293" t="s">
        <v>19</v>
      </c>
      <c r="F11" s="294">
        <v>30.911999999999999</v>
      </c>
      <c r="G11" s="40"/>
      <c r="H11" s="46"/>
    </row>
    <row r="12" s="2" customFormat="1" ht="16.8" customHeight="1">
      <c r="A12" s="40"/>
      <c r="B12" s="46"/>
      <c r="C12" s="295" t="s">
        <v>284</v>
      </c>
      <c r="D12" s="295" t="s">
        <v>285</v>
      </c>
      <c r="E12" s="19" t="s">
        <v>19</v>
      </c>
      <c r="F12" s="296">
        <v>30.911999999999999</v>
      </c>
      <c r="G12" s="40"/>
      <c r="H12" s="46"/>
    </row>
    <row r="13" s="2" customFormat="1" ht="16.8" customHeight="1">
      <c r="A13" s="40"/>
      <c r="B13" s="46"/>
      <c r="C13" s="291" t="s">
        <v>206</v>
      </c>
      <c r="D13" s="292" t="s">
        <v>206</v>
      </c>
      <c r="E13" s="293" t="s">
        <v>19</v>
      </c>
      <c r="F13" s="294">
        <v>301.553</v>
      </c>
      <c r="G13" s="40"/>
      <c r="H13" s="46"/>
    </row>
    <row r="14" s="2" customFormat="1" ht="16.8" customHeight="1">
      <c r="A14" s="40"/>
      <c r="B14" s="46"/>
      <c r="C14" s="295" t="s">
        <v>19</v>
      </c>
      <c r="D14" s="295" t="s">
        <v>205</v>
      </c>
      <c r="E14" s="19" t="s">
        <v>19</v>
      </c>
      <c r="F14" s="296">
        <v>0</v>
      </c>
      <c r="G14" s="40"/>
      <c r="H14" s="46"/>
    </row>
    <row r="15" s="2" customFormat="1" ht="16.8" customHeight="1">
      <c r="A15" s="40"/>
      <c r="B15" s="46"/>
      <c r="C15" s="295" t="s">
        <v>206</v>
      </c>
      <c r="D15" s="295" t="s">
        <v>207</v>
      </c>
      <c r="E15" s="19" t="s">
        <v>19</v>
      </c>
      <c r="F15" s="296">
        <v>301.553</v>
      </c>
      <c r="G15" s="40"/>
      <c r="H15" s="46"/>
    </row>
    <row r="16" s="2" customFormat="1" ht="16.8" customHeight="1">
      <c r="A16" s="40"/>
      <c r="B16" s="46"/>
      <c r="C16" s="291" t="s">
        <v>194</v>
      </c>
      <c r="D16" s="292" t="s">
        <v>194</v>
      </c>
      <c r="E16" s="293" t="s">
        <v>19</v>
      </c>
      <c r="F16" s="294">
        <v>17</v>
      </c>
      <c r="G16" s="40"/>
      <c r="H16" s="46"/>
    </row>
    <row r="17" s="2" customFormat="1" ht="16.8" customHeight="1">
      <c r="A17" s="40"/>
      <c r="B17" s="46"/>
      <c r="C17" s="295" t="s">
        <v>194</v>
      </c>
      <c r="D17" s="295" t="s">
        <v>195</v>
      </c>
      <c r="E17" s="19" t="s">
        <v>19</v>
      </c>
      <c r="F17" s="296">
        <v>17</v>
      </c>
      <c r="G17" s="40"/>
      <c r="H17" s="46"/>
    </row>
    <row r="18" s="2" customFormat="1" ht="16.8" customHeight="1">
      <c r="A18" s="40"/>
      <c r="B18" s="46"/>
      <c r="C18" s="291" t="s">
        <v>246</v>
      </c>
      <c r="D18" s="292" t="s">
        <v>246</v>
      </c>
      <c r="E18" s="293" t="s">
        <v>19</v>
      </c>
      <c r="F18" s="294">
        <v>542.78999999999996</v>
      </c>
      <c r="G18" s="40"/>
      <c r="H18" s="46"/>
    </row>
    <row r="19" s="2" customFormat="1" ht="16.8" customHeight="1">
      <c r="A19" s="40"/>
      <c r="B19" s="46"/>
      <c r="C19" s="295" t="s">
        <v>246</v>
      </c>
      <c r="D19" s="295" t="s">
        <v>247</v>
      </c>
      <c r="E19" s="19" t="s">
        <v>19</v>
      </c>
      <c r="F19" s="296">
        <v>542.78999999999996</v>
      </c>
      <c r="G19" s="40"/>
      <c r="H19" s="46"/>
    </row>
    <row r="20" s="2" customFormat="1" ht="16.8" customHeight="1">
      <c r="A20" s="40"/>
      <c r="B20" s="46"/>
      <c r="C20" s="291" t="s">
        <v>263</v>
      </c>
      <c r="D20" s="292" t="s">
        <v>263</v>
      </c>
      <c r="E20" s="293" t="s">
        <v>19</v>
      </c>
      <c r="F20" s="294">
        <v>6.7199999999999998</v>
      </c>
      <c r="G20" s="40"/>
      <c r="H20" s="46"/>
    </row>
    <row r="21" s="2" customFormat="1" ht="16.8" customHeight="1">
      <c r="A21" s="40"/>
      <c r="B21" s="46"/>
      <c r="C21" s="295" t="s">
        <v>263</v>
      </c>
      <c r="D21" s="295" t="s">
        <v>264</v>
      </c>
      <c r="E21" s="19" t="s">
        <v>19</v>
      </c>
      <c r="F21" s="296">
        <v>6.7199999999999998</v>
      </c>
      <c r="G21" s="40"/>
      <c r="H21" s="46"/>
    </row>
    <row r="22" s="2" customFormat="1" ht="16.8" customHeight="1">
      <c r="A22" s="40"/>
      <c r="B22" s="46"/>
      <c r="C22" s="291" t="s">
        <v>295</v>
      </c>
      <c r="D22" s="292" t="s">
        <v>295</v>
      </c>
      <c r="E22" s="293" t="s">
        <v>19</v>
      </c>
      <c r="F22" s="294">
        <v>278.20800000000003</v>
      </c>
      <c r="G22" s="40"/>
      <c r="H22" s="46"/>
    </row>
    <row r="23" s="2" customFormat="1" ht="16.8" customHeight="1">
      <c r="A23" s="40"/>
      <c r="B23" s="46"/>
      <c r="C23" s="295" t="s">
        <v>295</v>
      </c>
      <c r="D23" s="295" t="s">
        <v>296</v>
      </c>
      <c r="E23" s="19" t="s">
        <v>19</v>
      </c>
      <c r="F23" s="296">
        <v>278.20800000000003</v>
      </c>
      <c r="G23" s="40"/>
      <c r="H23" s="46"/>
    </row>
    <row r="24" s="2" customFormat="1" ht="16.8" customHeight="1">
      <c r="A24" s="40"/>
      <c r="B24" s="46"/>
      <c r="C24" s="291" t="s">
        <v>271</v>
      </c>
      <c r="D24" s="292" t="s">
        <v>271</v>
      </c>
      <c r="E24" s="293" t="s">
        <v>19</v>
      </c>
      <c r="F24" s="294">
        <v>50.472000000000001</v>
      </c>
      <c r="G24" s="40"/>
      <c r="H24" s="46"/>
    </row>
    <row r="25" s="2" customFormat="1" ht="16.8" customHeight="1">
      <c r="A25" s="40"/>
      <c r="B25" s="46"/>
      <c r="C25" s="295" t="s">
        <v>271</v>
      </c>
      <c r="D25" s="295" t="s">
        <v>272</v>
      </c>
      <c r="E25" s="19" t="s">
        <v>19</v>
      </c>
      <c r="F25" s="296">
        <v>50.472000000000001</v>
      </c>
      <c r="G25" s="40"/>
      <c r="H25" s="46"/>
    </row>
    <row r="26" s="2" customFormat="1" ht="16.8" customHeight="1">
      <c r="A26" s="40"/>
      <c r="B26" s="46"/>
      <c r="C26" s="291" t="s">
        <v>239</v>
      </c>
      <c r="D26" s="292" t="s">
        <v>239</v>
      </c>
      <c r="E26" s="293" t="s">
        <v>19</v>
      </c>
      <c r="F26" s="294">
        <v>144</v>
      </c>
      <c r="G26" s="40"/>
      <c r="H26" s="46"/>
    </row>
    <row r="27" s="2" customFormat="1" ht="16.8" customHeight="1">
      <c r="A27" s="40"/>
      <c r="B27" s="46"/>
      <c r="C27" s="295" t="s">
        <v>19</v>
      </c>
      <c r="D27" s="295" t="s">
        <v>231</v>
      </c>
      <c r="E27" s="19" t="s">
        <v>19</v>
      </c>
      <c r="F27" s="296">
        <v>0</v>
      </c>
      <c r="G27" s="40"/>
      <c r="H27" s="46"/>
    </row>
    <row r="28" s="2" customFormat="1" ht="16.8" customHeight="1">
      <c r="A28" s="40"/>
      <c r="B28" s="46"/>
      <c r="C28" s="295" t="s">
        <v>239</v>
      </c>
      <c r="D28" s="295" t="s">
        <v>240</v>
      </c>
      <c r="E28" s="19" t="s">
        <v>19</v>
      </c>
      <c r="F28" s="296">
        <v>144</v>
      </c>
      <c r="G28" s="40"/>
      <c r="H28" s="46"/>
    </row>
    <row r="29" s="2" customFormat="1" ht="16.8" customHeight="1">
      <c r="A29" s="40"/>
      <c r="B29" s="46"/>
      <c r="C29" s="291" t="s">
        <v>472</v>
      </c>
      <c r="D29" s="292" t="s">
        <v>472</v>
      </c>
      <c r="E29" s="293" t="s">
        <v>19</v>
      </c>
      <c r="F29" s="294">
        <v>28</v>
      </c>
      <c r="G29" s="40"/>
      <c r="H29" s="46"/>
    </row>
    <row r="30" s="2" customFormat="1" ht="16.8" customHeight="1">
      <c r="A30" s="40"/>
      <c r="B30" s="46"/>
      <c r="C30" s="295" t="s">
        <v>472</v>
      </c>
      <c r="D30" s="295" t="s">
        <v>473</v>
      </c>
      <c r="E30" s="19" t="s">
        <v>19</v>
      </c>
      <c r="F30" s="296">
        <v>28</v>
      </c>
      <c r="G30" s="40"/>
      <c r="H30" s="46"/>
    </row>
    <row r="31" s="2" customFormat="1" ht="16.8" customHeight="1">
      <c r="A31" s="40"/>
      <c r="B31" s="46"/>
      <c r="C31" s="291" t="s">
        <v>498</v>
      </c>
      <c r="D31" s="292" t="s">
        <v>498</v>
      </c>
      <c r="E31" s="293" t="s">
        <v>19</v>
      </c>
      <c r="F31" s="294">
        <v>2</v>
      </c>
      <c r="G31" s="40"/>
      <c r="H31" s="46"/>
    </row>
    <row r="32" s="2" customFormat="1" ht="16.8" customHeight="1">
      <c r="A32" s="40"/>
      <c r="B32" s="46"/>
      <c r="C32" s="295" t="s">
        <v>498</v>
      </c>
      <c r="D32" s="295" t="s">
        <v>499</v>
      </c>
      <c r="E32" s="19" t="s">
        <v>19</v>
      </c>
      <c r="F32" s="296">
        <v>2</v>
      </c>
      <c r="G32" s="40"/>
      <c r="H32" s="46"/>
    </row>
    <row r="33" s="2" customFormat="1" ht="16.8" customHeight="1">
      <c r="A33" s="40"/>
      <c r="B33" s="46"/>
      <c r="C33" s="291" t="s">
        <v>151</v>
      </c>
      <c r="D33" s="292" t="s">
        <v>151</v>
      </c>
      <c r="E33" s="293" t="s">
        <v>19</v>
      </c>
      <c r="F33" s="294">
        <v>3015.5300000000002</v>
      </c>
      <c r="G33" s="40"/>
      <c r="H33" s="46"/>
    </row>
    <row r="34" s="2" customFormat="1" ht="16.8" customHeight="1">
      <c r="A34" s="40"/>
      <c r="B34" s="46"/>
      <c r="C34" s="295" t="s">
        <v>19</v>
      </c>
      <c r="D34" s="295" t="s">
        <v>150</v>
      </c>
      <c r="E34" s="19" t="s">
        <v>19</v>
      </c>
      <c r="F34" s="296">
        <v>0</v>
      </c>
      <c r="G34" s="40"/>
      <c r="H34" s="46"/>
    </row>
    <row r="35" s="2" customFormat="1" ht="16.8" customHeight="1">
      <c r="A35" s="40"/>
      <c r="B35" s="46"/>
      <c r="C35" s="295" t="s">
        <v>151</v>
      </c>
      <c r="D35" s="295" t="s">
        <v>152</v>
      </c>
      <c r="E35" s="19" t="s">
        <v>19</v>
      </c>
      <c r="F35" s="296">
        <v>3015.5300000000002</v>
      </c>
      <c r="G35" s="40"/>
      <c r="H35" s="46"/>
    </row>
    <row r="36" s="2" customFormat="1" ht="16.8" customHeight="1">
      <c r="A36" s="40"/>
      <c r="B36" s="46"/>
      <c r="C36" s="291" t="s">
        <v>522</v>
      </c>
      <c r="D36" s="292" t="s">
        <v>522</v>
      </c>
      <c r="E36" s="293" t="s">
        <v>19</v>
      </c>
      <c r="F36" s="294">
        <v>6</v>
      </c>
      <c r="G36" s="40"/>
      <c r="H36" s="46"/>
    </row>
    <row r="37" s="2" customFormat="1" ht="16.8" customHeight="1">
      <c r="A37" s="40"/>
      <c r="B37" s="46"/>
      <c r="C37" s="295" t="s">
        <v>522</v>
      </c>
      <c r="D37" s="295" t="s">
        <v>523</v>
      </c>
      <c r="E37" s="19" t="s">
        <v>19</v>
      </c>
      <c r="F37" s="296">
        <v>6</v>
      </c>
      <c r="G37" s="40"/>
      <c r="H37" s="46"/>
    </row>
    <row r="38" s="2" customFormat="1" ht="16.8" customHeight="1">
      <c r="A38" s="40"/>
      <c r="B38" s="46"/>
      <c r="C38" s="291" t="s">
        <v>159</v>
      </c>
      <c r="D38" s="292" t="s">
        <v>159</v>
      </c>
      <c r="E38" s="293" t="s">
        <v>19</v>
      </c>
      <c r="F38" s="294">
        <v>624</v>
      </c>
      <c r="G38" s="40"/>
      <c r="H38" s="46"/>
    </row>
    <row r="39" s="2" customFormat="1" ht="16.8" customHeight="1">
      <c r="A39" s="40"/>
      <c r="B39" s="46"/>
      <c r="C39" s="295" t="s">
        <v>159</v>
      </c>
      <c r="D39" s="295" t="s">
        <v>160</v>
      </c>
      <c r="E39" s="19" t="s">
        <v>19</v>
      </c>
      <c r="F39" s="296">
        <v>624</v>
      </c>
      <c r="G39" s="40"/>
      <c r="H39" s="46"/>
    </row>
    <row r="40" s="2" customFormat="1" ht="16.8" customHeight="1">
      <c r="A40" s="40"/>
      <c r="B40" s="46"/>
      <c r="C40" s="291" t="s">
        <v>601</v>
      </c>
      <c r="D40" s="292" t="s">
        <v>601</v>
      </c>
      <c r="E40" s="293" t="s">
        <v>19</v>
      </c>
      <c r="F40" s="294">
        <v>2761.5599999999999</v>
      </c>
      <c r="G40" s="40"/>
      <c r="H40" s="46"/>
    </row>
    <row r="41" s="2" customFormat="1" ht="16.8" customHeight="1">
      <c r="A41" s="40"/>
      <c r="B41" s="46"/>
      <c r="C41" s="295" t="s">
        <v>601</v>
      </c>
      <c r="D41" s="295" t="s">
        <v>602</v>
      </c>
      <c r="E41" s="19" t="s">
        <v>19</v>
      </c>
      <c r="F41" s="296">
        <v>2761.5599999999999</v>
      </c>
      <c r="G41" s="40"/>
      <c r="H41" s="46"/>
    </row>
    <row r="42" s="2" customFormat="1" ht="16.8" customHeight="1">
      <c r="A42" s="40"/>
      <c r="B42" s="46"/>
      <c r="C42" s="291" t="s">
        <v>622</v>
      </c>
      <c r="D42" s="292" t="s">
        <v>622</v>
      </c>
      <c r="E42" s="293" t="s">
        <v>19</v>
      </c>
      <c r="F42" s="294">
        <v>2.3300000000000001</v>
      </c>
      <c r="G42" s="40"/>
      <c r="H42" s="46"/>
    </row>
    <row r="43" s="2" customFormat="1" ht="16.8" customHeight="1">
      <c r="A43" s="40"/>
      <c r="B43" s="46"/>
      <c r="C43" s="295" t="s">
        <v>19</v>
      </c>
      <c r="D43" s="295" t="s">
        <v>621</v>
      </c>
      <c r="E43" s="19" t="s">
        <v>19</v>
      </c>
      <c r="F43" s="296">
        <v>0</v>
      </c>
      <c r="G43" s="40"/>
      <c r="H43" s="46"/>
    </row>
    <row r="44" s="2" customFormat="1" ht="16.8" customHeight="1">
      <c r="A44" s="40"/>
      <c r="B44" s="46"/>
      <c r="C44" s="295" t="s">
        <v>622</v>
      </c>
      <c r="D44" s="295" t="s">
        <v>623</v>
      </c>
      <c r="E44" s="19" t="s">
        <v>19</v>
      </c>
      <c r="F44" s="296">
        <v>2.3300000000000001</v>
      </c>
      <c r="G44" s="40"/>
      <c r="H44" s="46"/>
    </row>
    <row r="45" s="2" customFormat="1" ht="16.8" customHeight="1">
      <c r="A45" s="40"/>
      <c r="B45" s="46"/>
      <c r="C45" s="291" t="s">
        <v>685</v>
      </c>
      <c r="D45" s="292" t="s">
        <v>685</v>
      </c>
      <c r="E45" s="293" t="s">
        <v>19</v>
      </c>
      <c r="F45" s="294">
        <v>401.57999999999998</v>
      </c>
      <c r="G45" s="40"/>
      <c r="H45" s="46"/>
    </row>
    <row r="46" s="2" customFormat="1" ht="16.8" customHeight="1">
      <c r="A46" s="40"/>
      <c r="B46" s="46"/>
      <c r="C46" s="295" t="s">
        <v>685</v>
      </c>
      <c r="D46" s="295" t="s">
        <v>686</v>
      </c>
      <c r="E46" s="19" t="s">
        <v>19</v>
      </c>
      <c r="F46" s="296">
        <v>401.57999999999998</v>
      </c>
      <c r="G46" s="40"/>
      <c r="H46" s="46"/>
    </row>
    <row r="47" s="2" customFormat="1" ht="16.8" customHeight="1">
      <c r="A47" s="40"/>
      <c r="B47" s="46"/>
      <c r="C47" s="291" t="s">
        <v>730</v>
      </c>
      <c r="D47" s="292" t="s">
        <v>730</v>
      </c>
      <c r="E47" s="293" t="s">
        <v>19</v>
      </c>
      <c r="F47" s="294">
        <v>1</v>
      </c>
      <c r="G47" s="40"/>
      <c r="H47" s="46"/>
    </row>
    <row r="48" s="2" customFormat="1" ht="16.8" customHeight="1">
      <c r="A48" s="40"/>
      <c r="B48" s="46"/>
      <c r="C48" s="295" t="s">
        <v>730</v>
      </c>
      <c r="D48" s="295" t="s">
        <v>731</v>
      </c>
      <c r="E48" s="19" t="s">
        <v>19</v>
      </c>
      <c r="F48" s="296">
        <v>1</v>
      </c>
      <c r="G48" s="40"/>
      <c r="H48" s="46"/>
    </row>
    <row r="49" s="2" customFormat="1" ht="16.8" customHeight="1">
      <c r="A49" s="40"/>
      <c r="B49" s="46"/>
      <c r="C49" s="291" t="s">
        <v>735</v>
      </c>
      <c r="D49" s="292" t="s">
        <v>735</v>
      </c>
      <c r="E49" s="293" t="s">
        <v>19</v>
      </c>
      <c r="F49" s="294">
        <v>1</v>
      </c>
      <c r="G49" s="40"/>
      <c r="H49" s="46"/>
    </row>
    <row r="50" s="2" customFormat="1" ht="16.8" customHeight="1">
      <c r="A50" s="40"/>
      <c r="B50" s="46"/>
      <c r="C50" s="295" t="s">
        <v>735</v>
      </c>
      <c r="D50" s="295" t="s">
        <v>736</v>
      </c>
      <c r="E50" s="19" t="s">
        <v>19</v>
      </c>
      <c r="F50" s="296">
        <v>1</v>
      </c>
      <c r="G50" s="40"/>
      <c r="H50" s="46"/>
    </row>
    <row r="51" s="2" customFormat="1" ht="16.8" customHeight="1">
      <c r="A51" s="40"/>
      <c r="B51" s="46"/>
      <c r="C51" s="291" t="s">
        <v>248</v>
      </c>
      <c r="D51" s="292" t="s">
        <v>248</v>
      </c>
      <c r="E51" s="293" t="s">
        <v>19</v>
      </c>
      <c r="F51" s="294">
        <v>2488.8530000000001</v>
      </c>
      <c r="G51" s="40"/>
      <c r="H51" s="46"/>
    </row>
    <row r="52" s="2" customFormat="1" ht="16.8" customHeight="1">
      <c r="A52" s="40"/>
      <c r="B52" s="46"/>
      <c r="C52" s="295" t="s">
        <v>248</v>
      </c>
      <c r="D52" s="295" t="s">
        <v>249</v>
      </c>
      <c r="E52" s="19" t="s">
        <v>19</v>
      </c>
      <c r="F52" s="296">
        <v>2488.8530000000001</v>
      </c>
      <c r="G52" s="40"/>
      <c r="H52" s="46"/>
    </row>
    <row r="53" s="2" customFormat="1" ht="16.8" customHeight="1">
      <c r="A53" s="40"/>
      <c r="B53" s="46"/>
      <c r="C53" s="291" t="s">
        <v>265</v>
      </c>
      <c r="D53" s="292" t="s">
        <v>265</v>
      </c>
      <c r="E53" s="293" t="s">
        <v>19</v>
      </c>
      <c r="F53" s="294">
        <v>25.239999999999998</v>
      </c>
      <c r="G53" s="40"/>
      <c r="H53" s="46"/>
    </row>
    <row r="54" s="2" customFormat="1" ht="16.8" customHeight="1">
      <c r="A54" s="40"/>
      <c r="B54" s="46"/>
      <c r="C54" s="295" t="s">
        <v>265</v>
      </c>
      <c r="D54" s="295" t="s">
        <v>266</v>
      </c>
      <c r="E54" s="19" t="s">
        <v>19</v>
      </c>
      <c r="F54" s="296">
        <v>25.239999999999998</v>
      </c>
      <c r="G54" s="40"/>
      <c r="H54" s="46"/>
    </row>
    <row r="55" s="2" customFormat="1" ht="16.8" customHeight="1">
      <c r="A55" s="40"/>
      <c r="B55" s="46"/>
      <c r="C55" s="291" t="s">
        <v>161</v>
      </c>
      <c r="D55" s="292" t="s">
        <v>161</v>
      </c>
      <c r="E55" s="293" t="s">
        <v>19</v>
      </c>
      <c r="F55" s="294">
        <v>690.38999999999999</v>
      </c>
      <c r="G55" s="40"/>
      <c r="H55" s="46"/>
    </row>
    <row r="56" s="2" customFormat="1" ht="16.8" customHeight="1">
      <c r="A56" s="40"/>
      <c r="B56" s="46"/>
      <c r="C56" s="295" t="s">
        <v>161</v>
      </c>
      <c r="D56" s="295" t="s">
        <v>162</v>
      </c>
      <c r="E56" s="19" t="s">
        <v>19</v>
      </c>
      <c r="F56" s="296">
        <v>690.38999999999999</v>
      </c>
      <c r="G56" s="40"/>
      <c r="H56" s="46"/>
    </row>
    <row r="57" s="2" customFormat="1" ht="16.8" customHeight="1">
      <c r="A57" s="40"/>
      <c r="B57" s="46"/>
      <c r="C57" s="291" t="s">
        <v>625</v>
      </c>
      <c r="D57" s="292" t="s">
        <v>625</v>
      </c>
      <c r="E57" s="293" t="s">
        <v>19</v>
      </c>
      <c r="F57" s="294">
        <v>3.3300000000000001</v>
      </c>
      <c r="G57" s="40"/>
      <c r="H57" s="46"/>
    </row>
    <row r="58" s="2" customFormat="1" ht="16.8" customHeight="1">
      <c r="A58" s="40"/>
      <c r="B58" s="46"/>
      <c r="C58" s="295" t="s">
        <v>19</v>
      </c>
      <c r="D58" s="295" t="s">
        <v>624</v>
      </c>
      <c r="E58" s="19" t="s">
        <v>19</v>
      </c>
      <c r="F58" s="296">
        <v>0</v>
      </c>
      <c r="G58" s="40"/>
      <c r="H58" s="46"/>
    </row>
    <row r="59" s="2" customFormat="1" ht="16.8" customHeight="1">
      <c r="A59" s="40"/>
      <c r="B59" s="46"/>
      <c r="C59" s="295" t="s">
        <v>625</v>
      </c>
      <c r="D59" s="295" t="s">
        <v>626</v>
      </c>
      <c r="E59" s="19" t="s">
        <v>19</v>
      </c>
      <c r="F59" s="296">
        <v>3.3300000000000001</v>
      </c>
      <c r="G59" s="40"/>
      <c r="H59" s="46"/>
    </row>
    <row r="60" s="2" customFormat="1" ht="16.8" customHeight="1">
      <c r="A60" s="40"/>
      <c r="B60" s="46"/>
      <c r="C60" s="291" t="s">
        <v>163</v>
      </c>
      <c r="D60" s="292" t="s">
        <v>163</v>
      </c>
      <c r="E60" s="293" t="s">
        <v>19</v>
      </c>
      <c r="F60" s="294">
        <v>27.600000000000001</v>
      </c>
      <c r="G60" s="40"/>
      <c r="H60" s="46"/>
    </row>
    <row r="61" s="2" customFormat="1" ht="16.8" customHeight="1">
      <c r="A61" s="40"/>
      <c r="B61" s="46"/>
      <c r="C61" s="295" t="s">
        <v>163</v>
      </c>
      <c r="D61" s="295" t="s">
        <v>164</v>
      </c>
      <c r="E61" s="19" t="s">
        <v>19</v>
      </c>
      <c r="F61" s="296">
        <v>27.600000000000001</v>
      </c>
      <c r="G61" s="40"/>
      <c r="H61" s="46"/>
    </row>
    <row r="62" s="2" customFormat="1" ht="16.8" customHeight="1">
      <c r="A62" s="40"/>
      <c r="B62" s="46"/>
      <c r="C62" s="291" t="s">
        <v>627</v>
      </c>
      <c r="D62" s="292" t="s">
        <v>627</v>
      </c>
      <c r="E62" s="293" t="s">
        <v>19</v>
      </c>
      <c r="F62" s="294">
        <v>0.22800000000000001</v>
      </c>
      <c r="G62" s="40"/>
      <c r="H62" s="46"/>
    </row>
    <row r="63" s="2" customFormat="1" ht="16.8" customHeight="1">
      <c r="A63" s="40"/>
      <c r="B63" s="46"/>
      <c r="C63" s="295" t="s">
        <v>627</v>
      </c>
      <c r="D63" s="295" t="s">
        <v>628</v>
      </c>
      <c r="E63" s="19" t="s">
        <v>19</v>
      </c>
      <c r="F63" s="296">
        <v>0.22800000000000001</v>
      </c>
      <c r="G63" s="40"/>
      <c r="H63" s="46"/>
    </row>
    <row r="64" s="2" customFormat="1" ht="7.44" customHeight="1">
      <c r="A64" s="40"/>
      <c r="B64" s="167"/>
      <c r="C64" s="168"/>
      <c r="D64" s="168"/>
      <c r="E64" s="168"/>
      <c r="F64" s="168"/>
      <c r="G64" s="168"/>
      <c r="H64" s="46"/>
    </row>
    <row r="65" s="2" customFormat="1">
      <c r="A65" s="40"/>
      <c r="B65" s="40"/>
      <c r="C65" s="40"/>
      <c r="D65" s="40"/>
      <c r="E65" s="40"/>
      <c r="F65" s="40"/>
      <c r="G65" s="40"/>
      <c r="H65" s="40"/>
    </row>
  </sheetData>
  <sheetProtection sheet="1" formatColumns="0" formatRows="0" objects="1" scenarios="1" spinCount="100000" saltValue="qxlMLUFdg2fkGXWYTtB11dCW+cdMPD7JBTCpwQwYsuL+KubwqkWnOj6Gs1B+9TqNHfs8/yQ+l2/AwTIYlmSoNQ==" hashValue="vAsh5JyN7Q8HcBZdi4cEnzmirhUBcJaX/u8Yp02TaCsCYcx2P3TtMH6vRaOrd15KkbsmV9vSog8GbvvbQKoKt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7" customWidth="1"/>
    <col min="2" max="2" width="1.667969" style="297" customWidth="1"/>
    <col min="3" max="4" width="5" style="297" customWidth="1"/>
    <col min="5" max="5" width="11.66016" style="297" customWidth="1"/>
    <col min="6" max="6" width="9.160156" style="297" customWidth="1"/>
    <col min="7" max="7" width="5" style="297" customWidth="1"/>
    <col min="8" max="8" width="77.83203" style="297" customWidth="1"/>
    <col min="9" max="10" width="20" style="297" customWidth="1"/>
    <col min="11" max="11" width="1.667969" style="297" customWidth="1"/>
  </cols>
  <sheetData>
    <row r="1" s="1" customFormat="1" ht="37.5" customHeight="1"/>
    <row r="2" s="1" customFormat="1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6" customFormat="1" ht="45" customHeight="1">
      <c r="B3" s="301"/>
      <c r="C3" s="302" t="s">
        <v>767</v>
      </c>
      <c r="D3" s="302"/>
      <c r="E3" s="302"/>
      <c r="F3" s="302"/>
      <c r="G3" s="302"/>
      <c r="H3" s="302"/>
      <c r="I3" s="302"/>
      <c r="J3" s="302"/>
      <c r="K3" s="303"/>
    </row>
    <row r="4" s="1" customFormat="1" ht="25.5" customHeight="1">
      <c r="B4" s="304"/>
      <c r="C4" s="305" t="s">
        <v>768</v>
      </c>
      <c r="D4" s="305"/>
      <c r="E4" s="305"/>
      <c r="F4" s="305"/>
      <c r="G4" s="305"/>
      <c r="H4" s="305"/>
      <c r="I4" s="305"/>
      <c r="J4" s="305"/>
      <c r="K4" s="306"/>
    </row>
    <row r="5" s="1" customFormat="1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s="1" customFormat="1" ht="15" customHeight="1">
      <c r="B6" s="304"/>
      <c r="C6" s="308" t="s">
        <v>769</v>
      </c>
      <c r="D6" s="308"/>
      <c r="E6" s="308"/>
      <c r="F6" s="308"/>
      <c r="G6" s="308"/>
      <c r="H6" s="308"/>
      <c r="I6" s="308"/>
      <c r="J6" s="308"/>
      <c r="K6" s="306"/>
    </row>
    <row r="7" s="1" customFormat="1" ht="15" customHeight="1">
      <c r="B7" s="309"/>
      <c r="C7" s="308" t="s">
        <v>770</v>
      </c>
      <c r="D7" s="308"/>
      <c r="E7" s="308"/>
      <c r="F7" s="308"/>
      <c r="G7" s="308"/>
      <c r="H7" s="308"/>
      <c r="I7" s="308"/>
      <c r="J7" s="308"/>
      <c r="K7" s="306"/>
    </row>
    <row r="8" s="1" customFormat="1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s="1" customFormat="1" ht="15" customHeight="1">
      <c r="B9" s="309"/>
      <c r="C9" s="308" t="s">
        <v>771</v>
      </c>
      <c r="D9" s="308"/>
      <c r="E9" s="308"/>
      <c r="F9" s="308"/>
      <c r="G9" s="308"/>
      <c r="H9" s="308"/>
      <c r="I9" s="308"/>
      <c r="J9" s="308"/>
      <c r="K9" s="306"/>
    </row>
    <row r="10" s="1" customFormat="1" ht="15" customHeight="1">
      <c r="B10" s="309"/>
      <c r="C10" s="308"/>
      <c r="D10" s="308" t="s">
        <v>772</v>
      </c>
      <c r="E10" s="308"/>
      <c r="F10" s="308"/>
      <c r="G10" s="308"/>
      <c r="H10" s="308"/>
      <c r="I10" s="308"/>
      <c r="J10" s="308"/>
      <c r="K10" s="306"/>
    </row>
    <row r="11" s="1" customFormat="1" ht="15" customHeight="1">
      <c r="B11" s="309"/>
      <c r="C11" s="310"/>
      <c r="D11" s="308" t="s">
        <v>773</v>
      </c>
      <c r="E11" s="308"/>
      <c r="F11" s="308"/>
      <c r="G11" s="308"/>
      <c r="H11" s="308"/>
      <c r="I11" s="308"/>
      <c r="J11" s="308"/>
      <c r="K11" s="306"/>
    </row>
    <row r="12" s="1" customFormat="1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s="1" customFormat="1" ht="15" customHeight="1">
      <c r="B13" s="309"/>
      <c r="C13" s="310"/>
      <c r="D13" s="311" t="s">
        <v>774</v>
      </c>
      <c r="E13" s="308"/>
      <c r="F13" s="308"/>
      <c r="G13" s="308"/>
      <c r="H13" s="308"/>
      <c r="I13" s="308"/>
      <c r="J13" s="308"/>
      <c r="K13" s="306"/>
    </row>
    <row r="14" s="1" customFormat="1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s="1" customFormat="1" ht="15" customHeight="1">
      <c r="B15" s="309"/>
      <c r="C15" s="310"/>
      <c r="D15" s="308" t="s">
        <v>775</v>
      </c>
      <c r="E15" s="308"/>
      <c r="F15" s="308"/>
      <c r="G15" s="308"/>
      <c r="H15" s="308"/>
      <c r="I15" s="308"/>
      <c r="J15" s="308"/>
      <c r="K15" s="306"/>
    </row>
    <row r="16" s="1" customFormat="1" ht="15" customHeight="1">
      <c r="B16" s="309"/>
      <c r="C16" s="310"/>
      <c r="D16" s="308" t="s">
        <v>776</v>
      </c>
      <c r="E16" s="308"/>
      <c r="F16" s="308"/>
      <c r="G16" s="308"/>
      <c r="H16" s="308"/>
      <c r="I16" s="308"/>
      <c r="J16" s="308"/>
      <c r="K16" s="306"/>
    </row>
    <row r="17" s="1" customFormat="1" ht="15" customHeight="1">
      <c r="B17" s="309"/>
      <c r="C17" s="310"/>
      <c r="D17" s="308" t="s">
        <v>777</v>
      </c>
      <c r="E17" s="308"/>
      <c r="F17" s="308"/>
      <c r="G17" s="308"/>
      <c r="H17" s="308"/>
      <c r="I17" s="308"/>
      <c r="J17" s="308"/>
      <c r="K17" s="306"/>
    </row>
    <row r="18" s="1" customFormat="1" ht="15" customHeight="1">
      <c r="B18" s="309"/>
      <c r="C18" s="310"/>
      <c r="D18" s="310"/>
      <c r="E18" s="312" t="s">
        <v>74</v>
      </c>
      <c r="F18" s="308" t="s">
        <v>778</v>
      </c>
      <c r="G18" s="308"/>
      <c r="H18" s="308"/>
      <c r="I18" s="308"/>
      <c r="J18" s="308"/>
      <c r="K18" s="306"/>
    </row>
    <row r="19" s="1" customFormat="1" ht="15" customHeight="1">
      <c r="B19" s="309"/>
      <c r="C19" s="310"/>
      <c r="D19" s="310"/>
      <c r="E19" s="312" t="s">
        <v>779</v>
      </c>
      <c r="F19" s="308" t="s">
        <v>780</v>
      </c>
      <c r="G19" s="308"/>
      <c r="H19" s="308"/>
      <c r="I19" s="308"/>
      <c r="J19" s="308"/>
      <c r="K19" s="306"/>
    </row>
    <row r="20" s="1" customFormat="1" ht="15" customHeight="1">
      <c r="B20" s="309"/>
      <c r="C20" s="310"/>
      <c r="D20" s="310"/>
      <c r="E20" s="312" t="s">
        <v>781</v>
      </c>
      <c r="F20" s="308" t="s">
        <v>782</v>
      </c>
      <c r="G20" s="308"/>
      <c r="H20" s="308"/>
      <c r="I20" s="308"/>
      <c r="J20" s="308"/>
      <c r="K20" s="306"/>
    </row>
    <row r="21" s="1" customFormat="1" ht="15" customHeight="1">
      <c r="B21" s="309"/>
      <c r="C21" s="310"/>
      <c r="D21" s="310"/>
      <c r="E21" s="312" t="s">
        <v>783</v>
      </c>
      <c r="F21" s="308" t="s">
        <v>784</v>
      </c>
      <c r="G21" s="308"/>
      <c r="H21" s="308"/>
      <c r="I21" s="308"/>
      <c r="J21" s="308"/>
      <c r="K21" s="306"/>
    </row>
    <row r="22" s="1" customFormat="1" ht="15" customHeight="1">
      <c r="B22" s="309"/>
      <c r="C22" s="310"/>
      <c r="D22" s="310"/>
      <c r="E22" s="312" t="s">
        <v>785</v>
      </c>
      <c r="F22" s="308" t="s">
        <v>786</v>
      </c>
      <c r="G22" s="308"/>
      <c r="H22" s="308"/>
      <c r="I22" s="308"/>
      <c r="J22" s="308"/>
      <c r="K22" s="306"/>
    </row>
    <row r="23" s="1" customFormat="1" ht="15" customHeight="1">
      <c r="B23" s="309"/>
      <c r="C23" s="310"/>
      <c r="D23" s="310"/>
      <c r="E23" s="312" t="s">
        <v>81</v>
      </c>
      <c r="F23" s="308" t="s">
        <v>787</v>
      </c>
      <c r="G23" s="308"/>
      <c r="H23" s="308"/>
      <c r="I23" s="308"/>
      <c r="J23" s="308"/>
      <c r="K23" s="306"/>
    </row>
    <row r="24" s="1" customFormat="1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s="1" customFormat="1" ht="15" customHeight="1">
      <c r="B25" s="309"/>
      <c r="C25" s="308" t="s">
        <v>788</v>
      </c>
      <c r="D25" s="308"/>
      <c r="E25" s="308"/>
      <c r="F25" s="308"/>
      <c r="G25" s="308"/>
      <c r="H25" s="308"/>
      <c r="I25" s="308"/>
      <c r="J25" s="308"/>
      <c r="K25" s="306"/>
    </row>
    <row r="26" s="1" customFormat="1" ht="15" customHeight="1">
      <c r="B26" s="309"/>
      <c r="C26" s="308" t="s">
        <v>789</v>
      </c>
      <c r="D26" s="308"/>
      <c r="E26" s="308"/>
      <c r="F26" s="308"/>
      <c r="G26" s="308"/>
      <c r="H26" s="308"/>
      <c r="I26" s="308"/>
      <c r="J26" s="308"/>
      <c r="K26" s="306"/>
    </row>
    <row r="27" s="1" customFormat="1" ht="15" customHeight="1">
      <c r="B27" s="309"/>
      <c r="C27" s="308"/>
      <c r="D27" s="308" t="s">
        <v>790</v>
      </c>
      <c r="E27" s="308"/>
      <c r="F27" s="308"/>
      <c r="G27" s="308"/>
      <c r="H27" s="308"/>
      <c r="I27" s="308"/>
      <c r="J27" s="308"/>
      <c r="K27" s="306"/>
    </row>
    <row r="28" s="1" customFormat="1" ht="15" customHeight="1">
      <c r="B28" s="309"/>
      <c r="C28" s="310"/>
      <c r="D28" s="308" t="s">
        <v>791</v>
      </c>
      <c r="E28" s="308"/>
      <c r="F28" s="308"/>
      <c r="G28" s="308"/>
      <c r="H28" s="308"/>
      <c r="I28" s="308"/>
      <c r="J28" s="308"/>
      <c r="K28" s="306"/>
    </row>
    <row r="29" s="1" customFormat="1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s="1" customFormat="1" ht="15" customHeight="1">
      <c r="B30" s="309"/>
      <c r="C30" s="310"/>
      <c r="D30" s="308" t="s">
        <v>792</v>
      </c>
      <c r="E30" s="308"/>
      <c r="F30" s="308"/>
      <c r="G30" s="308"/>
      <c r="H30" s="308"/>
      <c r="I30" s="308"/>
      <c r="J30" s="308"/>
      <c r="K30" s="306"/>
    </row>
    <row r="31" s="1" customFormat="1" ht="15" customHeight="1">
      <c r="B31" s="309"/>
      <c r="C31" s="310"/>
      <c r="D31" s="308" t="s">
        <v>793</v>
      </c>
      <c r="E31" s="308"/>
      <c r="F31" s="308"/>
      <c r="G31" s="308"/>
      <c r="H31" s="308"/>
      <c r="I31" s="308"/>
      <c r="J31" s="308"/>
      <c r="K31" s="306"/>
    </row>
    <row r="32" s="1" customFormat="1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s="1" customFormat="1" ht="15" customHeight="1">
      <c r="B33" s="309"/>
      <c r="C33" s="310"/>
      <c r="D33" s="308" t="s">
        <v>794</v>
      </c>
      <c r="E33" s="308"/>
      <c r="F33" s="308"/>
      <c r="G33" s="308"/>
      <c r="H33" s="308"/>
      <c r="I33" s="308"/>
      <c r="J33" s="308"/>
      <c r="K33" s="306"/>
    </row>
    <row r="34" s="1" customFormat="1" ht="15" customHeight="1">
      <c r="B34" s="309"/>
      <c r="C34" s="310"/>
      <c r="D34" s="308" t="s">
        <v>795</v>
      </c>
      <c r="E34" s="308"/>
      <c r="F34" s="308"/>
      <c r="G34" s="308"/>
      <c r="H34" s="308"/>
      <c r="I34" s="308"/>
      <c r="J34" s="308"/>
      <c r="K34" s="306"/>
    </row>
    <row r="35" s="1" customFormat="1" ht="15" customHeight="1">
      <c r="B35" s="309"/>
      <c r="C35" s="310"/>
      <c r="D35" s="308" t="s">
        <v>796</v>
      </c>
      <c r="E35" s="308"/>
      <c r="F35" s="308"/>
      <c r="G35" s="308"/>
      <c r="H35" s="308"/>
      <c r="I35" s="308"/>
      <c r="J35" s="308"/>
      <c r="K35" s="306"/>
    </row>
    <row r="36" s="1" customFormat="1" ht="15" customHeight="1">
      <c r="B36" s="309"/>
      <c r="C36" s="310"/>
      <c r="D36" s="308"/>
      <c r="E36" s="311" t="s">
        <v>111</v>
      </c>
      <c r="F36" s="308"/>
      <c r="G36" s="308" t="s">
        <v>797</v>
      </c>
      <c r="H36" s="308"/>
      <c r="I36" s="308"/>
      <c r="J36" s="308"/>
      <c r="K36" s="306"/>
    </row>
    <row r="37" s="1" customFormat="1" ht="30.75" customHeight="1">
      <c r="B37" s="309"/>
      <c r="C37" s="310"/>
      <c r="D37" s="308"/>
      <c r="E37" s="311" t="s">
        <v>798</v>
      </c>
      <c r="F37" s="308"/>
      <c r="G37" s="308" t="s">
        <v>799</v>
      </c>
      <c r="H37" s="308"/>
      <c r="I37" s="308"/>
      <c r="J37" s="308"/>
      <c r="K37" s="306"/>
    </row>
    <row r="38" s="1" customFormat="1" ht="15" customHeight="1">
      <c r="B38" s="309"/>
      <c r="C38" s="310"/>
      <c r="D38" s="308"/>
      <c r="E38" s="311" t="s">
        <v>50</v>
      </c>
      <c r="F38" s="308"/>
      <c r="G38" s="308" t="s">
        <v>800</v>
      </c>
      <c r="H38" s="308"/>
      <c r="I38" s="308"/>
      <c r="J38" s="308"/>
      <c r="K38" s="306"/>
    </row>
    <row r="39" s="1" customFormat="1" ht="15" customHeight="1">
      <c r="B39" s="309"/>
      <c r="C39" s="310"/>
      <c r="D39" s="308"/>
      <c r="E39" s="311" t="s">
        <v>51</v>
      </c>
      <c r="F39" s="308"/>
      <c r="G39" s="308" t="s">
        <v>801</v>
      </c>
      <c r="H39" s="308"/>
      <c r="I39" s="308"/>
      <c r="J39" s="308"/>
      <c r="K39" s="306"/>
    </row>
    <row r="40" s="1" customFormat="1" ht="15" customHeight="1">
      <c r="B40" s="309"/>
      <c r="C40" s="310"/>
      <c r="D40" s="308"/>
      <c r="E40" s="311" t="s">
        <v>112</v>
      </c>
      <c r="F40" s="308"/>
      <c r="G40" s="308" t="s">
        <v>802</v>
      </c>
      <c r="H40" s="308"/>
      <c r="I40" s="308"/>
      <c r="J40" s="308"/>
      <c r="K40" s="306"/>
    </row>
    <row r="41" s="1" customFormat="1" ht="15" customHeight="1">
      <c r="B41" s="309"/>
      <c r="C41" s="310"/>
      <c r="D41" s="308"/>
      <c r="E41" s="311" t="s">
        <v>113</v>
      </c>
      <c r="F41" s="308"/>
      <c r="G41" s="308" t="s">
        <v>803</v>
      </c>
      <c r="H41" s="308"/>
      <c r="I41" s="308"/>
      <c r="J41" s="308"/>
      <c r="K41" s="306"/>
    </row>
    <row r="42" s="1" customFormat="1" ht="15" customHeight="1">
      <c r="B42" s="309"/>
      <c r="C42" s="310"/>
      <c r="D42" s="308"/>
      <c r="E42" s="311" t="s">
        <v>804</v>
      </c>
      <c r="F42" s="308"/>
      <c r="G42" s="308" t="s">
        <v>805</v>
      </c>
      <c r="H42" s="308"/>
      <c r="I42" s="308"/>
      <c r="J42" s="308"/>
      <c r="K42" s="306"/>
    </row>
    <row r="43" s="1" customFormat="1" ht="15" customHeight="1">
      <c r="B43" s="309"/>
      <c r="C43" s="310"/>
      <c r="D43" s="308"/>
      <c r="E43" s="311"/>
      <c r="F43" s="308"/>
      <c r="G43" s="308" t="s">
        <v>806</v>
      </c>
      <c r="H43" s="308"/>
      <c r="I43" s="308"/>
      <c r="J43" s="308"/>
      <c r="K43" s="306"/>
    </row>
    <row r="44" s="1" customFormat="1" ht="15" customHeight="1">
      <c r="B44" s="309"/>
      <c r="C44" s="310"/>
      <c r="D44" s="308"/>
      <c r="E44" s="311" t="s">
        <v>807</v>
      </c>
      <c r="F44" s="308"/>
      <c r="G44" s="308" t="s">
        <v>808</v>
      </c>
      <c r="H44" s="308"/>
      <c r="I44" s="308"/>
      <c r="J44" s="308"/>
      <c r="K44" s="306"/>
    </row>
    <row r="45" s="1" customFormat="1" ht="15" customHeight="1">
      <c r="B45" s="309"/>
      <c r="C45" s="310"/>
      <c r="D45" s="308"/>
      <c r="E45" s="311" t="s">
        <v>115</v>
      </c>
      <c r="F45" s="308"/>
      <c r="G45" s="308" t="s">
        <v>809</v>
      </c>
      <c r="H45" s="308"/>
      <c r="I45" s="308"/>
      <c r="J45" s="308"/>
      <c r="K45" s="306"/>
    </row>
    <row r="46" s="1" customFormat="1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s="1" customFormat="1" ht="15" customHeight="1">
      <c r="B47" s="309"/>
      <c r="C47" s="310"/>
      <c r="D47" s="308" t="s">
        <v>810</v>
      </c>
      <c r="E47" s="308"/>
      <c r="F47" s="308"/>
      <c r="G47" s="308"/>
      <c r="H47" s="308"/>
      <c r="I47" s="308"/>
      <c r="J47" s="308"/>
      <c r="K47" s="306"/>
    </row>
    <row r="48" s="1" customFormat="1" ht="15" customHeight="1">
      <c r="B48" s="309"/>
      <c r="C48" s="310"/>
      <c r="D48" s="310"/>
      <c r="E48" s="308" t="s">
        <v>811</v>
      </c>
      <c r="F48" s="308"/>
      <c r="G48" s="308"/>
      <c r="H48" s="308"/>
      <c r="I48" s="308"/>
      <c r="J48" s="308"/>
      <c r="K48" s="306"/>
    </row>
    <row r="49" s="1" customFormat="1" ht="15" customHeight="1">
      <c r="B49" s="309"/>
      <c r="C49" s="310"/>
      <c r="D49" s="310"/>
      <c r="E49" s="308" t="s">
        <v>812</v>
      </c>
      <c r="F49" s="308"/>
      <c r="G49" s="308"/>
      <c r="H49" s="308"/>
      <c r="I49" s="308"/>
      <c r="J49" s="308"/>
      <c r="K49" s="306"/>
    </row>
    <row r="50" s="1" customFormat="1" ht="15" customHeight="1">
      <c r="B50" s="309"/>
      <c r="C50" s="310"/>
      <c r="D50" s="310"/>
      <c r="E50" s="308" t="s">
        <v>813</v>
      </c>
      <c r="F50" s="308"/>
      <c r="G50" s="308"/>
      <c r="H50" s="308"/>
      <c r="I50" s="308"/>
      <c r="J50" s="308"/>
      <c r="K50" s="306"/>
    </row>
    <row r="51" s="1" customFormat="1" ht="15" customHeight="1">
      <c r="B51" s="309"/>
      <c r="C51" s="310"/>
      <c r="D51" s="308" t="s">
        <v>814</v>
      </c>
      <c r="E51" s="308"/>
      <c r="F51" s="308"/>
      <c r="G51" s="308"/>
      <c r="H51" s="308"/>
      <c r="I51" s="308"/>
      <c r="J51" s="308"/>
      <c r="K51" s="306"/>
    </row>
    <row r="52" s="1" customFormat="1" ht="25.5" customHeight="1">
      <c r="B52" s="304"/>
      <c r="C52" s="305" t="s">
        <v>815</v>
      </c>
      <c r="D52" s="305"/>
      <c r="E52" s="305"/>
      <c r="F52" s="305"/>
      <c r="G52" s="305"/>
      <c r="H52" s="305"/>
      <c r="I52" s="305"/>
      <c r="J52" s="305"/>
      <c r="K52" s="306"/>
    </row>
    <row r="53" s="1" customFormat="1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s="1" customFormat="1" ht="15" customHeight="1">
      <c r="B54" s="304"/>
      <c r="C54" s="308" t="s">
        <v>816</v>
      </c>
      <c r="D54" s="308"/>
      <c r="E54" s="308"/>
      <c r="F54" s="308"/>
      <c r="G54" s="308"/>
      <c r="H54" s="308"/>
      <c r="I54" s="308"/>
      <c r="J54" s="308"/>
      <c r="K54" s="306"/>
    </row>
    <row r="55" s="1" customFormat="1" ht="15" customHeight="1">
      <c r="B55" s="304"/>
      <c r="C55" s="308" t="s">
        <v>817</v>
      </c>
      <c r="D55" s="308"/>
      <c r="E55" s="308"/>
      <c r="F55" s="308"/>
      <c r="G55" s="308"/>
      <c r="H55" s="308"/>
      <c r="I55" s="308"/>
      <c r="J55" s="308"/>
      <c r="K55" s="306"/>
    </row>
    <row r="56" s="1" customFormat="1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s="1" customFormat="1" ht="15" customHeight="1">
      <c r="B57" s="304"/>
      <c r="C57" s="308" t="s">
        <v>818</v>
      </c>
      <c r="D57" s="308"/>
      <c r="E57" s="308"/>
      <c r="F57" s="308"/>
      <c r="G57" s="308"/>
      <c r="H57" s="308"/>
      <c r="I57" s="308"/>
      <c r="J57" s="308"/>
      <c r="K57" s="306"/>
    </row>
    <row r="58" s="1" customFormat="1" ht="15" customHeight="1">
      <c r="B58" s="304"/>
      <c r="C58" s="310"/>
      <c r="D58" s="308" t="s">
        <v>819</v>
      </c>
      <c r="E58" s="308"/>
      <c r="F58" s="308"/>
      <c r="G58" s="308"/>
      <c r="H58" s="308"/>
      <c r="I58" s="308"/>
      <c r="J58" s="308"/>
      <c r="K58" s="306"/>
    </row>
    <row r="59" s="1" customFormat="1" ht="15" customHeight="1">
      <c r="B59" s="304"/>
      <c r="C59" s="310"/>
      <c r="D59" s="308" t="s">
        <v>820</v>
      </c>
      <c r="E59" s="308"/>
      <c r="F59" s="308"/>
      <c r="G59" s="308"/>
      <c r="H59" s="308"/>
      <c r="I59" s="308"/>
      <c r="J59" s="308"/>
      <c r="K59" s="306"/>
    </row>
    <row r="60" s="1" customFormat="1" ht="15" customHeight="1">
      <c r="B60" s="304"/>
      <c r="C60" s="310"/>
      <c r="D60" s="308" t="s">
        <v>821</v>
      </c>
      <c r="E60" s="308"/>
      <c r="F60" s="308"/>
      <c r="G60" s="308"/>
      <c r="H60" s="308"/>
      <c r="I60" s="308"/>
      <c r="J60" s="308"/>
      <c r="K60" s="306"/>
    </row>
    <row r="61" s="1" customFormat="1" ht="15" customHeight="1">
      <c r="B61" s="304"/>
      <c r="C61" s="310"/>
      <c r="D61" s="308" t="s">
        <v>822</v>
      </c>
      <c r="E61" s="308"/>
      <c r="F61" s="308"/>
      <c r="G61" s="308"/>
      <c r="H61" s="308"/>
      <c r="I61" s="308"/>
      <c r="J61" s="308"/>
      <c r="K61" s="306"/>
    </row>
    <row r="62" s="1" customFormat="1" ht="15" customHeight="1">
      <c r="B62" s="304"/>
      <c r="C62" s="310"/>
      <c r="D62" s="313" t="s">
        <v>823</v>
      </c>
      <c r="E62" s="313"/>
      <c r="F62" s="313"/>
      <c r="G62" s="313"/>
      <c r="H62" s="313"/>
      <c r="I62" s="313"/>
      <c r="J62" s="313"/>
      <c r="K62" s="306"/>
    </row>
    <row r="63" s="1" customFormat="1" ht="15" customHeight="1">
      <c r="B63" s="304"/>
      <c r="C63" s="310"/>
      <c r="D63" s="308" t="s">
        <v>824</v>
      </c>
      <c r="E63" s="308"/>
      <c r="F63" s="308"/>
      <c r="G63" s="308"/>
      <c r="H63" s="308"/>
      <c r="I63" s="308"/>
      <c r="J63" s="308"/>
      <c r="K63" s="306"/>
    </row>
    <row r="64" s="1" customFormat="1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s="1" customFormat="1" ht="15" customHeight="1">
      <c r="B65" s="304"/>
      <c r="C65" s="310"/>
      <c r="D65" s="308" t="s">
        <v>825</v>
      </c>
      <c r="E65" s="308"/>
      <c r="F65" s="308"/>
      <c r="G65" s="308"/>
      <c r="H65" s="308"/>
      <c r="I65" s="308"/>
      <c r="J65" s="308"/>
      <c r="K65" s="306"/>
    </row>
    <row r="66" s="1" customFormat="1" ht="15" customHeight="1">
      <c r="B66" s="304"/>
      <c r="C66" s="310"/>
      <c r="D66" s="313" t="s">
        <v>826</v>
      </c>
      <c r="E66" s="313"/>
      <c r="F66" s="313"/>
      <c r="G66" s="313"/>
      <c r="H66" s="313"/>
      <c r="I66" s="313"/>
      <c r="J66" s="313"/>
      <c r="K66" s="306"/>
    </row>
    <row r="67" s="1" customFormat="1" ht="15" customHeight="1">
      <c r="B67" s="304"/>
      <c r="C67" s="310"/>
      <c r="D67" s="308" t="s">
        <v>827</v>
      </c>
      <c r="E67" s="308"/>
      <c r="F67" s="308"/>
      <c r="G67" s="308"/>
      <c r="H67" s="308"/>
      <c r="I67" s="308"/>
      <c r="J67" s="308"/>
      <c r="K67" s="306"/>
    </row>
    <row r="68" s="1" customFormat="1" ht="15" customHeight="1">
      <c r="B68" s="304"/>
      <c r="C68" s="310"/>
      <c r="D68" s="308" t="s">
        <v>828</v>
      </c>
      <c r="E68" s="308"/>
      <c r="F68" s="308"/>
      <c r="G68" s="308"/>
      <c r="H68" s="308"/>
      <c r="I68" s="308"/>
      <c r="J68" s="308"/>
      <c r="K68" s="306"/>
    </row>
    <row r="69" s="1" customFormat="1" ht="15" customHeight="1">
      <c r="B69" s="304"/>
      <c r="C69" s="310"/>
      <c r="D69" s="308" t="s">
        <v>829</v>
      </c>
      <c r="E69" s="308"/>
      <c r="F69" s="308"/>
      <c r="G69" s="308"/>
      <c r="H69" s="308"/>
      <c r="I69" s="308"/>
      <c r="J69" s="308"/>
      <c r="K69" s="306"/>
    </row>
    <row r="70" s="1" customFormat="1" ht="15" customHeight="1">
      <c r="B70" s="304"/>
      <c r="C70" s="310"/>
      <c r="D70" s="308" t="s">
        <v>830</v>
      </c>
      <c r="E70" s="308"/>
      <c r="F70" s="308"/>
      <c r="G70" s="308"/>
      <c r="H70" s="308"/>
      <c r="I70" s="308"/>
      <c r="J70" s="308"/>
      <c r="K70" s="306"/>
    </row>
    <row r="71" s="1" customFormat="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s="1" customFormat="1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s="1" customFormat="1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s="1" customFormat="1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s="1" customFormat="1" ht="45" customHeight="1">
      <c r="B75" s="323"/>
      <c r="C75" s="324" t="s">
        <v>831</v>
      </c>
      <c r="D75" s="324"/>
      <c r="E75" s="324"/>
      <c r="F75" s="324"/>
      <c r="G75" s="324"/>
      <c r="H75" s="324"/>
      <c r="I75" s="324"/>
      <c r="J75" s="324"/>
      <c r="K75" s="325"/>
    </row>
    <row r="76" s="1" customFormat="1" ht="17.25" customHeight="1">
      <c r="B76" s="323"/>
      <c r="C76" s="326" t="s">
        <v>832</v>
      </c>
      <c r="D76" s="326"/>
      <c r="E76" s="326"/>
      <c r="F76" s="326" t="s">
        <v>833</v>
      </c>
      <c r="G76" s="327"/>
      <c r="H76" s="326" t="s">
        <v>51</v>
      </c>
      <c r="I76" s="326" t="s">
        <v>54</v>
      </c>
      <c r="J76" s="326" t="s">
        <v>834</v>
      </c>
      <c r="K76" s="325"/>
    </row>
    <row r="77" s="1" customFormat="1" ht="17.25" customHeight="1">
      <c r="B77" s="323"/>
      <c r="C77" s="328" t="s">
        <v>835</v>
      </c>
      <c r="D77" s="328"/>
      <c r="E77" s="328"/>
      <c r="F77" s="329" t="s">
        <v>836</v>
      </c>
      <c r="G77" s="330"/>
      <c r="H77" s="328"/>
      <c r="I77" s="328"/>
      <c r="J77" s="328" t="s">
        <v>837</v>
      </c>
      <c r="K77" s="325"/>
    </row>
    <row r="78" s="1" customFormat="1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s="1" customFormat="1" ht="15" customHeight="1">
      <c r="B79" s="323"/>
      <c r="C79" s="311" t="s">
        <v>50</v>
      </c>
      <c r="D79" s="333"/>
      <c r="E79" s="333"/>
      <c r="F79" s="334" t="s">
        <v>838</v>
      </c>
      <c r="G79" s="335"/>
      <c r="H79" s="311" t="s">
        <v>839</v>
      </c>
      <c r="I79" s="311" t="s">
        <v>840</v>
      </c>
      <c r="J79" s="311">
        <v>20</v>
      </c>
      <c r="K79" s="325"/>
    </row>
    <row r="80" s="1" customFormat="1" ht="15" customHeight="1">
      <c r="B80" s="323"/>
      <c r="C80" s="311" t="s">
        <v>73</v>
      </c>
      <c r="D80" s="311"/>
      <c r="E80" s="311"/>
      <c r="F80" s="334" t="s">
        <v>838</v>
      </c>
      <c r="G80" s="335"/>
      <c r="H80" s="311" t="s">
        <v>841</v>
      </c>
      <c r="I80" s="311" t="s">
        <v>840</v>
      </c>
      <c r="J80" s="311">
        <v>120</v>
      </c>
      <c r="K80" s="325"/>
    </row>
    <row r="81" s="1" customFormat="1" ht="15" customHeight="1">
      <c r="B81" s="336"/>
      <c r="C81" s="311" t="s">
        <v>842</v>
      </c>
      <c r="D81" s="311"/>
      <c r="E81" s="311"/>
      <c r="F81" s="334" t="s">
        <v>843</v>
      </c>
      <c r="G81" s="335"/>
      <c r="H81" s="311" t="s">
        <v>844</v>
      </c>
      <c r="I81" s="311" t="s">
        <v>840</v>
      </c>
      <c r="J81" s="311">
        <v>50</v>
      </c>
      <c r="K81" s="325"/>
    </row>
    <row r="82" s="1" customFormat="1" ht="15" customHeight="1">
      <c r="B82" s="336"/>
      <c r="C82" s="311" t="s">
        <v>845</v>
      </c>
      <c r="D82" s="311"/>
      <c r="E82" s="311"/>
      <c r="F82" s="334" t="s">
        <v>838</v>
      </c>
      <c r="G82" s="335"/>
      <c r="H82" s="311" t="s">
        <v>846</v>
      </c>
      <c r="I82" s="311" t="s">
        <v>847</v>
      </c>
      <c r="J82" s="311"/>
      <c r="K82" s="325"/>
    </row>
    <row r="83" s="1" customFormat="1" ht="15" customHeight="1">
      <c r="B83" s="336"/>
      <c r="C83" s="337" t="s">
        <v>848</v>
      </c>
      <c r="D83" s="337"/>
      <c r="E83" s="337"/>
      <c r="F83" s="338" t="s">
        <v>843</v>
      </c>
      <c r="G83" s="337"/>
      <c r="H83" s="337" t="s">
        <v>849</v>
      </c>
      <c r="I83" s="337" t="s">
        <v>840</v>
      </c>
      <c r="J83" s="337">
        <v>15</v>
      </c>
      <c r="K83" s="325"/>
    </row>
    <row r="84" s="1" customFormat="1" ht="15" customHeight="1">
      <c r="B84" s="336"/>
      <c r="C84" s="337" t="s">
        <v>850</v>
      </c>
      <c r="D84" s="337"/>
      <c r="E84" s="337"/>
      <c r="F84" s="338" t="s">
        <v>843</v>
      </c>
      <c r="G84" s="337"/>
      <c r="H84" s="337" t="s">
        <v>851</v>
      </c>
      <c r="I84" s="337" t="s">
        <v>840</v>
      </c>
      <c r="J84" s="337">
        <v>15</v>
      </c>
      <c r="K84" s="325"/>
    </row>
    <row r="85" s="1" customFormat="1" ht="15" customHeight="1">
      <c r="B85" s="336"/>
      <c r="C85" s="337" t="s">
        <v>852</v>
      </c>
      <c r="D85" s="337"/>
      <c r="E85" s="337"/>
      <c r="F85" s="338" t="s">
        <v>843</v>
      </c>
      <c r="G85" s="337"/>
      <c r="H85" s="337" t="s">
        <v>853</v>
      </c>
      <c r="I85" s="337" t="s">
        <v>840</v>
      </c>
      <c r="J85" s="337">
        <v>20</v>
      </c>
      <c r="K85" s="325"/>
    </row>
    <row r="86" s="1" customFormat="1" ht="15" customHeight="1">
      <c r="B86" s="336"/>
      <c r="C86" s="337" t="s">
        <v>854</v>
      </c>
      <c r="D86" s="337"/>
      <c r="E86" s="337"/>
      <c r="F86" s="338" t="s">
        <v>843</v>
      </c>
      <c r="G86" s="337"/>
      <c r="H86" s="337" t="s">
        <v>855</v>
      </c>
      <c r="I86" s="337" t="s">
        <v>840</v>
      </c>
      <c r="J86" s="337">
        <v>20</v>
      </c>
      <c r="K86" s="325"/>
    </row>
    <row r="87" s="1" customFormat="1" ht="15" customHeight="1">
      <c r="B87" s="336"/>
      <c r="C87" s="311" t="s">
        <v>856</v>
      </c>
      <c r="D87" s="311"/>
      <c r="E87" s="311"/>
      <c r="F87" s="334" t="s">
        <v>843</v>
      </c>
      <c r="G87" s="335"/>
      <c r="H87" s="311" t="s">
        <v>857</v>
      </c>
      <c r="I87" s="311" t="s">
        <v>840</v>
      </c>
      <c r="J87" s="311">
        <v>50</v>
      </c>
      <c r="K87" s="325"/>
    </row>
    <row r="88" s="1" customFormat="1" ht="15" customHeight="1">
      <c r="B88" s="336"/>
      <c r="C88" s="311" t="s">
        <v>858</v>
      </c>
      <c r="D88" s="311"/>
      <c r="E88" s="311"/>
      <c r="F88" s="334" t="s">
        <v>843</v>
      </c>
      <c r="G88" s="335"/>
      <c r="H88" s="311" t="s">
        <v>859</v>
      </c>
      <c r="I88" s="311" t="s">
        <v>840</v>
      </c>
      <c r="J88" s="311">
        <v>20</v>
      </c>
      <c r="K88" s="325"/>
    </row>
    <row r="89" s="1" customFormat="1" ht="15" customHeight="1">
      <c r="B89" s="336"/>
      <c r="C89" s="311" t="s">
        <v>860</v>
      </c>
      <c r="D89" s="311"/>
      <c r="E89" s="311"/>
      <c r="F89" s="334" t="s">
        <v>843</v>
      </c>
      <c r="G89" s="335"/>
      <c r="H89" s="311" t="s">
        <v>861</v>
      </c>
      <c r="I89" s="311" t="s">
        <v>840</v>
      </c>
      <c r="J89" s="311">
        <v>20</v>
      </c>
      <c r="K89" s="325"/>
    </row>
    <row r="90" s="1" customFormat="1" ht="15" customHeight="1">
      <c r="B90" s="336"/>
      <c r="C90" s="311" t="s">
        <v>862</v>
      </c>
      <c r="D90" s="311"/>
      <c r="E90" s="311"/>
      <c r="F90" s="334" t="s">
        <v>843</v>
      </c>
      <c r="G90" s="335"/>
      <c r="H90" s="311" t="s">
        <v>863</v>
      </c>
      <c r="I90" s="311" t="s">
        <v>840</v>
      </c>
      <c r="J90" s="311">
        <v>50</v>
      </c>
      <c r="K90" s="325"/>
    </row>
    <row r="91" s="1" customFormat="1" ht="15" customHeight="1">
      <c r="B91" s="336"/>
      <c r="C91" s="311" t="s">
        <v>864</v>
      </c>
      <c r="D91" s="311"/>
      <c r="E91" s="311"/>
      <c r="F91" s="334" t="s">
        <v>843</v>
      </c>
      <c r="G91" s="335"/>
      <c r="H91" s="311" t="s">
        <v>864</v>
      </c>
      <c r="I91" s="311" t="s">
        <v>840</v>
      </c>
      <c r="J91" s="311">
        <v>50</v>
      </c>
      <c r="K91" s="325"/>
    </row>
    <row r="92" s="1" customFormat="1" ht="15" customHeight="1">
      <c r="B92" s="336"/>
      <c r="C92" s="311" t="s">
        <v>865</v>
      </c>
      <c r="D92" s="311"/>
      <c r="E92" s="311"/>
      <c r="F92" s="334" t="s">
        <v>843</v>
      </c>
      <c r="G92" s="335"/>
      <c r="H92" s="311" t="s">
        <v>866</v>
      </c>
      <c r="I92" s="311" t="s">
        <v>840</v>
      </c>
      <c r="J92" s="311">
        <v>255</v>
      </c>
      <c r="K92" s="325"/>
    </row>
    <row r="93" s="1" customFormat="1" ht="15" customHeight="1">
      <c r="B93" s="336"/>
      <c r="C93" s="311" t="s">
        <v>867</v>
      </c>
      <c r="D93" s="311"/>
      <c r="E93" s="311"/>
      <c r="F93" s="334" t="s">
        <v>838</v>
      </c>
      <c r="G93" s="335"/>
      <c r="H93" s="311" t="s">
        <v>868</v>
      </c>
      <c r="I93" s="311" t="s">
        <v>869</v>
      </c>
      <c r="J93" s="311"/>
      <c r="K93" s="325"/>
    </row>
    <row r="94" s="1" customFormat="1" ht="15" customHeight="1">
      <c r="B94" s="336"/>
      <c r="C94" s="311" t="s">
        <v>870</v>
      </c>
      <c r="D94" s="311"/>
      <c r="E94" s="311"/>
      <c r="F94" s="334" t="s">
        <v>838</v>
      </c>
      <c r="G94" s="335"/>
      <c r="H94" s="311" t="s">
        <v>871</v>
      </c>
      <c r="I94" s="311" t="s">
        <v>872</v>
      </c>
      <c r="J94" s="311"/>
      <c r="K94" s="325"/>
    </row>
    <row r="95" s="1" customFormat="1" ht="15" customHeight="1">
      <c r="B95" s="336"/>
      <c r="C95" s="311" t="s">
        <v>873</v>
      </c>
      <c r="D95" s="311"/>
      <c r="E95" s="311"/>
      <c r="F95" s="334" t="s">
        <v>838</v>
      </c>
      <c r="G95" s="335"/>
      <c r="H95" s="311" t="s">
        <v>873</v>
      </c>
      <c r="I95" s="311" t="s">
        <v>872</v>
      </c>
      <c r="J95" s="311"/>
      <c r="K95" s="325"/>
    </row>
    <row r="96" s="1" customFormat="1" ht="15" customHeight="1">
      <c r="B96" s="336"/>
      <c r="C96" s="311" t="s">
        <v>35</v>
      </c>
      <c r="D96" s="311"/>
      <c r="E96" s="311"/>
      <c r="F96" s="334" t="s">
        <v>838</v>
      </c>
      <c r="G96" s="335"/>
      <c r="H96" s="311" t="s">
        <v>874</v>
      </c>
      <c r="I96" s="311" t="s">
        <v>872</v>
      </c>
      <c r="J96" s="311"/>
      <c r="K96" s="325"/>
    </row>
    <row r="97" s="1" customFormat="1" ht="15" customHeight="1">
      <c r="B97" s="336"/>
      <c r="C97" s="311" t="s">
        <v>45</v>
      </c>
      <c r="D97" s="311"/>
      <c r="E97" s="311"/>
      <c r="F97" s="334" t="s">
        <v>838</v>
      </c>
      <c r="G97" s="335"/>
      <c r="H97" s="311" t="s">
        <v>875</v>
      </c>
      <c r="I97" s="311" t="s">
        <v>872</v>
      </c>
      <c r="J97" s="311"/>
      <c r="K97" s="325"/>
    </row>
    <row r="98" s="1" customFormat="1" ht="15" customHeight="1">
      <c r="B98" s="339"/>
      <c r="C98" s="340"/>
      <c r="D98" s="340"/>
      <c r="E98" s="340"/>
      <c r="F98" s="340"/>
      <c r="G98" s="340"/>
      <c r="H98" s="340"/>
      <c r="I98" s="340"/>
      <c r="J98" s="340"/>
      <c r="K98" s="341"/>
    </row>
    <row r="99" s="1" customFormat="1" ht="18.75" customHeight="1">
      <c r="B99" s="342"/>
      <c r="C99" s="343"/>
      <c r="D99" s="343"/>
      <c r="E99" s="343"/>
      <c r="F99" s="343"/>
      <c r="G99" s="343"/>
      <c r="H99" s="343"/>
      <c r="I99" s="343"/>
      <c r="J99" s="343"/>
      <c r="K99" s="342"/>
    </row>
    <row r="100" s="1" customFormat="1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s="1" customFormat="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s="1" customFormat="1" ht="45" customHeight="1">
      <c r="B102" s="323"/>
      <c r="C102" s="324" t="s">
        <v>876</v>
      </c>
      <c r="D102" s="324"/>
      <c r="E102" s="324"/>
      <c r="F102" s="324"/>
      <c r="G102" s="324"/>
      <c r="H102" s="324"/>
      <c r="I102" s="324"/>
      <c r="J102" s="324"/>
      <c r="K102" s="325"/>
    </row>
    <row r="103" s="1" customFormat="1" ht="17.25" customHeight="1">
      <c r="B103" s="323"/>
      <c r="C103" s="326" t="s">
        <v>832</v>
      </c>
      <c r="D103" s="326"/>
      <c r="E103" s="326"/>
      <c r="F103" s="326" t="s">
        <v>833</v>
      </c>
      <c r="G103" s="327"/>
      <c r="H103" s="326" t="s">
        <v>51</v>
      </c>
      <c r="I103" s="326" t="s">
        <v>54</v>
      </c>
      <c r="J103" s="326" t="s">
        <v>834</v>
      </c>
      <c r="K103" s="325"/>
    </row>
    <row r="104" s="1" customFormat="1" ht="17.25" customHeight="1">
      <c r="B104" s="323"/>
      <c r="C104" s="328" t="s">
        <v>835</v>
      </c>
      <c r="D104" s="328"/>
      <c r="E104" s="328"/>
      <c r="F104" s="329" t="s">
        <v>836</v>
      </c>
      <c r="G104" s="330"/>
      <c r="H104" s="328"/>
      <c r="I104" s="328"/>
      <c r="J104" s="328" t="s">
        <v>837</v>
      </c>
      <c r="K104" s="325"/>
    </row>
    <row r="105" s="1" customFormat="1" ht="5.25" customHeight="1">
      <c r="B105" s="323"/>
      <c r="C105" s="326"/>
      <c r="D105" s="326"/>
      <c r="E105" s="326"/>
      <c r="F105" s="326"/>
      <c r="G105" s="344"/>
      <c r="H105" s="326"/>
      <c r="I105" s="326"/>
      <c r="J105" s="326"/>
      <c r="K105" s="325"/>
    </row>
    <row r="106" s="1" customFormat="1" ht="15" customHeight="1">
      <c r="B106" s="323"/>
      <c r="C106" s="311" t="s">
        <v>50</v>
      </c>
      <c r="D106" s="333"/>
      <c r="E106" s="333"/>
      <c r="F106" s="334" t="s">
        <v>838</v>
      </c>
      <c r="G106" s="311"/>
      <c r="H106" s="311" t="s">
        <v>877</v>
      </c>
      <c r="I106" s="311" t="s">
        <v>840</v>
      </c>
      <c r="J106" s="311">
        <v>20</v>
      </c>
      <c r="K106" s="325"/>
    </row>
    <row r="107" s="1" customFormat="1" ht="15" customHeight="1">
      <c r="B107" s="323"/>
      <c r="C107" s="311" t="s">
        <v>73</v>
      </c>
      <c r="D107" s="311"/>
      <c r="E107" s="311"/>
      <c r="F107" s="334" t="s">
        <v>838</v>
      </c>
      <c r="G107" s="311"/>
      <c r="H107" s="311" t="s">
        <v>877</v>
      </c>
      <c r="I107" s="311" t="s">
        <v>840</v>
      </c>
      <c r="J107" s="311">
        <v>120</v>
      </c>
      <c r="K107" s="325"/>
    </row>
    <row r="108" s="1" customFormat="1" ht="15" customHeight="1">
      <c r="B108" s="336"/>
      <c r="C108" s="311" t="s">
        <v>842</v>
      </c>
      <c r="D108" s="311"/>
      <c r="E108" s="311"/>
      <c r="F108" s="334" t="s">
        <v>843</v>
      </c>
      <c r="G108" s="311"/>
      <c r="H108" s="311" t="s">
        <v>877</v>
      </c>
      <c r="I108" s="311" t="s">
        <v>840</v>
      </c>
      <c r="J108" s="311">
        <v>50</v>
      </c>
      <c r="K108" s="325"/>
    </row>
    <row r="109" s="1" customFormat="1" ht="15" customHeight="1">
      <c r="B109" s="336"/>
      <c r="C109" s="311" t="s">
        <v>845</v>
      </c>
      <c r="D109" s="311"/>
      <c r="E109" s="311"/>
      <c r="F109" s="334" t="s">
        <v>838</v>
      </c>
      <c r="G109" s="311"/>
      <c r="H109" s="311" t="s">
        <v>877</v>
      </c>
      <c r="I109" s="311" t="s">
        <v>847</v>
      </c>
      <c r="J109" s="311"/>
      <c r="K109" s="325"/>
    </row>
    <row r="110" s="1" customFormat="1" ht="15" customHeight="1">
      <c r="B110" s="336"/>
      <c r="C110" s="311" t="s">
        <v>856</v>
      </c>
      <c r="D110" s="311"/>
      <c r="E110" s="311"/>
      <c r="F110" s="334" t="s">
        <v>843</v>
      </c>
      <c r="G110" s="311"/>
      <c r="H110" s="311" t="s">
        <v>877</v>
      </c>
      <c r="I110" s="311" t="s">
        <v>840</v>
      </c>
      <c r="J110" s="311">
        <v>50</v>
      </c>
      <c r="K110" s="325"/>
    </row>
    <row r="111" s="1" customFormat="1" ht="15" customHeight="1">
      <c r="B111" s="336"/>
      <c r="C111" s="311" t="s">
        <v>864</v>
      </c>
      <c r="D111" s="311"/>
      <c r="E111" s="311"/>
      <c r="F111" s="334" t="s">
        <v>843</v>
      </c>
      <c r="G111" s="311"/>
      <c r="H111" s="311" t="s">
        <v>877</v>
      </c>
      <c r="I111" s="311" t="s">
        <v>840</v>
      </c>
      <c r="J111" s="311">
        <v>50</v>
      </c>
      <c r="K111" s="325"/>
    </row>
    <row r="112" s="1" customFormat="1" ht="15" customHeight="1">
      <c r="B112" s="336"/>
      <c r="C112" s="311" t="s">
        <v>862</v>
      </c>
      <c r="D112" s="311"/>
      <c r="E112" s="311"/>
      <c r="F112" s="334" t="s">
        <v>843</v>
      </c>
      <c r="G112" s="311"/>
      <c r="H112" s="311" t="s">
        <v>877</v>
      </c>
      <c r="I112" s="311" t="s">
        <v>840</v>
      </c>
      <c r="J112" s="311">
        <v>50</v>
      </c>
      <c r="K112" s="325"/>
    </row>
    <row r="113" s="1" customFormat="1" ht="15" customHeight="1">
      <c r="B113" s="336"/>
      <c r="C113" s="311" t="s">
        <v>50</v>
      </c>
      <c r="D113" s="311"/>
      <c r="E113" s="311"/>
      <c r="F113" s="334" t="s">
        <v>838</v>
      </c>
      <c r="G113" s="311"/>
      <c r="H113" s="311" t="s">
        <v>878</v>
      </c>
      <c r="I113" s="311" t="s">
        <v>840</v>
      </c>
      <c r="J113" s="311">
        <v>20</v>
      </c>
      <c r="K113" s="325"/>
    </row>
    <row r="114" s="1" customFormat="1" ht="15" customHeight="1">
      <c r="B114" s="336"/>
      <c r="C114" s="311" t="s">
        <v>879</v>
      </c>
      <c r="D114" s="311"/>
      <c r="E114" s="311"/>
      <c r="F114" s="334" t="s">
        <v>838</v>
      </c>
      <c r="G114" s="311"/>
      <c r="H114" s="311" t="s">
        <v>880</v>
      </c>
      <c r="I114" s="311" t="s">
        <v>840</v>
      </c>
      <c r="J114" s="311">
        <v>120</v>
      </c>
      <c r="K114" s="325"/>
    </row>
    <row r="115" s="1" customFormat="1" ht="15" customHeight="1">
      <c r="B115" s="336"/>
      <c r="C115" s="311" t="s">
        <v>35</v>
      </c>
      <c r="D115" s="311"/>
      <c r="E115" s="311"/>
      <c r="F115" s="334" t="s">
        <v>838</v>
      </c>
      <c r="G115" s="311"/>
      <c r="H115" s="311" t="s">
        <v>881</v>
      </c>
      <c r="I115" s="311" t="s">
        <v>872</v>
      </c>
      <c r="J115" s="311"/>
      <c r="K115" s="325"/>
    </row>
    <row r="116" s="1" customFormat="1" ht="15" customHeight="1">
      <c r="B116" s="336"/>
      <c r="C116" s="311" t="s">
        <v>45</v>
      </c>
      <c r="D116" s="311"/>
      <c r="E116" s="311"/>
      <c r="F116" s="334" t="s">
        <v>838</v>
      </c>
      <c r="G116" s="311"/>
      <c r="H116" s="311" t="s">
        <v>882</v>
      </c>
      <c r="I116" s="311" t="s">
        <v>872</v>
      </c>
      <c r="J116" s="311"/>
      <c r="K116" s="325"/>
    </row>
    <row r="117" s="1" customFormat="1" ht="15" customHeight="1">
      <c r="B117" s="336"/>
      <c r="C117" s="311" t="s">
        <v>54</v>
      </c>
      <c r="D117" s="311"/>
      <c r="E117" s="311"/>
      <c r="F117" s="334" t="s">
        <v>838</v>
      </c>
      <c r="G117" s="311"/>
      <c r="H117" s="311" t="s">
        <v>883</v>
      </c>
      <c r="I117" s="311" t="s">
        <v>884</v>
      </c>
      <c r="J117" s="311"/>
      <c r="K117" s="325"/>
    </row>
    <row r="118" s="1" customFormat="1" ht="15" customHeight="1">
      <c r="B118" s="339"/>
      <c r="C118" s="345"/>
      <c r="D118" s="345"/>
      <c r="E118" s="345"/>
      <c r="F118" s="345"/>
      <c r="G118" s="345"/>
      <c r="H118" s="345"/>
      <c r="I118" s="345"/>
      <c r="J118" s="345"/>
      <c r="K118" s="341"/>
    </row>
    <row r="119" s="1" customFormat="1" ht="18.75" customHeight="1">
      <c r="B119" s="346"/>
      <c r="C119" s="347"/>
      <c r="D119" s="347"/>
      <c r="E119" s="347"/>
      <c r="F119" s="348"/>
      <c r="G119" s="347"/>
      <c r="H119" s="347"/>
      <c r="I119" s="347"/>
      <c r="J119" s="347"/>
      <c r="K119" s="346"/>
    </row>
    <row r="120" s="1" customFormat="1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s="1" customFormat="1" ht="7.5" customHeight="1">
      <c r="B121" s="349"/>
      <c r="C121" s="350"/>
      <c r="D121" s="350"/>
      <c r="E121" s="350"/>
      <c r="F121" s="350"/>
      <c r="G121" s="350"/>
      <c r="H121" s="350"/>
      <c r="I121" s="350"/>
      <c r="J121" s="350"/>
      <c r="K121" s="351"/>
    </row>
    <row r="122" s="1" customFormat="1" ht="45" customHeight="1">
      <c r="B122" s="352"/>
      <c r="C122" s="302" t="s">
        <v>885</v>
      </c>
      <c r="D122" s="302"/>
      <c r="E122" s="302"/>
      <c r="F122" s="302"/>
      <c r="G122" s="302"/>
      <c r="H122" s="302"/>
      <c r="I122" s="302"/>
      <c r="J122" s="302"/>
      <c r="K122" s="353"/>
    </row>
    <row r="123" s="1" customFormat="1" ht="17.25" customHeight="1">
      <c r="B123" s="354"/>
      <c r="C123" s="326" t="s">
        <v>832</v>
      </c>
      <c r="D123" s="326"/>
      <c r="E123" s="326"/>
      <c r="F123" s="326" t="s">
        <v>833</v>
      </c>
      <c r="G123" s="327"/>
      <c r="H123" s="326" t="s">
        <v>51</v>
      </c>
      <c r="I123" s="326" t="s">
        <v>54</v>
      </c>
      <c r="J123" s="326" t="s">
        <v>834</v>
      </c>
      <c r="K123" s="355"/>
    </row>
    <row r="124" s="1" customFormat="1" ht="17.25" customHeight="1">
      <c r="B124" s="354"/>
      <c r="C124" s="328" t="s">
        <v>835</v>
      </c>
      <c r="D124" s="328"/>
      <c r="E124" s="328"/>
      <c r="F124" s="329" t="s">
        <v>836</v>
      </c>
      <c r="G124" s="330"/>
      <c r="H124" s="328"/>
      <c r="I124" s="328"/>
      <c r="J124" s="328" t="s">
        <v>837</v>
      </c>
      <c r="K124" s="355"/>
    </row>
    <row r="125" s="1" customFormat="1" ht="5.25" customHeight="1">
      <c r="B125" s="356"/>
      <c r="C125" s="331"/>
      <c r="D125" s="331"/>
      <c r="E125" s="331"/>
      <c r="F125" s="331"/>
      <c r="G125" s="357"/>
      <c r="H125" s="331"/>
      <c r="I125" s="331"/>
      <c r="J125" s="331"/>
      <c r="K125" s="358"/>
    </row>
    <row r="126" s="1" customFormat="1" ht="15" customHeight="1">
      <c r="B126" s="356"/>
      <c r="C126" s="311" t="s">
        <v>73</v>
      </c>
      <c r="D126" s="333"/>
      <c r="E126" s="333"/>
      <c r="F126" s="334" t="s">
        <v>838</v>
      </c>
      <c r="G126" s="311"/>
      <c r="H126" s="311" t="s">
        <v>877</v>
      </c>
      <c r="I126" s="311" t="s">
        <v>840</v>
      </c>
      <c r="J126" s="311">
        <v>120</v>
      </c>
      <c r="K126" s="359"/>
    </row>
    <row r="127" s="1" customFormat="1" ht="15" customHeight="1">
      <c r="B127" s="356"/>
      <c r="C127" s="311" t="s">
        <v>886</v>
      </c>
      <c r="D127" s="311"/>
      <c r="E127" s="311"/>
      <c r="F127" s="334" t="s">
        <v>838</v>
      </c>
      <c r="G127" s="311"/>
      <c r="H127" s="311" t="s">
        <v>887</v>
      </c>
      <c r="I127" s="311" t="s">
        <v>840</v>
      </c>
      <c r="J127" s="311" t="s">
        <v>888</v>
      </c>
      <c r="K127" s="359"/>
    </row>
    <row r="128" s="1" customFormat="1" ht="15" customHeight="1">
      <c r="B128" s="356"/>
      <c r="C128" s="311" t="s">
        <v>81</v>
      </c>
      <c r="D128" s="311"/>
      <c r="E128" s="311"/>
      <c r="F128" s="334" t="s">
        <v>838</v>
      </c>
      <c r="G128" s="311"/>
      <c r="H128" s="311" t="s">
        <v>889</v>
      </c>
      <c r="I128" s="311" t="s">
        <v>840</v>
      </c>
      <c r="J128" s="311" t="s">
        <v>888</v>
      </c>
      <c r="K128" s="359"/>
    </row>
    <row r="129" s="1" customFormat="1" ht="15" customHeight="1">
      <c r="B129" s="356"/>
      <c r="C129" s="311" t="s">
        <v>848</v>
      </c>
      <c r="D129" s="311"/>
      <c r="E129" s="311"/>
      <c r="F129" s="334" t="s">
        <v>843</v>
      </c>
      <c r="G129" s="311"/>
      <c r="H129" s="311" t="s">
        <v>849</v>
      </c>
      <c r="I129" s="311" t="s">
        <v>840</v>
      </c>
      <c r="J129" s="311">
        <v>15</v>
      </c>
      <c r="K129" s="359"/>
    </row>
    <row r="130" s="1" customFormat="1" ht="15" customHeight="1">
      <c r="B130" s="356"/>
      <c r="C130" s="337" t="s">
        <v>850</v>
      </c>
      <c r="D130" s="337"/>
      <c r="E130" s="337"/>
      <c r="F130" s="338" t="s">
        <v>843</v>
      </c>
      <c r="G130" s="337"/>
      <c r="H130" s="337" t="s">
        <v>851</v>
      </c>
      <c r="I130" s="337" t="s">
        <v>840</v>
      </c>
      <c r="J130" s="337">
        <v>15</v>
      </c>
      <c r="K130" s="359"/>
    </row>
    <row r="131" s="1" customFormat="1" ht="15" customHeight="1">
      <c r="B131" s="356"/>
      <c r="C131" s="337" t="s">
        <v>852</v>
      </c>
      <c r="D131" s="337"/>
      <c r="E131" s="337"/>
      <c r="F131" s="338" t="s">
        <v>843</v>
      </c>
      <c r="G131" s="337"/>
      <c r="H131" s="337" t="s">
        <v>853</v>
      </c>
      <c r="I131" s="337" t="s">
        <v>840</v>
      </c>
      <c r="J131" s="337">
        <v>20</v>
      </c>
      <c r="K131" s="359"/>
    </row>
    <row r="132" s="1" customFormat="1" ht="15" customHeight="1">
      <c r="B132" s="356"/>
      <c r="C132" s="337" t="s">
        <v>854</v>
      </c>
      <c r="D132" s="337"/>
      <c r="E132" s="337"/>
      <c r="F132" s="338" t="s">
        <v>843</v>
      </c>
      <c r="G132" s="337"/>
      <c r="H132" s="337" t="s">
        <v>855</v>
      </c>
      <c r="I132" s="337" t="s">
        <v>840</v>
      </c>
      <c r="J132" s="337">
        <v>20</v>
      </c>
      <c r="K132" s="359"/>
    </row>
    <row r="133" s="1" customFormat="1" ht="15" customHeight="1">
      <c r="B133" s="356"/>
      <c r="C133" s="311" t="s">
        <v>842</v>
      </c>
      <c r="D133" s="311"/>
      <c r="E133" s="311"/>
      <c r="F133" s="334" t="s">
        <v>843</v>
      </c>
      <c r="G133" s="311"/>
      <c r="H133" s="311" t="s">
        <v>877</v>
      </c>
      <c r="I133" s="311" t="s">
        <v>840</v>
      </c>
      <c r="J133" s="311">
        <v>50</v>
      </c>
      <c r="K133" s="359"/>
    </row>
    <row r="134" s="1" customFormat="1" ht="15" customHeight="1">
      <c r="B134" s="356"/>
      <c r="C134" s="311" t="s">
        <v>856</v>
      </c>
      <c r="D134" s="311"/>
      <c r="E134" s="311"/>
      <c r="F134" s="334" t="s">
        <v>843</v>
      </c>
      <c r="G134" s="311"/>
      <c r="H134" s="311" t="s">
        <v>877</v>
      </c>
      <c r="I134" s="311" t="s">
        <v>840</v>
      </c>
      <c r="J134" s="311">
        <v>50</v>
      </c>
      <c r="K134" s="359"/>
    </row>
    <row r="135" s="1" customFormat="1" ht="15" customHeight="1">
      <c r="B135" s="356"/>
      <c r="C135" s="311" t="s">
        <v>862</v>
      </c>
      <c r="D135" s="311"/>
      <c r="E135" s="311"/>
      <c r="F135" s="334" t="s">
        <v>843</v>
      </c>
      <c r="G135" s="311"/>
      <c r="H135" s="311" t="s">
        <v>877</v>
      </c>
      <c r="I135" s="311" t="s">
        <v>840</v>
      </c>
      <c r="J135" s="311">
        <v>50</v>
      </c>
      <c r="K135" s="359"/>
    </row>
    <row r="136" s="1" customFormat="1" ht="15" customHeight="1">
      <c r="B136" s="356"/>
      <c r="C136" s="311" t="s">
        <v>864</v>
      </c>
      <c r="D136" s="311"/>
      <c r="E136" s="311"/>
      <c r="F136" s="334" t="s">
        <v>843</v>
      </c>
      <c r="G136" s="311"/>
      <c r="H136" s="311" t="s">
        <v>877</v>
      </c>
      <c r="I136" s="311" t="s">
        <v>840</v>
      </c>
      <c r="J136" s="311">
        <v>50</v>
      </c>
      <c r="K136" s="359"/>
    </row>
    <row r="137" s="1" customFormat="1" ht="15" customHeight="1">
      <c r="B137" s="356"/>
      <c r="C137" s="311" t="s">
        <v>865</v>
      </c>
      <c r="D137" s="311"/>
      <c r="E137" s="311"/>
      <c r="F137" s="334" t="s">
        <v>843</v>
      </c>
      <c r="G137" s="311"/>
      <c r="H137" s="311" t="s">
        <v>890</v>
      </c>
      <c r="I137" s="311" t="s">
        <v>840</v>
      </c>
      <c r="J137" s="311">
        <v>255</v>
      </c>
      <c r="K137" s="359"/>
    </row>
    <row r="138" s="1" customFormat="1" ht="15" customHeight="1">
      <c r="B138" s="356"/>
      <c r="C138" s="311" t="s">
        <v>867</v>
      </c>
      <c r="D138" s="311"/>
      <c r="E138" s="311"/>
      <c r="F138" s="334" t="s">
        <v>838</v>
      </c>
      <c r="G138" s="311"/>
      <c r="H138" s="311" t="s">
        <v>891</v>
      </c>
      <c r="I138" s="311" t="s">
        <v>869</v>
      </c>
      <c r="J138" s="311"/>
      <c r="K138" s="359"/>
    </row>
    <row r="139" s="1" customFormat="1" ht="15" customHeight="1">
      <c r="B139" s="356"/>
      <c r="C139" s="311" t="s">
        <v>870</v>
      </c>
      <c r="D139" s="311"/>
      <c r="E139" s="311"/>
      <c r="F139" s="334" t="s">
        <v>838</v>
      </c>
      <c r="G139" s="311"/>
      <c r="H139" s="311" t="s">
        <v>892</v>
      </c>
      <c r="I139" s="311" t="s">
        <v>872</v>
      </c>
      <c r="J139" s="311"/>
      <c r="K139" s="359"/>
    </row>
    <row r="140" s="1" customFormat="1" ht="15" customHeight="1">
      <c r="B140" s="356"/>
      <c r="C140" s="311" t="s">
        <v>873</v>
      </c>
      <c r="D140" s="311"/>
      <c r="E140" s="311"/>
      <c r="F140" s="334" t="s">
        <v>838</v>
      </c>
      <c r="G140" s="311"/>
      <c r="H140" s="311" t="s">
        <v>873</v>
      </c>
      <c r="I140" s="311" t="s">
        <v>872</v>
      </c>
      <c r="J140" s="311"/>
      <c r="K140" s="359"/>
    </row>
    <row r="141" s="1" customFormat="1" ht="15" customHeight="1">
      <c r="B141" s="356"/>
      <c r="C141" s="311" t="s">
        <v>35</v>
      </c>
      <c r="D141" s="311"/>
      <c r="E141" s="311"/>
      <c r="F141" s="334" t="s">
        <v>838</v>
      </c>
      <c r="G141" s="311"/>
      <c r="H141" s="311" t="s">
        <v>893</v>
      </c>
      <c r="I141" s="311" t="s">
        <v>872</v>
      </c>
      <c r="J141" s="311"/>
      <c r="K141" s="359"/>
    </row>
    <row r="142" s="1" customFormat="1" ht="15" customHeight="1">
      <c r="B142" s="356"/>
      <c r="C142" s="311" t="s">
        <v>894</v>
      </c>
      <c r="D142" s="311"/>
      <c r="E142" s="311"/>
      <c r="F142" s="334" t="s">
        <v>838</v>
      </c>
      <c r="G142" s="311"/>
      <c r="H142" s="311" t="s">
        <v>895</v>
      </c>
      <c r="I142" s="311" t="s">
        <v>872</v>
      </c>
      <c r="J142" s="311"/>
      <c r="K142" s="359"/>
    </row>
    <row r="143" s="1" customFormat="1" ht="15" customHeight="1">
      <c r="B143" s="360"/>
      <c r="C143" s="361"/>
      <c r="D143" s="361"/>
      <c r="E143" s="361"/>
      <c r="F143" s="361"/>
      <c r="G143" s="361"/>
      <c r="H143" s="361"/>
      <c r="I143" s="361"/>
      <c r="J143" s="361"/>
      <c r="K143" s="362"/>
    </row>
    <row r="144" s="1" customFormat="1" ht="18.75" customHeight="1">
      <c r="B144" s="347"/>
      <c r="C144" s="347"/>
      <c r="D144" s="347"/>
      <c r="E144" s="347"/>
      <c r="F144" s="348"/>
      <c r="G144" s="347"/>
      <c r="H144" s="347"/>
      <c r="I144" s="347"/>
      <c r="J144" s="347"/>
      <c r="K144" s="347"/>
    </row>
    <row r="145" s="1" customFormat="1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s="1" customFormat="1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s="1" customFormat="1" ht="45" customHeight="1">
      <c r="B147" s="323"/>
      <c r="C147" s="324" t="s">
        <v>896</v>
      </c>
      <c r="D147" s="324"/>
      <c r="E147" s="324"/>
      <c r="F147" s="324"/>
      <c r="G147" s="324"/>
      <c r="H147" s="324"/>
      <c r="I147" s="324"/>
      <c r="J147" s="324"/>
      <c r="K147" s="325"/>
    </row>
    <row r="148" s="1" customFormat="1" ht="17.25" customHeight="1">
      <c r="B148" s="323"/>
      <c r="C148" s="326" t="s">
        <v>832</v>
      </c>
      <c r="D148" s="326"/>
      <c r="E148" s="326"/>
      <c r="F148" s="326" t="s">
        <v>833</v>
      </c>
      <c r="G148" s="327"/>
      <c r="H148" s="326" t="s">
        <v>51</v>
      </c>
      <c r="I148" s="326" t="s">
        <v>54</v>
      </c>
      <c r="J148" s="326" t="s">
        <v>834</v>
      </c>
      <c r="K148" s="325"/>
    </row>
    <row r="149" s="1" customFormat="1" ht="17.25" customHeight="1">
      <c r="B149" s="323"/>
      <c r="C149" s="328" t="s">
        <v>835</v>
      </c>
      <c r="D149" s="328"/>
      <c r="E149" s="328"/>
      <c r="F149" s="329" t="s">
        <v>836</v>
      </c>
      <c r="G149" s="330"/>
      <c r="H149" s="328"/>
      <c r="I149" s="328"/>
      <c r="J149" s="328" t="s">
        <v>837</v>
      </c>
      <c r="K149" s="325"/>
    </row>
    <row r="150" s="1" customFormat="1" ht="5.25" customHeight="1">
      <c r="B150" s="336"/>
      <c r="C150" s="331"/>
      <c r="D150" s="331"/>
      <c r="E150" s="331"/>
      <c r="F150" s="331"/>
      <c r="G150" s="332"/>
      <c r="H150" s="331"/>
      <c r="I150" s="331"/>
      <c r="J150" s="331"/>
      <c r="K150" s="359"/>
    </row>
    <row r="151" s="1" customFormat="1" ht="15" customHeight="1">
      <c r="B151" s="336"/>
      <c r="C151" s="363" t="s">
        <v>73</v>
      </c>
      <c r="D151" s="311"/>
      <c r="E151" s="311"/>
      <c r="F151" s="364" t="s">
        <v>838</v>
      </c>
      <c r="G151" s="311"/>
      <c r="H151" s="363" t="s">
        <v>877</v>
      </c>
      <c r="I151" s="363" t="s">
        <v>840</v>
      </c>
      <c r="J151" s="363">
        <v>120</v>
      </c>
      <c r="K151" s="359"/>
    </row>
    <row r="152" s="1" customFormat="1" ht="15" customHeight="1">
      <c r="B152" s="336"/>
      <c r="C152" s="363" t="s">
        <v>886</v>
      </c>
      <c r="D152" s="311"/>
      <c r="E152" s="311"/>
      <c r="F152" s="364" t="s">
        <v>838</v>
      </c>
      <c r="G152" s="311"/>
      <c r="H152" s="363" t="s">
        <v>897</v>
      </c>
      <c r="I152" s="363" t="s">
        <v>840</v>
      </c>
      <c r="J152" s="363" t="s">
        <v>888</v>
      </c>
      <c r="K152" s="359"/>
    </row>
    <row r="153" s="1" customFormat="1" ht="15" customHeight="1">
      <c r="B153" s="336"/>
      <c r="C153" s="363" t="s">
        <v>81</v>
      </c>
      <c r="D153" s="311"/>
      <c r="E153" s="311"/>
      <c r="F153" s="364" t="s">
        <v>838</v>
      </c>
      <c r="G153" s="311"/>
      <c r="H153" s="363" t="s">
        <v>898</v>
      </c>
      <c r="I153" s="363" t="s">
        <v>840</v>
      </c>
      <c r="J153" s="363" t="s">
        <v>888</v>
      </c>
      <c r="K153" s="359"/>
    </row>
    <row r="154" s="1" customFormat="1" ht="15" customHeight="1">
      <c r="B154" s="336"/>
      <c r="C154" s="363" t="s">
        <v>842</v>
      </c>
      <c r="D154" s="311"/>
      <c r="E154" s="311"/>
      <c r="F154" s="364" t="s">
        <v>843</v>
      </c>
      <c r="G154" s="311"/>
      <c r="H154" s="363" t="s">
        <v>877</v>
      </c>
      <c r="I154" s="363" t="s">
        <v>840</v>
      </c>
      <c r="J154" s="363">
        <v>50</v>
      </c>
      <c r="K154" s="359"/>
    </row>
    <row r="155" s="1" customFormat="1" ht="15" customHeight="1">
      <c r="B155" s="336"/>
      <c r="C155" s="363" t="s">
        <v>845</v>
      </c>
      <c r="D155" s="311"/>
      <c r="E155" s="311"/>
      <c r="F155" s="364" t="s">
        <v>838</v>
      </c>
      <c r="G155" s="311"/>
      <c r="H155" s="363" t="s">
        <v>877</v>
      </c>
      <c r="I155" s="363" t="s">
        <v>847</v>
      </c>
      <c r="J155" s="363"/>
      <c r="K155" s="359"/>
    </row>
    <row r="156" s="1" customFormat="1" ht="15" customHeight="1">
      <c r="B156" s="336"/>
      <c r="C156" s="363" t="s">
        <v>856</v>
      </c>
      <c r="D156" s="311"/>
      <c r="E156" s="311"/>
      <c r="F156" s="364" t="s">
        <v>843</v>
      </c>
      <c r="G156" s="311"/>
      <c r="H156" s="363" t="s">
        <v>877</v>
      </c>
      <c r="I156" s="363" t="s">
        <v>840</v>
      </c>
      <c r="J156" s="363">
        <v>50</v>
      </c>
      <c r="K156" s="359"/>
    </row>
    <row r="157" s="1" customFormat="1" ht="15" customHeight="1">
      <c r="B157" s="336"/>
      <c r="C157" s="363" t="s">
        <v>864</v>
      </c>
      <c r="D157" s="311"/>
      <c r="E157" s="311"/>
      <c r="F157" s="364" t="s">
        <v>843</v>
      </c>
      <c r="G157" s="311"/>
      <c r="H157" s="363" t="s">
        <v>877</v>
      </c>
      <c r="I157" s="363" t="s">
        <v>840</v>
      </c>
      <c r="J157" s="363">
        <v>50</v>
      </c>
      <c r="K157" s="359"/>
    </row>
    <row r="158" s="1" customFormat="1" ht="15" customHeight="1">
      <c r="B158" s="336"/>
      <c r="C158" s="363" t="s">
        <v>862</v>
      </c>
      <c r="D158" s="311"/>
      <c r="E158" s="311"/>
      <c r="F158" s="364" t="s">
        <v>843</v>
      </c>
      <c r="G158" s="311"/>
      <c r="H158" s="363" t="s">
        <v>877</v>
      </c>
      <c r="I158" s="363" t="s">
        <v>840</v>
      </c>
      <c r="J158" s="363">
        <v>50</v>
      </c>
      <c r="K158" s="359"/>
    </row>
    <row r="159" s="1" customFormat="1" ht="15" customHeight="1">
      <c r="B159" s="336"/>
      <c r="C159" s="363" t="s">
        <v>93</v>
      </c>
      <c r="D159" s="311"/>
      <c r="E159" s="311"/>
      <c r="F159" s="364" t="s">
        <v>838</v>
      </c>
      <c r="G159" s="311"/>
      <c r="H159" s="363" t="s">
        <v>899</v>
      </c>
      <c r="I159" s="363" t="s">
        <v>840</v>
      </c>
      <c r="J159" s="363" t="s">
        <v>900</v>
      </c>
      <c r="K159" s="359"/>
    </row>
    <row r="160" s="1" customFormat="1" ht="15" customHeight="1">
      <c r="B160" s="336"/>
      <c r="C160" s="363" t="s">
        <v>901</v>
      </c>
      <c r="D160" s="311"/>
      <c r="E160" s="311"/>
      <c r="F160" s="364" t="s">
        <v>838</v>
      </c>
      <c r="G160" s="311"/>
      <c r="H160" s="363" t="s">
        <v>902</v>
      </c>
      <c r="I160" s="363" t="s">
        <v>872</v>
      </c>
      <c r="J160" s="363"/>
      <c r="K160" s="359"/>
    </row>
    <row r="161" s="1" customFormat="1" ht="15" customHeight="1">
      <c r="B161" s="365"/>
      <c r="C161" s="345"/>
      <c r="D161" s="345"/>
      <c r="E161" s="345"/>
      <c r="F161" s="345"/>
      <c r="G161" s="345"/>
      <c r="H161" s="345"/>
      <c r="I161" s="345"/>
      <c r="J161" s="345"/>
      <c r="K161" s="366"/>
    </row>
    <row r="162" s="1" customFormat="1" ht="18.75" customHeight="1">
      <c r="B162" s="347"/>
      <c r="C162" s="357"/>
      <c r="D162" s="357"/>
      <c r="E162" s="357"/>
      <c r="F162" s="367"/>
      <c r="G162" s="357"/>
      <c r="H162" s="357"/>
      <c r="I162" s="357"/>
      <c r="J162" s="357"/>
      <c r="K162" s="347"/>
    </row>
    <row r="163" s="1" customFormat="1" ht="18.75" customHeight="1"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</row>
    <row r="164" s="1" customFormat="1" ht="7.5" customHeight="1">
      <c r="B164" s="298"/>
      <c r="C164" s="299"/>
      <c r="D164" s="299"/>
      <c r="E164" s="299"/>
      <c r="F164" s="299"/>
      <c r="G164" s="299"/>
      <c r="H164" s="299"/>
      <c r="I164" s="299"/>
      <c r="J164" s="299"/>
      <c r="K164" s="300"/>
    </row>
    <row r="165" s="1" customFormat="1" ht="45" customHeight="1">
      <c r="B165" s="301"/>
      <c r="C165" s="302" t="s">
        <v>903</v>
      </c>
      <c r="D165" s="302"/>
      <c r="E165" s="302"/>
      <c r="F165" s="302"/>
      <c r="G165" s="302"/>
      <c r="H165" s="302"/>
      <c r="I165" s="302"/>
      <c r="J165" s="302"/>
      <c r="K165" s="303"/>
    </row>
    <row r="166" s="1" customFormat="1" ht="17.25" customHeight="1">
      <c r="B166" s="301"/>
      <c r="C166" s="326" t="s">
        <v>832</v>
      </c>
      <c r="D166" s="326"/>
      <c r="E166" s="326"/>
      <c r="F166" s="326" t="s">
        <v>833</v>
      </c>
      <c r="G166" s="368"/>
      <c r="H166" s="369" t="s">
        <v>51</v>
      </c>
      <c r="I166" s="369" t="s">
        <v>54</v>
      </c>
      <c r="J166" s="326" t="s">
        <v>834</v>
      </c>
      <c r="K166" s="303"/>
    </row>
    <row r="167" s="1" customFormat="1" ht="17.25" customHeight="1">
      <c r="B167" s="304"/>
      <c r="C167" s="328" t="s">
        <v>835</v>
      </c>
      <c r="D167" s="328"/>
      <c r="E167" s="328"/>
      <c r="F167" s="329" t="s">
        <v>836</v>
      </c>
      <c r="G167" s="370"/>
      <c r="H167" s="371"/>
      <c r="I167" s="371"/>
      <c r="J167" s="328" t="s">
        <v>837</v>
      </c>
      <c r="K167" s="306"/>
    </row>
    <row r="168" s="1" customFormat="1" ht="5.25" customHeight="1">
      <c r="B168" s="336"/>
      <c r="C168" s="331"/>
      <c r="D168" s="331"/>
      <c r="E168" s="331"/>
      <c r="F168" s="331"/>
      <c r="G168" s="332"/>
      <c r="H168" s="331"/>
      <c r="I168" s="331"/>
      <c r="J168" s="331"/>
      <c r="K168" s="359"/>
    </row>
    <row r="169" s="1" customFormat="1" ht="15" customHeight="1">
      <c r="B169" s="336"/>
      <c r="C169" s="311" t="s">
        <v>73</v>
      </c>
      <c r="D169" s="311"/>
      <c r="E169" s="311"/>
      <c r="F169" s="334" t="s">
        <v>838</v>
      </c>
      <c r="G169" s="311"/>
      <c r="H169" s="311" t="s">
        <v>877</v>
      </c>
      <c r="I169" s="311" t="s">
        <v>840</v>
      </c>
      <c r="J169" s="311">
        <v>120</v>
      </c>
      <c r="K169" s="359"/>
    </row>
    <row r="170" s="1" customFormat="1" ht="15" customHeight="1">
      <c r="B170" s="336"/>
      <c r="C170" s="311" t="s">
        <v>886</v>
      </c>
      <c r="D170" s="311"/>
      <c r="E170" s="311"/>
      <c r="F170" s="334" t="s">
        <v>838</v>
      </c>
      <c r="G170" s="311"/>
      <c r="H170" s="311" t="s">
        <v>887</v>
      </c>
      <c r="I170" s="311" t="s">
        <v>840</v>
      </c>
      <c r="J170" s="311" t="s">
        <v>888</v>
      </c>
      <c r="K170" s="359"/>
    </row>
    <row r="171" s="1" customFormat="1" ht="15" customHeight="1">
      <c r="B171" s="336"/>
      <c r="C171" s="311" t="s">
        <v>81</v>
      </c>
      <c r="D171" s="311"/>
      <c r="E171" s="311"/>
      <c r="F171" s="334" t="s">
        <v>838</v>
      </c>
      <c r="G171" s="311"/>
      <c r="H171" s="311" t="s">
        <v>904</v>
      </c>
      <c r="I171" s="311" t="s">
        <v>840</v>
      </c>
      <c r="J171" s="311" t="s">
        <v>888</v>
      </c>
      <c r="K171" s="359"/>
    </row>
    <row r="172" s="1" customFormat="1" ht="15" customHeight="1">
      <c r="B172" s="336"/>
      <c r="C172" s="311" t="s">
        <v>842</v>
      </c>
      <c r="D172" s="311"/>
      <c r="E172" s="311"/>
      <c r="F172" s="334" t="s">
        <v>843</v>
      </c>
      <c r="G172" s="311"/>
      <c r="H172" s="311" t="s">
        <v>904</v>
      </c>
      <c r="I172" s="311" t="s">
        <v>840</v>
      </c>
      <c r="J172" s="311">
        <v>50</v>
      </c>
      <c r="K172" s="359"/>
    </row>
    <row r="173" s="1" customFormat="1" ht="15" customHeight="1">
      <c r="B173" s="336"/>
      <c r="C173" s="311" t="s">
        <v>845</v>
      </c>
      <c r="D173" s="311"/>
      <c r="E173" s="311"/>
      <c r="F173" s="334" t="s">
        <v>838</v>
      </c>
      <c r="G173" s="311"/>
      <c r="H173" s="311" t="s">
        <v>904</v>
      </c>
      <c r="I173" s="311" t="s">
        <v>847</v>
      </c>
      <c r="J173" s="311"/>
      <c r="K173" s="359"/>
    </row>
    <row r="174" s="1" customFormat="1" ht="15" customHeight="1">
      <c r="B174" s="336"/>
      <c r="C174" s="311" t="s">
        <v>856</v>
      </c>
      <c r="D174" s="311"/>
      <c r="E174" s="311"/>
      <c r="F174" s="334" t="s">
        <v>843</v>
      </c>
      <c r="G174" s="311"/>
      <c r="H174" s="311" t="s">
        <v>904</v>
      </c>
      <c r="I174" s="311" t="s">
        <v>840</v>
      </c>
      <c r="J174" s="311">
        <v>50</v>
      </c>
      <c r="K174" s="359"/>
    </row>
    <row r="175" s="1" customFormat="1" ht="15" customHeight="1">
      <c r="B175" s="336"/>
      <c r="C175" s="311" t="s">
        <v>864</v>
      </c>
      <c r="D175" s="311"/>
      <c r="E175" s="311"/>
      <c r="F175" s="334" t="s">
        <v>843</v>
      </c>
      <c r="G175" s="311"/>
      <c r="H175" s="311" t="s">
        <v>904</v>
      </c>
      <c r="I175" s="311" t="s">
        <v>840</v>
      </c>
      <c r="J175" s="311">
        <v>50</v>
      </c>
      <c r="K175" s="359"/>
    </row>
    <row r="176" s="1" customFormat="1" ht="15" customHeight="1">
      <c r="B176" s="336"/>
      <c r="C176" s="311" t="s">
        <v>862</v>
      </c>
      <c r="D176" s="311"/>
      <c r="E176" s="311"/>
      <c r="F176" s="334" t="s">
        <v>843</v>
      </c>
      <c r="G176" s="311"/>
      <c r="H176" s="311" t="s">
        <v>904</v>
      </c>
      <c r="I176" s="311" t="s">
        <v>840</v>
      </c>
      <c r="J176" s="311">
        <v>50</v>
      </c>
      <c r="K176" s="359"/>
    </row>
    <row r="177" s="1" customFormat="1" ht="15" customHeight="1">
      <c r="B177" s="336"/>
      <c r="C177" s="311" t="s">
        <v>111</v>
      </c>
      <c r="D177" s="311"/>
      <c r="E177" s="311"/>
      <c r="F177" s="334" t="s">
        <v>838</v>
      </c>
      <c r="G177" s="311"/>
      <c r="H177" s="311" t="s">
        <v>905</v>
      </c>
      <c r="I177" s="311" t="s">
        <v>906</v>
      </c>
      <c r="J177" s="311"/>
      <c r="K177" s="359"/>
    </row>
    <row r="178" s="1" customFormat="1" ht="15" customHeight="1">
      <c r="B178" s="336"/>
      <c r="C178" s="311" t="s">
        <v>54</v>
      </c>
      <c r="D178" s="311"/>
      <c r="E178" s="311"/>
      <c r="F178" s="334" t="s">
        <v>838</v>
      </c>
      <c r="G178" s="311"/>
      <c r="H178" s="311" t="s">
        <v>907</v>
      </c>
      <c r="I178" s="311" t="s">
        <v>908</v>
      </c>
      <c r="J178" s="311">
        <v>1</v>
      </c>
      <c r="K178" s="359"/>
    </row>
    <row r="179" s="1" customFormat="1" ht="15" customHeight="1">
      <c r="B179" s="336"/>
      <c r="C179" s="311" t="s">
        <v>50</v>
      </c>
      <c r="D179" s="311"/>
      <c r="E179" s="311"/>
      <c r="F179" s="334" t="s">
        <v>838</v>
      </c>
      <c r="G179" s="311"/>
      <c r="H179" s="311" t="s">
        <v>909</v>
      </c>
      <c r="I179" s="311" t="s">
        <v>840</v>
      </c>
      <c r="J179" s="311">
        <v>20</v>
      </c>
      <c r="K179" s="359"/>
    </row>
    <row r="180" s="1" customFormat="1" ht="15" customHeight="1">
      <c r="B180" s="336"/>
      <c r="C180" s="311" t="s">
        <v>51</v>
      </c>
      <c r="D180" s="311"/>
      <c r="E180" s="311"/>
      <c r="F180" s="334" t="s">
        <v>838</v>
      </c>
      <c r="G180" s="311"/>
      <c r="H180" s="311" t="s">
        <v>910</v>
      </c>
      <c r="I180" s="311" t="s">
        <v>840</v>
      </c>
      <c r="J180" s="311">
        <v>255</v>
      </c>
      <c r="K180" s="359"/>
    </row>
    <row r="181" s="1" customFormat="1" ht="15" customHeight="1">
      <c r="B181" s="336"/>
      <c r="C181" s="311" t="s">
        <v>112</v>
      </c>
      <c r="D181" s="311"/>
      <c r="E181" s="311"/>
      <c r="F181" s="334" t="s">
        <v>838</v>
      </c>
      <c r="G181" s="311"/>
      <c r="H181" s="311" t="s">
        <v>802</v>
      </c>
      <c r="I181" s="311" t="s">
        <v>840</v>
      </c>
      <c r="J181" s="311">
        <v>10</v>
      </c>
      <c r="K181" s="359"/>
    </row>
    <row r="182" s="1" customFormat="1" ht="15" customHeight="1">
      <c r="B182" s="336"/>
      <c r="C182" s="311" t="s">
        <v>113</v>
      </c>
      <c r="D182" s="311"/>
      <c r="E182" s="311"/>
      <c r="F182" s="334" t="s">
        <v>838</v>
      </c>
      <c r="G182" s="311"/>
      <c r="H182" s="311" t="s">
        <v>911</v>
      </c>
      <c r="I182" s="311" t="s">
        <v>872</v>
      </c>
      <c r="J182" s="311"/>
      <c r="K182" s="359"/>
    </row>
    <row r="183" s="1" customFormat="1" ht="15" customHeight="1">
      <c r="B183" s="336"/>
      <c r="C183" s="311" t="s">
        <v>912</v>
      </c>
      <c r="D183" s="311"/>
      <c r="E183" s="311"/>
      <c r="F183" s="334" t="s">
        <v>838</v>
      </c>
      <c r="G183" s="311"/>
      <c r="H183" s="311" t="s">
        <v>913</v>
      </c>
      <c r="I183" s="311" t="s">
        <v>872</v>
      </c>
      <c r="J183" s="311"/>
      <c r="K183" s="359"/>
    </row>
    <row r="184" s="1" customFormat="1" ht="15" customHeight="1">
      <c r="B184" s="336"/>
      <c r="C184" s="311" t="s">
        <v>901</v>
      </c>
      <c r="D184" s="311"/>
      <c r="E184" s="311"/>
      <c r="F184" s="334" t="s">
        <v>838</v>
      </c>
      <c r="G184" s="311"/>
      <c r="H184" s="311" t="s">
        <v>914</v>
      </c>
      <c r="I184" s="311" t="s">
        <v>872</v>
      </c>
      <c r="J184" s="311"/>
      <c r="K184" s="359"/>
    </row>
    <row r="185" s="1" customFormat="1" ht="15" customHeight="1">
      <c r="B185" s="336"/>
      <c r="C185" s="311" t="s">
        <v>115</v>
      </c>
      <c r="D185" s="311"/>
      <c r="E185" s="311"/>
      <c r="F185" s="334" t="s">
        <v>843</v>
      </c>
      <c r="G185" s="311"/>
      <c r="H185" s="311" t="s">
        <v>915</v>
      </c>
      <c r="I185" s="311" t="s">
        <v>840</v>
      </c>
      <c r="J185" s="311">
        <v>50</v>
      </c>
      <c r="K185" s="359"/>
    </row>
    <row r="186" s="1" customFormat="1" ht="15" customHeight="1">
      <c r="B186" s="336"/>
      <c r="C186" s="311" t="s">
        <v>916</v>
      </c>
      <c r="D186" s="311"/>
      <c r="E186" s="311"/>
      <c r="F186" s="334" t="s">
        <v>843</v>
      </c>
      <c r="G186" s="311"/>
      <c r="H186" s="311" t="s">
        <v>917</v>
      </c>
      <c r="I186" s="311" t="s">
        <v>918</v>
      </c>
      <c r="J186" s="311"/>
      <c r="K186" s="359"/>
    </row>
    <row r="187" s="1" customFormat="1" ht="15" customHeight="1">
      <c r="B187" s="336"/>
      <c r="C187" s="311" t="s">
        <v>919</v>
      </c>
      <c r="D187" s="311"/>
      <c r="E187" s="311"/>
      <c r="F187" s="334" t="s">
        <v>843</v>
      </c>
      <c r="G187" s="311"/>
      <c r="H187" s="311" t="s">
        <v>920</v>
      </c>
      <c r="I187" s="311" t="s">
        <v>918</v>
      </c>
      <c r="J187" s="311"/>
      <c r="K187" s="359"/>
    </row>
    <row r="188" s="1" customFormat="1" ht="15" customHeight="1">
      <c r="B188" s="336"/>
      <c r="C188" s="311" t="s">
        <v>921</v>
      </c>
      <c r="D188" s="311"/>
      <c r="E188" s="311"/>
      <c r="F188" s="334" t="s">
        <v>843</v>
      </c>
      <c r="G188" s="311"/>
      <c r="H188" s="311" t="s">
        <v>922</v>
      </c>
      <c r="I188" s="311" t="s">
        <v>918</v>
      </c>
      <c r="J188" s="311"/>
      <c r="K188" s="359"/>
    </row>
    <row r="189" s="1" customFormat="1" ht="15" customHeight="1">
      <c r="B189" s="336"/>
      <c r="C189" s="372" t="s">
        <v>923</v>
      </c>
      <c r="D189" s="311"/>
      <c r="E189" s="311"/>
      <c r="F189" s="334" t="s">
        <v>843</v>
      </c>
      <c r="G189" s="311"/>
      <c r="H189" s="311" t="s">
        <v>924</v>
      </c>
      <c r="I189" s="311" t="s">
        <v>925</v>
      </c>
      <c r="J189" s="373" t="s">
        <v>926</v>
      </c>
      <c r="K189" s="359"/>
    </row>
    <row r="190" s="17" customFormat="1" ht="15" customHeight="1">
      <c r="B190" s="374"/>
      <c r="C190" s="375" t="s">
        <v>927</v>
      </c>
      <c r="D190" s="376"/>
      <c r="E190" s="376"/>
      <c r="F190" s="377" t="s">
        <v>843</v>
      </c>
      <c r="G190" s="376"/>
      <c r="H190" s="376" t="s">
        <v>928</v>
      </c>
      <c r="I190" s="376" t="s">
        <v>925</v>
      </c>
      <c r="J190" s="378" t="s">
        <v>926</v>
      </c>
      <c r="K190" s="379"/>
    </row>
    <row r="191" s="1" customFormat="1" ht="15" customHeight="1">
      <c r="B191" s="336"/>
      <c r="C191" s="372" t="s">
        <v>39</v>
      </c>
      <c r="D191" s="311"/>
      <c r="E191" s="311"/>
      <c r="F191" s="334" t="s">
        <v>838</v>
      </c>
      <c r="G191" s="311"/>
      <c r="H191" s="308" t="s">
        <v>929</v>
      </c>
      <c r="I191" s="311" t="s">
        <v>930</v>
      </c>
      <c r="J191" s="311"/>
      <c r="K191" s="359"/>
    </row>
    <row r="192" s="1" customFormat="1" ht="15" customHeight="1">
      <c r="B192" s="336"/>
      <c r="C192" s="372" t="s">
        <v>931</v>
      </c>
      <c r="D192" s="311"/>
      <c r="E192" s="311"/>
      <c r="F192" s="334" t="s">
        <v>838</v>
      </c>
      <c r="G192" s="311"/>
      <c r="H192" s="311" t="s">
        <v>932</v>
      </c>
      <c r="I192" s="311" t="s">
        <v>872</v>
      </c>
      <c r="J192" s="311"/>
      <c r="K192" s="359"/>
    </row>
    <row r="193" s="1" customFormat="1" ht="15" customHeight="1">
      <c r="B193" s="336"/>
      <c r="C193" s="372" t="s">
        <v>933</v>
      </c>
      <c r="D193" s="311"/>
      <c r="E193" s="311"/>
      <c r="F193" s="334" t="s">
        <v>838</v>
      </c>
      <c r="G193" s="311"/>
      <c r="H193" s="311" t="s">
        <v>934</v>
      </c>
      <c r="I193" s="311" t="s">
        <v>872</v>
      </c>
      <c r="J193" s="311"/>
      <c r="K193" s="359"/>
    </row>
    <row r="194" s="1" customFormat="1" ht="15" customHeight="1">
      <c r="B194" s="336"/>
      <c r="C194" s="372" t="s">
        <v>935</v>
      </c>
      <c r="D194" s="311"/>
      <c r="E194" s="311"/>
      <c r="F194" s="334" t="s">
        <v>843</v>
      </c>
      <c r="G194" s="311"/>
      <c r="H194" s="311" t="s">
        <v>936</v>
      </c>
      <c r="I194" s="311" t="s">
        <v>872</v>
      </c>
      <c r="J194" s="311"/>
      <c r="K194" s="359"/>
    </row>
    <row r="195" s="1" customFormat="1" ht="15" customHeight="1">
      <c r="B195" s="365"/>
      <c r="C195" s="380"/>
      <c r="D195" s="345"/>
      <c r="E195" s="345"/>
      <c r="F195" s="345"/>
      <c r="G195" s="345"/>
      <c r="H195" s="345"/>
      <c r="I195" s="345"/>
      <c r="J195" s="345"/>
      <c r="K195" s="366"/>
    </row>
    <row r="196" s="1" customFormat="1" ht="18.75" customHeight="1">
      <c r="B196" s="347"/>
      <c r="C196" s="357"/>
      <c r="D196" s="357"/>
      <c r="E196" s="357"/>
      <c r="F196" s="367"/>
      <c r="G196" s="357"/>
      <c r="H196" s="357"/>
      <c r="I196" s="357"/>
      <c r="J196" s="357"/>
      <c r="K196" s="347"/>
    </row>
    <row r="197" s="1" customFormat="1" ht="18.75" customHeight="1">
      <c r="B197" s="347"/>
      <c r="C197" s="357"/>
      <c r="D197" s="357"/>
      <c r="E197" s="357"/>
      <c r="F197" s="367"/>
      <c r="G197" s="357"/>
      <c r="H197" s="357"/>
      <c r="I197" s="357"/>
      <c r="J197" s="357"/>
      <c r="K197" s="347"/>
    </row>
    <row r="198" s="1" customFormat="1" ht="18.75" customHeight="1">
      <c r="B198" s="319"/>
      <c r="C198" s="319"/>
      <c r="D198" s="319"/>
      <c r="E198" s="319"/>
      <c r="F198" s="319"/>
      <c r="G198" s="319"/>
      <c r="H198" s="319"/>
      <c r="I198" s="319"/>
      <c r="J198" s="319"/>
      <c r="K198" s="319"/>
    </row>
    <row r="199" s="1" customFormat="1" ht="13.5">
      <c r="B199" s="298"/>
      <c r="C199" s="299"/>
      <c r="D199" s="299"/>
      <c r="E199" s="299"/>
      <c r="F199" s="299"/>
      <c r="G199" s="299"/>
      <c r="H199" s="299"/>
      <c r="I199" s="299"/>
      <c r="J199" s="299"/>
      <c r="K199" s="300"/>
    </row>
    <row r="200" s="1" customFormat="1" ht="21">
      <c r="B200" s="301"/>
      <c r="C200" s="302" t="s">
        <v>937</v>
      </c>
      <c r="D200" s="302"/>
      <c r="E200" s="302"/>
      <c r="F200" s="302"/>
      <c r="G200" s="302"/>
      <c r="H200" s="302"/>
      <c r="I200" s="302"/>
      <c r="J200" s="302"/>
      <c r="K200" s="303"/>
    </row>
    <row r="201" s="1" customFormat="1" ht="25.5" customHeight="1">
      <c r="B201" s="301"/>
      <c r="C201" s="381" t="s">
        <v>938</v>
      </c>
      <c r="D201" s="381"/>
      <c r="E201" s="381"/>
      <c r="F201" s="381" t="s">
        <v>939</v>
      </c>
      <c r="G201" s="382"/>
      <c r="H201" s="381" t="s">
        <v>940</v>
      </c>
      <c r="I201" s="381"/>
      <c r="J201" s="381"/>
      <c r="K201" s="303"/>
    </row>
    <row r="202" s="1" customFormat="1" ht="5.25" customHeight="1">
      <c r="B202" s="336"/>
      <c r="C202" s="331"/>
      <c r="D202" s="331"/>
      <c r="E202" s="331"/>
      <c r="F202" s="331"/>
      <c r="G202" s="357"/>
      <c r="H202" s="331"/>
      <c r="I202" s="331"/>
      <c r="J202" s="331"/>
      <c r="K202" s="359"/>
    </row>
    <row r="203" s="1" customFormat="1" ht="15" customHeight="1">
      <c r="B203" s="336"/>
      <c r="C203" s="311" t="s">
        <v>930</v>
      </c>
      <c r="D203" s="311"/>
      <c r="E203" s="311"/>
      <c r="F203" s="334" t="s">
        <v>40</v>
      </c>
      <c r="G203" s="311"/>
      <c r="H203" s="311" t="s">
        <v>941</v>
      </c>
      <c r="I203" s="311"/>
      <c r="J203" s="311"/>
      <c r="K203" s="359"/>
    </row>
    <row r="204" s="1" customFormat="1" ht="15" customHeight="1">
      <c r="B204" s="336"/>
      <c r="C204" s="311"/>
      <c r="D204" s="311"/>
      <c r="E204" s="311"/>
      <c r="F204" s="334" t="s">
        <v>41</v>
      </c>
      <c r="G204" s="311"/>
      <c r="H204" s="311" t="s">
        <v>942</v>
      </c>
      <c r="I204" s="311"/>
      <c r="J204" s="311"/>
      <c r="K204" s="359"/>
    </row>
    <row r="205" s="1" customFormat="1" ht="15" customHeight="1">
      <c r="B205" s="336"/>
      <c r="C205" s="311"/>
      <c r="D205" s="311"/>
      <c r="E205" s="311"/>
      <c r="F205" s="334" t="s">
        <v>44</v>
      </c>
      <c r="G205" s="311"/>
      <c r="H205" s="311" t="s">
        <v>943</v>
      </c>
      <c r="I205" s="311"/>
      <c r="J205" s="311"/>
      <c r="K205" s="359"/>
    </row>
    <row r="206" s="1" customFormat="1" ht="15" customHeight="1">
      <c r="B206" s="336"/>
      <c r="C206" s="311"/>
      <c r="D206" s="311"/>
      <c r="E206" s="311"/>
      <c r="F206" s="334" t="s">
        <v>42</v>
      </c>
      <c r="G206" s="311"/>
      <c r="H206" s="311" t="s">
        <v>944</v>
      </c>
      <c r="I206" s="311"/>
      <c r="J206" s="311"/>
      <c r="K206" s="359"/>
    </row>
    <row r="207" s="1" customFormat="1" ht="15" customHeight="1">
      <c r="B207" s="336"/>
      <c r="C207" s="311"/>
      <c r="D207" s="311"/>
      <c r="E207" s="311"/>
      <c r="F207" s="334" t="s">
        <v>43</v>
      </c>
      <c r="G207" s="311"/>
      <c r="H207" s="311" t="s">
        <v>945</v>
      </c>
      <c r="I207" s="311"/>
      <c r="J207" s="311"/>
      <c r="K207" s="359"/>
    </row>
    <row r="208" s="1" customFormat="1" ht="15" customHeight="1">
      <c r="B208" s="336"/>
      <c r="C208" s="311"/>
      <c r="D208" s="311"/>
      <c r="E208" s="311"/>
      <c r="F208" s="334"/>
      <c r="G208" s="311"/>
      <c r="H208" s="311"/>
      <c r="I208" s="311"/>
      <c r="J208" s="311"/>
      <c r="K208" s="359"/>
    </row>
    <row r="209" s="1" customFormat="1" ht="15" customHeight="1">
      <c r="B209" s="336"/>
      <c r="C209" s="311" t="s">
        <v>884</v>
      </c>
      <c r="D209" s="311"/>
      <c r="E209" s="311"/>
      <c r="F209" s="334" t="s">
        <v>74</v>
      </c>
      <c r="G209" s="311"/>
      <c r="H209" s="311" t="s">
        <v>946</v>
      </c>
      <c r="I209" s="311"/>
      <c r="J209" s="311"/>
      <c r="K209" s="359"/>
    </row>
    <row r="210" s="1" customFormat="1" ht="15" customHeight="1">
      <c r="B210" s="336"/>
      <c r="C210" s="311"/>
      <c r="D210" s="311"/>
      <c r="E210" s="311"/>
      <c r="F210" s="334" t="s">
        <v>781</v>
      </c>
      <c r="G210" s="311"/>
      <c r="H210" s="311" t="s">
        <v>782</v>
      </c>
      <c r="I210" s="311"/>
      <c r="J210" s="311"/>
      <c r="K210" s="359"/>
    </row>
    <row r="211" s="1" customFormat="1" ht="15" customHeight="1">
      <c r="B211" s="336"/>
      <c r="C211" s="311"/>
      <c r="D211" s="311"/>
      <c r="E211" s="311"/>
      <c r="F211" s="334" t="s">
        <v>779</v>
      </c>
      <c r="G211" s="311"/>
      <c r="H211" s="311" t="s">
        <v>947</v>
      </c>
      <c r="I211" s="311"/>
      <c r="J211" s="311"/>
      <c r="K211" s="359"/>
    </row>
    <row r="212" s="1" customFormat="1" ht="15" customHeight="1">
      <c r="B212" s="383"/>
      <c r="C212" s="311"/>
      <c r="D212" s="311"/>
      <c r="E212" s="311"/>
      <c r="F212" s="334" t="s">
        <v>783</v>
      </c>
      <c r="G212" s="372"/>
      <c r="H212" s="363" t="s">
        <v>784</v>
      </c>
      <c r="I212" s="363"/>
      <c r="J212" s="363"/>
      <c r="K212" s="384"/>
    </row>
    <row r="213" s="1" customFormat="1" ht="15" customHeight="1">
      <c r="B213" s="383"/>
      <c r="C213" s="311"/>
      <c r="D213" s="311"/>
      <c r="E213" s="311"/>
      <c r="F213" s="334" t="s">
        <v>785</v>
      </c>
      <c r="G213" s="372"/>
      <c r="H213" s="363" t="s">
        <v>948</v>
      </c>
      <c r="I213" s="363"/>
      <c r="J213" s="363"/>
      <c r="K213" s="384"/>
    </row>
    <row r="214" s="1" customFormat="1" ht="15" customHeight="1">
      <c r="B214" s="383"/>
      <c r="C214" s="311"/>
      <c r="D214" s="311"/>
      <c r="E214" s="311"/>
      <c r="F214" s="334"/>
      <c r="G214" s="372"/>
      <c r="H214" s="363"/>
      <c r="I214" s="363"/>
      <c r="J214" s="363"/>
      <c r="K214" s="384"/>
    </row>
    <row r="215" s="1" customFormat="1" ht="15" customHeight="1">
      <c r="B215" s="383"/>
      <c r="C215" s="311" t="s">
        <v>908</v>
      </c>
      <c r="D215" s="311"/>
      <c r="E215" s="311"/>
      <c r="F215" s="334">
        <v>1</v>
      </c>
      <c r="G215" s="372"/>
      <c r="H215" s="363" t="s">
        <v>949</v>
      </c>
      <c r="I215" s="363"/>
      <c r="J215" s="363"/>
      <c r="K215" s="384"/>
    </row>
    <row r="216" s="1" customFormat="1" ht="15" customHeight="1">
      <c r="B216" s="383"/>
      <c r="C216" s="311"/>
      <c r="D216" s="311"/>
      <c r="E216" s="311"/>
      <c r="F216" s="334">
        <v>2</v>
      </c>
      <c r="G216" s="372"/>
      <c r="H216" s="363" t="s">
        <v>950</v>
      </c>
      <c r="I216" s="363"/>
      <c r="J216" s="363"/>
      <c r="K216" s="384"/>
    </row>
    <row r="217" s="1" customFormat="1" ht="15" customHeight="1">
      <c r="B217" s="383"/>
      <c r="C217" s="311"/>
      <c r="D217" s="311"/>
      <c r="E217" s="311"/>
      <c r="F217" s="334">
        <v>3</v>
      </c>
      <c r="G217" s="372"/>
      <c r="H217" s="363" t="s">
        <v>951</v>
      </c>
      <c r="I217" s="363"/>
      <c r="J217" s="363"/>
      <c r="K217" s="384"/>
    </row>
    <row r="218" s="1" customFormat="1" ht="15" customHeight="1">
      <c r="B218" s="383"/>
      <c r="C218" s="311"/>
      <c r="D218" s="311"/>
      <c r="E218" s="311"/>
      <c r="F218" s="334">
        <v>4</v>
      </c>
      <c r="G218" s="372"/>
      <c r="H218" s="363" t="s">
        <v>952</v>
      </c>
      <c r="I218" s="363"/>
      <c r="J218" s="363"/>
      <c r="K218" s="384"/>
    </row>
    <row r="219" s="1" customFormat="1" ht="12.75" customHeight="1">
      <c r="B219" s="385"/>
      <c r="C219" s="386"/>
      <c r="D219" s="386"/>
      <c r="E219" s="386"/>
      <c r="F219" s="386"/>
      <c r="G219" s="386"/>
      <c r="H219" s="386"/>
      <c r="I219" s="386"/>
      <c r="J219" s="386"/>
      <c r="K219" s="38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Bílek</dc:creator>
  <cp:lastModifiedBy>Jiří Bílek</cp:lastModifiedBy>
  <dcterms:created xsi:type="dcterms:W3CDTF">2024-09-05T11:04:57Z</dcterms:created>
  <dcterms:modified xsi:type="dcterms:W3CDTF">2024-09-05T11:05:02Z</dcterms:modified>
</cp:coreProperties>
</file>