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MOJE DOKUMENTY\A_IČO_rozpočty\2024\Jan Vaněk\polnícesta HPC6 a HPC7 _drobná úprava\HC7\excel\"/>
    </mc:Choice>
  </mc:AlternateContent>
  <bookViews>
    <workbookView xWindow="0" yWindow="0" windowWidth="0" windowHeight="0"/>
  </bookViews>
  <sheets>
    <sheet name="Rekapitulace stavby" sheetId="1" r:id="rId1"/>
    <sheet name="SO 007 - Příprava území p..." sheetId="2" r:id="rId2"/>
    <sheet name="SO 107 - Hlavní cesta HC7" sheetId="3" r:id="rId3"/>
    <sheet name="OST - Ostatní a vedlejš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007 - Příprava území p...'!$C$81:$K$136</definedName>
    <definedName name="_xlnm.Print_Area" localSheetId="1">'SO 007 - Příprava území p...'!$C$4:$J$39,'SO 007 - Příprava území p...'!$C$45:$J$63,'SO 007 - Příprava území p...'!$C$69:$K$136</definedName>
    <definedName name="_xlnm.Print_Titles" localSheetId="1">'SO 007 - Příprava území p...'!$81:$81</definedName>
    <definedName name="_xlnm._FilterDatabase" localSheetId="2" hidden="1">'SO 107 - Hlavní cesta HC7'!$C$89:$K$437</definedName>
    <definedName name="_xlnm.Print_Area" localSheetId="2">'SO 107 - Hlavní cesta HC7'!$C$4:$J$39,'SO 107 - Hlavní cesta HC7'!$C$45:$J$71,'SO 107 - Hlavní cesta HC7'!$C$77:$K$437</definedName>
    <definedName name="_xlnm.Print_Titles" localSheetId="2">'SO 107 - Hlavní cesta HC7'!$89:$89</definedName>
    <definedName name="_xlnm._FilterDatabase" localSheetId="3" hidden="1">'OST - Ostatní a vedlejší ...'!$C$82:$K$108</definedName>
    <definedName name="_xlnm.Print_Area" localSheetId="3">'OST - Ostatní a vedlejší ...'!$C$4:$J$39,'OST - Ostatní a vedlejší ...'!$C$45:$J$64,'OST - Ostatní a vedlejší ...'!$C$70:$K$108</definedName>
    <definedName name="_xlnm.Print_Titles" localSheetId="3">'OST - Ostatní a vedlejší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52"/>
  <c r="E7"/>
  <c r="E73"/>
  <c i="3" r="J37"/>
  <c r="J36"/>
  <c i="1" r="AY56"/>
  <c i="3" r="J35"/>
  <c i="1" r="AX56"/>
  <c i="3" r="BI436"/>
  <c r="BH436"/>
  <c r="BG436"/>
  <c r="BF436"/>
  <c r="T436"/>
  <c r="R436"/>
  <c r="P436"/>
  <c r="BI434"/>
  <c r="BH434"/>
  <c r="BG434"/>
  <c r="BF434"/>
  <c r="T434"/>
  <c r="R434"/>
  <c r="P434"/>
  <c r="BI429"/>
  <c r="BH429"/>
  <c r="BG429"/>
  <c r="BF429"/>
  <c r="T429"/>
  <c r="R429"/>
  <c r="P429"/>
  <c r="BI427"/>
  <c r="BH427"/>
  <c r="BG427"/>
  <c r="BF427"/>
  <c r="T427"/>
  <c r="R427"/>
  <c r="P427"/>
  <c r="BI422"/>
  <c r="BH422"/>
  <c r="BG422"/>
  <c r="BF422"/>
  <c r="T422"/>
  <c r="R422"/>
  <c r="P422"/>
  <c r="BI418"/>
  <c r="BH418"/>
  <c r="BG418"/>
  <c r="BF418"/>
  <c r="T418"/>
  <c r="T417"/>
  <c r="R418"/>
  <c r="R417"/>
  <c r="P418"/>
  <c r="P417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3"/>
  <c r="BH313"/>
  <c r="BG313"/>
  <c r="BF313"/>
  <c r="T313"/>
  <c r="R313"/>
  <c r="P313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0"/>
  <c r="BH160"/>
  <c r="BG160"/>
  <c r="BF160"/>
  <c r="T160"/>
  <c r="R160"/>
  <c r="P160"/>
  <c r="BI144"/>
  <c r="BH144"/>
  <c r="BG144"/>
  <c r="BF144"/>
  <c r="T144"/>
  <c r="R144"/>
  <c r="P144"/>
  <c r="BI133"/>
  <c r="BH133"/>
  <c r="BG133"/>
  <c r="BF133"/>
  <c r="T133"/>
  <c r="R133"/>
  <c r="P133"/>
  <c r="BI125"/>
  <c r="BH125"/>
  <c r="BG125"/>
  <c r="BF125"/>
  <c r="T125"/>
  <c r="R125"/>
  <c r="P125"/>
  <c r="BI118"/>
  <c r="BH118"/>
  <c r="BG118"/>
  <c r="BF118"/>
  <c r="T118"/>
  <c r="R118"/>
  <c r="P118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F84"/>
  <c r="E82"/>
  <c r="F52"/>
  <c r="E50"/>
  <c r="J24"/>
  <c r="E24"/>
  <c r="J87"/>
  <c r="J23"/>
  <c r="J21"/>
  <c r="E21"/>
  <c r="J54"/>
  <c r="J20"/>
  <c r="J18"/>
  <c r="E18"/>
  <c r="F87"/>
  <c r="J17"/>
  <c r="J15"/>
  <c r="E15"/>
  <c r="F86"/>
  <c r="J14"/>
  <c r="J12"/>
  <c r="J52"/>
  <c r="E7"/>
  <c r="E80"/>
  <c i="2" r="J37"/>
  <c r="J36"/>
  <c i="1" r="AY55"/>
  <c i="2" r="J35"/>
  <c i="1" r="AX55"/>
  <c i="2"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54"/>
  <c r="J14"/>
  <c r="J12"/>
  <c r="J76"/>
  <c r="E7"/>
  <c r="E72"/>
  <c i="1" r="L50"/>
  <c r="AM50"/>
  <c r="AM49"/>
  <c r="L49"/>
  <c r="AM47"/>
  <c r="L47"/>
  <c r="L45"/>
  <c r="L44"/>
  <c i="2" r="BK123"/>
  <c r="J114"/>
  <c i="3" r="BK405"/>
  <c r="BK195"/>
  <c r="J380"/>
  <c r="J230"/>
  <c r="BK384"/>
  <c r="BK320"/>
  <c r="BK234"/>
  <c r="J349"/>
  <c r="BK263"/>
  <c i="4" r="J92"/>
  <c i="2" r="J111"/>
  <c r="BK105"/>
  <c i="3" r="J396"/>
  <c r="J216"/>
  <c r="BK427"/>
  <c r="BK331"/>
  <c r="J200"/>
  <c r="BK408"/>
  <c r="J324"/>
  <c r="J244"/>
  <c r="BK396"/>
  <c r="J308"/>
  <c r="BK249"/>
  <c i="4" r="BK86"/>
  <c i="2" r="BK135"/>
  <c r="J85"/>
  <c i="3" r="BK413"/>
  <c r="J327"/>
  <c r="J211"/>
  <c r="J436"/>
  <c r="J355"/>
  <c r="J287"/>
  <c r="BK220"/>
  <c r="BK93"/>
  <c r="BK364"/>
  <c r="J333"/>
  <c r="J260"/>
  <c r="J133"/>
  <c r="BK371"/>
  <c r="J320"/>
  <c r="J272"/>
  <c r="J202"/>
  <c r="BK174"/>
  <c i="4" r="BK102"/>
  <c r="BK97"/>
  <c i="2" r="BK114"/>
  <c r="J102"/>
  <c i="1" r="AS54"/>
  <c i="3" r="J388"/>
  <c r="J284"/>
  <c r="BK434"/>
  <c r="BK340"/>
  <c r="J255"/>
  <c i="4" r="J102"/>
  <c r="J99"/>
  <c i="2" r="BK108"/>
  <c r="J96"/>
  <c i="3" r="J384"/>
  <c r="BK226"/>
  <c r="J429"/>
  <c r="BK293"/>
  <c r="BK180"/>
  <c r="BK422"/>
  <c r="BK335"/>
  <c r="J183"/>
  <c r="BK380"/>
  <c r="J306"/>
  <c r="J223"/>
  <c i="4" r="BK99"/>
  <c i="2" r="BK120"/>
  <c r="BK93"/>
  <c i="3" r="J418"/>
  <c r="J275"/>
  <c r="J125"/>
  <c r="BK367"/>
  <c r="BK258"/>
  <c r="J144"/>
  <c r="BK429"/>
  <c r="BK355"/>
  <c r="BK308"/>
  <c r="J263"/>
  <c r="J160"/>
  <c r="J367"/>
  <c r="BK329"/>
  <c r="BK281"/>
  <c r="BK216"/>
  <c i="4" r="J89"/>
  <c r="J86"/>
  <c i="2" r="J126"/>
  <c r="J93"/>
  <c r="BK85"/>
  <c i="3" r="BK344"/>
  <c r="BK176"/>
  <c r="J422"/>
  <c r="BK327"/>
  <c r="BK125"/>
  <c r="BK401"/>
  <c r="BK313"/>
  <c r="BK272"/>
  <c r="BK211"/>
  <c r="BK392"/>
  <c r="BK347"/>
  <c r="BK284"/>
  <c r="BK260"/>
  <c r="BK183"/>
  <c r="J103"/>
  <c i="4" r="BK89"/>
  <c i="2" r="J123"/>
  <c r="BK111"/>
  <c i="3" r="BK338"/>
  <c r="J239"/>
  <c r="J174"/>
  <c r="J434"/>
  <c r="J340"/>
  <c r="J205"/>
  <c r="J110"/>
  <c r="BK375"/>
  <c r="J344"/>
  <c r="J302"/>
  <c r="BK266"/>
  <c r="J208"/>
  <c r="J405"/>
  <c r="BK361"/>
  <c r="BK287"/>
  <c r="J266"/>
  <c r="J220"/>
  <c i="4" r="J105"/>
  <c i="2" r="J120"/>
  <c r="J99"/>
  <c i="3" r="J335"/>
  <c r="J171"/>
  <c r="J408"/>
  <c r="J269"/>
  <c r="J118"/>
  <c r="BK358"/>
  <c r="J293"/>
  <c r="J99"/>
  <c r="BK323"/>
  <c r="BK275"/>
  <c r="J93"/>
  <c i="4" r="BK105"/>
  <c i="2" r="J108"/>
  <c i="3" r="J352"/>
  <c r="J180"/>
  <c r="J401"/>
  <c r="BK324"/>
  <c r="BK223"/>
  <c r="BK96"/>
  <c r="J371"/>
  <c r="J338"/>
  <c r="J281"/>
  <c r="BK230"/>
  <c r="BK103"/>
  <c r="BK352"/>
  <c r="J297"/>
  <c r="BK269"/>
  <c r="BK99"/>
  <c i="4" r="J97"/>
  <c r="BK94"/>
  <c i="2" r="J117"/>
  <c r="J105"/>
  <c r="BK102"/>
  <c i="3" r="BK388"/>
  <c r="BK244"/>
  <c r="BK144"/>
  <c r="J392"/>
  <c r="J249"/>
  <c r="J195"/>
  <c r="J427"/>
  <c r="BK349"/>
  <c r="BK297"/>
  <c r="BK239"/>
  <c r="J96"/>
  <c r="J358"/>
  <c r="BK302"/>
  <c r="J226"/>
  <c r="BK171"/>
  <c i="4" r="J94"/>
  <c i="2" r="BK130"/>
  <c r="J89"/>
  <c r="BK96"/>
  <c i="3" r="BK306"/>
  <c r="BK200"/>
  <c r="BK133"/>
  <c r="J413"/>
  <c r="J323"/>
  <c r="J234"/>
  <c r="J176"/>
  <c r="BK418"/>
  <c r="J361"/>
  <c r="J331"/>
  <c r="BK290"/>
  <c r="BK255"/>
  <c r="BK110"/>
  <c r="J375"/>
  <c r="J313"/>
  <c r="BK278"/>
  <c r="BK205"/>
  <c i="4" r="J91"/>
  <c r="BK92"/>
  <c i="2" r="J135"/>
  <c r="BK117"/>
  <c r="BK126"/>
  <c i="3" r="J278"/>
  <c r="BK118"/>
  <c r="J329"/>
  <c r="BK202"/>
  <c r="BK436"/>
  <c r="J347"/>
  <c r="J258"/>
  <c r="J364"/>
  <c r="J290"/>
  <c r="BK208"/>
  <c i="4" r="BK91"/>
  <c i="2" r="J130"/>
  <c r="BK99"/>
  <c r="BK89"/>
  <c i="3" r="BK333"/>
  <c r="BK160"/>
  <c i="2" l="1" r="T84"/>
  <c r="T83"/>
  <c r="T82"/>
  <c i="3" r="P92"/>
  <c r="P215"/>
  <c r="T238"/>
  <c r="R254"/>
  <c r="R296"/>
  <c r="BK319"/>
  <c r="J319"/>
  <c r="J66"/>
  <c r="BK379"/>
  <c r="J379"/>
  <c r="J67"/>
  <c r="BK421"/>
  <c r="J421"/>
  <c r="J70"/>
  <c i="2" r="P84"/>
  <c r="P83"/>
  <c r="P82"/>
  <c i="1" r="AU55"/>
  <c i="3" r="BK92"/>
  <c r="J92"/>
  <c r="J61"/>
  <c r="BK215"/>
  <c r="J215"/>
  <c r="J62"/>
  <c r="P238"/>
  <c r="BK254"/>
  <c r="J254"/>
  <c r="J64"/>
  <c r="P296"/>
  <c r="T319"/>
  <c r="R379"/>
  <c r="R421"/>
  <c r="R420"/>
  <c i="2" r="R84"/>
  <c r="R83"/>
  <c r="R82"/>
  <c i="3" r="T92"/>
  <c r="T215"/>
  <c r="BK238"/>
  <c r="J238"/>
  <c r="J63"/>
  <c r="T254"/>
  <c r="BK296"/>
  <c r="J296"/>
  <c r="J65"/>
  <c r="P319"/>
  <c r="P379"/>
  <c r="P421"/>
  <c r="P420"/>
  <c i="4" r="BK85"/>
  <c r="J85"/>
  <c r="J61"/>
  <c r="T85"/>
  <c i="2" r="BK84"/>
  <c r="J84"/>
  <c r="J61"/>
  <c i="3" r="R92"/>
  <c r="R215"/>
  <c r="R238"/>
  <c r="P254"/>
  <c r="T296"/>
  <c r="R319"/>
  <c r="T379"/>
  <c r="T421"/>
  <c r="T420"/>
  <c i="4" r="P85"/>
  <c r="R85"/>
  <c r="BK96"/>
  <c r="J96"/>
  <c r="J62"/>
  <c r="P96"/>
  <c r="R96"/>
  <c r="T96"/>
  <c r="BK101"/>
  <c r="J101"/>
  <c r="J63"/>
  <c r="P101"/>
  <c r="R101"/>
  <c r="T101"/>
  <c i="2" r="BK134"/>
  <c r="J134"/>
  <c r="J62"/>
  <c i="3" r="BK417"/>
  <c r="J417"/>
  <c r="J68"/>
  <c i="4" r="F54"/>
  <c r="J77"/>
  <c r="BE99"/>
  <c r="BE102"/>
  <c r="BE105"/>
  <c r="E48"/>
  <c r="J79"/>
  <c r="F55"/>
  <c r="J55"/>
  <c r="BE89"/>
  <c r="BE91"/>
  <c r="BE94"/>
  <c r="BE86"/>
  <c r="BE92"/>
  <c r="BE97"/>
  <c i="3" r="E48"/>
  <c r="F54"/>
  <c r="J86"/>
  <c r="BE103"/>
  <c r="BE118"/>
  <c r="BE125"/>
  <c r="BE176"/>
  <c r="BE180"/>
  <c r="BE208"/>
  <c r="BE226"/>
  <c r="BE230"/>
  <c r="BE234"/>
  <c r="BE239"/>
  <c r="BE308"/>
  <c r="BE320"/>
  <c r="BE324"/>
  <c r="BE331"/>
  <c r="BE333"/>
  <c r="BE384"/>
  <c r="BE401"/>
  <c r="F55"/>
  <c r="J84"/>
  <c r="BE110"/>
  <c r="BE133"/>
  <c r="BE171"/>
  <c r="BE174"/>
  <c r="BE183"/>
  <c r="BE195"/>
  <c r="BE200"/>
  <c r="BE220"/>
  <c r="BE223"/>
  <c r="BE244"/>
  <c r="BE281"/>
  <c r="BE302"/>
  <c r="BE338"/>
  <c r="BE344"/>
  <c r="BE352"/>
  <c r="BE388"/>
  <c r="BE392"/>
  <c r="BE405"/>
  <c r="BE413"/>
  <c r="BE422"/>
  <c r="BE427"/>
  <c r="BE429"/>
  <c r="BE436"/>
  <c r="BE99"/>
  <c r="BE144"/>
  <c r="BE160"/>
  <c r="BE211"/>
  <c r="BE255"/>
  <c r="BE260"/>
  <c r="BE263"/>
  <c r="BE275"/>
  <c r="BE287"/>
  <c r="BE306"/>
  <c r="BE335"/>
  <c r="BE340"/>
  <c r="BE371"/>
  <c r="BE375"/>
  <c r="BE434"/>
  <c r="J55"/>
  <c r="BE93"/>
  <c r="BE96"/>
  <c r="BE202"/>
  <c r="BE205"/>
  <c r="BE216"/>
  <c r="BE249"/>
  <c r="BE258"/>
  <c r="BE266"/>
  <c r="BE269"/>
  <c r="BE272"/>
  <c r="BE278"/>
  <c r="BE284"/>
  <c r="BE290"/>
  <c r="BE293"/>
  <c r="BE297"/>
  <c r="BE313"/>
  <c r="BE323"/>
  <c r="BE327"/>
  <c r="BE329"/>
  <c r="BE347"/>
  <c r="BE349"/>
  <c r="BE355"/>
  <c r="BE358"/>
  <c r="BE361"/>
  <c r="BE364"/>
  <c r="BE367"/>
  <c r="BE380"/>
  <c r="BE396"/>
  <c r="BE408"/>
  <c r="BE418"/>
  <c i="2" r="E48"/>
  <c r="J52"/>
  <c r="F55"/>
  <c r="F78"/>
  <c r="BE93"/>
  <c r="BE96"/>
  <c r="BE99"/>
  <c r="BE102"/>
  <c r="BE105"/>
  <c r="BE108"/>
  <c r="J54"/>
  <c r="BE89"/>
  <c r="BE114"/>
  <c r="J55"/>
  <c r="BE85"/>
  <c r="BE111"/>
  <c r="BE117"/>
  <c r="BE120"/>
  <c r="BE123"/>
  <c r="BE126"/>
  <c r="BE130"/>
  <c r="BE135"/>
  <c i="3" r="F36"/>
  <c i="1" r="BC56"/>
  <c i="4" r="F35"/>
  <c i="1" r="BB57"/>
  <c i="4" r="J34"/>
  <c i="1" r="AW57"/>
  <c i="3" r="J34"/>
  <c i="1" r="AW56"/>
  <c i="2" r="F36"/>
  <c i="1" r="BC55"/>
  <c i="4" r="F37"/>
  <c i="1" r="BD57"/>
  <c i="2" r="F34"/>
  <c i="1" r="BA55"/>
  <c i="3" r="F35"/>
  <c i="1" r="BB56"/>
  <c i="4" r="F34"/>
  <c i="1" r="BA57"/>
  <c i="3" r="F34"/>
  <c i="1" r="BA56"/>
  <c i="2" r="F37"/>
  <c i="1" r="BD55"/>
  <c i="2" r="J34"/>
  <c i="1" r="AW55"/>
  <c i="4" r="F36"/>
  <c i="1" r="BC57"/>
  <c i="2" r="F35"/>
  <c i="1" r="BB55"/>
  <c i="3" r="F37"/>
  <c i="1" r="BD56"/>
  <c i="4" l="1" r="R84"/>
  <c r="R83"/>
  <c r="P84"/>
  <c r="P83"/>
  <c i="1" r="AU57"/>
  <c i="3" r="R91"/>
  <c r="R90"/>
  <c r="T91"/>
  <c r="T90"/>
  <c r="P91"/>
  <c r="P90"/>
  <c i="1" r="AU56"/>
  <c i="4" r="T84"/>
  <c r="T83"/>
  <c i="3" r="BK420"/>
  <c r="J420"/>
  <c r="J69"/>
  <c i="4" r="BK84"/>
  <c r="J84"/>
  <c r="J60"/>
  <c i="2" r="BK83"/>
  <c r="J83"/>
  <c r="J60"/>
  <c i="3" r="BK91"/>
  <c r="J91"/>
  <c r="J60"/>
  <c i="4" r="J33"/>
  <c i="1" r="AV57"/>
  <c r="AT57"/>
  <c r="BC54"/>
  <c r="AY54"/>
  <c i="3" r="J33"/>
  <c i="1" r="AV56"/>
  <c r="AT56"/>
  <c r="BD54"/>
  <c r="W33"/>
  <c i="2" r="J33"/>
  <c i="1" r="AV55"/>
  <c r="AT55"/>
  <c i="2" r="F33"/>
  <c i="1" r="AZ55"/>
  <c r="BA54"/>
  <c r="AW54"/>
  <c r="AK30"/>
  <c i="4" r="F33"/>
  <c i="1" r="AZ57"/>
  <c r="BB54"/>
  <c r="W31"/>
  <c i="3" r="F33"/>
  <c i="1" r="AZ56"/>
  <c i="3" l="1" r="BK90"/>
  <c r="J90"/>
  <c r="J59"/>
  <c i="2" r="BK82"/>
  <c r="J82"/>
  <c i="4" r="BK83"/>
  <c r="J83"/>
  <c r="J59"/>
  <c i="1" r="AU54"/>
  <c r="W32"/>
  <c r="AZ54"/>
  <c r="W29"/>
  <c i="2" r="J30"/>
  <c i="1" r="AG55"/>
  <c r="W30"/>
  <c r="AX54"/>
  <c i="2" l="1" r="J39"/>
  <c r="J59"/>
  <c i="1" r="AN55"/>
  <c i="3" r="J30"/>
  <c i="1" r="AG56"/>
  <c i="4" r="J30"/>
  <c i="1" r="AG57"/>
  <c r="AV54"/>
  <c r="AK29"/>
  <c i="3" l="1" r="J39"/>
  <c i="4" r="J39"/>
  <c i="1" r="AN57"/>
  <c r="AN56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<sst xmlns="http://schemas.openxmlformats.org/spreadsheetml/2006/main">
  <si>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</si>
  <si>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</si>
  <si>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</si>
  <si>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</si>
  <si>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</si>
  <si>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{af38f112-566c-4680-a27f-27ba9ca11e44}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</si>
  <si>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</si>
  <si>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</si>
  <si>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</si>
  <si>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</si>
  <si>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</si>
  <si>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</si>
  <si>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</si>
  <si>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</si>
  <si>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</si>
  <si>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</si>
  <si>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</si>
  <si>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Radovesnice II</t>
  </si>
  <si>
    <t>KSO:</t>
  </si>
  <si>
    <t/>
  </si>
  <si>
    <t>CC-CZ:</t>
  </si>
  <si>
    <t>Místo:</t>
  </si>
  <si>
    <t xml:space="preserve"> </t>
  </si>
  <si>
    <t>Datum:</t>
  </si>
  <si>
    <t>3. 11. 2022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</si>
  <si>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</si>
  <si>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</si>
  <si>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</si>
  <si>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</si>
  <si>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</si>
  <si>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</si>
  <si>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</si>
  <si>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</si>
  <si>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</si>
  <si>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</si>
  <si>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</si>
  <si>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</si>
  <si>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</si>
  <si>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</si>
  <si>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</si>
  <si>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</si>
  <si>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</si>
  <si>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</si>
  <si>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</si>
  <si>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</si>
  <si>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</si>
  <si>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</si>
  <si>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</si>
  <si>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</si>
  <si>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</si>
  <si>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</si>
  <si>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</si>
  <si>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</si>
  <si>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</si>
  <si>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</si>
  <si>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</si>
  <si>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</si>
  <si>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</si>
  <si>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</si>
  <si>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</si>
  <si>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</si>
  <si>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</si>
  <si>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</si>
  <si>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</si>
  <si>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</si>
  <si>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</si>
  <si>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</si>
  <si>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</si>
  <si>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</si>
  <si>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</si>
  <si>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</si>
  <si>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</si>
  <si>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</si>
  <si>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</si>
  <si>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007</t>
  </si>
  <si>
    <t>Příprava území pro HC7</t>
  </si>
  <si>
    <t>STA</t>
  </si>
  <si>
    <t>1</t>
  </si>
  <si>
    <t>{9c855da2-7bc8-447f-ad3b-9135b420aa38}</t>
  </si>
  <si>
    <t>2</t>
  </si>
  <si>
    <t>SO 107</t>
  </si>
  <si>
    <t>Hlavní cesta HC7</t>
  </si>
  <si>
    <t>{5f4b3bf9-37e4-420b-bdf2-60a6df81a896}</t>
  </si>
  <si>
    <t>OST</t>
  </si>
  <si>
    <t>Ostatní a vedlejší náklady</t>
  </si>
  <si>
    <t>{ee7bb05c-683a-4d48-8b97-93d6a3346d1c}</t>
  </si>
  <si>
    <t>KRYCÍ LIST SOUPISU PRACÍ</t>
  </si>
  <si>
    <t>Objekt:</t>
  </si>
  <si>
    <t>SO 007 - Příprava území pro HC7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</si>
  <si>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</si>
  <si>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</si>
  <si>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</si>
  <si>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</si>
  <si>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</si>
  <si>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</si>
  <si>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</si>
  <si>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</si>
  <si>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</si>
  <si>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</si>
  <si>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</si>
  <si>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</si>
  <si>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</si>
  <si>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</si>
  <si>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</si>
  <si>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</si>
  <si>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</si>
  <si>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</si>
  <si>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</si>
  <si>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</si>
  <si>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</si>
  <si>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</si>
  <si>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</si>
  <si>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</si>
  <si>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</si>
  <si>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</si>
  <si>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</si>
  <si>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</si>
  <si>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CS ÚRS 2022 02</t>
  </si>
  <si>
    <t>4</t>
  </si>
  <si>
    <t>-518128451</t>
  </si>
  <si>
    <t>Online PSC</t>
  </si>
  <si>
    <t>https://podminky.urs.cz/item/CS_URS_2022_02/111251103</t>
  </si>
  <si>
    <t>VV</t>
  </si>
  <si>
    <t>"rovina odhad 70%</t>
  </si>
  <si>
    <t>2489,00*0,70</t>
  </si>
  <si>
    <t>111251203</t>
  </si>
  <si>
    <t>Odstranění křovin a stromů s odstraněním kořenů strojně průměru kmene do 100 mm v rovině nebo ve svahu sklonu terénu přes 1:5, při celkové ploše přes 500 m2</t>
  </si>
  <si>
    <t>559871974</t>
  </si>
  <si>
    <t>https://podminky.urs.cz/item/CS_URS_2022_02/111251203</t>
  </si>
  <si>
    <t>"svah 30%"</t>
  </si>
  <si>
    <t>2489,00*0,30</t>
  </si>
  <si>
    <t>3</t>
  </si>
  <si>
    <t>112101102</t>
  </si>
  <si>
    <t>Odstranění stromů s odřezáním kmene a s odvětvením listnatých, průměru kmene přes 300 do 500 mm</t>
  </si>
  <si>
    <t>kus</t>
  </si>
  <si>
    <t>-497912075</t>
  </si>
  <si>
    <t>https://podminky.urs.cz/item/CS_URS_2022_02/112101102</t>
  </si>
  <si>
    <t>27</t>
  </si>
  <si>
    <t>112251102</t>
  </si>
  <si>
    <t>Odstranění pařezů strojně s jejich vykopáním nebo vytrháním průměru přes 300 do 500 mm</t>
  </si>
  <si>
    <t>1623709666</t>
  </si>
  <si>
    <t>https://podminky.urs.cz/item/CS_URS_2022_02/112251102</t>
  </si>
  <si>
    <t>27,00</t>
  </si>
  <si>
    <t>5</t>
  </si>
  <si>
    <t>121151113</t>
  </si>
  <si>
    <t>Sejmutí ornice strojně při souvislé ploše přes 100 do 500 m2, tl. vrstvy do 200 mm</t>
  </si>
  <si>
    <t>-610244483</t>
  </si>
  <si>
    <t>https://podminky.urs.cz/item/CS_URS_2022_02/121151113</t>
  </si>
  <si>
    <t>"tl.150mm" 4654,10</t>
  </si>
  <si>
    <t>6</t>
  </si>
  <si>
    <t>162201402</t>
  </si>
  <si>
    <t>Vodorovné přemístění větví, kmenů nebo pařezů s naložením, složením a dopravou do 1000 m větví stromů listnatých, průměru kmene přes 300 do 500 mm</t>
  </si>
  <si>
    <t>501471698</t>
  </si>
  <si>
    <t>https://podminky.urs.cz/item/CS_URS_2022_02/162201402</t>
  </si>
  <si>
    <t>7</t>
  </si>
  <si>
    <t>162201412</t>
  </si>
  <si>
    <t>Vodorovné přemístění větví, kmenů nebo pařezů s naložením, složením a dopravou do 1000 m kmenů stromů listnatých, průměru přes 300 do 500 mm</t>
  </si>
  <si>
    <t>84841812</t>
  </si>
  <si>
    <t>https://podminky.urs.cz/item/CS_URS_2022_02/162201412</t>
  </si>
  <si>
    <t>8</t>
  </si>
  <si>
    <t>162201422</t>
  </si>
  <si>
    <t>Vodorovné přemístění větví, kmenů nebo pařezů s naložením, složením a dopravou do 1000 m pařezů kmenů, průměru přes 300 do 500 mm</t>
  </si>
  <si>
    <t>-2082204020</t>
  </si>
  <si>
    <t>https://podminky.urs.cz/item/CS_URS_2022_02/162201422</t>
  </si>
  <si>
    <t>9</t>
  </si>
  <si>
    <t>162301501</t>
  </si>
  <si>
    <t>Vodorovné přemístění smýcených křovin do průměru kmene 100 mm na vzdálenost do 5 000 m</t>
  </si>
  <si>
    <t>158930040</t>
  </si>
  <si>
    <t>https://podminky.urs.cz/item/CS_URS_2022_02/162301501</t>
  </si>
  <si>
    <t>2489,00</t>
  </si>
  <si>
    <t>10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</si>
  <si>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</si>
  <si>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</si>
  <si>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1392306348</t>
  </si>
  <si>
    <t>https://podminky.urs.cz/item/CS_URS_2022_02/162301932</t>
  </si>
  <si>
    <t>27*9</t>
  </si>
  <si>
    <t>11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</si>
  <si>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</si>
  <si>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</si>
  <si>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1833883856</t>
  </si>
  <si>
    <t>https://podminky.urs.cz/item/CS_URS_2022_02/162301952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</si>
  <si>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</si>
  <si>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</si>
  <si>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877727613</t>
  </si>
  <si>
    <t>https://podminky.urs.cz/item/CS_URS_2022_02/162301972</t>
  </si>
  <si>
    <t>13</t>
  </si>
  <si>
    <t>162301981</t>
  </si>
  <si>
    <t>Vodorovné přemístění smýcených křovin Příplatek k ceně za každých dalších i započatých 1 000 m</t>
  </si>
  <si>
    <t>1892793469</t>
  </si>
  <si>
    <t>https://podminky.urs.cz/item/CS_URS_2022_02/162301981</t>
  </si>
  <si>
    <t>2489,00*5</t>
  </si>
  <si>
    <t>14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</si>
  <si>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</si>
  <si>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</si>
  <si>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m3</t>
  </si>
  <si>
    <t>408966012</t>
  </si>
  <si>
    <t>https://podminky.urs.cz/item/CS_URS_2022_02/162451106</t>
  </si>
  <si>
    <t>"přebytek ornice nevyužité na této stavbě na místo určené obcí"</t>
  </si>
  <si>
    <t>4654,10*0,15-3251,60*0,15</t>
  </si>
  <si>
    <t>15</t>
  </si>
  <si>
    <t>181351003</t>
  </si>
  <si>
    <t>Rozprostření a urovnání ornice v rovině nebo ve svahu sklonu do 1:5 strojně při souvislé ploše do 100 m2, tl. vrstvy do 200 mm</t>
  </si>
  <si>
    <t>-853661678</t>
  </si>
  <si>
    <t>https://podminky.urs.cz/item/CS_URS_2022_02/181351003</t>
  </si>
  <si>
    <t>"rozprostření přebytečné ornice na místě určené obcí "</t>
  </si>
  <si>
    <t>4654,10-3251,60</t>
  </si>
  <si>
    <t>998</t>
  </si>
  <si>
    <t>Přesun hmot</t>
  </si>
  <si>
    <t>16</t>
  </si>
  <si>
    <t>998225111</t>
  </si>
  <si>
    <t>Přesun hmot pro komunikace s krytem z kameniva, monolitickým betonovým nebo živičným dopravní vzdálenost do 200 m jakékoliv délky objektu</t>
  </si>
  <si>
    <t>t</t>
  </si>
  <si>
    <t>-1828064224</t>
  </si>
  <si>
    <t>https://podminky.urs.cz/item/CS_URS_2022_02/998225111</t>
  </si>
  <si>
    <t>SO 107 - Hlavní cesta HC7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</si>
  <si>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</si>
  <si>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</si>
  <si>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</si>
  <si>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</si>
  <si>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</si>
  <si>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</si>
  <si>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</si>
  <si>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</si>
  <si>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</si>
  <si>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</si>
  <si>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261230083</t>
  </si>
  <si>
    <t>https://podminky.urs.cz/item/CS_URS_2022_02/113107212</t>
  </si>
  <si>
    <t xml:space="preserve">"stávající nezpevněné vrstvy - celková tl. 440 mm - tzn. tl do 200 a tl. do 300"  4363,10</t>
  </si>
  <si>
    <t>113107213</t>
  </si>
  <si>
    <t>Odstranění podkladů nebo krytů strojně plochy jednotlivě přes 200 m2 s přemístěním hmot na skládku na vzdálenost do 20 m nebo s naložením na dopravní prostředek z kameniva těženého, o tl. vrstvy přes 200 do 300 mm</t>
  </si>
  <si>
    <t>-374445922</t>
  </si>
  <si>
    <t>https://podminky.urs.cz/item/CS_URS_2022_02/113107213</t>
  </si>
  <si>
    <t>122252205</t>
  </si>
  <si>
    <t>Odkopávky a prokopávky nezapažené pro silnice a dálnice strojně v hornině třídy těžitelnosti I přes 500 do 1 000 m3</t>
  </si>
  <si>
    <t>1990213754</t>
  </si>
  <si>
    <t>https://podminky.urs.cz/item/CS_URS_2022_02/122252205</t>
  </si>
  <si>
    <t xml:space="preserve">"výkop pro vozovku "  710,00</t>
  </si>
  <si>
    <t>Součet</t>
  </si>
  <si>
    <t>132151104</t>
  </si>
  <si>
    <t>Hloubení nezapažených rýh šířky do 800 mm strojně s urovnáním dna do předepsaného profilu a spádu v hornině třídy těžitelnosti I skupiny 1 a 2 přes 100 m3</t>
  </si>
  <si>
    <t>1406283827</t>
  </si>
  <si>
    <t>https://podminky.urs.cz/item/CS_URS_2022_02/132151104</t>
  </si>
  <si>
    <t>"tř. I skupina 2 -30%"</t>
  </si>
  <si>
    <t>"výkop pro zasakovací žebro "</t>
  </si>
  <si>
    <t>0,24*650*0,30</t>
  </si>
  <si>
    <t>"kamenné patníky" 0,50*0,50*0,50*37*0,30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</si>
  <si>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</si>
  <si>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</si>
  <si>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-1653505469</t>
  </si>
  <si>
    <t>https://podminky.urs.cz/item/CS_URS_2022_02/132151254</t>
  </si>
  <si>
    <t>"výkop rýhy pro propustek a betonové prahy"</t>
  </si>
  <si>
    <t>(1,00*1,00*17,19+0,30*0,80*0,80*2)*0,30</t>
  </si>
  <si>
    <t>"výkop rýhy pro HOZ11"</t>
  </si>
  <si>
    <t>1,00*1,00*11,00*0,30</t>
  </si>
  <si>
    <t>132251104</t>
  </si>
  <si>
    <t>Hloubení nezapažených rýh šířky do 800 mm strojně s urovnáním dna do předepsaného profilu a spádu v hornině třídy těžitelnosti I skupiny 3 přes 100 m3</t>
  </si>
  <si>
    <t>1389226884</t>
  </si>
  <si>
    <t>https://podminky.urs.cz/item/CS_URS_2022_02/132251104</t>
  </si>
  <si>
    <t>"tř. I skupina 3 -70%"</t>
  </si>
  <si>
    <t>"výkop pro zasakovací žebro"</t>
  </si>
  <si>
    <t>0,24*625*0,70</t>
  </si>
  <si>
    <t>"kamenné patníky" 0,50*0,50*0,50*37*0,70</t>
  </si>
  <si>
    <t>132251254</t>
  </si>
  <si>
    <t>Hloubení nezapažených rýh šířky přes 800 do 2 000 mm strojně s urovnáním dna do předepsaného profilu a spádu v hornině třídy těžitelnosti I skupiny 3 přes 100 do 500 m3</t>
  </si>
  <si>
    <t>1454464851</t>
  </si>
  <si>
    <t>https://podminky.urs.cz/item/CS_URS_2022_02/132251254</t>
  </si>
  <si>
    <t>(1,00*1,00*17,19+0,30*0,80*0,80*2)*0,70</t>
  </si>
  <si>
    <t>1,00*1,00*11,00*0,70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</si>
  <si>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</si>
  <si>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</si>
  <si>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2024097666</t>
  </si>
  <si>
    <t>https://podminky.urs.cz/item/CS_URS_2022_02/162351104</t>
  </si>
  <si>
    <t>" zemina použitá do násypu komunikace- tam a zpět"</t>
  </si>
  <si>
    <t>46,00*2</t>
  </si>
  <si>
    <t>"zemina použitá na dosypávky krajnic- tam a zpět "</t>
  </si>
  <si>
    <t>92,00*2</t>
  </si>
  <si>
    <t>"ornice pro ohumusování - použije se ornice sejmutá při výstavbě jiných cest"</t>
  </si>
  <si>
    <t>3251,60*0,15</t>
  </si>
  <si>
    <t xml:space="preserve">" zemina použitá na zásyp patníků-tam a zpět"   </t>
  </si>
  <si>
    <t>0,11*37*2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</si>
  <si>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</si>
  <si>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</si>
  <si>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-1692897094</t>
  </si>
  <si>
    <t>https://podminky.urs.cz/item/CS_URS_2022_02/162751117</t>
  </si>
  <si>
    <t>"množství nánosu z profilace a čištění příkopu dle pol. 938902113 a 938902203"</t>
  </si>
  <si>
    <t>550*0,35+50*0,35</t>
  </si>
  <si>
    <t xml:space="preserve">"výkop dle pol. 122252205"                       710,00</t>
  </si>
  <si>
    <t xml:space="preserve">"výkop dle pol. 132151104"                       48,188</t>
  </si>
  <si>
    <t xml:space="preserve">"výkop dle pol. 132151254"                       8,572</t>
  </si>
  <si>
    <t xml:space="preserve">"výkop dle pol. 13251104"                         108,238</t>
  </si>
  <si>
    <t xml:space="preserve">"výkop dle pol. 13251254"                         20,002</t>
  </si>
  <si>
    <t>"odečítá se zemina použitá do násypu komunikace"</t>
  </si>
  <si>
    <t>-46,00</t>
  </si>
  <si>
    <t>"odečítá se zemina použitá na dosypávky krajnic"</t>
  </si>
  <si>
    <t>-92,00</t>
  </si>
  <si>
    <t xml:space="preserve">"odečítá se zemina použitá na zásyp patníků"   </t>
  </si>
  <si>
    <t>-0,11*37</t>
  </si>
  <si>
    <t>167151111</t>
  </si>
  <si>
    <t>Nakládání, skládání a překládání neulehlého výkopku nebo sypaniny strojně nakládání, množství přes 100 m3, z hornin třídy těžitelnosti I, skupiny 1 až 3</t>
  </si>
  <si>
    <t>1375804835</t>
  </si>
  <si>
    <t>https://podminky.urs.cz/item/CS_URS_2022_02/167151111</t>
  </si>
  <si>
    <t>" zemina použitá do násypu komunikace"</t>
  </si>
  <si>
    <t>46,00</t>
  </si>
  <si>
    <t>" zemina použitá na dosypávku krajnic"</t>
  </si>
  <si>
    <t>92,00</t>
  </si>
  <si>
    <t>"ornice pro ohumusování "</t>
  </si>
  <si>
    <t xml:space="preserve">" zemina použitá na zásyp patníků"   </t>
  </si>
  <si>
    <t>0,11*37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</si>
  <si>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</si>
  <si>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</si>
  <si>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1464430174</t>
  </si>
  <si>
    <t>https://podminky.urs.cz/item/CS_URS_2022_02/171152111</t>
  </si>
  <si>
    <t>251,00</t>
  </si>
  <si>
    <t>M</t>
  </si>
  <si>
    <t>58300001</t>
  </si>
  <si>
    <t>Nákup a doprava zeminy vhodné do násypu aktivní zony</t>
  </si>
  <si>
    <t>-1175742600</t>
  </si>
  <si>
    <t>251*1,20*1,01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</si>
  <si>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</si>
  <si>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</si>
  <si>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142660415</t>
  </si>
  <si>
    <t>https://podminky.urs.cz/item/CS_URS_2022_02/171152112</t>
  </si>
  <si>
    <t xml:space="preserve">"použije se zemina z výkopu" </t>
  </si>
  <si>
    <t xml:space="preserve">"dosypávky komunikace"  46,00</t>
  </si>
  <si>
    <t>171201231</t>
  </si>
  <si>
    <t>Poplatek za uložení stavebního odpadu na recyklační skládce (skládkovné) zeminy a kamení zatříděného do Katalogu odpadů pod kódem 17 05 04</t>
  </si>
  <si>
    <t>730933857</t>
  </si>
  <si>
    <t>https://podminky.urs.cz/item/CS_URS_2022_02/171201231</t>
  </si>
  <si>
    <t>962,93*1,8</t>
  </si>
  <si>
    <t>171251201</t>
  </si>
  <si>
    <t>Uložení sypaniny na skládky nebo meziskládky bez hutnění s upravením uložené sypaniny do předepsaného tvaru</t>
  </si>
  <si>
    <t>-310488023</t>
  </si>
  <si>
    <t>https://podminky.urs.cz/item/CS_URS_2022_02/171251201</t>
  </si>
  <si>
    <t xml:space="preserve">"skládka "                       </t>
  </si>
  <si>
    <t>962,93</t>
  </si>
  <si>
    <t>"mezideponie"</t>
  </si>
  <si>
    <t xml:space="preserve">" zemina použitá na dosypávku krajnic "   </t>
  </si>
  <si>
    <t>174151101</t>
  </si>
  <si>
    <t>Zásyp sypaninou z jakékoliv horniny strojně s uložením výkopku ve vrstvách se zhutněním jam, šachet, rýh nebo kolem objektů v těchto vykopávkách</t>
  </si>
  <si>
    <t>-1245015419</t>
  </si>
  <si>
    <t>https://podminky.urs.cz/item/CS_URS_2022_02/174151101</t>
  </si>
  <si>
    <t xml:space="preserve">" patníky"   </t>
  </si>
  <si>
    <t>17</t>
  </si>
  <si>
    <t>58344197</t>
  </si>
  <si>
    <t>štěrkodrť frakce 0/63</t>
  </si>
  <si>
    <t>-614693972</t>
  </si>
  <si>
    <t>4,07*1,80*1,20*1,01</t>
  </si>
  <si>
    <t>18</t>
  </si>
  <si>
    <t>181152302</t>
  </si>
  <si>
    <t>Úprava pláně na stavbách silnic a dálnic strojně v zářezech mimo skalních se zhutněním</t>
  </si>
  <si>
    <t>1538865547</t>
  </si>
  <si>
    <t>https://podminky.urs.cz/item/CS_URS_2022_02/181152302</t>
  </si>
  <si>
    <t>5132,50</t>
  </si>
  <si>
    <t>19</t>
  </si>
  <si>
    <t>181411121</t>
  </si>
  <si>
    <t>Založení trávníku na půdě předem připravené plochy do 1000 m2 výsevem včetně utažení lučního v rovině nebo na svahu do 1:5</t>
  </si>
  <si>
    <t>161736538</t>
  </si>
  <si>
    <t>https://podminky.urs.cz/item/CS_URS_2022_02/181411121</t>
  </si>
  <si>
    <t>3251,60</t>
  </si>
  <si>
    <t>20</t>
  </si>
  <si>
    <t>00572410</t>
  </si>
  <si>
    <t>osivo směs travní parková</t>
  </si>
  <si>
    <t>kg</t>
  </si>
  <si>
    <t>-49329598</t>
  </si>
  <si>
    <t>3251,6*0,02 'Přepočtené koeficientem množství</t>
  </si>
  <si>
    <t>182351023</t>
  </si>
  <si>
    <t>Rozprostření a urovnání ornice ve svahu sklonu přes 1:5 strojně při souvislé ploše do 100 m2, tl. vrstvy do 200 mm</t>
  </si>
  <si>
    <t>1283493644</t>
  </si>
  <si>
    <t>https://podminky.urs.cz/item/CS_URS_2022_02/182351023</t>
  </si>
  <si>
    <t xml:space="preserve">"použije se ornice z mezideponie - vzdálenost 1000m" </t>
  </si>
  <si>
    <t xml:space="preserve">"tl.150mm  "   3251,60</t>
  </si>
  <si>
    <t>Zakládání</t>
  </si>
  <si>
    <t>22</t>
  </si>
  <si>
    <t>211531111</t>
  </si>
  <si>
    <t>Výplň kamenivem do rýh odvodňovacích žeber nebo trativodů bez zhutnění, s úpravou povrchu výplně kamenivem hrubým drceným frakce 16 až 63 mm</t>
  </si>
  <si>
    <t>859671855</t>
  </si>
  <si>
    <t>https://podminky.urs.cz/item/CS_URS_2022_02/211531111</t>
  </si>
  <si>
    <t xml:space="preserve">"zasakovací žebro -kamenivo frakce 16/32" </t>
  </si>
  <si>
    <t>625,00*0,24</t>
  </si>
  <si>
    <t>23</t>
  </si>
  <si>
    <t>211971110</t>
  </si>
  <si>
    <t>Zřízení opláštění výplně z geotextilie odvodňovacích žeber nebo trativodů v rýze nebo zářezu se stěnami šikmými o sklonu do 1:2</t>
  </si>
  <si>
    <t>-1994764112</t>
  </si>
  <si>
    <t>https://podminky.urs.cz/item/CS_URS_2022_02/211971110</t>
  </si>
  <si>
    <t>"zasakovací žebro " 625,00*2,50</t>
  </si>
  <si>
    <t>24</t>
  </si>
  <si>
    <t>69311080</t>
  </si>
  <si>
    <t>geotextilie netkaná separační, ochranná, filtrační, drenážní PES 200g/m2</t>
  </si>
  <si>
    <t>-1862503458</t>
  </si>
  <si>
    <t>1562,50</t>
  </si>
  <si>
    <t>1562,5*1,1845 'Přepočtené koeficientem množství</t>
  </si>
  <si>
    <t>25</t>
  </si>
  <si>
    <t>275313811</t>
  </si>
  <si>
    <t>Základy z betonu prostého patky a bloky z betonu kamenem neprokládaného tř. C 25/30</t>
  </si>
  <si>
    <t>-1166370422</t>
  </si>
  <si>
    <t>https://podminky.urs.cz/item/CS_URS_2022_02/275313811</t>
  </si>
  <si>
    <t xml:space="preserve">"betonové prahy pro propustek tř. betonu C 25/30 XF 3" </t>
  </si>
  <si>
    <t>0,30*0,80*0,80*2</t>
  </si>
  <si>
    <t>26</t>
  </si>
  <si>
    <t>275351121</t>
  </si>
  <si>
    <t>Bednění základů patek zřízení</t>
  </si>
  <si>
    <t>215698962</t>
  </si>
  <si>
    <t>https://podminky.urs.cz/item/CS_URS_2022_02/275351121</t>
  </si>
  <si>
    <t>(0,30+0,80)*0,80*2</t>
  </si>
  <si>
    <t>275351122</t>
  </si>
  <si>
    <t>Bednění základů patek odstranění</t>
  </si>
  <si>
    <t>-1576950105</t>
  </si>
  <si>
    <t>https://podminky.urs.cz/item/CS_URS_2022_02/275351122</t>
  </si>
  <si>
    <t>Vodorovné konstrukce</t>
  </si>
  <si>
    <t>28</t>
  </si>
  <si>
    <t>451573111</t>
  </si>
  <si>
    <t>Lože pod potrubí, stoky a drobné objekty v otevřeném výkopu z písku a štěrkopísku do 63 mm</t>
  </si>
  <si>
    <t>-266960013</t>
  </si>
  <si>
    <t>https://podminky.urs.cz/item/CS_URS_2022_02/451573111</t>
  </si>
  <si>
    <t>"bude čerpáno jen se souhlasem TDS"</t>
  </si>
  <si>
    <t>"zakrytý kanál HOZ 11 "</t>
  </si>
  <si>
    <t>1,00*0,10*11,00</t>
  </si>
  <si>
    <t>29</t>
  </si>
  <si>
    <t>452311161</t>
  </si>
  <si>
    <t>Podkladní a zajišťovací konstrukce z betonu prostého v otevřeném výkopu desky pod potrubí, stoky a drobné objekty z betonu tř. C 25/30</t>
  </si>
  <si>
    <t>1242741203</t>
  </si>
  <si>
    <t>https://podminky.urs.cz/item/CS_URS_2022_02/452311161</t>
  </si>
  <si>
    <t>"zakrytý kanál HOZ 11 beton C 25/30 XF3 "</t>
  </si>
  <si>
    <t>1,00*0,18*11,00</t>
  </si>
  <si>
    <t>30</t>
  </si>
  <si>
    <t>465513127</t>
  </si>
  <si>
    <t>Dlažba z lomového kamene lomařsky upraveného na cementovou maltu, s vyspárováním cementovou maltou, tl. kamene 200 mm</t>
  </si>
  <si>
    <t>1346204801</t>
  </si>
  <si>
    <t>https://podminky.urs.cz/item/CS_URS_2022_02/465513127</t>
  </si>
  <si>
    <t>"vtok a výtok propustku"</t>
  </si>
  <si>
    <t>" lože tl.100mm z betonu C 20/25 nXF3, vyspárování maltou MC25-XF3"</t>
  </si>
  <si>
    <t>Komunikace pozemní</t>
  </si>
  <si>
    <t>31</t>
  </si>
  <si>
    <t>561081121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</si>
  <si>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</si>
  <si>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-79831104</t>
  </si>
  <si>
    <t>https://podminky.urs.cz/item/CS_URS_2022_02/561081121</t>
  </si>
  <si>
    <t>5324,20</t>
  </si>
  <si>
    <t>32</t>
  </si>
  <si>
    <t>58530170</t>
  </si>
  <si>
    <t>vápno nehašené CL 90-Q pro úpravu zemin standardní</t>
  </si>
  <si>
    <t>-1643824371</t>
  </si>
  <si>
    <t xml:space="preserve">"2% tzn. 18kg/m2"  5324,20*0,018</t>
  </si>
  <si>
    <t>33</t>
  </si>
  <si>
    <t>564752111</t>
  </si>
  <si>
    <t>Podklad nebo kryt z vibrovaného štěrku VŠ s rozprostřením, vlhčením a zhutněním, po zhutnění tl. 150 mm</t>
  </si>
  <si>
    <t>-850147644</t>
  </si>
  <si>
    <t>https://podminky.urs.cz/item/CS_URS_2022_02/564752111</t>
  </si>
  <si>
    <t xml:space="preserve">"asfaltový kryt"   4337,80</t>
  </si>
  <si>
    <t>34</t>
  </si>
  <si>
    <t>564851011</t>
  </si>
  <si>
    <t>Podklad ze štěrkodrti ŠD s rozprostřením a zhutněním plochy jednotlivě do 100 m2, po zhutnění tl. 150 mm</t>
  </si>
  <si>
    <t>-1665428891</t>
  </si>
  <si>
    <t>https://podminky.urs.cz/item/CS_URS_2022_02/564851011</t>
  </si>
  <si>
    <t xml:space="preserve">"dlážděný kryt"   40,30</t>
  </si>
  <si>
    <t>35</t>
  </si>
  <si>
    <t>564861011</t>
  </si>
  <si>
    <t>Podklad ze štěrkodrti ŠD s rozprostřením a zhutněním plochy jednotlivě do 100 m2, po zhutnění tl. 200 mm</t>
  </si>
  <si>
    <t>-69072018</t>
  </si>
  <si>
    <t>https://podminky.urs.cz/item/CS_URS_2022_02/564861011</t>
  </si>
  <si>
    <t xml:space="preserve">"asfaltový kryt"   5092,20</t>
  </si>
  <si>
    <t>36</t>
  </si>
  <si>
    <t>565135121</t>
  </si>
  <si>
    <t>Asfaltový beton vrstva podkladní ACP 16 (obalované kamenivo střednězrnné - OKS) s rozprostřením a zhutněním v pruhu šířky přes 3 m, po zhutnění tl. 50 mm</t>
  </si>
  <si>
    <t>293961690</t>
  </si>
  <si>
    <t>https://podminky.urs.cz/item/CS_URS_2022_02/565135121</t>
  </si>
  <si>
    <t xml:space="preserve">"asfaltový kryt"   4073,76</t>
  </si>
  <si>
    <t>37</t>
  </si>
  <si>
    <t>567121114</t>
  </si>
  <si>
    <t>Podklad ze směsi stmelené cementem SC bez dilatačních spár, s rozprostřením a zhutněním SC C 3/4 (SC I), po zhutnění tl. 150 mm</t>
  </si>
  <si>
    <t>1075561368</t>
  </si>
  <si>
    <t>https://podminky.urs.cz/item/CS_URS_2022_02/567121114</t>
  </si>
  <si>
    <t xml:space="preserve">"dlážděný kryt"   34,10</t>
  </si>
  <si>
    <t>38</t>
  </si>
  <si>
    <t>569851111</t>
  </si>
  <si>
    <t>Zpevnění krajnic nebo komunikací pro pěší s rozprostřením a zhutněním, po zhutnění štěrkodrtí tl. 150 mm</t>
  </si>
  <si>
    <t>-574180653</t>
  </si>
  <si>
    <t>https://podminky.urs.cz/item/CS_URS_2022_02/569851111</t>
  </si>
  <si>
    <t>"fr.0/32" 1204,00</t>
  </si>
  <si>
    <t>39</t>
  </si>
  <si>
    <t>569903311</t>
  </si>
  <si>
    <t>Zřízení zemních krajnic z hornin jakékoliv třídy se zhutněním</t>
  </si>
  <si>
    <t>-170160681</t>
  </si>
  <si>
    <t>https://podminky.urs.cz/item/CS_URS_2022_02/569903311</t>
  </si>
  <si>
    <t xml:space="preserve"> "dosypávka krajnic - použije se zemina z výkopu"  92,00</t>
  </si>
  <si>
    <t>40</t>
  </si>
  <si>
    <t>573111114</t>
  </si>
  <si>
    <t>Postřik infiltrační PI z asfaltu silničního s posypem kamenivem, v množství 2,00 kg/m2</t>
  </si>
  <si>
    <t>433069134</t>
  </si>
  <si>
    <t>https://podminky.urs.cz/item/CS_URS_2022_02/573111114</t>
  </si>
  <si>
    <t>41</t>
  </si>
  <si>
    <t>573231106</t>
  </si>
  <si>
    <t>Postřik spojovací PS bez posypu kamenivem ze silniční emulze, v množství 0,30 kg/m2</t>
  </si>
  <si>
    <t>-185102698</t>
  </si>
  <si>
    <t>https://podminky.urs.cz/item/CS_URS_2022_02/573231106</t>
  </si>
  <si>
    <t xml:space="preserve">"asfaltový kryt"   3960,60</t>
  </si>
  <si>
    <t>42</t>
  </si>
  <si>
    <t>577134121</t>
  </si>
  <si>
    <t>Asfaltový beton vrstva obrusná ACO 11 (ABS) s rozprostřením a se zhutněním z nemodifikovaného asfaltu v pruhu šířky přes 3 m tř. I, po zhutnění tl. 40 mm</t>
  </si>
  <si>
    <t>-195979774</t>
  </si>
  <si>
    <t>https://podminky.urs.cz/item/CS_URS_2022_02/577134121</t>
  </si>
  <si>
    <t>43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</si>
  <si>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</si>
  <si>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</si>
  <si>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-410529731</t>
  </si>
  <si>
    <t>https://podminky.urs.cz/item/CS_URS_2022_02/591241111</t>
  </si>
  <si>
    <t xml:space="preserve">"dlážděný kryt"   31,00</t>
  </si>
  <si>
    <t>44</t>
  </si>
  <si>
    <t>58381007R</t>
  </si>
  <si>
    <t>Kamenná dlažba z žulových kostek tl.120mm</t>
  </si>
  <si>
    <t>1190406282</t>
  </si>
  <si>
    <t>31,00</t>
  </si>
  <si>
    <t>31*1,02 'Přepočtené koeficientem množství</t>
  </si>
  <si>
    <t>Trubní vedení</t>
  </si>
  <si>
    <t>45</t>
  </si>
  <si>
    <t>820391811</t>
  </si>
  <si>
    <t>Bourání stávajícího potrubí ze železobetonu v otevřeném výkopu DN přes 200 do 400</t>
  </si>
  <si>
    <t>m</t>
  </si>
  <si>
    <t>-592925254</t>
  </si>
  <si>
    <t>https://podminky.urs.cz/item/CS_URS_2022_02/820391811</t>
  </si>
  <si>
    <t xml:space="preserve">"stávající propustky DN 300mm"  9,40+10,40+8,20</t>
  </si>
  <si>
    <t xml:space="preserve">"stávající zakrytý kanál  HOZ 11 DN 400mm "   11,00 </t>
  </si>
  <si>
    <t>46</t>
  </si>
  <si>
    <t>821391111</t>
  </si>
  <si>
    <t>Montáž potrubí z trub železobetonových (přímých) s polodrážkou v otevřeném výkopu ve sklonu do 20 % s integrovaným pryžovým těsněním DN 400</t>
  </si>
  <si>
    <t>-1395765747</t>
  </si>
  <si>
    <t>https://podminky.urs.cz/item/CS_URS_2022_02/821391111</t>
  </si>
  <si>
    <t xml:space="preserve">"zakrytý kanál  HOZ 11 DN 400mm "   11,00 </t>
  </si>
  <si>
    <t>47</t>
  </si>
  <si>
    <t>59222023</t>
  </si>
  <si>
    <t>trouba ŽB hrdlová propojovací DN 400</t>
  </si>
  <si>
    <t>-1901532297</t>
  </si>
  <si>
    <t>11*1,01 'Přepočtené koeficientem množství</t>
  </si>
  <si>
    <t>48</t>
  </si>
  <si>
    <t>899633231</t>
  </si>
  <si>
    <t>Obetonování potrubí nebo zdiva stok betonem železovým v otevřeném výkopu se zvýšenými nároky na prostředí tř. C 25/30</t>
  </si>
  <si>
    <t>-1460653113</t>
  </si>
  <si>
    <t>https://podminky.urs.cz/item/CS_URS_2022_02/899633231</t>
  </si>
  <si>
    <t>"zakrytý kanál DN 400mm"</t>
  </si>
  <si>
    <t>"beton C 25/30 XF3"</t>
  </si>
  <si>
    <t>4,00</t>
  </si>
  <si>
    <t>49</t>
  </si>
  <si>
    <t>899658211</t>
  </si>
  <si>
    <t>Výztuž pro obetonování potrubí ze svařovaných sítí typu Kari</t>
  </si>
  <si>
    <t>-257075219</t>
  </si>
  <si>
    <t>https://podminky.urs.cz/item/CS_URS_2022_02/899658211</t>
  </si>
  <si>
    <t>"síť 5x150x150 ze žebírkového drátu"</t>
  </si>
  <si>
    <t xml:space="preserve">"svařovaná síť pro obetonování propustku "  34,00*0,0021</t>
  </si>
  <si>
    <t xml:space="preserve">"svařovaná síť pro obetonování zakrytého kanálu "  22,00*0,0021</t>
  </si>
  <si>
    <t>Ostatní konstrukce a práce, bourání</t>
  </si>
  <si>
    <t>50</t>
  </si>
  <si>
    <t>912211111</t>
  </si>
  <si>
    <t>Montáž směrového sloupku plastového s odrazkou prostým uložením bez betonového základu silničního</t>
  </si>
  <si>
    <t>-1519211201</t>
  </si>
  <si>
    <t>https://podminky.urs.cz/item/CS_URS_2022_02/912211111</t>
  </si>
  <si>
    <t xml:space="preserve">"červené sloupúky z11g  " 2,00</t>
  </si>
  <si>
    <t>51</t>
  </si>
  <si>
    <t>40445158R</t>
  </si>
  <si>
    <t>Směrový sloupek Z11g červený</t>
  </si>
  <si>
    <t>-2040197396</t>
  </si>
  <si>
    <t>52</t>
  </si>
  <si>
    <t>914111111</t>
  </si>
  <si>
    <t>Montáž svislé dopravní značky základní velikosti do 1 m2 objímkami na sloupky nebo konzoly</t>
  </si>
  <si>
    <t>127906271</t>
  </si>
  <si>
    <t>https://podminky.urs.cz/item/CS_URS_2022_02/914111111</t>
  </si>
  <si>
    <t>3,00</t>
  </si>
  <si>
    <t>53</t>
  </si>
  <si>
    <t>40445620</t>
  </si>
  <si>
    <t>zákazové, příkazové dopravní značky B1-B34, C1-15 700mm</t>
  </si>
  <si>
    <t>1146895726</t>
  </si>
  <si>
    <t xml:space="preserve">"B 11"  1,00</t>
  </si>
  <si>
    <t>54</t>
  </si>
  <si>
    <t>40445615</t>
  </si>
  <si>
    <t>značky upravující přednost P6 700mm</t>
  </si>
  <si>
    <t>1404429118</t>
  </si>
  <si>
    <t>"P6" 1,00</t>
  </si>
  <si>
    <t>55</t>
  </si>
  <si>
    <t>40445650</t>
  </si>
  <si>
    <t>dodatkové tabulky E7, E12, E13 500x300mm</t>
  </si>
  <si>
    <t>1612771850</t>
  </si>
  <si>
    <t>"E13" 1,00</t>
  </si>
  <si>
    <t>56</t>
  </si>
  <si>
    <t>914311113R</t>
  </si>
  <si>
    <t>Kamenné patníky 200/200/1000 mm , osazení do země do hloubky 600mm</t>
  </si>
  <si>
    <t>-1692257920</t>
  </si>
  <si>
    <t>37,00</t>
  </si>
  <si>
    <t>57</t>
  </si>
  <si>
    <t>914511111</t>
  </si>
  <si>
    <t>Montáž sloupku dopravních značek délky do 3,5 m do betonového základu</t>
  </si>
  <si>
    <t>-1893686405</t>
  </si>
  <si>
    <t>https://podminky.urs.cz/item/CS_URS_2022_02/914511111</t>
  </si>
  <si>
    <t>2,00</t>
  </si>
  <si>
    <t>58</t>
  </si>
  <si>
    <t>40445225</t>
  </si>
  <si>
    <t>sloupek pro dopravní značku Zn D 60mm v 3,5m</t>
  </si>
  <si>
    <t>-725985259</t>
  </si>
  <si>
    <t>59</t>
  </si>
  <si>
    <t>919535556</t>
  </si>
  <si>
    <t>Obetonování trubního propustku betonem prostým se zvýšenými nároky na prostředí tř. C 25/30</t>
  </si>
  <si>
    <t>768164100</t>
  </si>
  <si>
    <t>https://podminky.urs.cz/item/CS_URS_2022_02/919535556</t>
  </si>
  <si>
    <t>"beton C 25/30 XF3</t>
  </si>
  <si>
    <t>0,25*17</t>
  </si>
  <si>
    <t>60</t>
  </si>
  <si>
    <t>919551112</t>
  </si>
  <si>
    <t>Zřízení propustku z trub plastových polyetylenových rýhovaných se spojkami nebo s hrdlem DN 400 mm</t>
  </si>
  <si>
    <t>-1304807562</t>
  </si>
  <si>
    <t>https://podminky.urs.cz/item/CS_URS_2022_02/919551112</t>
  </si>
  <si>
    <t xml:space="preserve">"plastová trouba DN 400mm SN16"  17,90</t>
  </si>
  <si>
    <t>61</t>
  </si>
  <si>
    <t>28617098</t>
  </si>
  <si>
    <t>trubka kanalizační PP plnostěnná třívrstvá DN 400x6000mm SN16</t>
  </si>
  <si>
    <t>-1703507037</t>
  </si>
  <si>
    <t>17,90*1,01</t>
  </si>
  <si>
    <t>62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</si>
  <si>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</si>
  <si>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</si>
  <si>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1067761920</t>
  </si>
  <si>
    <t>https://podminky.urs.cz/item/CS_URS_2022_02/919732211</t>
  </si>
  <si>
    <t>35,10</t>
  </si>
  <si>
    <t>63</t>
  </si>
  <si>
    <t>919735112</t>
  </si>
  <si>
    <t>Řezání stávajícího živičného krytu nebo podkladu hloubky přes 50 do 100 mm</t>
  </si>
  <si>
    <t>-1546346677</t>
  </si>
  <si>
    <t>https://podminky.urs.cz/item/CS_URS_2022_02/919735112</t>
  </si>
  <si>
    <t>64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</si>
  <si>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</si>
  <si>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</si>
  <si>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-1048153604</t>
  </si>
  <si>
    <t>https://podminky.urs.cz/item/CS_URS_2022_02/938902113</t>
  </si>
  <si>
    <t>550,00</t>
  </si>
  <si>
    <t>65</t>
  </si>
  <si>
    <t>938902203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</si>
  <si>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</si>
  <si>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-1559209119</t>
  </si>
  <si>
    <t>https://podminky.urs.cz/item/CS_URS_2022_02/938902203</t>
  </si>
  <si>
    <t>50,00</t>
  </si>
  <si>
    <t>66</t>
  </si>
  <si>
    <t>962042320</t>
  </si>
  <si>
    <t>Bourání zdiva z betonu prostého nadzákladového objemu do 1 m3</t>
  </si>
  <si>
    <t>1607990903</t>
  </si>
  <si>
    <t>https://podminky.urs.cz/item/CS_URS_2022_02/962042320</t>
  </si>
  <si>
    <t xml:space="preserve">"obetonování propustků"  0,25*(9,40+10,40+8,20)</t>
  </si>
  <si>
    <t>67</t>
  </si>
  <si>
    <t>962052210</t>
  </si>
  <si>
    <t>Bourání zdiva železobetonového nadzákladového, objemu do 1 m3</t>
  </si>
  <si>
    <t>1570901821</t>
  </si>
  <si>
    <t>https://podminky.urs.cz/item/CS_URS_2022_02/962052210</t>
  </si>
  <si>
    <t xml:space="preserve">"čela propustků"  1,00*0,30*1,00*6</t>
  </si>
  <si>
    <t>68</t>
  </si>
  <si>
    <t>985142112</t>
  </si>
  <si>
    <t>Vysekání spojovací hmoty ze spár zdiva včetně vyčištění hloubky spáry do 40 mm délky spáry na 1 m2 upravované plochy přes 6 do 12 m</t>
  </si>
  <si>
    <t>480357188</t>
  </si>
  <si>
    <t>https://podminky.urs.cz/item/CS_URS_2022_02/985142112</t>
  </si>
  <si>
    <t>"sanace kamenného odláždění"</t>
  </si>
  <si>
    <t>69</t>
  </si>
  <si>
    <t>985142912</t>
  </si>
  <si>
    <t>Vysekání spojovací hmoty ze spár zdiva včetně vyčištění Příplatek k cenám za plochu do 10 m2 jednotlivě</t>
  </si>
  <si>
    <t>-499255856</t>
  </si>
  <si>
    <t>https://podminky.urs.cz/item/CS_URS_2022_02/985142912</t>
  </si>
  <si>
    <t>70</t>
  </si>
  <si>
    <t>985231112</t>
  </si>
  <si>
    <t>Spárování zdiva hloubky do 40 mm aktivovanou maltou délky spáry na 1 m2 upravované plochy přes 6 do 12 m</t>
  </si>
  <si>
    <t>1986719972</t>
  </si>
  <si>
    <t>https://podminky.urs.cz/item/CS_URS_2022_02/985231112</t>
  </si>
  <si>
    <t>997</t>
  </si>
  <si>
    <t>Přesun sutě</t>
  </si>
  <si>
    <t>71</t>
  </si>
  <si>
    <t>997221551</t>
  </si>
  <si>
    <t>Vodorovná doprava suti bez naložení, ale se složením a s hrubým urovnáním ze sypkých materiálů, na vzdálenost do 1 km</t>
  </si>
  <si>
    <t>65000454</t>
  </si>
  <si>
    <t>https://podminky.urs.cz/item/CS_URS_2022_02/997221551</t>
  </si>
  <si>
    <t xml:space="preserve">"dle pol. 113107212 a  11310 7213"</t>
  </si>
  <si>
    <t xml:space="preserve">"stávající nezpevněné vrstvy tl. 440mm"  4363,10*(0,300+0,500)</t>
  </si>
  <si>
    <t>72</t>
  </si>
  <si>
    <t>997221559</t>
  </si>
  <si>
    <t>Vodorovná doprava suti bez naložení, ale se složením a s hrubým urovnáním Příplatek k ceně za každý další i započatý 1 km přes 1 km</t>
  </si>
  <si>
    <t>576423897</t>
  </si>
  <si>
    <t>https://podminky.urs.cz/item/CS_URS_2022_02/997221559</t>
  </si>
  <si>
    <t xml:space="preserve">"dle pol. 113107212 a  113107213"</t>
  </si>
  <si>
    <t xml:space="preserve">"stávající nezpevněné vrstvy tl. 440mm"  4363,10*(0,300+0,500)*9</t>
  </si>
  <si>
    <t>73</t>
  </si>
  <si>
    <t>997221561</t>
  </si>
  <si>
    <t>Vodorovná doprava suti bez naložení, ale se složením a s hrubým urovnáním z kusových materiálů, na vzdálenost do 1 km</t>
  </si>
  <si>
    <t>-650618472</t>
  </si>
  <si>
    <t>https://podminky.urs.cz/item/CS_URS_2022_02/997221561</t>
  </si>
  <si>
    <t>"ŽLB trouby dle pol.82039188"</t>
  </si>
  <si>
    <t>0,360*39,00</t>
  </si>
  <si>
    <t>74</t>
  </si>
  <si>
    <t>997221569</t>
  </si>
  <si>
    <t>-434516299</t>
  </si>
  <si>
    <t>https://podminky.urs.cz/item/CS_URS_2022_02/997221569</t>
  </si>
  <si>
    <t>"na skládku"</t>
  </si>
  <si>
    <t>14,04*9</t>
  </si>
  <si>
    <t>75</t>
  </si>
  <si>
    <t>997221571</t>
  </si>
  <si>
    <t>Vodorovná doprava vybouraných hmot bez naložení, ale se složením a s hrubým urovnáním na vzdálenost do 1 km</t>
  </si>
  <si>
    <t>690297734</t>
  </si>
  <si>
    <t>https://podminky.urs.cz/item/CS_URS_2022_02/997221571</t>
  </si>
  <si>
    <t xml:space="preserve">"prostý beton dle pol. 962042320 "   7,00*2,20</t>
  </si>
  <si>
    <t xml:space="preserve">"ŽLB dle pol. 962052210"                        1,80*2,40</t>
  </si>
  <si>
    <t>76</t>
  </si>
  <si>
    <t>997221579</t>
  </si>
  <si>
    <t>Vodorovná doprava vybouraných hmot bez naložení, ale se složením a s hrubým urovnáním na vzdálenost Příplatek k ceně za každý další i započatý 1 km přes 1 km</t>
  </si>
  <si>
    <t>1645182744</t>
  </si>
  <si>
    <t>https://podminky.urs.cz/item/CS_URS_2022_02/997221579</t>
  </si>
  <si>
    <t>19,72*9</t>
  </si>
  <si>
    <t>77</t>
  </si>
  <si>
    <t>997221861</t>
  </si>
  <si>
    <t>Poplatek za uložení stavebního odpadu na recyklační skládce (skládkovné) z prostého betonu zatříděného do Katalogu odpadů pod kódem 17 01 01</t>
  </si>
  <si>
    <t>-912994298</t>
  </si>
  <si>
    <t>https://podminky.urs.cz/item/CS_URS_2022_02/997221861</t>
  </si>
  <si>
    <t>78</t>
  </si>
  <si>
    <t>997221862</t>
  </si>
  <si>
    <t>Poplatek za uložení stavebního odpadu na recyklační skládce (skládkovné) z armovaného betonu zatříděného do Katalogu odpadů pod kódem 17 01 01</t>
  </si>
  <si>
    <t>1253478659</t>
  </si>
  <si>
    <t>https://podminky.urs.cz/item/CS_URS_2022_02/997221862</t>
  </si>
  <si>
    <t xml:space="preserve">"ŽLB trouby dle pol.82039188"             0,360*39,00</t>
  </si>
  <si>
    <t>79</t>
  </si>
  <si>
    <t>997221873</t>
  </si>
  <si>
    <t>1649180972</t>
  </si>
  <si>
    <t>https://podminky.urs.cz/item/CS_URS_2022_02/997221873</t>
  </si>
  <si>
    <t>"dle pol.997221551"</t>
  </si>
  <si>
    <t>3490,48</t>
  </si>
  <si>
    <t>80</t>
  </si>
  <si>
    <t>694591827</t>
  </si>
  <si>
    <t>PSV</t>
  </si>
  <si>
    <t>Práce a dodávky PSV</t>
  </si>
  <si>
    <t>711</t>
  </si>
  <si>
    <t>Izolace proti vodě, vlhkosti a plynům</t>
  </si>
  <si>
    <t>81</t>
  </si>
  <si>
    <t>711111001</t>
  </si>
  <si>
    <t>Provedení izolace proti zemní vlhkosti natěradly a tmely za studena na ploše vodorovné V nátěrem penetračním</t>
  </si>
  <si>
    <t>-1854911352</t>
  </si>
  <si>
    <t>https://podminky.urs.cz/item/CS_URS_2022_02/711111001</t>
  </si>
  <si>
    <t xml:space="preserve">"z vnější strany obetonování propustku"  36,60</t>
  </si>
  <si>
    <t xml:space="preserve">"z vnější strany obetonování zakrytého kanálu"  23,70</t>
  </si>
  <si>
    <t>82</t>
  </si>
  <si>
    <t>11163150</t>
  </si>
  <si>
    <t>lak penetrační asfaltový</t>
  </si>
  <si>
    <t>-1270458659</t>
  </si>
  <si>
    <t>60,3*0,00033 'Přepočtené koeficientem množství</t>
  </si>
  <si>
    <t>83</t>
  </si>
  <si>
    <t>711111002</t>
  </si>
  <si>
    <t>Provedení izolace proti zemní vlhkosti natěradly a tmely za studena na ploše vodorovné V nátěrem lakem asfaltovým</t>
  </si>
  <si>
    <t>891818133</t>
  </si>
  <si>
    <t>https://podminky.urs.cz/item/CS_URS_2022_02/711111002</t>
  </si>
  <si>
    <t xml:space="preserve">"z vnější strany obetonování propustku"  36,60*2</t>
  </si>
  <si>
    <t xml:space="preserve">"z vnější strany obetonování zakrytého kanálu"  23,70*2</t>
  </si>
  <si>
    <t>84</t>
  </si>
  <si>
    <t>11163152</t>
  </si>
  <si>
    <t>lak hydroizolační asfaltový</t>
  </si>
  <si>
    <t>1476847738</t>
  </si>
  <si>
    <t>120,6*0,00039 'Přepočtené koeficientem množství</t>
  </si>
  <si>
    <t>85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</si>
  <si>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</si>
  <si>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</si>
  <si>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</si>
  <si>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1532011831</t>
  </si>
  <si>
    <t>https://podminky.urs.cz/item/CS_URS_2022_02/998711201</t>
  </si>
  <si>
    <t>OST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</si>
  <si>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</si>
  <si>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</si>
  <si>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</si>
  <si>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</si>
  <si>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</si>
  <si>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</si>
  <si>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</si>
  <si>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</si>
  <si>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</si>
  <si>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</si>
  <si>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Kč</t>
  </si>
  <si>
    <t>1024</t>
  </si>
  <si>
    <t>-1936265988</t>
  </si>
  <si>
    <t>https://podminky.urs.cz/item/CS_URS_2022_02/011114000</t>
  </si>
  <si>
    <t>"geotechnické práce" 1,00</t>
  </si>
  <si>
    <t>012103000</t>
  </si>
  <si>
    <t xml:space="preserve">Geodetické práce před výstavbou, během výstavby a po výstavbě </t>
  </si>
  <si>
    <t>-992244608</t>
  </si>
  <si>
    <t>https://podminky.urs.cz/item/CS_URS_2022_02/012103000</t>
  </si>
  <si>
    <t>013203000R</t>
  </si>
  <si>
    <t>Dokumentace stavby zaměření skutečného provedení</t>
  </si>
  <si>
    <t>88149181</t>
  </si>
  <si>
    <t>013254000</t>
  </si>
  <si>
    <t>Průzkumné, geodetické a projektové práce projektové práce dokumentace stavby (výkresová a textová) skutečného provedení stavby</t>
  </si>
  <si>
    <t>818158798</t>
  </si>
  <si>
    <t>https://podminky.urs.cz/item/CS_URS_2022_02/013254000</t>
  </si>
  <si>
    <t>013303000</t>
  </si>
  <si>
    <t>Vytýčení inženýrských sítí</t>
  </si>
  <si>
    <t>623282517</t>
  </si>
  <si>
    <t>https://podminky.urs.cz/item/CS_URS_2022_02/013303000</t>
  </si>
  <si>
    <t>VRN3</t>
  </si>
  <si>
    <t>Zařízení staveniště</t>
  </si>
  <si>
    <t>030001000</t>
  </si>
  <si>
    <t>2049747407</t>
  </si>
  <si>
    <t>https://podminky.urs.cz/item/CS_URS_2022_02/030001000</t>
  </si>
  <si>
    <t>034503001</t>
  </si>
  <si>
    <t>Informační tabule pro propagaci dotace</t>
  </si>
  <si>
    <t>-851428455</t>
  </si>
  <si>
    <t>VRN7</t>
  </si>
  <si>
    <t>Provozní vlivy</t>
  </si>
  <si>
    <t>072103011</t>
  </si>
  <si>
    <t>Zajištění DIO komunikace II. a III. třídy - jednoduché el. vedení</t>
  </si>
  <si>
    <t>1582781252</t>
  </si>
  <si>
    <t>https://podminky.urs.cz/item/CS_URS_2022_02/072103011</t>
  </si>
  <si>
    <t>"dopravně- inženýrská opatření " 1,00</t>
  </si>
  <si>
    <t>075002000R</t>
  </si>
  <si>
    <t>Ochrana stávajících inženýrských sítí během výstavby</t>
  </si>
  <si>
    <t>…</t>
  </si>
  <si>
    <t>-1536858296</t>
  </si>
  <si>
    <t>"související stavba vodovodu - ochrana v místě křížení na konci úseku stavby"</t>
  </si>
  <si>
    <t>"půlená chránička DN 200 dl. 7,0 m, obetonováno betenom C12/15 (2,0 m3)"</t>
  </si>
  <si>
    <t>1,00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</si>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</sst>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51103" TargetMode="External" /><Relationship Id="rId2" Type="http://schemas.openxmlformats.org/officeDocument/2006/relationships/hyperlink" Target="https://podminky.urs.cz/item/CS_URS_2022_02/111251203" TargetMode="External" /><Relationship Id="rId3" Type="http://schemas.openxmlformats.org/officeDocument/2006/relationships/hyperlink" Target="https://podminky.urs.cz/item/CS_URS_2022_02/112101102" TargetMode="External" /><Relationship Id="rId4" Type="http://schemas.openxmlformats.org/officeDocument/2006/relationships/hyperlink" Target="https://podminky.urs.cz/item/CS_URS_2022_02/112251102" TargetMode="External" /><Relationship Id="rId5" Type="http://schemas.openxmlformats.org/officeDocument/2006/relationships/hyperlink" Target="https://podminky.urs.cz/item/CS_URS_2022_02/121151113" TargetMode="External" /><Relationship Id="rId6" Type="http://schemas.openxmlformats.org/officeDocument/2006/relationships/hyperlink" Target="https://podminky.urs.cz/item/CS_URS_2022_02/162201402" TargetMode="External" /><Relationship Id="rId7" Type="http://schemas.openxmlformats.org/officeDocument/2006/relationships/hyperlink" Target="https://podminky.urs.cz/item/CS_URS_2022_02/162201412" TargetMode="External" /><Relationship Id="rId8" Type="http://schemas.openxmlformats.org/officeDocument/2006/relationships/hyperlink" Target="https://podminky.urs.cz/item/CS_URS_2022_02/162201422" TargetMode="External" /><Relationship Id="rId9" Type="http://schemas.openxmlformats.org/officeDocument/2006/relationships/hyperlink" Target="https://podminky.urs.cz/item/CS_URS_2022_02/162301501" TargetMode="External" /><Relationship Id="rId10" Type="http://schemas.openxmlformats.org/officeDocument/2006/relationships/hyperlink" Target="https://podminky.urs.cz/item/CS_URS_2022_02/162301932" TargetMode="External" /><Relationship Id="rId11" Type="http://schemas.openxmlformats.org/officeDocument/2006/relationships/hyperlink" Target="https://podminky.urs.cz/item/CS_URS_2022_02/162301952" TargetMode="External" /><Relationship Id="rId12" Type="http://schemas.openxmlformats.org/officeDocument/2006/relationships/hyperlink" Target="https://podminky.urs.cz/item/CS_URS_2022_02/162301972" TargetMode="External" /><Relationship Id="rId13" Type="http://schemas.openxmlformats.org/officeDocument/2006/relationships/hyperlink" Target="https://podminky.urs.cz/item/CS_URS_2022_02/162301981" TargetMode="External" /><Relationship Id="rId14" Type="http://schemas.openxmlformats.org/officeDocument/2006/relationships/hyperlink" Target="https://podminky.urs.cz/item/CS_URS_2022_02/162451106" TargetMode="External" /><Relationship Id="rId15" Type="http://schemas.openxmlformats.org/officeDocument/2006/relationships/hyperlink" Target="https://podminky.urs.cz/item/CS_URS_2022_02/181351003" TargetMode="External" /><Relationship Id="rId16" Type="http://schemas.openxmlformats.org/officeDocument/2006/relationships/hyperlink" Target="https://podminky.urs.cz/item/CS_URS_2022_02/998225111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212" TargetMode="External" /><Relationship Id="rId2" Type="http://schemas.openxmlformats.org/officeDocument/2006/relationships/hyperlink" Target="https://podminky.urs.cz/item/CS_URS_2022_02/113107213" TargetMode="External" /><Relationship Id="rId3" Type="http://schemas.openxmlformats.org/officeDocument/2006/relationships/hyperlink" Target="https://podminky.urs.cz/item/CS_URS_2022_02/122252205" TargetMode="External" /><Relationship Id="rId4" Type="http://schemas.openxmlformats.org/officeDocument/2006/relationships/hyperlink" Target="https://podminky.urs.cz/item/CS_URS_2022_02/132151104" TargetMode="External" /><Relationship Id="rId5" Type="http://schemas.openxmlformats.org/officeDocument/2006/relationships/hyperlink" Target="https://podminky.urs.cz/item/CS_URS_2022_02/132151254" TargetMode="External" /><Relationship Id="rId6" Type="http://schemas.openxmlformats.org/officeDocument/2006/relationships/hyperlink" Target="https://podminky.urs.cz/item/CS_URS_2022_02/132251104" TargetMode="External" /><Relationship Id="rId7" Type="http://schemas.openxmlformats.org/officeDocument/2006/relationships/hyperlink" Target="https://podminky.urs.cz/item/CS_URS_2022_02/132251254" TargetMode="External" /><Relationship Id="rId8" Type="http://schemas.openxmlformats.org/officeDocument/2006/relationships/hyperlink" Target="https://podminky.urs.cz/item/CS_URS_2022_02/162351104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7151111" TargetMode="External" /><Relationship Id="rId11" Type="http://schemas.openxmlformats.org/officeDocument/2006/relationships/hyperlink" Target="https://podminky.urs.cz/item/CS_URS_2022_02/171152111" TargetMode="External" /><Relationship Id="rId12" Type="http://schemas.openxmlformats.org/officeDocument/2006/relationships/hyperlink" Target="https://podminky.urs.cz/item/CS_URS_2022_02/171152112" TargetMode="External" /><Relationship Id="rId13" Type="http://schemas.openxmlformats.org/officeDocument/2006/relationships/hyperlink" Target="https://podminky.urs.cz/item/CS_URS_2022_02/171201231" TargetMode="External" /><Relationship Id="rId14" Type="http://schemas.openxmlformats.org/officeDocument/2006/relationships/hyperlink" Target="https://podminky.urs.cz/item/CS_URS_2022_02/171251201" TargetMode="External" /><Relationship Id="rId15" Type="http://schemas.openxmlformats.org/officeDocument/2006/relationships/hyperlink" Target="https://podminky.urs.cz/item/CS_URS_2022_02/174151101" TargetMode="External" /><Relationship Id="rId16" Type="http://schemas.openxmlformats.org/officeDocument/2006/relationships/hyperlink" Target="https://podminky.urs.cz/item/CS_URS_2022_02/181152302" TargetMode="External" /><Relationship Id="rId17" Type="http://schemas.openxmlformats.org/officeDocument/2006/relationships/hyperlink" Target="https://podminky.urs.cz/item/CS_URS_2022_02/181411121" TargetMode="External" /><Relationship Id="rId18" Type="http://schemas.openxmlformats.org/officeDocument/2006/relationships/hyperlink" Target="https://podminky.urs.cz/item/CS_URS_2022_02/182351023" TargetMode="External" /><Relationship Id="rId19" Type="http://schemas.openxmlformats.org/officeDocument/2006/relationships/hyperlink" Target="https://podminky.urs.cz/item/CS_URS_2022_02/211531111" TargetMode="External" /><Relationship Id="rId20" Type="http://schemas.openxmlformats.org/officeDocument/2006/relationships/hyperlink" Target="https://podminky.urs.cz/item/CS_URS_2022_02/211971110" TargetMode="External" /><Relationship Id="rId21" Type="http://schemas.openxmlformats.org/officeDocument/2006/relationships/hyperlink" Target="https://podminky.urs.cz/item/CS_URS_2022_02/275313811" TargetMode="External" /><Relationship Id="rId22" Type="http://schemas.openxmlformats.org/officeDocument/2006/relationships/hyperlink" Target="https://podminky.urs.cz/item/CS_URS_2022_02/275351121" TargetMode="External" /><Relationship Id="rId23" Type="http://schemas.openxmlformats.org/officeDocument/2006/relationships/hyperlink" Target="https://podminky.urs.cz/item/CS_URS_2022_02/275351122" TargetMode="External" /><Relationship Id="rId24" Type="http://schemas.openxmlformats.org/officeDocument/2006/relationships/hyperlink" Target="https://podminky.urs.cz/item/CS_URS_2022_02/451573111" TargetMode="External" /><Relationship Id="rId25" Type="http://schemas.openxmlformats.org/officeDocument/2006/relationships/hyperlink" Target="https://podminky.urs.cz/item/CS_URS_2022_02/452311161" TargetMode="External" /><Relationship Id="rId26" Type="http://schemas.openxmlformats.org/officeDocument/2006/relationships/hyperlink" Target="https://podminky.urs.cz/item/CS_URS_2022_02/465513127" TargetMode="External" /><Relationship Id="rId27" Type="http://schemas.openxmlformats.org/officeDocument/2006/relationships/hyperlink" Target="https://podminky.urs.cz/item/CS_URS_2022_02/561081121" TargetMode="External" /><Relationship Id="rId28" Type="http://schemas.openxmlformats.org/officeDocument/2006/relationships/hyperlink" Target="https://podminky.urs.cz/item/CS_URS_2022_02/564752111" TargetMode="External" /><Relationship Id="rId29" Type="http://schemas.openxmlformats.org/officeDocument/2006/relationships/hyperlink" Target="https://podminky.urs.cz/item/CS_URS_2022_02/564851011" TargetMode="External" /><Relationship Id="rId30" Type="http://schemas.openxmlformats.org/officeDocument/2006/relationships/hyperlink" Target="https://podminky.urs.cz/item/CS_URS_2022_02/564861011" TargetMode="External" /><Relationship Id="rId31" Type="http://schemas.openxmlformats.org/officeDocument/2006/relationships/hyperlink" Target="https://podminky.urs.cz/item/CS_URS_2022_02/565135121" TargetMode="External" /><Relationship Id="rId32" Type="http://schemas.openxmlformats.org/officeDocument/2006/relationships/hyperlink" Target="https://podminky.urs.cz/item/CS_URS_2022_02/567121114" TargetMode="External" /><Relationship Id="rId33" Type="http://schemas.openxmlformats.org/officeDocument/2006/relationships/hyperlink" Target="https://podminky.urs.cz/item/CS_URS_2022_02/569851111" TargetMode="External" /><Relationship Id="rId34" Type="http://schemas.openxmlformats.org/officeDocument/2006/relationships/hyperlink" Target="https://podminky.urs.cz/item/CS_URS_2022_02/569903311" TargetMode="External" /><Relationship Id="rId35" Type="http://schemas.openxmlformats.org/officeDocument/2006/relationships/hyperlink" Target="https://podminky.urs.cz/item/CS_URS_2022_02/573111114" TargetMode="External" /><Relationship Id="rId36" Type="http://schemas.openxmlformats.org/officeDocument/2006/relationships/hyperlink" Target="https://podminky.urs.cz/item/CS_URS_2022_02/573231106" TargetMode="External" /><Relationship Id="rId37" Type="http://schemas.openxmlformats.org/officeDocument/2006/relationships/hyperlink" Target="https://podminky.urs.cz/item/CS_URS_2022_02/577134121" TargetMode="External" /><Relationship Id="rId38" Type="http://schemas.openxmlformats.org/officeDocument/2006/relationships/hyperlink" Target="https://podminky.urs.cz/item/CS_URS_2022_02/591241111" TargetMode="External" /><Relationship Id="rId39" Type="http://schemas.openxmlformats.org/officeDocument/2006/relationships/hyperlink" Target="https://podminky.urs.cz/item/CS_URS_2022_02/820391811" TargetMode="External" /><Relationship Id="rId40" Type="http://schemas.openxmlformats.org/officeDocument/2006/relationships/hyperlink" Target="https://podminky.urs.cz/item/CS_URS_2022_02/821391111" TargetMode="External" /><Relationship Id="rId41" Type="http://schemas.openxmlformats.org/officeDocument/2006/relationships/hyperlink" Target="https://podminky.urs.cz/item/CS_URS_2022_02/899633231" TargetMode="External" /><Relationship Id="rId42" Type="http://schemas.openxmlformats.org/officeDocument/2006/relationships/hyperlink" Target="https://podminky.urs.cz/item/CS_URS_2022_02/899658211" TargetMode="External" /><Relationship Id="rId43" Type="http://schemas.openxmlformats.org/officeDocument/2006/relationships/hyperlink" Target="https://podminky.urs.cz/item/CS_URS_2022_02/912211111" TargetMode="External" /><Relationship Id="rId44" Type="http://schemas.openxmlformats.org/officeDocument/2006/relationships/hyperlink" Target="https://podminky.urs.cz/item/CS_URS_2022_02/914111111" TargetMode="External" /><Relationship Id="rId45" Type="http://schemas.openxmlformats.org/officeDocument/2006/relationships/hyperlink" Target="https://podminky.urs.cz/item/CS_URS_2022_02/914511111" TargetMode="External" /><Relationship Id="rId46" Type="http://schemas.openxmlformats.org/officeDocument/2006/relationships/hyperlink" Target="https://podminky.urs.cz/item/CS_URS_2022_02/919535556" TargetMode="External" /><Relationship Id="rId47" Type="http://schemas.openxmlformats.org/officeDocument/2006/relationships/hyperlink" Target="https://podminky.urs.cz/item/CS_URS_2022_02/919551112" TargetMode="External" /><Relationship Id="rId48" Type="http://schemas.openxmlformats.org/officeDocument/2006/relationships/hyperlink" Target="https://podminky.urs.cz/item/CS_URS_2022_02/919732211" TargetMode="External" /><Relationship Id="rId49" Type="http://schemas.openxmlformats.org/officeDocument/2006/relationships/hyperlink" Target="https://podminky.urs.cz/item/CS_URS_2022_02/919735112" TargetMode="External" /><Relationship Id="rId50" Type="http://schemas.openxmlformats.org/officeDocument/2006/relationships/hyperlink" Target="https://podminky.urs.cz/item/CS_URS_2022_02/938902113" TargetMode="External" /><Relationship Id="rId51" Type="http://schemas.openxmlformats.org/officeDocument/2006/relationships/hyperlink" Target="https://podminky.urs.cz/item/CS_URS_2022_02/938902203" TargetMode="External" /><Relationship Id="rId52" Type="http://schemas.openxmlformats.org/officeDocument/2006/relationships/hyperlink" Target="https://podminky.urs.cz/item/CS_URS_2022_02/962042320" TargetMode="External" /><Relationship Id="rId53" Type="http://schemas.openxmlformats.org/officeDocument/2006/relationships/hyperlink" Target="https://podminky.urs.cz/item/CS_URS_2022_02/962052210" TargetMode="External" /><Relationship Id="rId54" Type="http://schemas.openxmlformats.org/officeDocument/2006/relationships/hyperlink" Target="https://podminky.urs.cz/item/CS_URS_2022_02/985142112" TargetMode="External" /><Relationship Id="rId55" Type="http://schemas.openxmlformats.org/officeDocument/2006/relationships/hyperlink" Target="https://podminky.urs.cz/item/CS_URS_2022_02/985142912" TargetMode="External" /><Relationship Id="rId56" Type="http://schemas.openxmlformats.org/officeDocument/2006/relationships/hyperlink" Target="https://podminky.urs.cz/item/CS_URS_2022_02/985231112" TargetMode="External" /><Relationship Id="rId57" Type="http://schemas.openxmlformats.org/officeDocument/2006/relationships/hyperlink" Target="https://podminky.urs.cz/item/CS_URS_2022_02/997221551" TargetMode="External" /><Relationship Id="rId58" Type="http://schemas.openxmlformats.org/officeDocument/2006/relationships/hyperlink" Target="https://podminky.urs.cz/item/CS_URS_2022_02/997221559" TargetMode="External" /><Relationship Id="rId59" Type="http://schemas.openxmlformats.org/officeDocument/2006/relationships/hyperlink" Target="https://podminky.urs.cz/item/CS_URS_2022_02/997221561" TargetMode="External" /><Relationship Id="rId60" Type="http://schemas.openxmlformats.org/officeDocument/2006/relationships/hyperlink" Target="https://podminky.urs.cz/item/CS_URS_2022_02/997221569" TargetMode="External" /><Relationship Id="rId61" Type="http://schemas.openxmlformats.org/officeDocument/2006/relationships/hyperlink" Target="https://podminky.urs.cz/item/CS_URS_2022_02/997221571" TargetMode="External" /><Relationship Id="rId62" Type="http://schemas.openxmlformats.org/officeDocument/2006/relationships/hyperlink" Target="https://podminky.urs.cz/item/CS_URS_2022_02/997221579" TargetMode="External" /><Relationship Id="rId63" Type="http://schemas.openxmlformats.org/officeDocument/2006/relationships/hyperlink" Target="https://podminky.urs.cz/item/CS_URS_2022_02/997221861" TargetMode="External" /><Relationship Id="rId64" Type="http://schemas.openxmlformats.org/officeDocument/2006/relationships/hyperlink" Target="https://podminky.urs.cz/item/CS_URS_2022_02/997221862" TargetMode="External" /><Relationship Id="rId65" Type="http://schemas.openxmlformats.org/officeDocument/2006/relationships/hyperlink" Target="https://podminky.urs.cz/item/CS_URS_2022_02/997221873" TargetMode="External" /><Relationship Id="rId66" Type="http://schemas.openxmlformats.org/officeDocument/2006/relationships/hyperlink" Target="https://podminky.urs.cz/item/CS_URS_2022_02/998225111" TargetMode="External" /><Relationship Id="rId67" Type="http://schemas.openxmlformats.org/officeDocument/2006/relationships/hyperlink" Target="https://podminky.urs.cz/item/CS_URS_2022_02/711111001" TargetMode="External" /><Relationship Id="rId68" Type="http://schemas.openxmlformats.org/officeDocument/2006/relationships/hyperlink" Target="https://podminky.urs.cz/item/CS_URS_2022_02/711111002" TargetMode="External" /><Relationship Id="rId69" Type="http://schemas.openxmlformats.org/officeDocument/2006/relationships/hyperlink" Target="https://podminky.urs.cz/item/CS_URS_2022_02/998711201" TargetMode="External" /><Relationship Id="rId7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1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3254000" TargetMode="External" /><Relationship Id="rId4" Type="http://schemas.openxmlformats.org/officeDocument/2006/relationships/hyperlink" Target="https://podminky.urs.cz/item/CS_URS_2022_02/013303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721030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2022007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cesty Radovesnice II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3. 11. 2022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007 - Příprava území p...'!J30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'SO 007 - Příprava území p...'!P82</f>
        <v>0</v>
      </c>
      <c r="AV55" s="122">
        <f>'SO 007 - Příprava území p...'!J33</f>
        <v>0</v>
      </c>
      <c r="AW55" s="122">
        <f>'SO 007 - Příprava území p...'!J34</f>
        <v>0</v>
      </c>
      <c r="AX55" s="122">
        <f>'SO 007 - Příprava území p...'!J35</f>
        <v>0</v>
      </c>
      <c r="AY55" s="122">
        <f>'SO 007 - Příprava území p...'!J36</f>
        <v>0</v>
      </c>
      <c r="AZ55" s="122">
        <f>'SO 007 - Příprava území p...'!F33</f>
        <v>0</v>
      </c>
      <c r="BA55" s="122">
        <f>'SO 007 - Příprava území p...'!F34</f>
        <v>0</v>
      </c>
      <c r="BB55" s="122">
        <f>'SO 007 - Příprava území p...'!F35</f>
        <v>0</v>
      </c>
      <c r="BC55" s="122">
        <f>'SO 007 - Příprava území p...'!F36</f>
        <v>0</v>
      </c>
      <c r="BD55" s="124">
        <f>'SO 007 - Příprava území p...'!F37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6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107 - Hlavní cesta HC7'!J30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 107 - Hlavní cesta HC7'!P90</f>
        <v>0</v>
      </c>
      <c r="AV56" s="122">
        <f>'SO 107 - Hlavní cesta HC7'!J33</f>
        <v>0</v>
      </c>
      <c r="AW56" s="122">
        <f>'SO 107 - Hlavní cesta HC7'!J34</f>
        <v>0</v>
      </c>
      <c r="AX56" s="122">
        <f>'SO 107 - Hlavní cesta HC7'!J35</f>
        <v>0</v>
      </c>
      <c r="AY56" s="122">
        <f>'SO 107 - Hlavní cesta HC7'!J36</f>
        <v>0</v>
      </c>
      <c r="AZ56" s="122">
        <f>'SO 107 - Hlavní cesta HC7'!F33</f>
        <v>0</v>
      </c>
      <c r="BA56" s="122">
        <f>'SO 107 - Hlavní cesta HC7'!F34</f>
        <v>0</v>
      </c>
      <c r="BB56" s="122">
        <f>'SO 107 - Hlavní cesta HC7'!F35</f>
        <v>0</v>
      </c>
      <c r="BC56" s="122">
        <f>'SO 107 - Hlavní cesta HC7'!F36</f>
        <v>0</v>
      </c>
      <c r="BD56" s="124">
        <f>'SO 107 - Hlavní cesta HC7'!F37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6.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'OST - Ostatní a vedlejší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6">
        <v>0</v>
      </c>
      <c r="AT57" s="127">
        <f>ROUND(SUM(AV57:AW57),2)</f>
        <v>0</v>
      </c>
      <c r="AU57" s="128">
        <f>'OST - Ostatní a vedlejší ...'!P83</f>
        <v>0</v>
      </c>
      <c r="AV57" s="127">
        <f>'OST - Ostatní a vedlejší ...'!J33</f>
        <v>0</v>
      </c>
      <c r="AW57" s="127">
        <f>'OST - Ostatní a vedlejší ...'!J34</f>
        <v>0</v>
      </c>
      <c r="AX57" s="127">
        <f>'OST - Ostatní a vedlejší ...'!J35</f>
        <v>0</v>
      </c>
      <c r="AY57" s="127">
        <f>'OST - Ostatní a vedlejší ...'!J36</f>
        <v>0</v>
      </c>
      <c r="AZ57" s="127">
        <f>'OST - Ostatní a vedlejší ...'!F33</f>
        <v>0</v>
      </c>
      <c r="BA57" s="127">
        <f>'OST - Ostatní a vedlejší ...'!F34</f>
        <v>0</v>
      </c>
      <c r="BB57" s="127">
        <f>'OST - Ostatní a vedlejší ...'!F35</f>
        <v>0</v>
      </c>
      <c r="BC57" s="127">
        <f>'OST - Ostatní a vedlejší ...'!F36</f>
        <v>0</v>
      </c>
      <c r="BD57" s="129">
        <f>'OST - Ostatní a vedlejší ...'!F37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4XZ/RbdANtux5Zn0ZpnxHk5s+BJc6sGmVO0zxHgQyYzMPb0fU+bvGOE3SxILHeuJEn/FCg/J0Y0YKsJdYjS0DQ==" hashValue="lJBPZ//W1PRDyOgFzNDbTQQwLexRVXiyZC8Gg0fI9B9ozef90ISX4bUTXHXHOwMp5XE7lYmIalBxstkndQBg2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7 - Příprava území p...'!C2" display="/"/>
    <hyperlink ref="A56" location="'SO 107 - Hlavní cesta HC7'!C2" display="/"/>
    <hyperlink ref="A57" location="'OST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ROUND((SUM(BE82:BE136)),  2)</f>
        <v>0</v>
      </c>
      <c r="G33" s="40"/>
      <c r="H33" s="40"/>
      <c r="I33" s="150">
        <v>0.20999999999999999</v>
      </c>
      <c r="J33" s="149">
        <f>ROUND(((SUM(BE82:BE136))*I33),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ROUND((SUM(BF82:BF136)),  2)</f>
        <v>0</v>
      </c>
      <c r="G34" s="40"/>
      <c r="H34" s="40"/>
      <c r="I34" s="150">
        <v>0.12</v>
      </c>
      <c r="J34" s="149">
        <f>ROUND(((SUM(BF82:BF136))*I34),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ROUND((SUM(BG82:BG136)),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ROUND((SUM(BH82:BH136)),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ROUND((SUM(BI82:BI136)),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007 - Příprava území pro HC7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J134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96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Polní cesty Radovesnice II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87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007 - Příprava území pro HC7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3. 11. 2022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30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32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97</v>
      </c>
      <c r="D81" s="182" t="s">
        <v>54</v>
      </c>
      <c r="E81" s="182" t="s">
        <v>50</v>
      </c>
      <c r="F81" s="182" t="s">
        <v>51</v>
      </c>
      <c r="G81" s="182" t="s">
        <v>98</v>
      </c>
      <c r="H81" s="182" t="s">
        <v>99</v>
      </c>
      <c r="I81" s="182" t="s">
        <v>100</v>
      </c>
      <c r="J81" s="182" t="s">
        <v>91</v>
      </c>
      <c r="K81" s="183" t="s">
        <v>101</v>
      </c>
      <c r="L81" s="184"/>
      <c r="M81" s="94" t="s">
        <v>19</v>
      </c>
      <c r="N81" s="95" t="s">
        <v>39</v>
      </c>
      <c r="O81" s="95" t="s">
        <v>102</v>
      </c>
      <c r="P81" s="95" t="s">
        <v>103</v>
      </c>
      <c r="Q81" s="95" t="s">
        <v>104</v>
      </c>
      <c r="R81" s="95" t="s">
        <v>105</v>
      </c>
      <c r="S81" s="95" t="s">
        <v>106</v>
      </c>
      <c r="T81" s="96" t="s">
        <v>107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108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68</v>
      </c>
      <c r="AU82" s="19" t="s">
        <v>92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68</v>
      </c>
      <c r="E83" s="193" t="s">
        <v>109</v>
      </c>
      <c r="F83" s="193" t="s">
        <v>110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P84+P134</f>
        <v>0</v>
      </c>
      <c r="Q83" s="198"/>
      <c r="R83" s="199">
        <f>R84+R134</f>
        <v>0</v>
      </c>
      <c r="S83" s="198"/>
      <c r="T83" s="200">
        <f>T84+T134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77</v>
      </c>
      <c r="AT83" s="202" t="s">
        <v>68</v>
      </c>
      <c r="AU83" s="202" t="s">
        <v>69</v>
      </c>
      <c r="AY83" s="201" t="s">
        <v>111</v>
      </c>
      <c r="BK83" s="203">
        <f>BK84+BK134</f>
        <v>0</v>
      </c>
    </row>
    <row r="84" s="12" customFormat="1" ht="22.8" customHeight="1">
      <c r="A84" s="12"/>
      <c r="B84" s="190"/>
      <c r="C84" s="191"/>
      <c r="D84" s="192" t="s">
        <v>68</v>
      </c>
      <c r="E84" s="204" t="s">
        <v>77</v>
      </c>
      <c r="F84" s="204" t="s">
        <v>112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SUM(P85:P133)</f>
        <v>0</v>
      </c>
      <c r="Q84" s="198"/>
      <c r="R84" s="199">
        <f>SUM(R85:R133)</f>
        <v>0</v>
      </c>
      <c r="S84" s="198"/>
      <c r="T84" s="200">
        <f>SUM(T85:T133)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77</v>
      </c>
      <c r="AT84" s="202" t="s">
        <v>68</v>
      </c>
      <c r="AU84" s="202" t="s">
        <v>77</v>
      </c>
      <c r="AY84" s="201" t="s">
        <v>111</v>
      </c>
      <c r="BK84" s="203">
        <f>SUM(BK85:BK133)</f>
        <v>0</v>
      </c>
    </row>
    <row r="85" s="2" customFormat="1" ht="24.15" customHeight="1">
      <c r="A85" s="40"/>
      <c r="B85" s="41"/>
      <c r="C85" s="206" t="s">
        <v>77</v>
      </c>
      <c r="D85" s="206" t="s">
        <v>113</v>
      </c>
      <c r="E85" s="207" t="s">
        <v>114</v>
      </c>
      <c r="F85" s="208" t="s">
        <v>115</v>
      </c>
      <c r="G85" s="209" t="s">
        <v>116</v>
      </c>
      <c r="H85" s="210">
        <v>1742.3</v>
      </c>
      <c r="I85" s="211"/>
      <c r="J85" s="212">
        <f>ROUND(I85*H85,2)</f>
        <v>0</v>
      </c>
      <c r="K85" s="208" t="s">
        <v>117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118</v>
      </c>
      <c r="AT85" s="217" t="s">
        <v>113</v>
      </c>
      <c r="AU85" s="217" t="s">
        <v>79</v>
      </c>
      <c r="AY85" s="19" t="s">
        <v>111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118</v>
      </c>
      <c r="BM85" s="217" t="s">
        <v>119</v>
      </c>
    </row>
    <row r="86" s="2" customFormat="1">
      <c r="A86" s="40"/>
      <c r="B86" s="41"/>
      <c r="C86" s="42"/>
      <c r="D86" s="219" t="s">
        <v>120</v>
      </c>
      <c r="E86" s="42"/>
      <c r="F86" s="220" t="s">
        <v>121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120</v>
      </c>
      <c r="AU86" s="19" t="s">
        <v>79</v>
      </c>
    </row>
    <row r="87" s="13" customFormat="1">
      <c r="A87" s="13"/>
      <c r="B87" s="224"/>
      <c r="C87" s="225"/>
      <c r="D87" s="226" t="s">
        <v>122</v>
      </c>
      <c r="E87" s="227" t="s">
        <v>19</v>
      </c>
      <c r="F87" s="228" t="s">
        <v>123</v>
      </c>
      <c r="G87" s="225"/>
      <c r="H87" s="227" t="s">
        <v>19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122</v>
      </c>
      <c r="AU87" s="234" t="s">
        <v>79</v>
      </c>
      <c r="AV87" s="13" t="s">
        <v>77</v>
      </c>
      <c r="AW87" s="13" t="s">
        <v>31</v>
      </c>
      <c r="AX87" s="13" t="s">
        <v>69</v>
      </c>
      <c r="AY87" s="234" t="s">
        <v>111</v>
      </c>
    </row>
    <row r="88" s="14" customFormat="1">
      <c r="A88" s="14"/>
      <c r="B88" s="235"/>
      <c r="C88" s="236"/>
      <c r="D88" s="226" t="s">
        <v>122</v>
      </c>
      <c r="E88" s="237" t="s">
        <v>19</v>
      </c>
      <c r="F88" s="238" t="s">
        <v>124</v>
      </c>
      <c r="G88" s="236"/>
      <c r="H88" s="239">
        <v>1742.3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122</v>
      </c>
      <c r="AU88" s="245" t="s">
        <v>79</v>
      </c>
      <c r="AV88" s="14" t="s">
        <v>79</v>
      </c>
      <c r="AW88" s="14" t="s">
        <v>31</v>
      </c>
      <c r="AX88" s="14" t="s">
        <v>77</v>
      </c>
      <c r="AY88" s="245" t="s">
        <v>111</v>
      </c>
    </row>
    <row r="89" s="2" customFormat="1" ht="24.15" customHeight="1">
      <c r="A89" s="40"/>
      <c r="B89" s="41"/>
      <c r="C89" s="206" t="s">
        <v>79</v>
      </c>
      <c r="D89" s="206" t="s">
        <v>113</v>
      </c>
      <c r="E89" s="207" t="s">
        <v>125</v>
      </c>
      <c r="F89" s="208" t="s">
        <v>126</v>
      </c>
      <c r="G89" s="209" t="s">
        <v>116</v>
      </c>
      <c r="H89" s="210">
        <v>746.70000000000005</v>
      </c>
      <c r="I89" s="211"/>
      <c r="J89" s="212">
        <f>ROUND(I89*H89,2)</f>
        <v>0</v>
      </c>
      <c r="K89" s="208" t="s">
        <v>117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118</v>
      </c>
      <c r="AT89" s="217" t="s">
        <v>113</v>
      </c>
      <c r="AU89" s="217" t="s">
        <v>79</v>
      </c>
      <c r="AY89" s="19" t="s">
        <v>111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118</v>
      </c>
      <c r="BM89" s="217" t="s">
        <v>127</v>
      </c>
    </row>
    <row r="90" s="2" customFormat="1">
      <c r="A90" s="40"/>
      <c r="B90" s="41"/>
      <c r="C90" s="42"/>
      <c r="D90" s="219" t="s">
        <v>120</v>
      </c>
      <c r="E90" s="42"/>
      <c r="F90" s="220" t="s">
        <v>128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120</v>
      </c>
      <c r="AU90" s="19" t="s">
        <v>79</v>
      </c>
    </row>
    <row r="91" s="13" customFormat="1">
      <c r="A91" s="13"/>
      <c r="B91" s="224"/>
      <c r="C91" s="225"/>
      <c r="D91" s="226" t="s">
        <v>122</v>
      </c>
      <c r="E91" s="227" t="s">
        <v>19</v>
      </c>
      <c r="F91" s="228" t="s">
        <v>129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122</v>
      </c>
      <c r="AU91" s="234" t="s">
        <v>79</v>
      </c>
      <c r="AV91" s="13" t="s">
        <v>77</v>
      </c>
      <c r="AW91" s="13" t="s">
        <v>31</v>
      </c>
      <c r="AX91" s="13" t="s">
        <v>69</v>
      </c>
      <c r="AY91" s="234" t="s">
        <v>111</v>
      </c>
    </row>
    <row r="92" s="14" customFormat="1">
      <c r="A92" s="14"/>
      <c r="B92" s="235"/>
      <c r="C92" s="236"/>
      <c r="D92" s="226" t="s">
        <v>122</v>
      </c>
      <c r="E92" s="237" t="s">
        <v>19</v>
      </c>
      <c r="F92" s="238" t="s">
        <v>130</v>
      </c>
      <c r="G92" s="236"/>
      <c r="H92" s="239">
        <v>746.70000000000005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122</v>
      </c>
      <c r="AU92" s="245" t="s">
        <v>79</v>
      </c>
      <c r="AV92" s="14" t="s">
        <v>79</v>
      </c>
      <c r="AW92" s="14" t="s">
        <v>31</v>
      </c>
      <c r="AX92" s="14" t="s">
        <v>77</v>
      </c>
      <c r="AY92" s="245" t="s">
        <v>111</v>
      </c>
    </row>
    <row r="93" s="2" customFormat="1" ht="21.75" customHeight="1">
      <c r="A93" s="40"/>
      <c r="B93" s="41"/>
      <c r="C93" s="206" t="s">
        <v>131</v>
      </c>
      <c r="D93" s="206" t="s">
        <v>113</v>
      </c>
      <c r="E93" s="207" t="s">
        <v>132</v>
      </c>
      <c r="F93" s="208" t="s">
        <v>133</v>
      </c>
      <c r="G93" s="209" t="s">
        <v>134</v>
      </c>
      <c r="H93" s="210">
        <v>27</v>
      </c>
      <c r="I93" s="211"/>
      <c r="J93" s="212">
        <f>ROUND(I93*H93,2)</f>
        <v>0</v>
      </c>
      <c r="K93" s="208" t="s">
        <v>117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118</v>
      </c>
      <c r="AT93" s="217" t="s">
        <v>113</v>
      </c>
      <c r="AU93" s="217" t="s">
        <v>79</v>
      </c>
      <c r="AY93" s="19" t="s">
        <v>111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118</v>
      </c>
      <c r="BM93" s="217" t="s">
        <v>135</v>
      </c>
    </row>
    <row r="94" s="2" customFormat="1">
      <c r="A94" s="40"/>
      <c r="B94" s="41"/>
      <c r="C94" s="42"/>
      <c r="D94" s="219" t="s">
        <v>120</v>
      </c>
      <c r="E94" s="42"/>
      <c r="F94" s="220" t="s">
        <v>136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120</v>
      </c>
      <c r="AU94" s="19" t="s">
        <v>79</v>
      </c>
    </row>
    <row r="95" s="14" customFormat="1">
      <c r="A95" s="14"/>
      <c r="B95" s="235"/>
      <c r="C95" s="236"/>
      <c r="D95" s="226" t="s">
        <v>122</v>
      </c>
      <c r="E95" s="237" t="s">
        <v>19</v>
      </c>
      <c r="F95" s="238" t="s">
        <v>137</v>
      </c>
      <c r="G95" s="236"/>
      <c r="H95" s="239">
        <v>27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122</v>
      </c>
      <c r="AU95" s="245" t="s">
        <v>79</v>
      </c>
      <c r="AV95" s="14" t="s">
        <v>79</v>
      </c>
      <c r="AW95" s="14" t="s">
        <v>31</v>
      </c>
      <c r="AX95" s="14" t="s">
        <v>77</v>
      </c>
      <c r="AY95" s="245" t="s">
        <v>111</v>
      </c>
    </row>
    <row r="96" s="2" customFormat="1" ht="16.5" customHeight="1">
      <c r="A96" s="40"/>
      <c r="B96" s="41"/>
      <c r="C96" s="206" t="s">
        <v>118</v>
      </c>
      <c r="D96" s="206" t="s">
        <v>113</v>
      </c>
      <c r="E96" s="207" t="s">
        <v>138</v>
      </c>
      <c r="F96" s="208" t="s">
        <v>139</v>
      </c>
      <c r="G96" s="209" t="s">
        <v>134</v>
      </c>
      <c r="H96" s="210">
        <v>27</v>
      </c>
      <c r="I96" s="211"/>
      <c r="J96" s="212">
        <f>ROUND(I96*H96,2)</f>
        <v>0</v>
      </c>
      <c r="K96" s="208" t="s">
        <v>117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118</v>
      </c>
      <c r="AT96" s="217" t="s">
        <v>113</v>
      </c>
      <c r="AU96" s="217" t="s">
        <v>79</v>
      </c>
      <c r="AY96" s="19" t="s">
        <v>111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118</v>
      </c>
      <c r="BM96" s="217" t="s">
        <v>140</v>
      </c>
    </row>
    <row r="97" s="2" customFormat="1">
      <c r="A97" s="40"/>
      <c r="B97" s="41"/>
      <c r="C97" s="42"/>
      <c r="D97" s="219" t="s">
        <v>120</v>
      </c>
      <c r="E97" s="42"/>
      <c r="F97" s="220" t="s">
        <v>141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120</v>
      </c>
      <c r="AU97" s="19" t="s">
        <v>79</v>
      </c>
    </row>
    <row r="98" s="14" customFormat="1">
      <c r="A98" s="14"/>
      <c r="B98" s="235"/>
      <c r="C98" s="236"/>
      <c r="D98" s="226" t="s">
        <v>122</v>
      </c>
      <c r="E98" s="237" t="s">
        <v>19</v>
      </c>
      <c r="F98" s="238" t="s">
        <v>142</v>
      </c>
      <c r="G98" s="236"/>
      <c r="H98" s="239">
        <v>27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122</v>
      </c>
      <c r="AU98" s="245" t="s">
        <v>79</v>
      </c>
      <c r="AV98" s="14" t="s">
        <v>79</v>
      </c>
      <c r="AW98" s="14" t="s">
        <v>31</v>
      </c>
      <c r="AX98" s="14" t="s">
        <v>77</v>
      </c>
      <c r="AY98" s="245" t="s">
        <v>111</v>
      </c>
    </row>
    <row r="99" s="2" customFormat="1" ht="16.5" customHeight="1">
      <c r="A99" s="40"/>
      <c r="B99" s="41"/>
      <c r="C99" s="206" t="s">
        <v>143</v>
      </c>
      <c r="D99" s="206" t="s">
        <v>113</v>
      </c>
      <c r="E99" s="207" t="s">
        <v>144</v>
      </c>
      <c r="F99" s="208" t="s">
        <v>145</v>
      </c>
      <c r="G99" s="209" t="s">
        <v>116</v>
      </c>
      <c r="H99" s="210">
        <v>4654.1000000000004</v>
      </c>
      <c r="I99" s="211"/>
      <c r="J99" s="212">
        <f>ROUND(I99*H99,2)</f>
        <v>0</v>
      </c>
      <c r="K99" s="208" t="s">
        <v>117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118</v>
      </c>
      <c r="AT99" s="217" t="s">
        <v>113</v>
      </c>
      <c r="AU99" s="217" t="s">
        <v>79</v>
      </c>
      <c r="AY99" s="19" t="s">
        <v>111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118</v>
      </c>
      <c r="BM99" s="217" t="s">
        <v>146</v>
      </c>
    </row>
    <row r="100" s="2" customFormat="1">
      <c r="A100" s="40"/>
      <c r="B100" s="41"/>
      <c r="C100" s="42"/>
      <c r="D100" s="219" t="s">
        <v>120</v>
      </c>
      <c r="E100" s="42"/>
      <c r="F100" s="220" t="s">
        <v>147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120</v>
      </c>
      <c r="AU100" s="19" t="s">
        <v>79</v>
      </c>
    </row>
    <row r="101" s="14" customFormat="1">
      <c r="A101" s="14"/>
      <c r="B101" s="235"/>
      <c r="C101" s="236"/>
      <c r="D101" s="226" t="s">
        <v>122</v>
      </c>
      <c r="E101" s="237" t="s">
        <v>19</v>
      </c>
      <c r="F101" s="238" t="s">
        <v>148</v>
      </c>
      <c r="G101" s="236"/>
      <c r="H101" s="239">
        <v>4654.1000000000004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122</v>
      </c>
      <c r="AU101" s="245" t="s">
        <v>79</v>
      </c>
      <c r="AV101" s="14" t="s">
        <v>79</v>
      </c>
      <c r="AW101" s="14" t="s">
        <v>31</v>
      </c>
      <c r="AX101" s="14" t="s">
        <v>77</v>
      </c>
      <c r="AY101" s="245" t="s">
        <v>111</v>
      </c>
    </row>
    <row r="102" s="2" customFormat="1" ht="24.15" customHeight="1">
      <c r="A102" s="40"/>
      <c r="B102" s="41"/>
      <c r="C102" s="206" t="s">
        <v>149</v>
      </c>
      <c r="D102" s="206" t="s">
        <v>113</v>
      </c>
      <c r="E102" s="207" t="s">
        <v>150</v>
      </c>
      <c r="F102" s="208" t="s">
        <v>151</v>
      </c>
      <c r="G102" s="209" t="s">
        <v>134</v>
      </c>
      <c r="H102" s="210">
        <v>27</v>
      </c>
      <c r="I102" s="211"/>
      <c r="J102" s="212">
        <f>ROUND(I102*H102,2)</f>
        <v>0</v>
      </c>
      <c r="K102" s="208" t="s">
        <v>117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118</v>
      </c>
      <c r="AT102" s="217" t="s">
        <v>113</v>
      </c>
      <c r="AU102" s="217" t="s">
        <v>79</v>
      </c>
      <c r="AY102" s="19" t="s">
        <v>111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118</v>
      </c>
      <c r="BM102" s="217" t="s">
        <v>152</v>
      </c>
    </row>
    <row r="103" s="2" customFormat="1">
      <c r="A103" s="40"/>
      <c r="B103" s="41"/>
      <c r="C103" s="42"/>
      <c r="D103" s="219" t="s">
        <v>120</v>
      </c>
      <c r="E103" s="42"/>
      <c r="F103" s="220" t="s">
        <v>153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79</v>
      </c>
    </row>
    <row r="104" s="14" customFormat="1">
      <c r="A104" s="14"/>
      <c r="B104" s="235"/>
      <c r="C104" s="236"/>
      <c r="D104" s="226" t="s">
        <v>122</v>
      </c>
      <c r="E104" s="237" t="s">
        <v>19</v>
      </c>
      <c r="F104" s="238" t="s">
        <v>142</v>
      </c>
      <c r="G104" s="236"/>
      <c r="H104" s="239">
        <v>27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122</v>
      </c>
      <c r="AU104" s="245" t="s">
        <v>79</v>
      </c>
      <c r="AV104" s="14" t="s">
        <v>79</v>
      </c>
      <c r="AW104" s="14" t="s">
        <v>31</v>
      </c>
      <c r="AX104" s="14" t="s">
        <v>77</v>
      </c>
      <c r="AY104" s="245" t="s">
        <v>111</v>
      </c>
    </row>
    <row r="105" s="2" customFormat="1" ht="24.15" customHeight="1">
      <c r="A105" s="40"/>
      <c r="B105" s="41"/>
      <c r="C105" s="206" t="s">
        <v>154</v>
      </c>
      <c r="D105" s="206" t="s">
        <v>113</v>
      </c>
      <c r="E105" s="207" t="s">
        <v>155</v>
      </c>
      <c r="F105" s="208" t="s">
        <v>156</v>
      </c>
      <c r="G105" s="209" t="s">
        <v>134</v>
      </c>
      <c r="H105" s="210">
        <v>27</v>
      </c>
      <c r="I105" s="211"/>
      <c r="J105" s="212">
        <f>ROUND(I105*H105,2)</f>
        <v>0</v>
      </c>
      <c r="K105" s="208" t="s">
        <v>117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118</v>
      </c>
      <c r="AT105" s="217" t="s">
        <v>113</v>
      </c>
      <c r="AU105" s="217" t="s">
        <v>79</v>
      </c>
      <c r="AY105" s="19" t="s">
        <v>111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118</v>
      </c>
      <c r="BM105" s="217" t="s">
        <v>157</v>
      </c>
    </row>
    <row r="106" s="2" customFormat="1">
      <c r="A106" s="40"/>
      <c r="B106" s="41"/>
      <c r="C106" s="42"/>
      <c r="D106" s="219" t="s">
        <v>120</v>
      </c>
      <c r="E106" s="42"/>
      <c r="F106" s="220" t="s">
        <v>158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120</v>
      </c>
      <c r="AU106" s="19" t="s">
        <v>79</v>
      </c>
    </row>
    <row r="107" s="14" customFormat="1">
      <c r="A107" s="14"/>
      <c r="B107" s="235"/>
      <c r="C107" s="236"/>
      <c r="D107" s="226" t="s">
        <v>122</v>
      </c>
      <c r="E107" s="237" t="s">
        <v>19</v>
      </c>
      <c r="F107" s="238" t="s">
        <v>142</v>
      </c>
      <c r="G107" s="236"/>
      <c r="H107" s="239">
        <v>27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122</v>
      </c>
      <c r="AU107" s="245" t="s">
        <v>79</v>
      </c>
      <c r="AV107" s="14" t="s">
        <v>79</v>
      </c>
      <c r="AW107" s="14" t="s">
        <v>31</v>
      </c>
      <c r="AX107" s="14" t="s">
        <v>77</v>
      </c>
      <c r="AY107" s="245" t="s">
        <v>111</v>
      </c>
    </row>
    <row r="108" s="2" customFormat="1" ht="24.15" customHeight="1">
      <c r="A108" s="40"/>
      <c r="B108" s="41"/>
      <c r="C108" s="206" t="s">
        <v>159</v>
      </c>
      <c r="D108" s="206" t="s">
        <v>113</v>
      </c>
      <c r="E108" s="207" t="s">
        <v>160</v>
      </c>
      <c r="F108" s="208" t="s">
        <v>161</v>
      </c>
      <c r="G108" s="209" t="s">
        <v>134</v>
      </c>
      <c r="H108" s="210">
        <v>27</v>
      </c>
      <c r="I108" s="211"/>
      <c r="J108" s="212">
        <f>ROUND(I108*H108,2)</f>
        <v>0</v>
      </c>
      <c r="K108" s="208" t="s">
        <v>117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118</v>
      </c>
      <c r="AT108" s="217" t="s">
        <v>113</v>
      </c>
      <c r="AU108" s="217" t="s">
        <v>79</v>
      </c>
      <c r="AY108" s="19" t="s">
        <v>111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118</v>
      </c>
      <c r="BM108" s="217" t="s">
        <v>162</v>
      </c>
    </row>
    <row r="109" s="2" customFormat="1">
      <c r="A109" s="40"/>
      <c r="B109" s="41"/>
      <c r="C109" s="42"/>
      <c r="D109" s="219" t="s">
        <v>120</v>
      </c>
      <c r="E109" s="42"/>
      <c r="F109" s="220" t="s">
        <v>163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120</v>
      </c>
      <c r="AU109" s="19" t="s">
        <v>79</v>
      </c>
    </row>
    <row r="110" s="14" customFormat="1">
      <c r="A110" s="14"/>
      <c r="B110" s="235"/>
      <c r="C110" s="236"/>
      <c r="D110" s="226" t="s">
        <v>122</v>
      </c>
      <c r="E110" s="237" t="s">
        <v>19</v>
      </c>
      <c r="F110" s="238" t="s">
        <v>142</v>
      </c>
      <c r="G110" s="236"/>
      <c r="H110" s="239">
        <v>27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122</v>
      </c>
      <c r="AU110" s="245" t="s">
        <v>79</v>
      </c>
      <c r="AV110" s="14" t="s">
        <v>79</v>
      </c>
      <c r="AW110" s="14" t="s">
        <v>31</v>
      </c>
      <c r="AX110" s="14" t="s">
        <v>77</v>
      </c>
      <c r="AY110" s="245" t="s">
        <v>111</v>
      </c>
    </row>
    <row r="111" s="2" customFormat="1" ht="21.75" customHeight="1">
      <c r="A111" s="40"/>
      <c r="B111" s="41"/>
      <c r="C111" s="206" t="s">
        <v>164</v>
      </c>
      <c r="D111" s="206" t="s">
        <v>113</v>
      </c>
      <c r="E111" s="207" t="s">
        <v>165</v>
      </c>
      <c r="F111" s="208" t="s">
        <v>166</v>
      </c>
      <c r="G111" s="209" t="s">
        <v>116</v>
      </c>
      <c r="H111" s="210">
        <v>2489</v>
      </c>
      <c r="I111" s="211"/>
      <c r="J111" s="212">
        <f>ROUND(I111*H111,2)</f>
        <v>0</v>
      </c>
      <c r="K111" s="208" t="s">
        <v>117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118</v>
      </c>
      <c r="AT111" s="217" t="s">
        <v>113</v>
      </c>
      <c r="AU111" s="217" t="s">
        <v>79</v>
      </c>
      <c r="AY111" s="19" t="s">
        <v>111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118</v>
      </c>
      <c r="BM111" s="217" t="s">
        <v>167</v>
      </c>
    </row>
    <row r="112" s="2" customFormat="1">
      <c r="A112" s="40"/>
      <c r="B112" s="41"/>
      <c r="C112" s="42"/>
      <c r="D112" s="219" t="s">
        <v>120</v>
      </c>
      <c r="E112" s="42"/>
      <c r="F112" s="220" t="s">
        <v>168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120</v>
      </c>
      <c r="AU112" s="19" t="s">
        <v>79</v>
      </c>
    </row>
    <row r="113" s="14" customFormat="1">
      <c r="A113" s="14"/>
      <c r="B113" s="235"/>
      <c r="C113" s="236"/>
      <c r="D113" s="226" t="s">
        <v>122</v>
      </c>
      <c r="E113" s="237" t="s">
        <v>19</v>
      </c>
      <c r="F113" s="238" t="s">
        <v>169</v>
      </c>
      <c r="G113" s="236"/>
      <c r="H113" s="239">
        <v>2489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122</v>
      </c>
      <c r="AU113" s="245" t="s">
        <v>79</v>
      </c>
      <c r="AV113" s="14" t="s">
        <v>79</v>
      </c>
      <c r="AW113" s="14" t="s">
        <v>31</v>
      </c>
      <c r="AX113" s="14" t="s">
        <v>77</v>
      </c>
      <c r="AY113" s="245" t="s">
        <v>111</v>
      </c>
    </row>
    <row r="114" s="2" customFormat="1" ht="37.8" customHeight="1">
      <c r="A114" s="40"/>
      <c r="B114" s="41"/>
      <c r="C114" s="206" t="s">
        <v>170</v>
      </c>
      <c r="D114" s="206" t="s">
        <v>113</v>
      </c>
      <c r="E114" s="207" t="s">
        <v>171</v>
      </c>
      <c r="F114" s="208" t="s">
        <v>172</v>
      </c>
      <c r="G114" s="209" t="s">
        <v>134</v>
      </c>
      <c r="H114" s="210">
        <v>243</v>
      </c>
      <c r="I114" s="211"/>
      <c r="J114" s="212">
        <f>ROUND(I114*H114,2)</f>
        <v>0</v>
      </c>
      <c r="K114" s="208" t="s">
        <v>117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118</v>
      </c>
      <c r="AT114" s="217" t="s">
        <v>113</v>
      </c>
      <c r="AU114" s="217" t="s">
        <v>79</v>
      </c>
      <c r="AY114" s="19" t="s">
        <v>111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118</v>
      </c>
      <c r="BM114" s="217" t="s">
        <v>173</v>
      </c>
    </row>
    <row r="115" s="2" customFormat="1">
      <c r="A115" s="40"/>
      <c r="B115" s="41"/>
      <c r="C115" s="42"/>
      <c r="D115" s="219" t="s">
        <v>120</v>
      </c>
      <c r="E115" s="42"/>
      <c r="F115" s="220" t="s">
        <v>174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120</v>
      </c>
      <c r="AU115" s="19" t="s">
        <v>79</v>
      </c>
    </row>
    <row r="116" s="14" customFormat="1">
      <c r="A116" s="14"/>
      <c r="B116" s="235"/>
      <c r="C116" s="236"/>
      <c r="D116" s="226" t="s">
        <v>122</v>
      </c>
      <c r="E116" s="237" t="s">
        <v>19</v>
      </c>
      <c r="F116" s="238" t="s">
        <v>175</v>
      </c>
      <c r="G116" s="236"/>
      <c r="H116" s="239">
        <v>243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122</v>
      </c>
      <c r="AU116" s="245" t="s">
        <v>79</v>
      </c>
      <c r="AV116" s="14" t="s">
        <v>79</v>
      </c>
      <c r="AW116" s="14" t="s">
        <v>31</v>
      </c>
      <c r="AX116" s="14" t="s">
        <v>77</v>
      </c>
      <c r="AY116" s="245" t="s">
        <v>111</v>
      </c>
    </row>
    <row r="117" s="2" customFormat="1" ht="33" customHeight="1">
      <c r="A117" s="40"/>
      <c r="B117" s="41"/>
      <c r="C117" s="206" t="s">
        <v>176</v>
      </c>
      <c r="D117" s="206" t="s">
        <v>113</v>
      </c>
      <c r="E117" s="207" t="s">
        <v>177</v>
      </c>
      <c r="F117" s="208" t="s">
        <v>178</v>
      </c>
      <c r="G117" s="209" t="s">
        <v>134</v>
      </c>
      <c r="H117" s="210">
        <v>243</v>
      </c>
      <c r="I117" s="211"/>
      <c r="J117" s="212">
        <f>ROUND(I117*H117,2)</f>
        <v>0</v>
      </c>
      <c r="K117" s="208" t="s">
        <v>117</v>
      </c>
      <c r="L117" s="46"/>
      <c r="M117" s="213" t="s">
        <v>19</v>
      </c>
      <c r="N117" s="214" t="s">
        <v>40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118</v>
      </c>
      <c r="AT117" s="217" t="s">
        <v>113</v>
      </c>
      <c r="AU117" s="217" t="s">
        <v>79</v>
      </c>
      <c r="AY117" s="19" t="s">
        <v>111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77</v>
      </c>
      <c r="BK117" s="218">
        <f>ROUND(I117*H117,2)</f>
        <v>0</v>
      </c>
      <c r="BL117" s="19" t="s">
        <v>118</v>
      </c>
      <c r="BM117" s="217" t="s">
        <v>179</v>
      </c>
    </row>
    <row r="118" s="2" customFormat="1">
      <c r="A118" s="40"/>
      <c r="B118" s="41"/>
      <c r="C118" s="42"/>
      <c r="D118" s="219" t="s">
        <v>120</v>
      </c>
      <c r="E118" s="42"/>
      <c r="F118" s="220" t="s">
        <v>180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120</v>
      </c>
      <c r="AU118" s="19" t="s">
        <v>79</v>
      </c>
    </row>
    <row r="119" s="14" customFormat="1">
      <c r="A119" s="14"/>
      <c r="B119" s="235"/>
      <c r="C119" s="236"/>
      <c r="D119" s="226" t="s">
        <v>122</v>
      </c>
      <c r="E119" s="237" t="s">
        <v>19</v>
      </c>
      <c r="F119" s="238" t="s">
        <v>175</v>
      </c>
      <c r="G119" s="236"/>
      <c r="H119" s="239">
        <v>243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122</v>
      </c>
      <c r="AU119" s="245" t="s">
        <v>79</v>
      </c>
      <c r="AV119" s="14" t="s">
        <v>79</v>
      </c>
      <c r="AW119" s="14" t="s">
        <v>31</v>
      </c>
      <c r="AX119" s="14" t="s">
        <v>77</v>
      </c>
      <c r="AY119" s="245" t="s">
        <v>111</v>
      </c>
    </row>
    <row r="120" s="2" customFormat="1" ht="33" customHeight="1">
      <c r="A120" s="40"/>
      <c r="B120" s="41"/>
      <c r="C120" s="206" t="s">
        <v>8</v>
      </c>
      <c r="D120" s="206" t="s">
        <v>113</v>
      </c>
      <c r="E120" s="207" t="s">
        <v>181</v>
      </c>
      <c r="F120" s="208" t="s">
        <v>182</v>
      </c>
      <c r="G120" s="209" t="s">
        <v>134</v>
      </c>
      <c r="H120" s="210">
        <v>243</v>
      </c>
      <c r="I120" s="211"/>
      <c r="J120" s="212">
        <f>ROUND(I120*H120,2)</f>
        <v>0</v>
      </c>
      <c r="K120" s="208" t="s">
        <v>117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118</v>
      </c>
      <c r="AT120" s="217" t="s">
        <v>113</v>
      </c>
      <c r="AU120" s="217" t="s">
        <v>79</v>
      </c>
      <c r="AY120" s="19" t="s">
        <v>111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118</v>
      </c>
      <c r="BM120" s="217" t="s">
        <v>183</v>
      </c>
    </row>
    <row r="121" s="2" customFormat="1">
      <c r="A121" s="40"/>
      <c r="B121" s="41"/>
      <c r="C121" s="42"/>
      <c r="D121" s="219" t="s">
        <v>120</v>
      </c>
      <c r="E121" s="42"/>
      <c r="F121" s="220" t="s">
        <v>184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120</v>
      </c>
      <c r="AU121" s="19" t="s">
        <v>79</v>
      </c>
    </row>
    <row r="122" s="14" customFormat="1">
      <c r="A122" s="14"/>
      <c r="B122" s="235"/>
      <c r="C122" s="236"/>
      <c r="D122" s="226" t="s">
        <v>122</v>
      </c>
      <c r="E122" s="237" t="s">
        <v>19</v>
      </c>
      <c r="F122" s="238" t="s">
        <v>175</v>
      </c>
      <c r="G122" s="236"/>
      <c r="H122" s="239">
        <v>243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122</v>
      </c>
      <c r="AU122" s="245" t="s">
        <v>79</v>
      </c>
      <c r="AV122" s="14" t="s">
        <v>79</v>
      </c>
      <c r="AW122" s="14" t="s">
        <v>31</v>
      </c>
      <c r="AX122" s="14" t="s">
        <v>77</v>
      </c>
      <c r="AY122" s="245" t="s">
        <v>111</v>
      </c>
    </row>
    <row r="123" s="2" customFormat="1" ht="21.75" customHeight="1">
      <c r="A123" s="40"/>
      <c r="B123" s="41"/>
      <c r="C123" s="206" t="s">
        <v>185</v>
      </c>
      <c r="D123" s="206" t="s">
        <v>113</v>
      </c>
      <c r="E123" s="207" t="s">
        <v>186</v>
      </c>
      <c r="F123" s="208" t="s">
        <v>187</v>
      </c>
      <c r="G123" s="209" t="s">
        <v>116</v>
      </c>
      <c r="H123" s="210">
        <v>12445</v>
      </c>
      <c r="I123" s="211"/>
      <c r="J123" s="212">
        <f>ROUND(I123*H123,2)</f>
        <v>0</v>
      </c>
      <c r="K123" s="208" t="s">
        <v>117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118</v>
      </c>
      <c r="AT123" s="217" t="s">
        <v>113</v>
      </c>
      <c r="AU123" s="217" t="s">
        <v>79</v>
      </c>
      <c r="AY123" s="19" t="s">
        <v>111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118</v>
      </c>
      <c r="BM123" s="217" t="s">
        <v>188</v>
      </c>
    </row>
    <row r="124" s="2" customFormat="1">
      <c r="A124" s="40"/>
      <c r="B124" s="41"/>
      <c r="C124" s="42"/>
      <c r="D124" s="219" t="s">
        <v>120</v>
      </c>
      <c r="E124" s="42"/>
      <c r="F124" s="220" t="s">
        <v>189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120</v>
      </c>
      <c r="AU124" s="19" t="s">
        <v>79</v>
      </c>
    </row>
    <row r="125" s="14" customFormat="1">
      <c r="A125" s="14"/>
      <c r="B125" s="235"/>
      <c r="C125" s="236"/>
      <c r="D125" s="226" t="s">
        <v>122</v>
      </c>
      <c r="E125" s="237" t="s">
        <v>19</v>
      </c>
      <c r="F125" s="238" t="s">
        <v>190</v>
      </c>
      <c r="G125" s="236"/>
      <c r="H125" s="239">
        <v>12445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122</v>
      </c>
      <c r="AU125" s="245" t="s">
        <v>79</v>
      </c>
      <c r="AV125" s="14" t="s">
        <v>79</v>
      </c>
      <c r="AW125" s="14" t="s">
        <v>31</v>
      </c>
      <c r="AX125" s="14" t="s">
        <v>77</v>
      </c>
      <c r="AY125" s="245" t="s">
        <v>111</v>
      </c>
    </row>
    <row r="126" s="2" customFormat="1" ht="37.8" customHeight="1">
      <c r="A126" s="40"/>
      <c r="B126" s="41"/>
      <c r="C126" s="206" t="s">
        <v>191</v>
      </c>
      <c r="D126" s="206" t="s">
        <v>113</v>
      </c>
      <c r="E126" s="207" t="s">
        <v>192</v>
      </c>
      <c r="F126" s="208" t="s">
        <v>193</v>
      </c>
      <c r="G126" s="209" t="s">
        <v>194</v>
      </c>
      <c r="H126" s="210">
        <v>210.375</v>
      </c>
      <c r="I126" s="211"/>
      <c r="J126" s="212">
        <f>ROUND(I126*H126,2)</f>
        <v>0</v>
      </c>
      <c r="K126" s="208" t="s">
        <v>117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118</v>
      </c>
      <c r="AT126" s="217" t="s">
        <v>113</v>
      </c>
      <c r="AU126" s="217" t="s">
        <v>79</v>
      </c>
      <c r="AY126" s="19" t="s">
        <v>111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118</v>
      </c>
      <c r="BM126" s="217" t="s">
        <v>195</v>
      </c>
    </row>
    <row r="127" s="2" customFormat="1">
      <c r="A127" s="40"/>
      <c r="B127" s="41"/>
      <c r="C127" s="42"/>
      <c r="D127" s="219" t="s">
        <v>120</v>
      </c>
      <c r="E127" s="42"/>
      <c r="F127" s="220" t="s">
        <v>196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120</v>
      </c>
      <c r="AU127" s="19" t="s">
        <v>79</v>
      </c>
    </row>
    <row r="128" s="13" customFormat="1">
      <c r="A128" s="13"/>
      <c r="B128" s="224"/>
      <c r="C128" s="225"/>
      <c r="D128" s="226" t="s">
        <v>122</v>
      </c>
      <c r="E128" s="227" t="s">
        <v>19</v>
      </c>
      <c r="F128" s="228" t="s">
        <v>197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122</v>
      </c>
      <c r="AU128" s="234" t="s">
        <v>79</v>
      </c>
      <c r="AV128" s="13" t="s">
        <v>77</v>
      </c>
      <c r="AW128" s="13" t="s">
        <v>31</v>
      </c>
      <c r="AX128" s="13" t="s">
        <v>69</v>
      </c>
      <c r="AY128" s="234" t="s">
        <v>111</v>
      </c>
    </row>
    <row r="129" s="14" customFormat="1">
      <c r="A129" s="14"/>
      <c r="B129" s="235"/>
      <c r="C129" s="236"/>
      <c r="D129" s="226" t="s">
        <v>122</v>
      </c>
      <c r="E129" s="237" t="s">
        <v>19</v>
      </c>
      <c r="F129" s="238" t="s">
        <v>198</v>
      </c>
      <c r="G129" s="236"/>
      <c r="H129" s="239">
        <v>210.375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122</v>
      </c>
      <c r="AU129" s="245" t="s">
        <v>79</v>
      </c>
      <c r="AV129" s="14" t="s">
        <v>79</v>
      </c>
      <c r="AW129" s="14" t="s">
        <v>31</v>
      </c>
      <c r="AX129" s="14" t="s">
        <v>77</v>
      </c>
      <c r="AY129" s="245" t="s">
        <v>111</v>
      </c>
    </row>
    <row r="130" s="2" customFormat="1" ht="24.15" customHeight="1">
      <c r="A130" s="40"/>
      <c r="B130" s="41"/>
      <c r="C130" s="206" t="s">
        <v>199</v>
      </c>
      <c r="D130" s="206" t="s">
        <v>113</v>
      </c>
      <c r="E130" s="207" t="s">
        <v>200</v>
      </c>
      <c r="F130" s="208" t="s">
        <v>201</v>
      </c>
      <c r="G130" s="209" t="s">
        <v>116</v>
      </c>
      <c r="H130" s="210">
        <v>1402.5</v>
      </c>
      <c r="I130" s="211"/>
      <c r="J130" s="212">
        <f>ROUND(I130*H130,2)</f>
        <v>0</v>
      </c>
      <c r="K130" s="208" t="s">
        <v>117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118</v>
      </c>
      <c r="AT130" s="217" t="s">
        <v>113</v>
      </c>
      <c r="AU130" s="217" t="s">
        <v>79</v>
      </c>
      <c r="AY130" s="19" t="s">
        <v>111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118</v>
      </c>
      <c r="BM130" s="217" t="s">
        <v>202</v>
      </c>
    </row>
    <row r="131" s="2" customFormat="1">
      <c r="A131" s="40"/>
      <c r="B131" s="41"/>
      <c r="C131" s="42"/>
      <c r="D131" s="219" t="s">
        <v>120</v>
      </c>
      <c r="E131" s="42"/>
      <c r="F131" s="220" t="s">
        <v>203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120</v>
      </c>
      <c r="AU131" s="19" t="s">
        <v>79</v>
      </c>
    </row>
    <row r="132" s="13" customFormat="1">
      <c r="A132" s="13"/>
      <c r="B132" s="224"/>
      <c r="C132" s="225"/>
      <c r="D132" s="226" t="s">
        <v>122</v>
      </c>
      <c r="E132" s="227" t="s">
        <v>19</v>
      </c>
      <c r="F132" s="228" t="s">
        <v>204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122</v>
      </c>
      <c r="AU132" s="234" t="s">
        <v>79</v>
      </c>
      <c r="AV132" s="13" t="s">
        <v>77</v>
      </c>
      <c r="AW132" s="13" t="s">
        <v>31</v>
      </c>
      <c r="AX132" s="13" t="s">
        <v>69</v>
      </c>
      <c r="AY132" s="234" t="s">
        <v>111</v>
      </c>
    </row>
    <row r="133" s="14" customFormat="1">
      <c r="A133" s="14"/>
      <c r="B133" s="235"/>
      <c r="C133" s="236"/>
      <c r="D133" s="226" t="s">
        <v>122</v>
      </c>
      <c r="E133" s="237" t="s">
        <v>19</v>
      </c>
      <c r="F133" s="238" t="s">
        <v>205</v>
      </c>
      <c r="G133" s="236"/>
      <c r="H133" s="239">
        <v>1402.5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122</v>
      </c>
      <c r="AU133" s="245" t="s">
        <v>79</v>
      </c>
      <c r="AV133" s="14" t="s">
        <v>79</v>
      </c>
      <c r="AW133" s="14" t="s">
        <v>31</v>
      </c>
      <c r="AX133" s="14" t="s">
        <v>77</v>
      </c>
      <c r="AY133" s="245" t="s">
        <v>111</v>
      </c>
    </row>
    <row r="134" s="12" customFormat="1" ht="22.8" customHeight="1">
      <c r="A134" s="12"/>
      <c r="B134" s="190"/>
      <c r="C134" s="191"/>
      <c r="D134" s="192" t="s">
        <v>68</v>
      </c>
      <c r="E134" s="204" t="s">
        <v>206</v>
      </c>
      <c r="F134" s="204" t="s">
        <v>207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SUM(P135:P136)</f>
        <v>0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77</v>
      </c>
      <c r="AT134" s="202" t="s">
        <v>68</v>
      </c>
      <c r="AU134" s="202" t="s">
        <v>77</v>
      </c>
      <c r="AY134" s="201" t="s">
        <v>111</v>
      </c>
      <c r="BK134" s="203">
        <f>SUM(BK135:BK136)</f>
        <v>0</v>
      </c>
    </row>
    <row r="135" s="2" customFormat="1" ht="24.15" customHeight="1">
      <c r="A135" s="40"/>
      <c r="B135" s="41"/>
      <c r="C135" s="206" t="s">
        <v>208</v>
      </c>
      <c r="D135" s="206" t="s">
        <v>113</v>
      </c>
      <c r="E135" s="207" t="s">
        <v>209</v>
      </c>
      <c r="F135" s="208" t="s">
        <v>210</v>
      </c>
      <c r="G135" s="209" t="s">
        <v>211</v>
      </c>
      <c r="H135" s="210">
        <v>0</v>
      </c>
      <c r="I135" s="211"/>
      <c r="J135" s="212">
        <f>ROUND(I135*H135,2)</f>
        <v>0</v>
      </c>
      <c r="K135" s="208" t="s">
        <v>117</v>
      </c>
      <c r="L135" s="46"/>
      <c r="M135" s="213" t="s">
        <v>19</v>
      </c>
      <c r="N135" s="214" t="s">
        <v>40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118</v>
      </c>
      <c r="AT135" s="217" t="s">
        <v>113</v>
      </c>
      <c r="AU135" s="217" t="s">
        <v>79</v>
      </c>
      <c r="AY135" s="19" t="s">
        <v>111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77</v>
      </c>
      <c r="BK135" s="218">
        <f>ROUND(I135*H135,2)</f>
        <v>0</v>
      </c>
      <c r="BL135" s="19" t="s">
        <v>118</v>
      </c>
      <c r="BM135" s="217" t="s">
        <v>212</v>
      </c>
    </row>
    <row r="136" s="2" customFormat="1">
      <c r="A136" s="40"/>
      <c r="B136" s="41"/>
      <c r="C136" s="42"/>
      <c r="D136" s="219" t="s">
        <v>120</v>
      </c>
      <c r="E136" s="42"/>
      <c r="F136" s="220" t="s">
        <v>213</v>
      </c>
      <c r="G136" s="42"/>
      <c r="H136" s="42"/>
      <c r="I136" s="221"/>
      <c r="J136" s="42"/>
      <c r="K136" s="42"/>
      <c r="L136" s="46"/>
      <c r="M136" s="246"/>
      <c r="N136" s="247"/>
      <c r="O136" s="248"/>
      <c r="P136" s="248"/>
      <c r="Q136" s="248"/>
      <c r="R136" s="248"/>
      <c r="S136" s="248"/>
      <c r="T136" s="249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120</v>
      </c>
      <c r="AU136" s="19" t="s">
        <v>79</v>
      </c>
    </row>
    <row r="137" s="2" customFormat="1" ht="6.96" customHeight="1">
      <c r="A137" s="40"/>
      <c r="B137" s="61"/>
      <c r="C137" s="62"/>
      <c r="D137" s="62"/>
      <c r="E137" s="62"/>
      <c r="F137" s="62"/>
      <c r="G137" s="62"/>
      <c r="H137" s="62"/>
      <c r="I137" s="62"/>
      <c r="J137" s="62"/>
      <c r="K137" s="62"/>
      <c r="L137" s="46"/>
      <c r="M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</sheetData>
  <sheetProtection sheet="1" autoFilter="0" formatColumns="0" formatRows="0" objects="1" scenarios="1" spinCount="100000" saltValue="FyKavkQnPepTEqsCvt39YzDIadsfdeauDHaR7h/YypMnwKlc8SyQz2U84nTQa2cpn+LvSVthl8ki440tajiqEQ==" hashValue="VTh23WeSqADqDcuab29uDyAWsEdBPjbhSka9PRlPmY7VBoFhW/GXj5KsNp+i9iADno5aHMQGul4NwJ9cSoi/cw==" algorithmName="SHA-512" password="CC35"/>
  <autoFilter ref="C81:K13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11251103"/>
    <hyperlink ref="F90" r:id="rId2" display="https://podminky.urs.cz/item/CS_URS_2022_02/111251203"/>
    <hyperlink ref="F94" r:id="rId3" display="https://podminky.urs.cz/item/CS_URS_2022_02/112101102"/>
    <hyperlink ref="F97" r:id="rId4" display="https://podminky.urs.cz/item/CS_URS_2022_02/112251102"/>
    <hyperlink ref="F100" r:id="rId5" display="https://podminky.urs.cz/item/CS_URS_2022_02/121151113"/>
    <hyperlink ref="F103" r:id="rId6" display="https://podminky.urs.cz/item/CS_URS_2022_02/162201402"/>
    <hyperlink ref="F106" r:id="rId7" display="https://podminky.urs.cz/item/CS_URS_2022_02/162201412"/>
    <hyperlink ref="F109" r:id="rId8" display="https://podminky.urs.cz/item/CS_URS_2022_02/162201422"/>
    <hyperlink ref="F112" r:id="rId9" display="https://podminky.urs.cz/item/CS_URS_2022_02/162301501"/>
    <hyperlink ref="F115" r:id="rId10" display="https://podminky.urs.cz/item/CS_URS_2022_02/162301932"/>
    <hyperlink ref="F118" r:id="rId11" display="https://podminky.urs.cz/item/CS_URS_2022_02/162301952"/>
    <hyperlink ref="F121" r:id="rId12" display="https://podminky.urs.cz/item/CS_URS_2022_02/162301972"/>
    <hyperlink ref="F124" r:id="rId13" display="https://podminky.urs.cz/item/CS_URS_2022_02/162301981"/>
    <hyperlink ref="F127" r:id="rId14" display="https://podminky.urs.cz/item/CS_URS_2022_02/162451106"/>
    <hyperlink ref="F131" r:id="rId15" display="https://podminky.urs.cz/item/CS_URS_2022_02/181351003"/>
    <hyperlink ref="F136" r:id="rId16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ROUND((SUM(BE90:BE437)),  2)</f>
        <v>0</v>
      </c>
      <c r="G33" s="40"/>
      <c r="H33" s="40"/>
      <c r="I33" s="150">
        <v>0.20999999999999999</v>
      </c>
      <c r="J33" s="149">
        <f>ROUND(((SUM(BE90:BE437))*I33),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ROUND((SUM(BF90:BF437)),  2)</f>
        <v>0</v>
      </c>
      <c r="G34" s="40"/>
      <c r="H34" s="40"/>
      <c r="I34" s="150">
        <v>0.12</v>
      </c>
      <c r="J34" s="149">
        <f>ROUND(((SUM(BF90:BF437))*I34),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ROUND((SUM(BG90:BG437)),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ROUND((SUM(BH90:BH437)),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ROUND((SUM(BI90:BI437)),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107 - Hlavní cesta HC7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215</v>
      </c>
      <c r="E62" s="176"/>
      <c r="F62" s="176"/>
      <c r="G62" s="176"/>
      <c r="H62" s="176"/>
      <c r="I62" s="176"/>
      <c r="J62" s="177">
        <f>J215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216</v>
      </c>
      <c r="E63" s="176"/>
      <c r="F63" s="176"/>
      <c r="G63" s="176"/>
      <c r="H63" s="176"/>
      <c r="I63" s="176"/>
      <c r="J63" s="177">
        <f>J238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217</v>
      </c>
      <c r="E64" s="176"/>
      <c r="F64" s="176"/>
      <c r="G64" s="176"/>
      <c r="H64" s="176"/>
      <c r="I64" s="176"/>
      <c r="J64" s="177">
        <f>J254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218</v>
      </c>
      <c r="E65" s="176"/>
      <c r="F65" s="176"/>
      <c r="G65" s="176"/>
      <c r="H65" s="176"/>
      <c r="I65" s="176"/>
      <c r="J65" s="177">
        <f>J296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219</v>
      </c>
      <c r="E66" s="176"/>
      <c r="F66" s="176"/>
      <c r="G66" s="176"/>
      <c r="H66" s="176"/>
      <c r="I66" s="176"/>
      <c r="J66" s="177">
        <f>J319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220</v>
      </c>
      <c r="E67" s="176"/>
      <c r="F67" s="176"/>
      <c r="G67" s="176"/>
      <c r="H67" s="176"/>
      <c r="I67" s="176"/>
      <c r="J67" s="177">
        <f>J379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95</v>
      </c>
      <c r="E68" s="176"/>
      <c r="F68" s="176"/>
      <c r="G68" s="176"/>
      <c r="H68" s="176"/>
      <c r="I68" s="176"/>
      <c r="J68" s="177">
        <f>J417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221</v>
      </c>
      <c r="E69" s="170"/>
      <c r="F69" s="170"/>
      <c r="G69" s="170"/>
      <c r="H69" s="170"/>
      <c r="I69" s="170"/>
      <c r="J69" s="171">
        <f>J420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222</v>
      </c>
      <c r="E70" s="176"/>
      <c r="F70" s="176"/>
      <c r="G70" s="176"/>
      <c r="H70" s="176"/>
      <c r="I70" s="176"/>
      <c r="J70" s="177">
        <f>J421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96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Polní cesty Radovesnice II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107 - Hlavní cesta HC7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3. 11. 2022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97</v>
      </c>
      <c r="D89" s="182" t="s">
        <v>54</v>
      </c>
      <c r="E89" s="182" t="s">
        <v>50</v>
      </c>
      <c r="F89" s="182" t="s">
        <v>51</v>
      </c>
      <c r="G89" s="182" t="s">
        <v>98</v>
      </c>
      <c r="H89" s="182" t="s">
        <v>99</v>
      </c>
      <c r="I89" s="182" t="s">
        <v>100</v>
      </c>
      <c r="J89" s="182" t="s">
        <v>91</v>
      </c>
      <c r="K89" s="183" t="s">
        <v>101</v>
      </c>
      <c r="L89" s="184"/>
      <c r="M89" s="94" t="s">
        <v>19</v>
      </c>
      <c r="N89" s="95" t="s">
        <v>39</v>
      </c>
      <c r="O89" s="95" t="s">
        <v>102</v>
      </c>
      <c r="P89" s="95" t="s">
        <v>103</v>
      </c>
      <c r="Q89" s="95" t="s">
        <v>104</v>
      </c>
      <c r="R89" s="95" t="s">
        <v>105</v>
      </c>
      <c r="S89" s="95" t="s">
        <v>106</v>
      </c>
      <c r="T89" s="96" t="s">
        <v>107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108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P91+P420</f>
        <v>0</v>
      </c>
      <c r="Q90" s="98"/>
      <c r="R90" s="187">
        <f>R91+R420</f>
        <v>630.84737775079998</v>
      </c>
      <c r="S90" s="98"/>
      <c r="T90" s="188">
        <f>T91+T420</f>
        <v>3715.1332000000002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92</v>
      </c>
      <c r="BK90" s="189">
        <f>BK91+BK420</f>
        <v>0</v>
      </c>
    </row>
    <row r="91" s="12" customFormat="1" ht="25.92" customHeight="1">
      <c r="A91" s="12"/>
      <c r="B91" s="190"/>
      <c r="C91" s="191"/>
      <c r="D91" s="192" t="s">
        <v>68</v>
      </c>
      <c r="E91" s="193" t="s">
        <v>109</v>
      </c>
      <c r="F91" s="193" t="s">
        <v>110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P92+P215+P238+P254+P296+P319+P379+P417</f>
        <v>0</v>
      </c>
      <c r="Q91" s="198"/>
      <c r="R91" s="199">
        <f>R92+R215+R238+R254+R296+R319+R379+R417</f>
        <v>630.78037775079997</v>
      </c>
      <c r="S91" s="198"/>
      <c r="T91" s="200">
        <f>T92+T215+T238+T254+T296+T319+T379+T417</f>
        <v>3715.1332000000002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69</v>
      </c>
      <c r="AY91" s="201" t="s">
        <v>111</v>
      </c>
      <c r="BK91" s="203">
        <f>BK92+BK215+BK238+BK254+BK296+BK319+BK379+BK417</f>
        <v>0</v>
      </c>
    </row>
    <row r="92" s="12" customFormat="1" ht="22.8" customHeight="1">
      <c r="A92" s="12"/>
      <c r="B92" s="190"/>
      <c r="C92" s="191"/>
      <c r="D92" s="192" t="s">
        <v>68</v>
      </c>
      <c r="E92" s="204" t="s">
        <v>77</v>
      </c>
      <c r="F92" s="204" t="s">
        <v>112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SUM(P93:P214)</f>
        <v>0</v>
      </c>
      <c r="Q92" s="198"/>
      <c r="R92" s="199">
        <f>SUM(R93:R214)</f>
        <v>8.944032</v>
      </c>
      <c r="S92" s="198"/>
      <c r="T92" s="200">
        <f>SUM(T93:T214)</f>
        <v>3490.4800000000005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77</v>
      </c>
      <c r="AY92" s="201" t="s">
        <v>111</v>
      </c>
      <c r="BK92" s="203">
        <f>SUM(BK93:BK214)</f>
        <v>0</v>
      </c>
    </row>
    <row r="93" s="2" customFormat="1" ht="37.8" customHeight="1">
      <c r="A93" s="40"/>
      <c r="B93" s="41"/>
      <c r="C93" s="206" t="s">
        <v>77</v>
      </c>
      <c r="D93" s="206" t="s">
        <v>113</v>
      </c>
      <c r="E93" s="207" t="s">
        <v>223</v>
      </c>
      <c r="F93" s="208" t="s">
        <v>224</v>
      </c>
      <c r="G93" s="209" t="s">
        <v>116</v>
      </c>
      <c r="H93" s="210">
        <v>4363.1000000000004</v>
      </c>
      <c r="I93" s="211"/>
      <c r="J93" s="212">
        <f>ROUND(I93*H93,2)</f>
        <v>0</v>
      </c>
      <c r="K93" s="208" t="s">
        <v>117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0.29999999999999999</v>
      </c>
      <c r="T93" s="216">
        <f>S93*H93</f>
        <v>1308.9300000000001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118</v>
      </c>
      <c r="AT93" s="217" t="s">
        <v>113</v>
      </c>
      <c r="AU93" s="217" t="s">
        <v>79</v>
      </c>
      <c r="AY93" s="19" t="s">
        <v>111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118</v>
      </c>
      <c r="BM93" s="217" t="s">
        <v>225</v>
      </c>
    </row>
    <row r="94" s="2" customFormat="1">
      <c r="A94" s="40"/>
      <c r="B94" s="41"/>
      <c r="C94" s="42"/>
      <c r="D94" s="219" t="s">
        <v>120</v>
      </c>
      <c r="E94" s="42"/>
      <c r="F94" s="220" t="s">
        <v>226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120</v>
      </c>
      <c r="AU94" s="19" t="s">
        <v>79</v>
      </c>
    </row>
    <row r="95" s="14" customFormat="1">
      <c r="A95" s="14"/>
      <c r="B95" s="235"/>
      <c r="C95" s="236"/>
      <c r="D95" s="226" t="s">
        <v>122</v>
      </c>
      <c r="E95" s="237" t="s">
        <v>19</v>
      </c>
      <c r="F95" s="238" t="s">
        <v>227</v>
      </c>
      <c r="G95" s="236"/>
      <c r="H95" s="239">
        <v>4363.1000000000004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122</v>
      </c>
      <c r="AU95" s="245" t="s">
        <v>79</v>
      </c>
      <c r="AV95" s="14" t="s">
        <v>79</v>
      </c>
      <c r="AW95" s="14" t="s">
        <v>31</v>
      </c>
      <c r="AX95" s="14" t="s">
        <v>77</v>
      </c>
      <c r="AY95" s="245" t="s">
        <v>111</v>
      </c>
    </row>
    <row r="96" s="2" customFormat="1" ht="37.8" customHeight="1">
      <c r="A96" s="40"/>
      <c r="B96" s="41"/>
      <c r="C96" s="206" t="s">
        <v>79</v>
      </c>
      <c r="D96" s="206" t="s">
        <v>113</v>
      </c>
      <c r="E96" s="207" t="s">
        <v>228</v>
      </c>
      <c r="F96" s="208" t="s">
        <v>229</v>
      </c>
      <c r="G96" s="209" t="s">
        <v>116</v>
      </c>
      <c r="H96" s="210">
        <v>4363.1000000000004</v>
      </c>
      <c r="I96" s="211"/>
      <c r="J96" s="212">
        <f>ROUND(I96*H96,2)</f>
        <v>0</v>
      </c>
      <c r="K96" s="208" t="s">
        <v>117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0.5</v>
      </c>
      <c r="T96" s="216">
        <f>S96*H96</f>
        <v>2181.5500000000002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118</v>
      </c>
      <c r="AT96" s="217" t="s">
        <v>113</v>
      </c>
      <c r="AU96" s="217" t="s">
        <v>79</v>
      </c>
      <c r="AY96" s="19" t="s">
        <v>111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118</v>
      </c>
      <c r="BM96" s="217" t="s">
        <v>230</v>
      </c>
    </row>
    <row r="97" s="2" customFormat="1">
      <c r="A97" s="40"/>
      <c r="B97" s="41"/>
      <c r="C97" s="42"/>
      <c r="D97" s="219" t="s">
        <v>120</v>
      </c>
      <c r="E97" s="42"/>
      <c r="F97" s="220" t="s">
        <v>231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120</v>
      </c>
      <c r="AU97" s="19" t="s">
        <v>79</v>
      </c>
    </row>
    <row r="98" s="14" customFormat="1">
      <c r="A98" s="14"/>
      <c r="B98" s="235"/>
      <c r="C98" s="236"/>
      <c r="D98" s="226" t="s">
        <v>122</v>
      </c>
      <c r="E98" s="237" t="s">
        <v>19</v>
      </c>
      <c r="F98" s="238" t="s">
        <v>227</v>
      </c>
      <c r="G98" s="236"/>
      <c r="H98" s="239">
        <v>4363.1000000000004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122</v>
      </c>
      <c r="AU98" s="245" t="s">
        <v>79</v>
      </c>
      <c r="AV98" s="14" t="s">
        <v>79</v>
      </c>
      <c r="AW98" s="14" t="s">
        <v>31</v>
      </c>
      <c r="AX98" s="14" t="s">
        <v>77</v>
      </c>
      <c r="AY98" s="245" t="s">
        <v>111</v>
      </c>
    </row>
    <row r="99" s="2" customFormat="1" ht="24.15" customHeight="1">
      <c r="A99" s="40"/>
      <c r="B99" s="41"/>
      <c r="C99" s="206" t="s">
        <v>131</v>
      </c>
      <c r="D99" s="206" t="s">
        <v>113</v>
      </c>
      <c r="E99" s="207" t="s">
        <v>232</v>
      </c>
      <c r="F99" s="208" t="s">
        <v>233</v>
      </c>
      <c r="G99" s="209" t="s">
        <v>194</v>
      </c>
      <c r="H99" s="210">
        <v>710</v>
      </c>
      <c r="I99" s="211"/>
      <c r="J99" s="212">
        <f>ROUND(I99*H99,2)</f>
        <v>0</v>
      </c>
      <c r="K99" s="208" t="s">
        <v>117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118</v>
      </c>
      <c r="AT99" s="217" t="s">
        <v>113</v>
      </c>
      <c r="AU99" s="217" t="s">
        <v>79</v>
      </c>
      <c r="AY99" s="19" t="s">
        <v>111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118</v>
      </c>
      <c r="BM99" s="217" t="s">
        <v>234</v>
      </c>
    </row>
    <row r="100" s="2" customFormat="1">
      <c r="A100" s="40"/>
      <c r="B100" s="41"/>
      <c r="C100" s="42"/>
      <c r="D100" s="219" t="s">
        <v>120</v>
      </c>
      <c r="E100" s="42"/>
      <c r="F100" s="220" t="s">
        <v>235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120</v>
      </c>
      <c r="AU100" s="19" t="s">
        <v>79</v>
      </c>
    </row>
    <row r="101" s="14" customFormat="1">
      <c r="A101" s="14"/>
      <c r="B101" s="235"/>
      <c r="C101" s="236"/>
      <c r="D101" s="226" t="s">
        <v>122</v>
      </c>
      <c r="E101" s="237" t="s">
        <v>19</v>
      </c>
      <c r="F101" s="238" t="s">
        <v>236</v>
      </c>
      <c r="G101" s="236"/>
      <c r="H101" s="239">
        <v>710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122</v>
      </c>
      <c r="AU101" s="245" t="s">
        <v>79</v>
      </c>
      <c r="AV101" s="14" t="s">
        <v>79</v>
      </c>
      <c r="AW101" s="14" t="s">
        <v>31</v>
      </c>
      <c r="AX101" s="14" t="s">
        <v>69</v>
      </c>
      <c r="AY101" s="245" t="s">
        <v>111</v>
      </c>
    </row>
    <row r="102" s="15" customFormat="1">
      <c r="A102" s="15"/>
      <c r="B102" s="250"/>
      <c r="C102" s="251"/>
      <c r="D102" s="226" t="s">
        <v>122</v>
      </c>
      <c r="E102" s="252" t="s">
        <v>19</v>
      </c>
      <c r="F102" s="253" t="s">
        <v>237</v>
      </c>
      <c r="G102" s="251"/>
      <c r="H102" s="254">
        <v>710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0" t="s">
        <v>122</v>
      </c>
      <c r="AU102" s="260" t="s">
        <v>79</v>
      </c>
      <c r="AV102" s="15" t="s">
        <v>118</v>
      </c>
      <c r="AW102" s="15" t="s">
        <v>31</v>
      </c>
      <c r="AX102" s="15" t="s">
        <v>77</v>
      </c>
      <c r="AY102" s="260" t="s">
        <v>111</v>
      </c>
    </row>
    <row r="103" s="2" customFormat="1" ht="24.15" customHeight="1">
      <c r="A103" s="40"/>
      <c r="B103" s="41"/>
      <c r="C103" s="206" t="s">
        <v>118</v>
      </c>
      <c r="D103" s="206" t="s">
        <v>113</v>
      </c>
      <c r="E103" s="207" t="s">
        <v>238</v>
      </c>
      <c r="F103" s="208" t="s">
        <v>239</v>
      </c>
      <c r="G103" s="209" t="s">
        <v>194</v>
      </c>
      <c r="H103" s="210">
        <v>48.188000000000002</v>
      </c>
      <c r="I103" s="211"/>
      <c r="J103" s="212">
        <f>ROUND(I103*H103,2)</f>
        <v>0</v>
      </c>
      <c r="K103" s="208" t="s">
        <v>117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118</v>
      </c>
      <c r="AT103" s="217" t="s">
        <v>113</v>
      </c>
      <c r="AU103" s="217" t="s">
        <v>79</v>
      </c>
      <c r="AY103" s="19" t="s">
        <v>111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118</v>
      </c>
      <c r="BM103" s="217" t="s">
        <v>240</v>
      </c>
    </row>
    <row r="104" s="2" customFormat="1">
      <c r="A104" s="40"/>
      <c r="B104" s="41"/>
      <c r="C104" s="42"/>
      <c r="D104" s="219" t="s">
        <v>120</v>
      </c>
      <c r="E104" s="42"/>
      <c r="F104" s="220" t="s">
        <v>241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120</v>
      </c>
      <c r="AU104" s="19" t="s">
        <v>79</v>
      </c>
    </row>
    <row r="105" s="13" customFormat="1">
      <c r="A105" s="13"/>
      <c r="B105" s="224"/>
      <c r="C105" s="225"/>
      <c r="D105" s="226" t="s">
        <v>122</v>
      </c>
      <c r="E105" s="227" t="s">
        <v>19</v>
      </c>
      <c r="F105" s="228" t="s">
        <v>242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122</v>
      </c>
      <c r="AU105" s="234" t="s">
        <v>79</v>
      </c>
      <c r="AV105" s="13" t="s">
        <v>77</v>
      </c>
      <c r="AW105" s="13" t="s">
        <v>31</v>
      </c>
      <c r="AX105" s="13" t="s">
        <v>69</v>
      </c>
      <c r="AY105" s="234" t="s">
        <v>111</v>
      </c>
    </row>
    <row r="106" s="13" customFormat="1">
      <c r="A106" s="13"/>
      <c r="B106" s="224"/>
      <c r="C106" s="225"/>
      <c r="D106" s="226" t="s">
        <v>122</v>
      </c>
      <c r="E106" s="227" t="s">
        <v>19</v>
      </c>
      <c r="F106" s="228" t="s">
        <v>243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122</v>
      </c>
      <c r="AU106" s="234" t="s">
        <v>79</v>
      </c>
      <c r="AV106" s="13" t="s">
        <v>77</v>
      </c>
      <c r="AW106" s="13" t="s">
        <v>31</v>
      </c>
      <c r="AX106" s="13" t="s">
        <v>69</v>
      </c>
      <c r="AY106" s="234" t="s">
        <v>111</v>
      </c>
    </row>
    <row r="107" s="14" customFormat="1">
      <c r="A107" s="14"/>
      <c r="B107" s="235"/>
      <c r="C107" s="236"/>
      <c r="D107" s="226" t="s">
        <v>122</v>
      </c>
      <c r="E107" s="237" t="s">
        <v>19</v>
      </c>
      <c r="F107" s="238" t="s">
        <v>244</v>
      </c>
      <c r="G107" s="236"/>
      <c r="H107" s="239">
        <v>46.799999999999997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122</v>
      </c>
      <c r="AU107" s="245" t="s">
        <v>79</v>
      </c>
      <c r="AV107" s="14" t="s">
        <v>79</v>
      </c>
      <c r="AW107" s="14" t="s">
        <v>31</v>
      </c>
      <c r="AX107" s="14" t="s">
        <v>69</v>
      </c>
      <c r="AY107" s="245" t="s">
        <v>111</v>
      </c>
    </row>
    <row r="108" s="14" customFormat="1">
      <c r="A108" s="14"/>
      <c r="B108" s="235"/>
      <c r="C108" s="236"/>
      <c r="D108" s="226" t="s">
        <v>122</v>
      </c>
      <c r="E108" s="237" t="s">
        <v>19</v>
      </c>
      <c r="F108" s="238" t="s">
        <v>245</v>
      </c>
      <c r="G108" s="236"/>
      <c r="H108" s="239">
        <v>1.3879999999999999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122</v>
      </c>
      <c r="AU108" s="245" t="s">
        <v>79</v>
      </c>
      <c r="AV108" s="14" t="s">
        <v>79</v>
      </c>
      <c r="AW108" s="14" t="s">
        <v>31</v>
      </c>
      <c r="AX108" s="14" t="s">
        <v>69</v>
      </c>
      <c r="AY108" s="245" t="s">
        <v>111</v>
      </c>
    </row>
    <row r="109" s="15" customFormat="1">
      <c r="A109" s="15"/>
      <c r="B109" s="250"/>
      <c r="C109" s="251"/>
      <c r="D109" s="226" t="s">
        <v>122</v>
      </c>
      <c r="E109" s="252" t="s">
        <v>19</v>
      </c>
      <c r="F109" s="253" t="s">
        <v>237</v>
      </c>
      <c r="G109" s="251"/>
      <c r="H109" s="254">
        <v>48.187999999999995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122</v>
      </c>
      <c r="AU109" s="260" t="s">
        <v>79</v>
      </c>
      <c r="AV109" s="15" t="s">
        <v>118</v>
      </c>
      <c r="AW109" s="15" t="s">
        <v>31</v>
      </c>
      <c r="AX109" s="15" t="s">
        <v>77</v>
      </c>
      <c r="AY109" s="260" t="s">
        <v>111</v>
      </c>
    </row>
    <row r="110" s="2" customFormat="1" ht="24.15" customHeight="1">
      <c r="A110" s="40"/>
      <c r="B110" s="41"/>
      <c r="C110" s="206" t="s">
        <v>143</v>
      </c>
      <c r="D110" s="206" t="s">
        <v>113</v>
      </c>
      <c r="E110" s="207" t="s">
        <v>246</v>
      </c>
      <c r="F110" s="208" t="s">
        <v>247</v>
      </c>
      <c r="G110" s="209" t="s">
        <v>194</v>
      </c>
      <c r="H110" s="210">
        <v>8.5719999999999992</v>
      </c>
      <c r="I110" s="211"/>
      <c r="J110" s="212">
        <f>ROUND(I110*H110,2)</f>
        <v>0</v>
      </c>
      <c r="K110" s="208" t="s">
        <v>117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118</v>
      </c>
      <c r="AT110" s="217" t="s">
        <v>113</v>
      </c>
      <c r="AU110" s="217" t="s">
        <v>79</v>
      </c>
      <c r="AY110" s="19" t="s">
        <v>111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118</v>
      </c>
      <c r="BM110" s="217" t="s">
        <v>248</v>
      </c>
    </row>
    <row r="111" s="2" customFormat="1">
      <c r="A111" s="40"/>
      <c r="B111" s="41"/>
      <c r="C111" s="42"/>
      <c r="D111" s="219" t="s">
        <v>120</v>
      </c>
      <c r="E111" s="42"/>
      <c r="F111" s="220" t="s">
        <v>249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120</v>
      </c>
      <c r="AU111" s="19" t="s">
        <v>79</v>
      </c>
    </row>
    <row r="112" s="13" customFormat="1">
      <c r="A112" s="13"/>
      <c r="B112" s="224"/>
      <c r="C112" s="225"/>
      <c r="D112" s="226" t="s">
        <v>122</v>
      </c>
      <c r="E112" s="227" t="s">
        <v>19</v>
      </c>
      <c r="F112" s="228" t="s">
        <v>242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122</v>
      </c>
      <c r="AU112" s="234" t="s">
        <v>79</v>
      </c>
      <c r="AV112" s="13" t="s">
        <v>77</v>
      </c>
      <c r="AW112" s="13" t="s">
        <v>31</v>
      </c>
      <c r="AX112" s="13" t="s">
        <v>69</v>
      </c>
      <c r="AY112" s="234" t="s">
        <v>111</v>
      </c>
    </row>
    <row r="113" s="13" customFormat="1">
      <c r="A113" s="13"/>
      <c r="B113" s="224"/>
      <c r="C113" s="225"/>
      <c r="D113" s="226" t="s">
        <v>122</v>
      </c>
      <c r="E113" s="227" t="s">
        <v>19</v>
      </c>
      <c r="F113" s="228" t="s">
        <v>250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122</v>
      </c>
      <c r="AU113" s="234" t="s">
        <v>79</v>
      </c>
      <c r="AV113" s="13" t="s">
        <v>77</v>
      </c>
      <c r="AW113" s="13" t="s">
        <v>31</v>
      </c>
      <c r="AX113" s="13" t="s">
        <v>69</v>
      </c>
      <c r="AY113" s="234" t="s">
        <v>111</v>
      </c>
    </row>
    <row r="114" s="14" customFormat="1">
      <c r="A114" s="14"/>
      <c r="B114" s="235"/>
      <c r="C114" s="236"/>
      <c r="D114" s="226" t="s">
        <v>122</v>
      </c>
      <c r="E114" s="237" t="s">
        <v>19</v>
      </c>
      <c r="F114" s="238" t="s">
        <v>251</v>
      </c>
      <c r="G114" s="236"/>
      <c r="H114" s="239">
        <v>5.2720000000000002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122</v>
      </c>
      <c r="AU114" s="245" t="s">
        <v>79</v>
      </c>
      <c r="AV114" s="14" t="s">
        <v>79</v>
      </c>
      <c r="AW114" s="14" t="s">
        <v>31</v>
      </c>
      <c r="AX114" s="14" t="s">
        <v>69</v>
      </c>
      <c r="AY114" s="245" t="s">
        <v>111</v>
      </c>
    </row>
    <row r="115" s="13" customFormat="1">
      <c r="A115" s="13"/>
      <c r="B115" s="224"/>
      <c r="C115" s="225"/>
      <c r="D115" s="226" t="s">
        <v>122</v>
      </c>
      <c r="E115" s="227" t="s">
        <v>19</v>
      </c>
      <c r="F115" s="228" t="s">
        <v>252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122</v>
      </c>
      <c r="AU115" s="234" t="s">
        <v>79</v>
      </c>
      <c r="AV115" s="13" t="s">
        <v>77</v>
      </c>
      <c r="AW115" s="13" t="s">
        <v>31</v>
      </c>
      <c r="AX115" s="13" t="s">
        <v>69</v>
      </c>
      <c r="AY115" s="234" t="s">
        <v>111</v>
      </c>
    </row>
    <row r="116" s="14" customFormat="1">
      <c r="A116" s="14"/>
      <c r="B116" s="235"/>
      <c r="C116" s="236"/>
      <c r="D116" s="226" t="s">
        <v>122</v>
      </c>
      <c r="E116" s="237" t="s">
        <v>19</v>
      </c>
      <c r="F116" s="238" t="s">
        <v>253</v>
      </c>
      <c r="G116" s="236"/>
      <c r="H116" s="239">
        <v>3.2999999999999998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122</v>
      </c>
      <c r="AU116" s="245" t="s">
        <v>79</v>
      </c>
      <c r="AV116" s="14" t="s">
        <v>79</v>
      </c>
      <c r="AW116" s="14" t="s">
        <v>31</v>
      </c>
      <c r="AX116" s="14" t="s">
        <v>69</v>
      </c>
      <c r="AY116" s="245" t="s">
        <v>111</v>
      </c>
    </row>
    <row r="117" s="15" customFormat="1">
      <c r="A117" s="15"/>
      <c r="B117" s="250"/>
      <c r="C117" s="251"/>
      <c r="D117" s="226" t="s">
        <v>122</v>
      </c>
      <c r="E117" s="252" t="s">
        <v>19</v>
      </c>
      <c r="F117" s="253" t="s">
        <v>237</v>
      </c>
      <c r="G117" s="251"/>
      <c r="H117" s="254">
        <v>8.5719999999999992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0" t="s">
        <v>122</v>
      </c>
      <c r="AU117" s="260" t="s">
        <v>79</v>
      </c>
      <c r="AV117" s="15" t="s">
        <v>118</v>
      </c>
      <c r="AW117" s="15" t="s">
        <v>31</v>
      </c>
      <c r="AX117" s="15" t="s">
        <v>77</v>
      </c>
      <c r="AY117" s="260" t="s">
        <v>111</v>
      </c>
    </row>
    <row r="118" s="2" customFormat="1" ht="24.15" customHeight="1">
      <c r="A118" s="40"/>
      <c r="B118" s="41"/>
      <c r="C118" s="206" t="s">
        <v>149</v>
      </c>
      <c r="D118" s="206" t="s">
        <v>113</v>
      </c>
      <c r="E118" s="207" t="s">
        <v>254</v>
      </c>
      <c r="F118" s="208" t="s">
        <v>255</v>
      </c>
      <c r="G118" s="209" t="s">
        <v>194</v>
      </c>
      <c r="H118" s="210">
        <v>108.238</v>
      </c>
      <c r="I118" s="211"/>
      <c r="J118" s="212">
        <f>ROUND(I118*H118,2)</f>
        <v>0</v>
      </c>
      <c r="K118" s="208" t="s">
        <v>117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118</v>
      </c>
      <c r="AT118" s="217" t="s">
        <v>113</v>
      </c>
      <c r="AU118" s="217" t="s">
        <v>79</v>
      </c>
      <c r="AY118" s="19" t="s">
        <v>111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118</v>
      </c>
      <c r="BM118" s="217" t="s">
        <v>256</v>
      </c>
    </row>
    <row r="119" s="2" customFormat="1">
      <c r="A119" s="40"/>
      <c r="B119" s="41"/>
      <c r="C119" s="42"/>
      <c r="D119" s="219" t="s">
        <v>120</v>
      </c>
      <c r="E119" s="42"/>
      <c r="F119" s="220" t="s">
        <v>257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120</v>
      </c>
      <c r="AU119" s="19" t="s">
        <v>79</v>
      </c>
    </row>
    <row r="120" s="13" customFormat="1">
      <c r="A120" s="13"/>
      <c r="B120" s="224"/>
      <c r="C120" s="225"/>
      <c r="D120" s="226" t="s">
        <v>122</v>
      </c>
      <c r="E120" s="227" t="s">
        <v>19</v>
      </c>
      <c r="F120" s="228" t="s">
        <v>258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122</v>
      </c>
      <c r="AU120" s="234" t="s">
        <v>79</v>
      </c>
      <c r="AV120" s="13" t="s">
        <v>77</v>
      </c>
      <c r="AW120" s="13" t="s">
        <v>31</v>
      </c>
      <c r="AX120" s="13" t="s">
        <v>69</v>
      </c>
      <c r="AY120" s="234" t="s">
        <v>111</v>
      </c>
    </row>
    <row r="121" s="13" customFormat="1">
      <c r="A121" s="13"/>
      <c r="B121" s="224"/>
      <c r="C121" s="225"/>
      <c r="D121" s="226" t="s">
        <v>122</v>
      </c>
      <c r="E121" s="227" t="s">
        <v>19</v>
      </c>
      <c r="F121" s="228" t="s">
        <v>259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122</v>
      </c>
      <c r="AU121" s="234" t="s">
        <v>79</v>
      </c>
      <c r="AV121" s="13" t="s">
        <v>77</v>
      </c>
      <c r="AW121" s="13" t="s">
        <v>31</v>
      </c>
      <c r="AX121" s="13" t="s">
        <v>69</v>
      </c>
      <c r="AY121" s="234" t="s">
        <v>111</v>
      </c>
    </row>
    <row r="122" s="14" customFormat="1">
      <c r="A122" s="14"/>
      <c r="B122" s="235"/>
      <c r="C122" s="236"/>
      <c r="D122" s="226" t="s">
        <v>122</v>
      </c>
      <c r="E122" s="237" t="s">
        <v>19</v>
      </c>
      <c r="F122" s="238" t="s">
        <v>260</v>
      </c>
      <c r="G122" s="236"/>
      <c r="H122" s="239">
        <v>105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122</v>
      </c>
      <c r="AU122" s="245" t="s">
        <v>79</v>
      </c>
      <c r="AV122" s="14" t="s">
        <v>79</v>
      </c>
      <c r="AW122" s="14" t="s">
        <v>31</v>
      </c>
      <c r="AX122" s="14" t="s">
        <v>69</v>
      </c>
      <c r="AY122" s="245" t="s">
        <v>111</v>
      </c>
    </row>
    <row r="123" s="14" customFormat="1">
      <c r="A123" s="14"/>
      <c r="B123" s="235"/>
      <c r="C123" s="236"/>
      <c r="D123" s="226" t="s">
        <v>122</v>
      </c>
      <c r="E123" s="237" t="s">
        <v>19</v>
      </c>
      <c r="F123" s="238" t="s">
        <v>261</v>
      </c>
      <c r="G123" s="236"/>
      <c r="H123" s="239">
        <v>3.238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122</v>
      </c>
      <c r="AU123" s="245" t="s">
        <v>79</v>
      </c>
      <c r="AV123" s="14" t="s">
        <v>79</v>
      </c>
      <c r="AW123" s="14" t="s">
        <v>31</v>
      </c>
      <c r="AX123" s="14" t="s">
        <v>69</v>
      </c>
      <c r="AY123" s="245" t="s">
        <v>111</v>
      </c>
    </row>
    <row r="124" s="15" customFormat="1">
      <c r="A124" s="15"/>
      <c r="B124" s="250"/>
      <c r="C124" s="251"/>
      <c r="D124" s="226" t="s">
        <v>122</v>
      </c>
      <c r="E124" s="252" t="s">
        <v>19</v>
      </c>
      <c r="F124" s="253" t="s">
        <v>237</v>
      </c>
      <c r="G124" s="251"/>
      <c r="H124" s="254">
        <v>108.238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0" t="s">
        <v>122</v>
      </c>
      <c r="AU124" s="260" t="s">
        <v>79</v>
      </c>
      <c r="AV124" s="15" t="s">
        <v>118</v>
      </c>
      <c r="AW124" s="15" t="s">
        <v>31</v>
      </c>
      <c r="AX124" s="15" t="s">
        <v>77</v>
      </c>
      <c r="AY124" s="260" t="s">
        <v>111</v>
      </c>
    </row>
    <row r="125" s="2" customFormat="1" ht="24.15" customHeight="1">
      <c r="A125" s="40"/>
      <c r="B125" s="41"/>
      <c r="C125" s="206" t="s">
        <v>154</v>
      </c>
      <c r="D125" s="206" t="s">
        <v>113</v>
      </c>
      <c r="E125" s="207" t="s">
        <v>262</v>
      </c>
      <c r="F125" s="208" t="s">
        <v>263</v>
      </c>
      <c r="G125" s="209" t="s">
        <v>194</v>
      </c>
      <c r="H125" s="210">
        <v>20.001999999999999</v>
      </c>
      <c r="I125" s="211"/>
      <c r="J125" s="212">
        <f>ROUND(I125*H125,2)</f>
        <v>0</v>
      </c>
      <c r="K125" s="208" t="s">
        <v>117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118</v>
      </c>
      <c r="AT125" s="217" t="s">
        <v>113</v>
      </c>
      <c r="AU125" s="217" t="s">
        <v>79</v>
      </c>
      <c r="AY125" s="19" t="s">
        <v>111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118</v>
      </c>
      <c r="BM125" s="217" t="s">
        <v>264</v>
      </c>
    </row>
    <row r="126" s="2" customFormat="1">
      <c r="A126" s="40"/>
      <c r="B126" s="41"/>
      <c r="C126" s="42"/>
      <c r="D126" s="219" t="s">
        <v>120</v>
      </c>
      <c r="E126" s="42"/>
      <c r="F126" s="220" t="s">
        <v>265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120</v>
      </c>
      <c r="AU126" s="19" t="s">
        <v>79</v>
      </c>
    </row>
    <row r="127" s="13" customFormat="1">
      <c r="A127" s="13"/>
      <c r="B127" s="224"/>
      <c r="C127" s="225"/>
      <c r="D127" s="226" t="s">
        <v>122</v>
      </c>
      <c r="E127" s="227" t="s">
        <v>19</v>
      </c>
      <c r="F127" s="228" t="s">
        <v>258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122</v>
      </c>
      <c r="AU127" s="234" t="s">
        <v>79</v>
      </c>
      <c r="AV127" s="13" t="s">
        <v>77</v>
      </c>
      <c r="AW127" s="13" t="s">
        <v>31</v>
      </c>
      <c r="AX127" s="13" t="s">
        <v>69</v>
      </c>
      <c r="AY127" s="234" t="s">
        <v>111</v>
      </c>
    </row>
    <row r="128" s="13" customFormat="1">
      <c r="A128" s="13"/>
      <c r="B128" s="224"/>
      <c r="C128" s="225"/>
      <c r="D128" s="226" t="s">
        <v>122</v>
      </c>
      <c r="E128" s="227" t="s">
        <v>19</v>
      </c>
      <c r="F128" s="228" t="s">
        <v>250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122</v>
      </c>
      <c r="AU128" s="234" t="s">
        <v>79</v>
      </c>
      <c r="AV128" s="13" t="s">
        <v>77</v>
      </c>
      <c r="AW128" s="13" t="s">
        <v>31</v>
      </c>
      <c r="AX128" s="13" t="s">
        <v>69</v>
      </c>
      <c r="AY128" s="234" t="s">
        <v>111</v>
      </c>
    </row>
    <row r="129" s="14" customFormat="1">
      <c r="A129" s="14"/>
      <c r="B129" s="235"/>
      <c r="C129" s="236"/>
      <c r="D129" s="226" t="s">
        <v>122</v>
      </c>
      <c r="E129" s="237" t="s">
        <v>19</v>
      </c>
      <c r="F129" s="238" t="s">
        <v>266</v>
      </c>
      <c r="G129" s="236"/>
      <c r="H129" s="239">
        <v>12.302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122</v>
      </c>
      <c r="AU129" s="245" t="s">
        <v>79</v>
      </c>
      <c r="AV129" s="14" t="s">
        <v>79</v>
      </c>
      <c r="AW129" s="14" t="s">
        <v>31</v>
      </c>
      <c r="AX129" s="14" t="s">
        <v>69</v>
      </c>
      <c r="AY129" s="245" t="s">
        <v>111</v>
      </c>
    </row>
    <row r="130" s="13" customFormat="1">
      <c r="A130" s="13"/>
      <c r="B130" s="224"/>
      <c r="C130" s="225"/>
      <c r="D130" s="226" t="s">
        <v>122</v>
      </c>
      <c r="E130" s="227" t="s">
        <v>19</v>
      </c>
      <c r="F130" s="228" t="s">
        <v>252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122</v>
      </c>
      <c r="AU130" s="234" t="s">
        <v>79</v>
      </c>
      <c r="AV130" s="13" t="s">
        <v>77</v>
      </c>
      <c r="AW130" s="13" t="s">
        <v>31</v>
      </c>
      <c r="AX130" s="13" t="s">
        <v>69</v>
      </c>
      <c r="AY130" s="234" t="s">
        <v>111</v>
      </c>
    </row>
    <row r="131" s="14" customFormat="1">
      <c r="A131" s="14"/>
      <c r="B131" s="235"/>
      <c r="C131" s="236"/>
      <c r="D131" s="226" t="s">
        <v>122</v>
      </c>
      <c r="E131" s="237" t="s">
        <v>19</v>
      </c>
      <c r="F131" s="238" t="s">
        <v>267</v>
      </c>
      <c r="G131" s="236"/>
      <c r="H131" s="239">
        <v>7.7000000000000002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122</v>
      </c>
      <c r="AU131" s="245" t="s">
        <v>79</v>
      </c>
      <c r="AV131" s="14" t="s">
        <v>79</v>
      </c>
      <c r="AW131" s="14" t="s">
        <v>31</v>
      </c>
      <c r="AX131" s="14" t="s">
        <v>69</v>
      </c>
      <c r="AY131" s="245" t="s">
        <v>111</v>
      </c>
    </row>
    <row r="132" s="15" customFormat="1">
      <c r="A132" s="15"/>
      <c r="B132" s="250"/>
      <c r="C132" s="251"/>
      <c r="D132" s="226" t="s">
        <v>122</v>
      </c>
      <c r="E132" s="252" t="s">
        <v>19</v>
      </c>
      <c r="F132" s="253" t="s">
        <v>237</v>
      </c>
      <c r="G132" s="251"/>
      <c r="H132" s="254">
        <v>20.001999999999999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0" t="s">
        <v>122</v>
      </c>
      <c r="AU132" s="260" t="s">
        <v>79</v>
      </c>
      <c r="AV132" s="15" t="s">
        <v>118</v>
      </c>
      <c r="AW132" s="15" t="s">
        <v>31</v>
      </c>
      <c r="AX132" s="15" t="s">
        <v>77</v>
      </c>
      <c r="AY132" s="260" t="s">
        <v>111</v>
      </c>
    </row>
    <row r="133" s="2" customFormat="1" ht="37.8" customHeight="1">
      <c r="A133" s="40"/>
      <c r="B133" s="41"/>
      <c r="C133" s="206" t="s">
        <v>159</v>
      </c>
      <c r="D133" s="206" t="s">
        <v>113</v>
      </c>
      <c r="E133" s="207" t="s">
        <v>268</v>
      </c>
      <c r="F133" s="208" t="s">
        <v>269</v>
      </c>
      <c r="G133" s="209" t="s">
        <v>194</v>
      </c>
      <c r="H133" s="210">
        <v>771.88</v>
      </c>
      <c r="I133" s="211"/>
      <c r="J133" s="212">
        <f>ROUND(I133*H133,2)</f>
        <v>0</v>
      </c>
      <c r="K133" s="208" t="s">
        <v>117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118</v>
      </c>
      <c r="AT133" s="217" t="s">
        <v>113</v>
      </c>
      <c r="AU133" s="217" t="s">
        <v>79</v>
      </c>
      <c r="AY133" s="19" t="s">
        <v>111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118</v>
      </c>
      <c r="BM133" s="217" t="s">
        <v>270</v>
      </c>
    </row>
    <row r="134" s="2" customFormat="1">
      <c r="A134" s="40"/>
      <c r="B134" s="41"/>
      <c r="C134" s="42"/>
      <c r="D134" s="219" t="s">
        <v>120</v>
      </c>
      <c r="E134" s="42"/>
      <c r="F134" s="220" t="s">
        <v>271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120</v>
      </c>
      <c r="AU134" s="19" t="s">
        <v>79</v>
      </c>
    </row>
    <row r="135" s="13" customFormat="1">
      <c r="A135" s="13"/>
      <c r="B135" s="224"/>
      <c r="C135" s="225"/>
      <c r="D135" s="226" t="s">
        <v>122</v>
      </c>
      <c r="E135" s="227" t="s">
        <v>19</v>
      </c>
      <c r="F135" s="228" t="s">
        <v>272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122</v>
      </c>
      <c r="AU135" s="234" t="s">
        <v>79</v>
      </c>
      <c r="AV135" s="13" t="s">
        <v>77</v>
      </c>
      <c r="AW135" s="13" t="s">
        <v>31</v>
      </c>
      <c r="AX135" s="13" t="s">
        <v>69</v>
      </c>
      <c r="AY135" s="234" t="s">
        <v>111</v>
      </c>
    </row>
    <row r="136" s="14" customFormat="1">
      <c r="A136" s="14"/>
      <c r="B136" s="235"/>
      <c r="C136" s="236"/>
      <c r="D136" s="226" t="s">
        <v>122</v>
      </c>
      <c r="E136" s="237" t="s">
        <v>19</v>
      </c>
      <c r="F136" s="238" t="s">
        <v>273</v>
      </c>
      <c r="G136" s="236"/>
      <c r="H136" s="239">
        <v>92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122</v>
      </c>
      <c r="AU136" s="245" t="s">
        <v>79</v>
      </c>
      <c r="AV136" s="14" t="s">
        <v>79</v>
      </c>
      <c r="AW136" s="14" t="s">
        <v>31</v>
      </c>
      <c r="AX136" s="14" t="s">
        <v>69</v>
      </c>
      <c r="AY136" s="245" t="s">
        <v>111</v>
      </c>
    </row>
    <row r="137" s="13" customFormat="1">
      <c r="A137" s="13"/>
      <c r="B137" s="224"/>
      <c r="C137" s="225"/>
      <c r="D137" s="226" t="s">
        <v>122</v>
      </c>
      <c r="E137" s="227" t="s">
        <v>19</v>
      </c>
      <c r="F137" s="228" t="s">
        <v>274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122</v>
      </c>
      <c r="AU137" s="234" t="s">
        <v>79</v>
      </c>
      <c r="AV137" s="13" t="s">
        <v>77</v>
      </c>
      <c r="AW137" s="13" t="s">
        <v>31</v>
      </c>
      <c r="AX137" s="13" t="s">
        <v>69</v>
      </c>
      <c r="AY137" s="234" t="s">
        <v>111</v>
      </c>
    </row>
    <row r="138" s="14" customFormat="1">
      <c r="A138" s="14"/>
      <c r="B138" s="235"/>
      <c r="C138" s="236"/>
      <c r="D138" s="226" t="s">
        <v>122</v>
      </c>
      <c r="E138" s="237" t="s">
        <v>19</v>
      </c>
      <c r="F138" s="238" t="s">
        <v>275</v>
      </c>
      <c r="G138" s="236"/>
      <c r="H138" s="239">
        <v>184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122</v>
      </c>
      <c r="AU138" s="245" t="s">
        <v>79</v>
      </c>
      <c r="AV138" s="14" t="s">
        <v>79</v>
      </c>
      <c r="AW138" s="14" t="s">
        <v>31</v>
      </c>
      <c r="AX138" s="14" t="s">
        <v>69</v>
      </c>
      <c r="AY138" s="245" t="s">
        <v>111</v>
      </c>
    </row>
    <row r="139" s="13" customFormat="1">
      <c r="A139" s="13"/>
      <c r="B139" s="224"/>
      <c r="C139" s="225"/>
      <c r="D139" s="226" t="s">
        <v>122</v>
      </c>
      <c r="E139" s="227" t="s">
        <v>19</v>
      </c>
      <c r="F139" s="228" t="s">
        <v>276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122</v>
      </c>
      <c r="AU139" s="234" t="s">
        <v>79</v>
      </c>
      <c r="AV139" s="13" t="s">
        <v>77</v>
      </c>
      <c r="AW139" s="13" t="s">
        <v>31</v>
      </c>
      <c r="AX139" s="13" t="s">
        <v>69</v>
      </c>
      <c r="AY139" s="234" t="s">
        <v>111</v>
      </c>
    </row>
    <row r="140" s="14" customFormat="1">
      <c r="A140" s="14"/>
      <c r="B140" s="235"/>
      <c r="C140" s="236"/>
      <c r="D140" s="226" t="s">
        <v>122</v>
      </c>
      <c r="E140" s="237" t="s">
        <v>19</v>
      </c>
      <c r="F140" s="238" t="s">
        <v>277</v>
      </c>
      <c r="G140" s="236"/>
      <c r="H140" s="239">
        <v>487.74000000000001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122</v>
      </c>
      <c r="AU140" s="245" t="s">
        <v>79</v>
      </c>
      <c r="AV140" s="14" t="s">
        <v>79</v>
      </c>
      <c r="AW140" s="14" t="s">
        <v>31</v>
      </c>
      <c r="AX140" s="14" t="s">
        <v>69</v>
      </c>
      <c r="AY140" s="245" t="s">
        <v>111</v>
      </c>
    </row>
    <row r="141" s="13" customFormat="1">
      <c r="A141" s="13"/>
      <c r="B141" s="224"/>
      <c r="C141" s="225"/>
      <c r="D141" s="226" t="s">
        <v>122</v>
      </c>
      <c r="E141" s="227" t="s">
        <v>19</v>
      </c>
      <c r="F141" s="228" t="s">
        <v>278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122</v>
      </c>
      <c r="AU141" s="234" t="s">
        <v>79</v>
      </c>
      <c r="AV141" s="13" t="s">
        <v>77</v>
      </c>
      <c r="AW141" s="13" t="s">
        <v>31</v>
      </c>
      <c r="AX141" s="13" t="s">
        <v>69</v>
      </c>
      <c r="AY141" s="234" t="s">
        <v>111</v>
      </c>
    </row>
    <row r="142" s="14" customFormat="1">
      <c r="A142" s="14"/>
      <c r="B142" s="235"/>
      <c r="C142" s="236"/>
      <c r="D142" s="226" t="s">
        <v>122</v>
      </c>
      <c r="E142" s="237" t="s">
        <v>19</v>
      </c>
      <c r="F142" s="238" t="s">
        <v>279</v>
      </c>
      <c r="G142" s="236"/>
      <c r="H142" s="239">
        <v>8.1400000000000006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122</v>
      </c>
      <c r="AU142" s="245" t="s">
        <v>79</v>
      </c>
      <c r="AV142" s="14" t="s">
        <v>79</v>
      </c>
      <c r="AW142" s="14" t="s">
        <v>31</v>
      </c>
      <c r="AX142" s="14" t="s">
        <v>69</v>
      </c>
      <c r="AY142" s="245" t="s">
        <v>111</v>
      </c>
    </row>
    <row r="143" s="15" customFormat="1">
      <c r="A143" s="15"/>
      <c r="B143" s="250"/>
      <c r="C143" s="251"/>
      <c r="D143" s="226" t="s">
        <v>122</v>
      </c>
      <c r="E143" s="252" t="s">
        <v>19</v>
      </c>
      <c r="F143" s="253" t="s">
        <v>237</v>
      </c>
      <c r="G143" s="251"/>
      <c r="H143" s="254">
        <v>771.88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0" t="s">
        <v>122</v>
      </c>
      <c r="AU143" s="260" t="s">
        <v>79</v>
      </c>
      <c r="AV143" s="15" t="s">
        <v>118</v>
      </c>
      <c r="AW143" s="15" t="s">
        <v>31</v>
      </c>
      <c r="AX143" s="15" t="s">
        <v>77</v>
      </c>
      <c r="AY143" s="260" t="s">
        <v>111</v>
      </c>
    </row>
    <row r="144" s="2" customFormat="1" ht="37.8" customHeight="1">
      <c r="A144" s="40"/>
      <c r="B144" s="41"/>
      <c r="C144" s="206" t="s">
        <v>164</v>
      </c>
      <c r="D144" s="206" t="s">
        <v>113</v>
      </c>
      <c r="E144" s="207" t="s">
        <v>280</v>
      </c>
      <c r="F144" s="208" t="s">
        <v>281</v>
      </c>
      <c r="G144" s="209" t="s">
        <v>194</v>
      </c>
      <c r="H144" s="210">
        <v>962.92999999999995</v>
      </c>
      <c r="I144" s="211"/>
      <c r="J144" s="212">
        <f>ROUND(I144*H144,2)</f>
        <v>0</v>
      </c>
      <c r="K144" s="208" t="s">
        <v>117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118</v>
      </c>
      <c r="AT144" s="217" t="s">
        <v>113</v>
      </c>
      <c r="AU144" s="217" t="s">
        <v>79</v>
      </c>
      <c r="AY144" s="19" t="s">
        <v>111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118</v>
      </c>
      <c r="BM144" s="217" t="s">
        <v>282</v>
      </c>
    </row>
    <row r="145" s="2" customFormat="1">
      <c r="A145" s="40"/>
      <c r="B145" s="41"/>
      <c r="C145" s="42"/>
      <c r="D145" s="219" t="s">
        <v>120</v>
      </c>
      <c r="E145" s="42"/>
      <c r="F145" s="220" t="s">
        <v>283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120</v>
      </c>
      <c r="AU145" s="19" t="s">
        <v>79</v>
      </c>
    </row>
    <row r="146" s="13" customFormat="1">
      <c r="A146" s="13"/>
      <c r="B146" s="224"/>
      <c r="C146" s="225"/>
      <c r="D146" s="226" t="s">
        <v>122</v>
      </c>
      <c r="E146" s="227" t="s">
        <v>19</v>
      </c>
      <c r="F146" s="228" t="s">
        <v>284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122</v>
      </c>
      <c r="AU146" s="234" t="s">
        <v>79</v>
      </c>
      <c r="AV146" s="13" t="s">
        <v>77</v>
      </c>
      <c r="AW146" s="13" t="s">
        <v>31</v>
      </c>
      <c r="AX146" s="13" t="s">
        <v>69</v>
      </c>
      <c r="AY146" s="234" t="s">
        <v>111</v>
      </c>
    </row>
    <row r="147" s="14" customFormat="1">
      <c r="A147" s="14"/>
      <c r="B147" s="235"/>
      <c r="C147" s="236"/>
      <c r="D147" s="226" t="s">
        <v>122</v>
      </c>
      <c r="E147" s="237" t="s">
        <v>19</v>
      </c>
      <c r="F147" s="238" t="s">
        <v>285</v>
      </c>
      <c r="G147" s="236"/>
      <c r="H147" s="239">
        <v>210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122</v>
      </c>
      <c r="AU147" s="245" t="s">
        <v>79</v>
      </c>
      <c r="AV147" s="14" t="s">
        <v>79</v>
      </c>
      <c r="AW147" s="14" t="s">
        <v>31</v>
      </c>
      <c r="AX147" s="14" t="s">
        <v>69</v>
      </c>
      <c r="AY147" s="245" t="s">
        <v>111</v>
      </c>
    </row>
    <row r="148" s="14" customFormat="1">
      <c r="A148" s="14"/>
      <c r="B148" s="235"/>
      <c r="C148" s="236"/>
      <c r="D148" s="226" t="s">
        <v>122</v>
      </c>
      <c r="E148" s="237" t="s">
        <v>19</v>
      </c>
      <c r="F148" s="238" t="s">
        <v>286</v>
      </c>
      <c r="G148" s="236"/>
      <c r="H148" s="239">
        <v>710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122</v>
      </c>
      <c r="AU148" s="245" t="s">
        <v>79</v>
      </c>
      <c r="AV148" s="14" t="s">
        <v>79</v>
      </c>
      <c r="AW148" s="14" t="s">
        <v>31</v>
      </c>
      <c r="AX148" s="14" t="s">
        <v>69</v>
      </c>
      <c r="AY148" s="245" t="s">
        <v>111</v>
      </c>
    </row>
    <row r="149" s="14" customFormat="1">
      <c r="A149" s="14"/>
      <c r="B149" s="235"/>
      <c r="C149" s="236"/>
      <c r="D149" s="226" t="s">
        <v>122</v>
      </c>
      <c r="E149" s="237" t="s">
        <v>19</v>
      </c>
      <c r="F149" s="238" t="s">
        <v>287</v>
      </c>
      <c r="G149" s="236"/>
      <c r="H149" s="239">
        <v>48.188000000000002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122</v>
      </c>
      <c r="AU149" s="245" t="s">
        <v>79</v>
      </c>
      <c r="AV149" s="14" t="s">
        <v>79</v>
      </c>
      <c r="AW149" s="14" t="s">
        <v>31</v>
      </c>
      <c r="AX149" s="14" t="s">
        <v>69</v>
      </c>
      <c r="AY149" s="245" t="s">
        <v>111</v>
      </c>
    </row>
    <row r="150" s="14" customFormat="1">
      <c r="A150" s="14"/>
      <c r="B150" s="235"/>
      <c r="C150" s="236"/>
      <c r="D150" s="226" t="s">
        <v>122</v>
      </c>
      <c r="E150" s="237" t="s">
        <v>19</v>
      </c>
      <c r="F150" s="238" t="s">
        <v>288</v>
      </c>
      <c r="G150" s="236"/>
      <c r="H150" s="239">
        <v>8.5719999999999992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122</v>
      </c>
      <c r="AU150" s="245" t="s">
        <v>79</v>
      </c>
      <c r="AV150" s="14" t="s">
        <v>79</v>
      </c>
      <c r="AW150" s="14" t="s">
        <v>31</v>
      </c>
      <c r="AX150" s="14" t="s">
        <v>69</v>
      </c>
      <c r="AY150" s="245" t="s">
        <v>111</v>
      </c>
    </row>
    <row r="151" s="14" customFormat="1">
      <c r="A151" s="14"/>
      <c r="B151" s="235"/>
      <c r="C151" s="236"/>
      <c r="D151" s="226" t="s">
        <v>122</v>
      </c>
      <c r="E151" s="237" t="s">
        <v>19</v>
      </c>
      <c r="F151" s="238" t="s">
        <v>289</v>
      </c>
      <c r="G151" s="236"/>
      <c r="H151" s="239">
        <v>108.238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122</v>
      </c>
      <c r="AU151" s="245" t="s">
        <v>79</v>
      </c>
      <c r="AV151" s="14" t="s">
        <v>79</v>
      </c>
      <c r="AW151" s="14" t="s">
        <v>31</v>
      </c>
      <c r="AX151" s="14" t="s">
        <v>69</v>
      </c>
      <c r="AY151" s="245" t="s">
        <v>111</v>
      </c>
    </row>
    <row r="152" s="14" customFormat="1">
      <c r="A152" s="14"/>
      <c r="B152" s="235"/>
      <c r="C152" s="236"/>
      <c r="D152" s="226" t="s">
        <v>122</v>
      </c>
      <c r="E152" s="237" t="s">
        <v>19</v>
      </c>
      <c r="F152" s="238" t="s">
        <v>290</v>
      </c>
      <c r="G152" s="236"/>
      <c r="H152" s="239">
        <v>20.001999999999999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122</v>
      </c>
      <c r="AU152" s="245" t="s">
        <v>79</v>
      </c>
      <c r="AV152" s="14" t="s">
        <v>79</v>
      </c>
      <c r="AW152" s="14" t="s">
        <v>31</v>
      </c>
      <c r="AX152" s="14" t="s">
        <v>69</v>
      </c>
      <c r="AY152" s="245" t="s">
        <v>111</v>
      </c>
    </row>
    <row r="153" s="13" customFormat="1">
      <c r="A153" s="13"/>
      <c r="B153" s="224"/>
      <c r="C153" s="225"/>
      <c r="D153" s="226" t="s">
        <v>122</v>
      </c>
      <c r="E153" s="227" t="s">
        <v>19</v>
      </c>
      <c r="F153" s="228" t="s">
        <v>291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122</v>
      </c>
      <c r="AU153" s="234" t="s">
        <v>79</v>
      </c>
      <c r="AV153" s="13" t="s">
        <v>77</v>
      </c>
      <c r="AW153" s="13" t="s">
        <v>31</v>
      </c>
      <c r="AX153" s="13" t="s">
        <v>69</v>
      </c>
      <c r="AY153" s="234" t="s">
        <v>111</v>
      </c>
    </row>
    <row r="154" s="14" customFormat="1">
      <c r="A154" s="14"/>
      <c r="B154" s="235"/>
      <c r="C154" s="236"/>
      <c r="D154" s="226" t="s">
        <v>122</v>
      </c>
      <c r="E154" s="237" t="s">
        <v>19</v>
      </c>
      <c r="F154" s="238" t="s">
        <v>292</v>
      </c>
      <c r="G154" s="236"/>
      <c r="H154" s="239">
        <v>-46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122</v>
      </c>
      <c r="AU154" s="245" t="s">
        <v>79</v>
      </c>
      <c r="AV154" s="14" t="s">
        <v>79</v>
      </c>
      <c r="AW154" s="14" t="s">
        <v>31</v>
      </c>
      <c r="AX154" s="14" t="s">
        <v>69</v>
      </c>
      <c r="AY154" s="245" t="s">
        <v>111</v>
      </c>
    </row>
    <row r="155" s="13" customFormat="1">
      <c r="A155" s="13"/>
      <c r="B155" s="224"/>
      <c r="C155" s="225"/>
      <c r="D155" s="226" t="s">
        <v>122</v>
      </c>
      <c r="E155" s="227" t="s">
        <v>19</v>
      </c>
      <c r="F155" s="228" t="s">
        <v>293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122</v>
      </c>
      <c r="AU155" s="234" t="s">
        <v>79</v>
      </c>
      <c r="AV155" s="13" t="s">
        <v>77</v>
      </c>
      <c r="AW155" s="13" t="s">
        <v>31</v>
      </c>
      <c r="AX155" s="13" t="s">
        <v>69</v>
      </c>
      <c r="AY155" s="234" t="s">
        <v>111</v>
      </c>
    </row>
    <row r="156" s="14" customFormat="1">
      <c r="A156" s="14"/>
      <c r="B156" s="235"/>
      <c r="C156" s="236"/>
      <c r="D156" s="226" t="s">
        <v>122</v>
      </c>
      <c r="E156" s="237" t="s">
        <v>19</v>
      </c>
      <c r="F156" s="238" t="s">
        <v>294</v>
      </c>
      <c r="G156" s="236"/>
      <c r="H156" s="239">
        <v>-92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122</v>
      </c>
      <c r="AU156" s="245" t="s">
        <v>79</v>
      </c>
      <c r="AV156" s="14" t="s">
        <v>79</v>
      </c>
      <c r="AW156" s="14" t="s">
        <v>31</v>
      </c>
      <c r="AX156" s="14" t="s">
        <v>69</v>
      </c>
      <c r="AY156" s="245" t="s">
        <v>111</v>
      </c>
    </row>
    <row r="157" s="13" customFormat="1">
      <c r="A157" s="13"/>
      <c r="B157" s="224"/>
      <c r="C157" s="225"/>
      <c r="D157" s="226" t="s">
        <v>122</v>
      </c>
      <c r="E157" s="227" t="s">
        <v>19</v>
      </c>
      <c r="F157" s="228" t="s">
        <v>295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122</v>
      </c>
      <c r="AU157" s="234" t="s">
        <v>79</v>
      </c>
      <c r="AV157" s="13" t="s">
        <v>77</v>
      </c>
      <c r="AW157" s="13" t="s">
        <v>31</v>
      </c>
      <c r="AX157" s="13" t="s">
        <v>69</v>
      </c>
      <c r="AY157" s="234" t="s">
        <v>111</v>
      </c>
    </row>
    <row r="158" s="14" customFormat="1">
      <c r="A158" s="14"/>
      <c r="B158" s="235"/>
      <c r="C158" s="236"/>
      <c r="D158" s="226" t="s">
        <v>122</v>
      </c>
      <c r="E158" s="237" t="s">
        <v>19</v>
      </c>
      <c r="F158" s="238" t="s">
        <v>296</v>
      </c>
      <c r="G158" s="236"/>
      <c r="H158" s="239">
        <v>-4.0700000000000003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122</v>
      </c>
      <c r="AU158" s="245" t="s">
        <v>79</v>
      </c>
      <c r="AV158" s="14" t="s">
        <v>79</v>
      </c>
      <c r="AW158" s="14" t="s">
        <v>31</v>
      </c>
      <c r="AX158" s="14" t="s">
        <v>69</v>
      </c>
      <c r="AY158" s="245" t="s">
        <v>111</v>
      </c>
    </row>
    <row r="159" s="15" customFormat="1">
      <c r="A159" s="15"/>
      <c r="B159" s="250"/>
      <c r="C159" s="251"/>
      <c r="D159" s="226" t="s">
        <v>122</v>
      </c>
      <c r="E159" s="252" t="s">
        <v>19</v>
      </c>
      <c r="F159" s="253" t="s">
        <v>237</v>
      </c>
      <c r="G159" s="251"/>
      <c r="H159" s="254">
        <v>962.92999999999995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0" t="s">
        <v>122</v>
      </c>
      <c r="AU159" s="260" t="s">
        <v>79</v>
      </c>
      <c r="AV159" s="15" t="s">
        <v>118</v>
      </c>
      <c r="AW159" s="15" t="s">
        <v>31</v>
      </c>
      <c r="AX159" s="15" t="s">
        <v>77</v>
      </c>
      <c r="AY159" s="260" t="s">
        <v>111</v>
      </c>
    </row>
    <row r="160" s="2" customFormat="1" ht="24.15" customHeight="1">
      <c r="A160" s="40"/>
      <c r="B160" s="41"/>
      <c r="C160" s="206" t="s">
        <v>170</v>
      </c>
      <c r="D160" s="206" t="s">
        <v>113</v>
      </c>
      <c r="E160" s="207" t="s">
        <v>297</v>
      </c>
      <c r="F160" s="208" t="s">
        <v>298</v>
      </c>
      <c r="G160" s="209" t="s">
        <v>194</v>
      </c>
      <c r="H160" s="210">
        <v>629.80999999999995</v>
      </c>
      <c r="I160" s="211"/>
      <c r="J160" s="212">
        <f>ROUND(I160*H160,2)</f>
        <v>0</v>
      </c>
      <c r="K160" s="208" t="s">
        <v>117</v>
      </c>
      <c r="L160" s="46"/>
      <c r="M160" s="213" t="s">
        <v>19</v>
      </c>
      <c r="N160" s="214" t="s">
        <v>40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118</v>
      </c>
      <c r="AT160" s="217" t="s">
        <v>113</v>
      </c>
      <c r="AU160" s="217" t="s">
        <v>79</v>
      </c>
      <c r="AY160" s="19" t="s">
        <v>111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118</v>
      </c>
      <c r="BM160" s="217" t="s">
        <v>299</v>
      </c>
    </row>
    <row r="161" s="2" customFormat="1">
      <c r="A161" s="40"/>
      <c r="B161" s="41"/>
      <c r="C161" s="42"/>
      <c r="D161" s="219" t="s">
        <v>120</v>
      </c>
      <c r="E161" s="42"/>
      <c r="F161" s="220" t="s">
        <v>300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120</v>
      </c>
      <c r="AU161" s="19" t="s">
        <v>79</v>
      </c>
    </row>
    <row r="162" s="13" customFormat="1">
      <c r="A162" s="13"/>
      <c r="B162" s="224"/>
      <c r="C162" s="225"/>
      <c r="D162" s="226" t="s">
        <v>122</v>
      </c>
      <c r="E162" s="227" t="s">
        <v>19</v>
      </c>
      <c r="F162" s="228" t="s">
        <v>301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122</v>
      </c>
      <c r="AU162" s="234" t="s">
        <v>79</v>
      </c>
      <c r="AV162" s="13" t="s">
        <v>77</v>
      </c>
      <c r="AW162" s="13" t="s">
        <v>31</v>
      </c>
      <c r="AX162" s="13" t="s">
        <v>69</v>
      </c>
      <c r="AY162" s="234" t="s">
        <v>111</v>
      </c>
    </row>
    <row r="163" s="14" customFormat="1">
      <c r="A163" s="14"/>
      <c r="B163" s="235"/>
      <c r="C163" s="236"/>
      <c r="D163" s="226" t="s">
        <v>122</v>
      </c>
      <c r="E163" s="237" t="s">
        <v>19</v>
      </c>
      <c r="F163" s="238" t="s">
        <v>302</v>
      </c>
      <c r="G163" s="236"/>
      <c r="H163" s="239">
        <v>46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122</v>
      </c>
      <c r="AU163" s="245" t="s">
        <v>79</v>
      </c>
      <c r="AV163" s="14" t="s">
        <v>79</v>
      </c>
      <c r="AW163" s="14" t="s">
        <v>31</v>
      </c>
      <c r="AX163" s="14" t="s">
        <v>69</v>
      </c>
      <c r="AY163" s="245" t="s">
        <v>111</v>
      </c>
    </row>
    <row r="164" s="13" customFormat="1">
      <c r="A164" s="13"/>
      <c r="B164" s="224"/>
      <c r="C164" s="225"/>
      <c r="D164" s="226" t="s">
        <v>122</v>
      </c>
      <c r="E164" s="227" t="s">
        <v>19</v>
      </c>
      <c r="F164" s="228" t="s">
        <v>303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122</v>
      </c>
      <c r="AU164" s="234" t="s">
        <v>79</v>
      </c>
      <c r="AV164" s="13" t="s">
        <v>77</v>
      </c>
      <c r="AW164" s="13" t="s">
        <v>31</v>
      </c>
      <c r="AX164" s="13" t="s">
        <v>69</v>
      </c>
      <c r="AY164" s="234" t="s">
        <v>111</v>
      </c>
    </row>
    <row r="165" s="14" customFormat="1">
      <c r="A165" s="14"/>
      <c r="B165" s="235"/>
      <c r="C165" s="236"/>
      <c r="D165" s="226" t="s">
        <v>122</v>
      </c>
      <c r="E165" s="237" t="s">
        <v>19</v>
      </c>
      <c r="F165" s="238" t="s">
        <v>304</v>
      </c>
      <c r="G165" s="236"/>
      <c r="H165" s="239">
        <v>92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122</v>
      </c>
      <c r="AU165" s="245" t="s">
        <v>79</v>
      </c>
      <c r="AV165" s="14" t="s">
        <v>79</v>
      </c>
      <c r="AW165" s="14" t="s">
        <v>31</v>
      </c>
      <c r="AX165" s="14" t="s">
        <v>69</v>
      </c>
      <c r="AY165" s="245" t="s">
        <v>111</v>
      </c>
    </row>
    <row r="166" s="13" customFormat="1">
      <c r="A166" s="13"/>
      <c r="B166" s="224"/>
      <c r="C166" s="225"/>
      <c r="D166" s="226" t="s">
        <v>122</v>
      </c>
      <c r="E166" s="227" t="s">
        <v>19</v>
      </c>
      <c r="F166" s="228" t="s">
        <v>305</v>
      </c>
      <c r="G166" s="225"/>
      <c r="H166" s="227" t="s">
        <v>19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122</v>
      </c>
      <c r="AU166" s="234" t="s">
        <v>79</v>
      </c>
      <c r="AV166" s="13" t="s">
        <v>77</v>
      </c>
      <c r="AW166" s="13" t="s">
        <v>31</v>
      </c>
      <c r="AX166" s="13" t="s">
        <v>69</v>
      </c>
      <c r="AY166" s="234" t="s">
        <v>111</v>
      </c>
    </row>
    <row r="167" s="14" customFormat="1">
      <c r="A167" s="14"/>
      <c r="B167" s="235"/>
      <c r="C167" s="236"/>
      <c r="D167" s="226" t="s">
        <v>122</v>
      </c>
      <c r="E167" s="237" t="s">
        <v>19</v>
      </c>
      <c r="F167" s="238" t="s">
        <v>277</v>
      </c>
      <c r="G167" s="236"/>
      <c r="H167" s="239">
        <v>487.74000000000001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122</v>
      </c>
      <c r="AU167" s="245" t="s">
        <v>79</v>
      </c>
      <c r="AV167" s="14" t="s">
        <v>79</v>
      </c>
      <c r="AW167" s="14" t="s">
        <v>31</v>
      </c>
      <c r="AX167" s="14" t="s">
        <v>69</v>
      </c>
      <c r="AY167" s="245" t="s">
        <v>111</v>
      </c>
    </row>
    <row r="168" s="13" customFormat="1">
      <c r="A168" s="13"/>
      <c r="B168" s="224"/>
      <c r="C168" s="225"/>
      <c r="D168" s="226" t="s">
        <v>122</v>
      </c>
      <c r="E168" s="227" t="s">
        <v>19</v>
      </c>
      <c r="F168" s="228" t="s">
        <v>306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122</v>
      </c>
      <c r="AU168" s="234" t="s">
        <v>79</v>
      </c>
      <c r="AV168" s="13" t="s">
        <v>77</v>
      </c>
      <c r="AW168" s="13" t="s">
        <v>31</v>
      </c>
      <c r="AX168" s="13" t="s">
        <v>69</v>
      </c>
      <c r="AY168" s="234" t="s">
        <v>111</v>
      </c>
    </row>
    <row r="169" s="14" customFormat="1">
      <c r="A169" s="14"/>
      <c r="B169" s="235"/>
      <c r="C169" s="236"/>
      <c r="D169" s="226" t="s">
        <v>122</v>
      </c>
      <c r="E169" s="237" t="s">
        <v>19</v>
      </c>
      <c r="F169" s="238" t="s">
        <v>307</v>
      </c>
      <c r="G169" s="236"/>
      <c r="H169" s="239">
        <v>4.0700000000000003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122</v>
      </c>
      <c r="AU169" s="245" t="s">
        <v>79</v>
      </c>
      <c r="AV169" s="14" t="s">
        <v>79</v>
      </c>
      <c r="AW169" s="14" t="s">
        <v>31</v>
      </c>
      <c r="AX169" s="14" t="s">
        <v>69</v>
      </c>
      <c r="AY169" s="245" t="s">
        <v>111</v>
      </c>
    </row>
    <row r="170" s="15" customFormat="1">
      <c r="A170" s="15"/>
      <c r="B170" s="250"/>
      <c r="C170" s="251"/>
      <c r="D170" s="226" t="s">
        <v>122</v>
      </c>
      <c r="E170" s="252" t="s">
        <v>19</v>
      </c>
      <c r="F170" s="253" t="s">
        <v>237</v>
      </c>
      <c r="G170" s="251"/>
      <c r="H170" s="254">
        <v>629.81000000000006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0" t="s">
        <v>122</v>
      </c>
      <c r="AU170" s="260" t="s">
        <v>79</v>
      </c>
      <c r="AV170" s="15" t="s">
        <v>118</v>
      </c>
      <c r="AW170" s="15" t="s">
        <v>31</v>
      </c>
      <c r="AX170" s="15" t="s">
        <v>77</v>
      </c>
      <c r="AY170" s="260" t="s">
        <v>111</v>
      </c>
    </row>
    <row r="171" s="2" customFormat="1" ht="33" customHeight="1">
      <c r="A171" s="40"/>
      <c r="B171" s="41"/>
      <c r="C171" s="206" t="s">
        <v>176</v>
      </c>
      <c r="D171" s="206" t="s">
        <v>113</v>
      </c>
      <c r="E171" s="207" t="s">
        <v>308</v>
      </c>
      <c r="F171" s="208" t="s">
        <v>309</v>
      </c>
      <c r="G171" s="209" t="s">
        <v>194</v>
      </c>
      <c r="H171" s="210">
        <v>251</v>
      </c>
      <c r="I171" s="211"/>
      <c r="J171" s="212">
        <f>ROUND(I171*H171,2)</f>
        <v>0</v>
      </c>
      <c r="K171" s="208" t="s">
        <v>117</v>
      </c>
      <c r="L171" s="46"/>
      <c r="M171" s="213" t="s">
        <v>19</v>
      </c>
      <c r="N171" s="214" t="s">
        <v>40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118</v>
      </c>
      <c r="AT171" s="217" t="s">
        <v>113</v>
      </c>
      <c r="AU171" s="217" t="s">
        <v>79</v>
      </c>
      <c r="AY171" s="19" t="s">
        <v>111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118</v>
      </c>
      <c r="BM171" s="217" t="s">
        <v>310</v>
      </c>
    </row>
    <row r="172" s="2" customFormat="1">
      <c r="A172" s="40"/>
      <c r="B172" s="41"/>
      <c r="C172" s="42"/>
      <c r="D172" s="219" t="s">
        <v>120</v>
      </c>
      <c r="E172" s="42"/>
      <c r="F172" s="220" t="s">
        <v>311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120</v>
      </c>
      <c r="AU172" s="19" t="s">
        <v>79</v>
      </c>
    </row>
    <row r="173" s="14" customFormat="1">
      <c r="A173" s="14"/>
      <c r="B173" s="235"/>
      <c r="C173" s="236"/>
      <c r="D173" s="226" t="s">
        <v>122</v>
      </c>
      <c r="E173" s="237" t="s">
        <v>19</v>
      </c>
      <c r="F173" s="238" t="s">
        <v>312</v>
      </c>
      <c r="G173" s="236"/>
      <c r="H173" s="239">
        <v>251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122</v>
      </c>
      <c r="AU173" s="245" t="s">
        <v>79</v>
      </c>
      <c r="AV173" s="14" t="s">
        <v>79</v>
      </c>
      <c r="AW173" s="14" t="s">
        <v>31</v>
      </c>
      <c r="AX173" s="14" t="s">
        <v>77</v>
      </c>
      <c r="AY173" s="245" t="s">
        <v>111</v>
      </c>
    </row>
    <row r="174" s="2" customFormat="1" ht="16.5" customHeight="1">
      <c r="A174" s="40"/>
      <c r="B174" s="41"/>
      <c r="C174" s="261" t="s">
        <v>8</v>
      </c>
      <c r="D174" s="261" t="s">
        <v>313</v>
      </c>
      <c r="E174" s="262" t="s">
        <v>314</v>
      </c>
      <c r="F174" s="263" t="s">
        <v>315</v>
      </c>
      <c r="G174" s="264" t="s">
        <v>194</v>
      </c>
      <c r="H174" s="265">
        <v>304.21199999999999</v>
      </c>
      <c r="I174" s="266"/>
      <c r="J174" s="267">
        <f>ROUND(I174*H174,2)</f>
        <v>0</v>
      </c>
      <c r="K174" s="263" t="s">
        <v>19</v>
      </c>
      <c r="L174" s="268"/>
      <c r="M174" s="269" t="s">
        <v>19</v>
      </c>
      <c r="N174" s="270" t="s">
        <v>40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159</v>
      </c>
      <c r="AT174" s="217" t="s">
        <v>313</v>
      </c>
      <c r="AU174" s="217" t="s">
        <v>79</v>
      </c>
      <c r="AY174" s="19" t="s">
        <v>111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77</v>
      </c>
      <c r="BK174" s="218">
        <f>ROUND(I174*H174,2)</f>
        <v>0</v>
      </c>
      <c r="BL174" s="19" t="s">
        <v>118</v>
      </c>
      <c r="BM174" s="217" t="s">
        <v>316</v>
      </c>
    </row>
    <row r="175" s="14" customFormat="1">
      <c r="A175" s="14"/>
      <c r="B175" s="235"/>
      <c r="C175" s="236"/>
      <c r="D175" s="226" t="s">
        <v>122</v>
      </c>
      <c r="E175" s="237" t="s">
        <v>19</v>
      </c>
      <c r="F175" s="238" t="s">
        <v>317</v>
      </c>
      <c r="G175" s="236"/>
      <c r="H175" s="239">
        <v>304.21199999999999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122</v>
      </c>
      <c r="AU175" s="245" t="s">
        <v>79</v>
      </c>
      <c r="AV175" s="14" t="s">
        <v>79</v>
      </c>
      <c r="AW175" s="14" t="s">
        <v>31</v>
      </c>
      <c r="AX175" s="14" t="s">
        <v>77</v>
      </c>
      <c r="AY175" s="245" t="s">
        <v>111</v>
      </c>
    </row>
    <row r="176" s="2" customFormat="1" ht="33" customHeight="1">
      <c r="A176" s="40"/>
      <c r="B176" s="41"/>
      <c r="C176" s="206" t="s">
        <v>185</v>
      </c>
      <c r="D176" s="206" t="s">
        <v>113</v>
      </c>
      <c r="E176" s="207" t="s">
        <v>318</v>
      </c>
      <c r="F176" s="208" t="s">
        <v>319</v>
      </c>
      <c r="G176" s="209" t="s">
        <v>194</v>
      </c>
      <c r="H176" s="210">
        <v>46</v>
      </c>
      <c r="I176" s="211"/>
      <c r="J176" s="212">
        <f>ROUND(I176*H176,2)</f>
        <v>0</v>
      </c>
      <c r="K176" s="208" t="s">
        <v>117</v>
      </c>
      <c r="L176" s="46"/>
      <c r="M176" s="213" t="s">
        <v>19</v>
      </c>
      <c r="N176" s="214" t="s">
        <v>40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118</v>
      </c>
      <c r="AT176" s="217" t="s">
        <v>113</v>
      </c>
      <c r="AU176" s="217" t="s">
        <v>79</v>
      </c>
      <c r="AY176" s="19" t="s">
        <v>111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77</v>
      </c>
      <c r="BK176" s="218">
        <f>ROUND(I176*H176,2)</f>
        <v>0</v>
      </c>
      <c r="BL176" s="19" t="s">
        <v>118</v>
      </c>
      <c r="BM176" s="217" t="s">
        <v>320</v>
      </c>
    </row>
    <row r="177" s="2" customFormat="1">
      <c r="A177" s="40"/>
      <c r="B177" s="41"/>
      <c r="C177" s="42"/>
      <c r="D177" s="219" t="s">
        <v>120</v>
      </c>
      <c r="E177" s="42"/>
      <c r="F177" s="220" t="s">
        <v>321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120</v>
      </c>
      <c r="AU177" s="19" t="s">
        <v>79</v>
      </c>
    </row>
    <row r="178" s="13" customFormat="1">
      <c r="A178" s="13"/>
      <c r="B178" s="224"/>
      <c r="C178" s="225"/>
      <c r="D178" s="226" t="s">
        <v>122</v>
      </c>
      <c r="E178" s="227" t="s">
        <v>19</v>
      </c>
      <c r="F178" s="228" t="s">
        <v>322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122</v>
      </c>
      <c r="AU178" s="234" t="s">
        <v>79</v>
      </c>
      <c r="AV178" s="13" t="s">
        <v>77</v>
      </c>
      <c r="AW178" s="13" t="s">
        <v>31</v>
      </c>
      <c r="AX178" s="13" t="s">
        <v>69</v>
      </c>
      <c r="AY178" s="234" t="s">
        <v>111</v>
      </c>
    </row>
    <row r="179" s="14" customFormat="1">
      <c r="A179" s="14"/>
      <c r="B179" s="235"/>
      <c r="C179" s="236"/>
      <c r="D179" s="226" t="s">
        <v>122</v>
      </c>
      <c r="E179" s="237" t="s">
        <v>19</v>
      </c>
      <c r="F179" s="238" t="s">
        <v>323</v>
      </c>
      <c r="G179" s="236"/>
      <c r="H179" s="239">
        <v>46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122</v>
      </c>
      <c r="AU179" s="245" t="s">
        <v>79</v>
      </c>
      <c r="AV179" s="14" t="s">
        <v>79</v>
      </c>
      <c r="AW179" s="14" t="s">
        <v>31</v>
      </c>
      <c r="AX179" s="14" t="s">
        <v>77</v>
      </c>
      <c r="AY179" s="245" t="s">
        <v>111</v>
      </c>
    </row>
    <row r="180" s="2" customFormat="1" ht="24.15" customHeight="1">
      <c r="A180" s="40"/>
      <c r="B180" s="41"/>
      <c r="C180" s="206" t="s">
        <v>191</v>
      </c>
      <c r="D180" s="206" t="s">
        <v>113</v>
      </c>
      <c r="E180" s="207" t="s">
        <v>324</v>
      </c>
      <c r="F180" s="208" t="s">
        <v>325</v>
      </c>
      <c r="G180" s="209" t="s">
        <v>211</v>
      </c>
      <c r="H180" s="210">
        <v>1733.2739999999999</v>
      </c>
      <c r="I180" s="211"/>
      <c r="J180" s="212">
        <f>ROUND(I180*H180,2)</f>
        <v>0</v>
      </c>
      <c r="K180" s="208" t="s">
        <v>117</v>
      </c>
      <c r="L180" s="46"/>
      <c r="M180" s="213" t="s">
        <v>19</v>
      </c>
      <c r="N180" s="214" t="s">
        <v>40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118</v>
      </c>
      <c r="AT180" s="217" t="s">
        <v>113</v>
      </c>
      <c r="AU180" s="217" t="s">
        <v>79</v>
      </c>
      <c r="AY180" s="19" t="s">
        <v>111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77</v>
      </c>
      <c r="BK180" s="218">
        <f>ROUND(I180*H180,2)</f>
        <v>0</v>
      </c>
      <c r="BL180" s="19" t="s">
        <v>118</v>
      </c>
      <c r="BM180" s="217" t="s">
        <v>326</v>
      </c>
    </row>
    <row r="181" s="2" customFormat="1">
      <c r="A181" s="40"/>
      <c r="B181" s="41"/>
      <c r="C181" s="42"/>
      <c r="D181" s="219" t="s">
        <v>120</v>
      </c>
      <c r="E181" s="42"/>
      <c r="F181" s="220" t="s">
        <v>327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120</v>
      </c>
      <c r="AU181" s="19" t="s">
        <v>79</v>
      </c>
    </row>
    <row r="182" s="14" customFormat="1">
      <c r="A182" s="14"/>
      <c r="B182" s="235"/>
      <c r="C182" s="236"/>
      <c r="D182" s="226" t="s">
        <v>122</v>
      </c>
      <c r="E182" s="237" t="s">
        <v>19</v>
      </c>
      <c r="F182" s="238" t="s">
        <v>328</v>
      </c>
      <c r="G182" s="236"/>
      <c r="H182" s="239">
        <v>1733.2739999999999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122</v>
      </c>
      <c r="AU182" s="245" t="s">
        <v>79</v>
      </c>
      <c r="AV182" s="14" t="s">
        <v>79</v>
      </c>
      <c r="AW182" s="14" t="s">
        <v>31</v>
      </c>
      <c r="AX182" s="14" t="s">
        <v>77</v>
      </c>
      <c r="AY182" s="245" t="s">
        <v>111</v>
      </c>
    </row>
    <row r="183" s="2" customFormat="1" ht="24.15" customHeight="1">
      <c r="A183" s="40"/>
      <c r="B183" s="41"/>
      <c r="C183" s="206" t="s">
        <v>199</v>
      </c>
      <c r="D183" s="206" t="s">
        <v>113</v>
      </c>
      <c r="E183" s="207" t="s">
        <v>329</v>
      </c>
      <c r="F183" s="208" t="s">
        <v>330</v>
      </c>
      <c r="G183" s="209" t="s">
        <v>194</v>
      </c>
      <c r="H183" s="210">
        <v>1105</v>
      </c>
      <c r="I183" s="211"/>
      <c r="J183" s="212">
        <f>ROUND(I183*H183,2)</f>
        <v>0</v>
      </c>
      <c r="K183" s="208" t="s">
        <v>117</v>
      </c>
      <c r="L183" s="46"/>
      <c r="M183" s="213" t="s">
        <v>19</v>
      </c>
      <c r="N183" s="214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118</v>
      </c>
      <c r="AT183" s="217" t="s">
        <v>113</v>
      </c>
      <c r="AU183" s="217" t="s">
        <v>79</v>
      </c>
      <c r="AY183" s="19" t="s">
        <v>111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118</v>
      </c>
      <c r="BM183" s="217" t="s">
        <v>331</v>
      </c>
    </row>
    <row r="184" s="2" customFormat="1">
      <c r="A184" s="40"/>
      <c r="B184" s="41"/>
      <c r="C184" s="42"/>
      <c r="D184" s="219" t="s">
        <v>120</v>
      </c>
      <c r="E184" s="42"/>
      <c r="F184" s="220" t="s">
        <v>332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120</v>
      </c>
      <c r="AU184" s="19" t="s">
        <v>79</v>
      </c>
    </row>
    <row r="185" s="13" customFormat="1">
      <c r="A185" s="13"/>
      <c r="B185" s="224"/>
      <c r="C185" s="225"/>
      <c r="D185" s="226" t="s">
        <v>122</v>
      </c>
      <c r="E185" s="227" t="s">
        <v>19</v>
      </c>
      <c r="F185" s="228" t="s">
        <v>333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122</v>
      </c>
      <c r="AU185" s="234" t="s">
        <v>79</v>
      </c>
      <c r="AV185" s="13" t="s">
        <v>77</v>
      </c>
      <c r="AW185" s="13" t="s">
        <v>31</v>
      </c>
      <c r="AX185" s="13" t="s">
        <v>69</v>
      </c>
      <c r="AY185" s="234" t="s">
        <v>111</v>
      </c>
    </row>
    <row r="186" s="14" customFormat="1">
      <c r="A186" s="14"/>
      <c r="B186" s="235"/>
      <c r="C186" s="236"/>
      <c r="D186" s="226" t="s">
        <v>122</v>
      </c>
      <c r="E186" s="237" t="s">
        <v>19</v>
      </c>
      <c r="F186" s="238" t="s">
        <v>334</v>
      </c>
      <c r="G186" s="236"/>
      <c r="H186" s="239">
        <v>962.92999999999995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122</v>
      </c>
      <c r="AU186" s="245" t="s">
        <v>79</v>
      </c>
      <c r="AV186" s="14" t="s">
        <v>79</v>
      </c>
      <c r="AW186" s="14" t="s">
        <v>31</v>
      </c>
      <c r="AX186" s="14" t="s">
        <v>69</v>
      </c>
      <c r="AY186" s="245" t="s">
        <v>111</v>
      </c>
    </row>
    <row r="187" s="13" customFormat="1">
      <c r="A187" s="13"/>
      <c r="B187" s="224"/>
      <c r="C187" s="225"/>
      <c r="D187" s="226" t="s">
        <v>122</v>
      </c>
      <c r="E187" s="227" t="s">
        <v>19</v>
      </c>
      <c r="F187" s="228" t="s">
        <v>335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122</v>
      </c>
      <c r="AU187" s="234" t="s">
        <v>79</v>
      </c>
      <c r="AV187" s="13" t="s">
        <v>77</v>
      </c>
      <c r="AW187" s="13" t="s">
        <v>31</v>
      </c>
      <c r="AX187" s="13" t="s">
        <v>69</v>
      </c>
      <c r="AY187" s="234" t="s">
        <v>111</v>
      </c>
    </row>
    <row r="188" s="13" customFormat="1">
      <c r="A188" s="13"/>
      <c r="B188" s="224"/>
      <c r="C188" s="225"/>
      <c r="D188" s="226" t="s">
        <v>122</v>
      </c>
      <c r="E188" s="227" t="s">
        <v>19</v>
      </c>
      <c r="F188" s="228" t="s">
        <v>301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122</v>
      </c>
      <c r="AU188" s="234" t="s">
        <v>79</v>
      </c>
      <c r="AV188" s="13" t="s">
        <v>77</v>
      </c>
      <c r="AW188" s="13" t="s">
        <v>31</v>
      </c>
      <c r="AX188" s="13" t="s">
        <v>69</v>
      </c>
      <c r="AY188" s="234" t="s">
        <v>111</v>
      </c>
    </row>
    <row r="189" s="14" customFormat="1">
      <c r="A189" s="14"/>
      <c r="B189" s="235"/>
      <c r="C189" s="236"/>
      <c r="D189" s="226" t="s">
        <v>122</v>
      </c>
      <c r="E189" s="237" t="s">
        <v>19</v>
      </c>
      <c r="F189" s="238" t="s">
        <v>302</v>
      </c>
      <c r="G189" s="236"/>
      <c r="H189" s="239">
        <v>46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122</v>
      </c>
      <c r="AU189" s="245" t="s">
        <v>79</v>
      </c>
      <c r="AV189" s="14" t="s">
        <v>79</v>
      </c>
      <c r="AW189" s="14" t="s">
        <v>31</v>
      </c>
      <c r="AX189" s="14" t="s">
        <v>69</v>
      </c>
      <c r="AY189" s="245" t="s">
        <v>111</v>
      </c>
    </row>
    <row r="190" s="13" customFormat="1">
      <c r="A190" s="13"/>
      <c r="B190" s="224"/>
      <c r="C190" s="225"/>
      <c r="D190" s="226" t="s">
        <v>122</v>
      </c>
      <c r="E190" s="227" t="s">
        <v>19</v>
      </c>
      <c r="F190" s="228" t="s">
        <v>336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122</v>
      </c>
      <c r="AU190" s="234" t="s">
        <v>79</v>
      </c>
      <c r="AV190" s="13" t="s">
        <v>77</v>
      </c>
      <c r="AW190" s="13" t="s">
        <v>31</v>
      </c>
      <c r="AX190" s="13" t="s">
        <v>69</v>
      </c>
      <c r="AY190" s="234" t="s">
        <v>111</v>
      </c>
    </row>
    <row r="191" s="14" customFormat="1">
      <c r="A191" s="14"/>
      <c r="B191" s="235"/>
      <c r="C191" s="236"/>
      <c r="D191" s="226" t="s">
        <v>122</v>
      </c>
      <c r="E191" s="237" t="s">
        <v>19</v>
      </c>
      <c r="F191" s="238" t="s">
        <v>304</v>
      </c>
      <c r="G191" s="236"/>
      <c r="H191" s="239">
        <v>92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122</v>
      </c>
      <c r="AU191" s="245" t="s">
        <v>79</v>
      </c>
      <c r="AV191" s="14" t="s">
        <v>79</v>
      </c>
      <c r="AW191" s="14" t="s">
        <v>31</v>
      </c>
      <c r="AX191" s="14" t="s">
        <v>69</v>
      </c>
      <c r="AY191" s="245" t="s">
        <v>111</v>
      </c>
    </row>
    <row r="192" s="13" customFormat="1">
      <c r="A192" s="13"/>
      <c r="B192" s="224"/>
      <c r="C192" s="225"/>
      <c r="D192" s="226" t="s">
        <v>122</v>
      </c>
      <c r="E192" s="227" t="s">
        <v>19</v>
      </c>
      <c r="F192" s="228" t="s">
        <v>306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122</v>
      </c>
      <c r="AU192" s="234" t="s">
        <v>79</v>
      </c>
      <c r="AV192" s="13" t="s">
        <v>77</v>
      </c>
      <c r="AW192" s="13" t="s">
        <v>31</v>
      </c>
      <c r="AX192" s="13" t="s">
        <v>69</v>
      </c>
      <c r="AY192" s="234" t="s">
        <v>111</v>
      </c>
    </row>
    <row r="193" s="14" customFormat="1">
      <c r="A193" s="14"/>
      <c r="B193" s="235"/>
      <c r="C193" s="236"/>
      <c r="D193" s="226" t="s">
        <v>122</v>
      </c>
      <c r="E193" s="237" t="s">
        <v>19</v>
      </c>
      <c r="F193" s="238" t="s">
        <v>307</v>
      </c>
      <c r="G193" s="236"/>
      <c r="H193" s="239">
        <v>4.0700000000000003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122</v>
      </c>
      <c r="AU193" s="245" t="s">
        <v>79</v>
      </c>
      <c r="AV193" s="14" t="s">
        <v>79</v>
      </c>
      <c r="AW193" s="14" t="s">
        <v>31</v>
      </c>
      <c r="AX193" s="14" t="s">
        <v>69</v>
      </c>
      <c r="AY193" s="245" t="s">
        <v>111</v>
      </c>
    </row>
    <row r="194" s="15" customFormat="1">
      <c r="A194" s="15"/>
      <c r="B194" s="250"/>
      <c r="C194" s="251"/>
      <c r="D194" s="226" t="s">
        <v>122</v>
      </c>
      <c r="E194" s="252" t="s">
        <v>19</v>
      </c>
      <c r="F194" s="253" t="s">
        <v>237</v>
      </c>
      <c r="G194" s="251"/>
      <c r="H194" s="254">
        <v>1104.9999999999998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0" t="s">
        <v>122</v>
      </c>
      <c r="AU194" s="260" t="s">
        <v>79</v>
      </c>
      <c r="AV194" s="15" t="s">
        <v>118</v>
      </c>
      <c r="AW194" s="15" t="s">
        <v>31</v>
      </c>
      <c r="AX194" s="15" t="s">
        <v>77</v>
      </c>
      <c r="AY194" s="260" t="s">
        <v>111</v>
      </c>
    </row>
    <row r="195" s="2" customFormat="1" ht="24.15" customHeight="1">
      <c r="A195" s="40"/>
      <c r="B195" s="41"/>
      <c r="C195" s="206" t="s">
        <v>208</v>
      </c>
      <c r="D195" s="206" t="s">
        <v>113</v>
      </c>
      <c r="E195" s="207" t="s">
        <v>337</v>
      </c>
      <c r="F195" s="208" t="s">
        <v>338</v>
      </c>
      <c r="G195" s="209" t="s">
        <v>194</v>
      </c>
      <c r="H195" s="210">
        <v>4.0700000000000003</v>
      </c>
      <c r="I195" s="211"/>
      <c r="J195" s="212">
        <f>ROUND(I195*H195,2)</f>
        <v>0</v>
      </c>
      <c r="K195" s="208" t="s">
        <v>117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118</v>
      </c>
      <c r="AT195" s="217" t="s">
        <v>113</v>
      </c>
      <c r="AU195" s="217" t="s">
        <v>79</v>
      </c>
      <c r="AY195" s="19" t="s">
        <v>111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118</v>
      </c>
      <c r="BM195" s="217" t="s">
        <v>339</v>
      </c>
    </row>
    <row r="196" s="2" customFormat="1">
      <c r="A196" s="40"/>
      <c r="B196" s="41"/>
      <c r="C196" s="42"/>
      <c r="D196" s="219" t="s">
        <v>120</v>
      </c>
      <c r="E196" s="42"/>
      <c r="F196" s="220" t="s">
        <v>340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120</v>
      </c>
      <c r="AU196" s="19" t="s">
        <v>79</v>
      </c>
    </row>
    <row r="197" s="13" customFormat="1">
      <c r="A197" s="13"/>
      <c r="B197" s="224"/>
      <c r="C197" s="225"/>
      <c r="D197" s="226" t="s">
        <v>122</v>
      </c>
      <c r="E197" s="227" t="s">
        <v>19</v>
      </c>
      <c r="F197" s="228" t="s">
        <v>341</v>
      </c>
      <c r="G197" s="225"/>
      <c r="H197" s="227" t="s">
        <v>19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122</v>
      </c>
      <c r="AU197" s="234" t="s">
        <v>79</v>
      </c>
      <c r="AV197" s="13" t="s">
        <v>77</v>
      </c>
      <c r="AW197" s="13" t="s">
        <v>31</v>
      </c>
      <c r="AX197" s="13" t="s">
        <v>69</v>
      </c>
      <c r="AY197" s="234" t="s">
        <v>111</v>
      </c>
    </row>
    <row r="198" s="14" customFormat="1">
      <c r="A198" s="14"/>
      <c r="B198" s="235"/>
      <c r="C198" s="236"/>
      <c r="D198" s="226" t="s">
        <v>122</v>
      </c>
      <c r="E198" s="237" t="s">
        <v>19</v>
      </c>
      <c r="F198" s="238" t="s">
        <v>307</v>
      </c>
      <c r="G198" s="236"/>
      <c r="H198" s="239">
        <v>4.0700000000000003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122</v>
      </c>
      <c r="AU198" s="245" t="s">
        <v>79</v>
      </c>
      <c r="AV198" s="14" t="s">
        <v>79</v>
      </c>
      <c r="AW198" s="14" t="s">
        <v>31</v>
      </c>
      <c r="AX198" s="14" t="s">
        <v>69</v>
      </c>
      <c r="AY198" s="245" t="s">
        <v>111</v>
      </c>
    </row>
    <row r="199" s="15" customFormat="1">
      <c r="A199" s="15"/>
      <c r="B199" s="250"/>
      <c r="C199" s="251"/>
      <c r="D199" s="226" t="s">
        <v>122</v>
      </c>
      <c r="E199" s="252" t="s">
        <v>19</v>
      </c>
      <c r="F199" s="253" t="s">
        <v>237</v>
      </c>
      <c r="G199" s="251"/>
      <c r="H199" s="254">
        <v>4.0700000000000003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0" t="s">
        <v>122</v>
      </c>
      <c r="AU199" s="260" t="s">
        <v>79</v>
      </c>
      <c r="AV199" s="15" t="s">
        <v>118</v>
      </c>
      <c r="AW199" s="15" t="s">
        <v>31</v>
      </c>
      <c r="AX199" s="15" t="s">
        <v>77</v>
      </c>
      <c r="AY199" s="260" t="s">
        <v>111</v>
      </c>
    </row>
    <row r="200" s="2" customFormat="1" ht="16.5" customHeight="1">
      <c r="A200" s="40"/>
      <c r="B200" s="41"/>
      <c r="C200" s="261" t="s">
        <v>342</v>
      </c>
      <c r="D200" s="261" t="s">
        <v>313</v>
      </c>
      <c r="E200" s="262" t="s">
        <v>343</v>
      </c>
      <c r="F200" s="263" t="s">
        <v>344</v>
      </c>
      <c r="G200" s="264" t="s">
        <v>211</v>
      </c>
      <c r="H200" s="265">
        <v>8.8789999999999996</v>
      </c>
      <c r="I200" s="266"/>
      <c r="J200" s="267">
        <f>ROUND(I200*H200,2)</f>
        <v>0</v>
      </c>
      <c r="K200" s="263" t="s">
        <v>117</v>
      </c>
      <c r="L200" s="268"/>
      <c r="M200" s="269" t="s">
        <v>19</v>
      </c>
      <c r="N200" s="270" t="s">
        <v>40</v>
      </c>
      <c r="O200" s="86"/>
      <c r="P200" s="215">
        <f>O200*H200</f>
        <v>0</v>
      </c>
      <c r="Q200" s="215">
        <v>1</v>
      </c>
      <c r="R200" s="215">
        <f>Q200*H200</f>
        <v>8.8789999999999996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159</v>
      </c>
      <c r="AT200" s="217" t="s">
        <v>313</v>
      </c>
      <c r="AU200" s="217" t="s">
        <v>79</v>
      </c>
      <c r="AY200" s="19" t="s">
        <v>111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118</v>
      </c>
      <c r="BM200" s="217" t="s">
        <v>345</v>
      </c>
    </row>
    <row r="201" s="14" customFormat="1">
      <c r="A201" s="14"/>
      <c r="B201" s="235"/>
      <c r="C201" s="236"/>
      <c r="D201" s="226" t="s">
        <v>122</v>
      </c>
      <c r="E201" s="237" t="s">
        <v>19</v>
      </c>
      <c r="F201" s="238" t="s">
        <v>346</v>
      </c>
      <c r="G201" s="236"/>
      <c r="H201" s="239">
        <v>8.8789999999999996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122</v>
      </c>
      <c r="AU201" s="245" t="s">
        <v>79</v>
      </c>
      <c r="AV201" s="14" t="s">
        <v>79</v>
      </c>
      <c r="AW201" s="14" t="s">
        <v>31</v>
      </c>
      <c r="AX201" s="14" t="s">
        <v>77</v>
      </c>
      <c r="AY201" s="245" t="s">
        <v>111</v>
      </c>
    </row>
    <row r="202" s="2" customFormat="1" ht="16.5" customHeight="1">
      <c r="A202" s="40"/>
      <c r="B202" s="41"/>
      <c r="C202" s="206" t="s">
        <v>347</v>
      </c>
      <c r="D202" s="206" t="s">
        <v>113</v>
      </c>
      <c r="E202" s="207" t="s">
        <v>348</v>
      </c>
      <c r="F202" s="208" t="s">
        <v>349</v>
      </c>
      <c r="G202" s="209" t="s">
        <v>116</v>
      </c>
      <c r="H202" s="210">
        <v>5132.5</v>
      </c>
      <c r="I202" s="211"/>
      <c r="J202" s="212">
        <f>ROUND(I202*H202,2)</f>
        <v>0</v>
      </c>
      <c r="K202" s="208" t="s">
        <v>117</v>
      </c>
      <c r="L202" s="46"/>
      <c r="M202" s="213" t="s">
        <v>19</v>
      </c>
      <c r="N202" s="214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118</v>
      </c>
      <c r="AT202" s="217" t="s">
        <v>113</v>
      </c>
      <c r="AU202" s="217" t="s">
        <v>79</v>
      </c>
      <c r="AY202" s="19" t="s">
        <v>111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118</v>
      </c>
      <c r="BM202" s="217" t="s">
        <v>350</v>
      </c>
    </row>
    <row r="203" s="2" customFormat="1">
      <c r="A203" s="40"/>
      <c r="B203" s="41"/>
      <c r="C203" s="42"/>
      <c r="D203" s="219" t="s">
        <v>120</v>
      </c>
      <c r="E203" s="42"/>
      <c r="F203" s="220" t="s">
        <v>351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120</v>
      </c>
      <c r="AU203" s="19" t="s">
        <v>79</v>
      </c>
    </row>
    <row r="204" s="14" customFormat="1">
      <c r="A204" s="14"/>
      <c r="B204" s="235"/>
      <c r="C204" s="236"/>
      <c r="D204" s="226" t="s">
        <v>122</v>
      </c>
      <c r="E204" s="237" t="s">
        <v>19</v>
      </c>
      <c r="F204" s="238" t="s">
        <v>352</v>
      </c>
      <c r="G204" s="236"/>
      <c r="H204" s="239">
        <v>5132.5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122</v>
      </c>
      <c r="AU204" s="245" t="s">
        <v>79</v>
      </c>
      <c r="AV204" s="14" t="s">
        <v>79</v>
      </c>
      <c r="AW204" s="14" t="s">
        <v>31</v>
      </c>
      <c r="AX204" s="14" t="s">
        <v>77</v>
      </c>
      <c r="AY204" s="245" t="s">
        <v>111</v>
      </c>
    </row>
    <row r="205" s="2" customFormat="1" ht="24.15" customHeight="1">
      <c r="A205" s="40"/>
      <c r="B205" s="41"/>
      <c r="C205" s="206" t="s">
        <v>353</v>
      </c>
      <c r="D205" s="206" t="s">
        <v>113</v>
      </c>
      <c r="E205" s="207" t="s">
        <v>354</v>
      </c>
      <c r="F205" s="208" t="s">
        <v>355</v>
      </c>
      <c r="G205" s="209" t="s">
        <v>116</v>
      </c>
      <c r="H205" s="210">
        <v>3251.5999999999999</v>
      </c>
      <c r="I205" s="211"/>
      <c r="J205" s="212">
        <f>ROUND(I205*H205,2)</f>
        <v>0</v>
      </c>
      <c r="K205" s="208" t="s">
        <v>117</v>
      </c>
      <c r="L205" s="46"/>
      <c r="M205" s="213" t="s">
        <v>19</v>
      </c>
      <c r="N205" s="214" t="s">
        <v>40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118</v>
      </c>
      <c r="AT205" s="217" t="s">
        <v>113</v>
      </c>
      <c r="AU205" s="217" t="s">
        <v>79</v>
      </c>
      <c r="AY205" s="19" t="s">
        <v>111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118</v>
      </c>
      <c r="BM205" s="217" t="s">
        <v>356</v>
      </c>
    </row>
    <row r="206" s="2" customFormat="1">
      <c r="A206" s="40"/>
      <c r="B206" s="41"/>
      <c r="C206" s="42"/>
      <c r="D206" s="219" t="s">
        <v>120</v>
      </c>
      <c r="E206" s="42"/>
      <c r="F206" s="220" t="s">
        <v>357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120</v>
      </c>
      <c r="AU206" s="19" t="s">
        <v>79</v>
      </c>
    </row>
    <row r="207" s="14" customFormat="1">
      <c r="A207" s="14"/>
      <c r="B207" s="235"/>
      <c r="C207" s="236"/>
      <c r="D207" s="226" t="s">
        <v>122</v>
      </c>
      <c r="E207" s="237" t="s">
        <v>19</v>
      </c>
      <c r="F207" s="238" t="s">
        <v>358</v>
      </c>
      <c r="G207" s="236"/>
      <c r="H207" s="239">
        <v>3251.5999999999999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122</v>
      </c>
      <c r="AU207" s="245" t="s">
        <v>79</v>
      </c>
      <c r="AV207" s="14" t="s">
        <v>79</v>
      </c>
      <c r="AW207" s="14" t="s">
        <v>31</v>
      </c>
      <c r="AX207" s="14" t="s">
        <v>77</v>
      </c>
      <c r="AY207" s="245" t="s">
        <v>111</v>
      </c>
    </row>
    <row r="208" s="2" customFormat="1" ht="16.5" customHeight="1">
      <c r="A208" s="40"/>
      <c r="B208" s="41"/>
      <c r="C208" s="261" t="s">
        <v>359</v>
      </c>
      <c r="D208" s="261" t="s">
        <v>313</v>
      </c>
      <c r="E208" s="262" t="s">
        <v>360</v>
      </c>
      <c r="F208" s="263" t="s">
        <v>361</v>
      </c>
      <c r="G208" s="264" t="s">
        <v>362</v>
      </c>
      <c r="H208" s="265">
        <v>65.031999999999996</v>
      </c>
      <c r="I208" s="266"/>
      <c r="J208" s="267">
        <f>ROUND(I208*H208,2)</f>
        <v>0</v>
      </c>
      <c r="K208" s="263" t="s">
        <v>117</v>
      </c>
      <c r="L208" s="268"/>
      <c r="M208" s="269" t="s">
        <v>19</v>
      </c>
      <c r="N208" s="270" t="s">
        <v>40</v>
      </c>
      <c r="O208" s="86"/>
      <c r="P208" s="215">
        <f>O208*H208</f>
        <v>0</v>
      </c>
      <c r="Q208" s="215">
        <v>0.001</v>
      </c>
      <c r="R208" s="215">
        <f>Q208*H208</f>
        <v>0.065031999999999993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159</v>
      </c>
      <c r="AT208" s="217" t="s">
        <v>313</v>
      </c>
      <c r="AU208" s="217" t="s">
        <v>79</v>
      </c>
      <c r="AY208" s="19" t="s">
        <v>111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77</v>
      </c>
      <c r="BK208" s="218">
        <f>ROUND(I208*H208,2)</f>
        <v>0</v>
      </c>
      <c r="BL208" s="19" t="s">
        <v>118</v>
      </c>
      <c r="BM208" s="217" t="s">
        <v>363</v>
      </c>
    </row>
    <row r="209" s="14" customFormat="1">
      <c r="A209" s="14"/>
      <c r="B209" s="235"/>
      <c r="C209" s="236"/>
      <c r="D209" s="226" t="s">
        <v>122</v>
      </c>
      <c r="E209" s="237" t="s">
        <v>19</v>
      </c>
      <c r="F209" s="238" t="s">
        <v>358</v>
      </c>
      <c r="G209" s="236"/>
      <c r="H209" s="239">
        <v>3251.5999999999999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122</v>
      </c>
      <c r="AU209" s="245" t="s">
        <v>79</v>
      </c>
      <c r="AV209" s="14" t="s">
        <v>79</v>
      </c>
      <c r="AW209" s="14" t="s">
        <v>31</v>
      </c>
      <c r="AX209" s="14" t="s">
        <v>77</v>
      </c>
      <c r="AY209" s="245" t="s">
        <v>111</v>
      </c>
    </row>
    <row r="210" s="14" customFormat="1">
      <c r="A210" s="14"/>
      <c r="B210" s="235"/>
      <c r="C210" s="236"/>
      <c r="D210" s="226" t="s">
        <v>122</v>
      </c>
      <c r="E210" s="236"/>
      <c r="F210" s="238" t="s">
        <v>364</v>
      </c>
      <c r="G210" s="236"/>
      <c r="H210" s="239">
        <v>65.031999999999996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122</v>
      </c>
      <c r="AU210" s="245" t="s">
        <v>79</v>
      </c>
      <c r="AV210" s="14" t="s">
        <v>79</v>
      </c>
      <c r="AW210" s="14" t="s">
        <v>4</v>
      </c>
      <c r="AX210" s="14" t="s">
        <v>77</v>
      </c>
      <c r="AY210" s="245" t="s">
        <v>111</v>
      </c>
    </row>
    <row r="211" s="2" customFormat="1" ht="24.15" customHeight="1">
      <c r="A211" s="40"/>
      <c r="B211" s="41"/>
      <c r="C211" s="206" t="s">
        <v>7</v>
      </c>
      <c r="D211" s="206" t="s">
        <v>113</v>
      </c>
      <c r="E211" s="207" t="s">
        <v>365</v>
      </c>
      <c r="F211" s="208" t="s">
        <v>366</v>
      </c>
      <c r="G211" s="209" t="s">
        <v>116</v>
      </c>
      <c r="H211" s="210">
        <v>3251.5999999999999</v>
      </c>
      <c r="I211" s="211"/>
      <c r="J211" s="212">
        <f>ROUND(I211*H211,2)</f>
        <v>0</v>
      </c>
      <c r="K211" s="208" t="s">
        <v>117</v>
      </c>
      <c r="L211" s="46"/>
      <c r="M211" s="213" t="s">
        <v>19</v>
      </c>
      <c r="N211" s="214" t="s">
        <v>40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118</v>
      </c>
      <c r="AT211" s="217" t="s">
        <v>113</v>
      </c>
      <c r="AU211" s="217" t="s">
        <v>79</v>
      </c>
      <c r="AY211" s="19" t="s">
        <v>111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118</v>
      </c>
      <c r="BM211" s="217" t="s">
        <v>367</v>
      </c>
    </row>
    <row r="212" s="2" customFormat="1">
      <c r="A212" s="40"/>
      <c r="B212" s="41"/>
      <c r="C212" s="42"/>
      <c r="D212" s="219" t="s">
        <v>120</v>
      </c>
      <c r="E212" s="42"/>
      <c r="F212" s="220" t="s">
        <v>368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120</v>
      </c>
      <c r="AU212" s="19" t="s">
        <v>79</v>
      </c>
    </row>
    <row r="213" s="13" customFormat="1">
      <c r="A213" s="13"/>
      <c r="B213" s="224"/>
      <c r="C213" s="225"/>
      <c r="D213" s="226" t="s">
        <v>122</v>
      </c>
      <c r="E213" s="227" t="s">
        <v>19</v>
      </c>
      <c r="F213" s="228" t="s">
        <v>369</v>
      </c>
      <c r="G213" s="225"/>
      <c r="H213" s="227" t="s">
        <v>19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122</v>
      </c>
      <c r="AU213" s="234" t="s">
        <v>79</v>
      </c>
      <c r="AV213" s="13" t="s">
        <v>77</v>
      </c>
      <c r="AW213" s="13" t="s">
        <v>31</v>
      </c>
      <c r="AX213" s="13" t="s">
        <v>69</v>
      </c>
      <c r="AY213" s="234" t="s">
        <v>111</v>
      </c>
    </row>
    <row r="214" s="14" customFormat="1">
      <c r="A214" s="14"/>
      <c r="B214" s="235"/>
      <c r="C214" s="236"/>
      <c r="D214" s="226" t="s">
        <v>122</v>
      </c>
      <c r="E214" s="237" t="s">
        <v>19</v>
      </c>
      <c r="F214" s="238" t="s">
        <v>370</v>
      </c>
      <c r="G214" s="236"/>
      <c r="H214" s="239">
        <v>3251.5999999999999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122</v>
      </c>
      <c r="AU214" s="245" t="s">
        <v>79</v>
      </c>
      <c r="AV214" s="14" t="s">
        <v>79</v>
      </c>
      <c r="AW214" s="14" t="s">
        <v>31</v>
      </c>
      <c r="AX214" s="14" t="s">
        <v>77</v>
      </c>
      <c r="AY214" s="245" t="s">
        <v>111</v>
      </c>
    </row>
    <row r="215" s="12" customFormat="1" ht="22.8" customHeight="1">
      <c r="A215" s="12"/>
      <c r="B215" s="190"/>
      <c r="C215" s="191"/>
      <c r="D215" s="192" t="s">
        <v>68</v>
      </c>
      <c r="E215" s="204" t="s">
        <v>79</v>
      </c>
      <c r="F215" s="204" t="s">
        <v>371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SUM(P216:P237)</f>
        <v>0</v>
      </c>
      <c r="Q215" s="198"/>
      <c r="R215" s="199">
        <f>SUM(R216:R237)</f>
        <v>1.6011456800000001</v>
      </c>
      <c r="S215" s="198"/>
      <c r="T215" s="200">
        <f>SUM(T216:T237)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77</v>
      </c>
      <c r="AT215" s="202" t="s">
        <v>68</v>
      </c>
      <c r="AU215" s="202" t="s">
        <v>77</v>
      </c>
      <c r="AY215" s="201" t="s">
        <v>111</v>
      </c>
      <c r="BK215" s="203">
        <f>SUM(BK216:BK237)</f>
        <v>0</v>
      </c>
    </row>
    <row r="216" s="2" customFormat="1" ht="24.15" customHeight="1">
      <c r="A216" s="40"/>
      <c r="B216" s="41"/>
      <c r="C216" s="206" t="s">
        <v>372</v>
      </c>
      <c r="D216" s="206" t="s">
        <v>113</v>
      </c>
      <c r="E216" s="207" t="s">
        <v>373</v>
      </c>
      <c r="F216" s="208" t="s">
        <v>374</v>
      </c>
      <c r="G216" s="209" t="s">
        <v>194</v>
      </c>
      <c r="H216" s="210">
        <v>150</v>
      </c>
      <c r="I216" s="211"/>
      <c r="J216" s="212">
        <f>ROUND(I216*H216,2)</f>
        <v>0</v>
      </c>
      <c r="K216" s="208" t="s">
        <v>117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118</v>
      </c>
      <c r="AT216" s="217" t="s">
        <v>113</v>
      </c>
      <c r="AU216" s="217" t="s">
        <v>79</v>
      </c>
      <c r="AY216" s="19" t="s">
        <v>111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118</v>
      </c>
      <c r="BM216" s="217" t="s">
        <v>375</v>
      </c>
    </row>
    <row r="217" s="2" customFormat="1">
      <c r="A217" s="40"/>
      <c r="B217" s="41"/>
      <c r="C217" s="42"/>
      <c r="D217" s="219" t="s">
        <v>120</v>
      </c>
      <c r="E217" s="42"/>
      <c r="F217" s="220" t="s">
        <v>376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120</v>
      </c>
      <c r="AU217" s="19" t="s">
        <v>79</v>
      </c>
    </row>
    <row r="218" s="13" customFormat="1">
      <c r="A218" s="13"/>
      <c r="B218" s="224"/>
      <c r="C218" s="225"/>
      <c r="D218" s="226" t="s">
        <v>122</v>
      </c>
      <c r="E218" s="227" t="s">
        <v>19</v>
      </c>
      <c r="F218" s="228" t="s">
        <v>377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122</v>
      </c>
      <c r="AU218" s="234" t="s">
        <v>79</v>
      </c>
      <c r="AV218" s="13" t="s">
        <v>77</v>
      </c>
      <c r="AW218" s="13" t="s">
        <v>31</v>
      </c>
      <c r="AX218" s="13" t="s">
        <v>69</v>
      </c>
      <c r="AY218" s="234" t="s">
        <v>111</v>
      </c>
    </row>
    <row r="219" s="14" customFormat="1">
      <c r="A219" s="14"/>
      <c r="B219" s="235"/>
      <c r="C219" s="236"/>
      <c r="D219" s="226" t="s">
        <v>122</v>
      </c>
      <c r="E219" s="237" t="s">
        <v>19</v>
      </c>
      <c r="F219" s="238" t="s">
        <v>378</v>
      </c>
      <c r="G219" s="236"/>
      <c r="H219" s="239">
        <v>150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122</v>
      </c>
      <c r="AU219" s="245" t="s">
        <v>79</v>
      </c>
      <c r="AV219" s="14" t="s">
        <v>79</v>
      </c>
      <c r="AW219" s="14" t="s">
        <v>31</v>
      </c>
      <c r="AX219" s="14" t="s">
        <v>77</v>
      </c>
      <c r="AY219" s="245" t="s">
        <v>111</v>
      </c>
    </row>
    <row r="220" s="2" customFormat="1" ht="24.15" customHeight="1">
      <c r="A220" s="40"/>
      <c r="B220" s="41"/>
      <c r="C220" s="206" t="s">
        <v>379</v>
      </c>
      <c r="D220" s="206" t="s">
        <v>113</v>
      </c>
      <c r="E220" s="207" t="s">
        <v>380</v>
      </c>
      <c r="F220" s="208" t="s">
        <v>381</v>
      </c>
      <c r="G220" s="209" t="s">
        <v>116</v>
      </c>
      <c r="H220" s="210">
        <v>1562.5</v>
      </c>
      <c r="I220" s="211"/>
      <c r="J220" s="212">
        <f>ROUND(I220*H220,2)</f>
        <v>0</v>
      </c>
      <c r="K220" s="208" t="s">
        <v>117</v>
      </c>
      <c r="L220" s="46"/>
      <c r="M220" s="213" t="s">
        <v>19</v>
      </c>
      <c r="N220" s="214" t="s">
        <v>40</v>
      </c>
      <c r="O220" s="86"/>
      <c r="P220" s="215">
        <f>O220*H220</f>
        <v>0</v>
      </c>
      <c r="Q220" s="215">
        <v>0.00017000000000000001</v>
      </c>
      <c r="R220" s="215">
        <f>Q220*H220</f>
        <v>0.265625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118</v>
      </c>
      <c r="AT220" s="217" t="s">
        <v>113</v>
      </c>
      <c r="AU220" s="217" t="s">
        <v>79</v>
      </c>
      <c r="AY220" s="19" t="s">
        <v>111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118</v>
      </c>
      <c r="BM220" s="217" t="s">
        <v>382</v>
      </c>
    </row>
    <row r="221" s="2" customFormat="1">
      <c r="A221" s="40"/>
      <c r="B221" s="41"/>
      <c r="C221" s="42"/>
      <c r="D221" s="219" t="s">
        <v>120</v>
      </c>
      <c r="E221" s="42"/>
      <c r="F221" s="220" t="s">
        <v>383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120</v>
      </c>
      <c r="AU221" s="19" t="s">
        <v>79</v>
      </c>
    </row>
    <row r="222" s="14" customFormat="1">
      <c r="A222" s="14"/>
      <c r="B222" s="235"/>
      <c r="C222" s="236"/>
      <c r="D222" s="226" t="s">
        <v>122</v>
      </c>
      <c r="E222" s="237" t="s">
        <v>19</v>
      </c>
      <c r="F222" s="238" t="s">
        <v>384</v>
      </c>
      <c r="G222" s="236"/>
      <c r="H222" s="239">
        <v>1562.5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122</v>
      </c>
      <c r="AU222" s="245" t="s">
        <v>79</v>
      </c>
      <c r="AV222" s="14" t="s">
        <v>79</v>
      </c>
      <c r="AW222" s="14" t="s">
        <v>31</v>
      </c>
      <c r="AX222" s="14" t="s">
        <v>77</v>
      </c>
      <c r="AY222" s="245" t="s">
        <v>111</v>
      </c>
    </row>
    <row r="223" s="2" customFormat="1" ht="16.5" customHeight="1">
      <c r="A223" s="40"/>
      <c r="B223" s="41"/>
      <c r="C223" s="261" t="s">
        <v>385</v>
      </c>
      <c r="D223" s="261" t="s">
        <v>313</v>
      </c>
      <c r="E223" s="262" t="s">
        <v>386</v>
      </c>
      <c r="F223" s="263" t="s">
        <v>387</v>
      </c>
      <c r="G223" s="264" t="s">
        <v>116</v>
      </c>
      <c r="H223" s="265">
        <v>1850.781</v>
      </c>
      <c r="I223" s="266"/>
      <c r="J223" s="267">
        <f>ROUND(I223*H223,2)</f>
        <v>0</v>
      </c>
      <c r="K223" s="263" t="s">
        <v>117</v>
      </c>
      <c r="L223" s="268"/>
      <c r="M223" s="269" t="s">
        <v>19</v>
      </c>
      <c r="N223" s="270" t="s">
        <v>40</v>
      </c>
      <c r="O223" s="86"/>
      <c r="P223" s="215">
        <f>O223*H223</f>
        <v>0</v>
      </c>
      <c r="Q223" s="215">
        <v>0.00020000000000000001</v>
      </c>
      <c r="R223" s="215">
        <f>Q223*H223</f>
        <v>0.37015619999999999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159</v>
      </c>
      <c r="AT223" s="217" t="s">
        <v>313</v>
      </c>
      <c r="AU223" s="217" t="s">
        <v>79</v>
      </c>
      <c r="AY223" s="19" t="s">
        <v>111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118</v>
      </c>
      <c r="BM223" s="217" t="s">
        <v>388</v>
      </c>
    </row>
    <row r="224" s="14" customFormat="1">
      <c r="A224" s="14"/>
      <c r="B224" s="235"/>
      <c r="C224" s="236"/>
      <c r="D224" s="226" t="s">
        <v>122</v>
      </c>
      <c r="E224" s="237" t="s">
        <v>19</v>
      </c>
      <c r="F224" s="238" t="s">
        <v>389</v>
      </c>
      <c r="G224" s="236"/>
      <c r="H224" s="239">
        <v>1562.5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122</v>
      </c>
      <c r="AU224" s="245" t="s">
        <v>79</v>
      </c>
      <c r="AV224" s="14" t="s">
        <v>79</v>
      </c>
      <c r="AW224" s="14" t="s">
        <v>31</v>
      </c>
      <c r="AX224" s="14" t="s">
        <v>77</v>
      </c>
      <c r="AY224" s="245" t="s">
        <v>111</v>
      </c>
    </row>
    <row r="225" s="14" customFormat="1">
      <c r="A225" s="14"/>
      <c r="B225" s="235"/>
      <c r="C225" s="236"/>
      <c r="D225" s="226" t="s">
        <v>122</v>
      </c>
      <c r="E225" s="236"/>
      <c r="F225" s="238" t="s">
        <v>390</v>
      </c>
      <c r="G225" s="236"/>
      <c r="H225" s="239">
        <v>1850.781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122</v>
      </c>
      <c r="AU225" s="245" t="s">
        <v>79</v>
      </c>
      <c r="AV225" s="14" t="s">
        <v>79</v>
      </c>
      <c r="AW225" s="14" t="s">
        <v>4</v>
      </c>
      <c r="AX225" s="14" t="s">
        <v>77</v>
      </c>
      <c r="AY225" s="245" t="s">
        <v>111</v>
      </c>
    </row>
    <row r="226" s="2" customFormat="1" ht="16.5" customHeight="1">
      <c r="A226" s="40"/>
      <c r="B226" s="41"/>
      <c r="C226" s="206" t="s">
        <v>391</v>
      </c>
      <c r="D226" s="206" t="s">
        <v>113</v>
      </c>
      <c r="E226" s="207" t="s">
        <v>392</v>
      </c>
      <c r="F226" s="208" t="s">
        <v>393</v>
      </c>
      <c r="G226" s="209" t="s">
        <v>194</v>
      </c>
      <c r="H226" s="210">
        <v>0.38400000000000001</v>
      </c>
      <c r="I226" s="211"/>
      <c r="J226" s="212">
        <f>ROUND(I226*H226,2)</f>
        <v>0</v>
      </c>
      <c r="K226" s="208" t="s">
        <v>117</v>
      </c>
      <c r="L226" s="46"/>
      <c r="M226" s="213" t="s">
        <v>19</v>
      </c>
      <c r="N226" s="214" t="s">
        <v>40</v>
      </c>
      <c r="O226" s="86"/>
      <c r="P226" s="215">
        <f>O226*H226</f>
        <v>0</v>
      </c>
      <c r="Q226" s="215">
        <v>2.5018699999999998</v>
      </c>
      <c r="R226" s="215">
        <f>Q226*H226</f>
        <v>0.96071807999999992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118</v>
      </c>
      <c r="AT226" s="217" t="s">
        <v>113</v>
      </c>
      <c r="AU226" s="217" t="s">
        <v>79</v>
      </c>
      <c r="AY226" s="19" t="s">
        <v>111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118</v>
      </c>
      <c r="BM226" s="217" t="s">
        <v>394</v>
      </c>
    </row>
    <row r="227" s="2" customFormat="1">
      <c r="A227" s="40"/>
      <c r="B227" s="41"/>
      <c r="C227" s="42"/>
      <c r="D227" s="219" t="s">
        <v>120</v>
      </c>
      <c r="E227" s="42"/>
      <c r="F227" s="220" t="s">
        <v>395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120</v>
      </c>
      <c r="AU227" s="19" t="s">
        <v>79</v>
      </c>
    </row>
    <row r="228" s="13" customFormat="1">
      <c r="A228" s="13"/>
      <c r="B228" s="224"/>
      <c r="C228" s="225"/>
      <c r="D228" s="226" t="s">
        <v>122</v>
      </c>
      <c r="E228" s="227" t="s">
        <v>19</v>
      </c>
      <c r="F228" s="228" t="s">
        <v>396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122</v>
      </c>
      <c r="AU228" s="234" t="s">
        <v>79</v>
      </c>
      <c r="AV228" s="13" t="s">
        <v>77</v>
      </c>
      <c r="AW228" s="13" t="s">
        <v>31</v>
      </c>
      <c r="AX228" s="13" t="s">
        <v>69</v>
      </c>
      <c r="AY228" s="234" t="s">
        <v>111</v>
      </c>
    </row>
    <row r="229" s="14" customFormat="1">
      <c r="A229" s="14"/>
      <c r="B229" s="235"/>
      <c r="C229" s="236"/>
      <c r="D229" s="226" t="s">
        <v>122</v>
      </c>
      <c r="E229" s="237" t="s">
        <v>19</v>
      </c>
      <c r="F229" s="238" t="s">
        <v>397</v>
      </c>
      <c r="G229" s="236"/>
      <c r="H229" s="239">
        <v>0.38400000000000001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122</v>
      </c>
      <c r="AU229" s="245" t="s">
        <v>79</v>
      </c>
      <c r="AV229" s="14" t="s">
        <v>79</v>
      </c>
      <c r="AW229" s="14" t="s">
        <v>31</v>
      </c>
      <c r="AX229" s="14" t="s">
        <v>77</v>
      </c>
      <c r="AY229" s="245" t="s">
        <v>111</v>
      </c>
    </row>
    <row r="230" s="2" customFormat="1" ht="16.5" customHeight="1">
      <c r="A230" s="40"/>
      <c r="B230" s="41"/>
      <c r="C230" s="206" t="s">
        <v>398</v>
      </c>
      <c r="D230" s="206" t="s">
        <v>113</v>
      </c>
      <c r="E230" s="207" t="s">
        <v>399</v>
      </c>
      <c r="F230" s="208" t="s">
        <v>400</v>
      </c>
      <c r="G230" s="209" t="s">
        <v>116</v>
      </c>
      <c r="H230" s="210">
        <v>1.76</v>
      </c>
      <c r="I230" s="211"/>
      <c r="J230" s="212">
        <f>ROUND(I230*H230,2)</f>
        <v>0</v>
      </c>
      <c r="K230" s="208" t="s">
        <v>117</v>
      </c>
      <c r="L230" s="46"/>
      <c r="M230" s="213" t="s">
        <v>19</v>
      </c>
      <c r="N230" s="214" t="s">
        <v>40</v>
      </c>
      <c r="O230" s="86"/>
      <c r="P230" s="215">
        <f>O230*H230</f>
        <v>0</v>
      </c>
      <c r="Q230" s="215">
        <v>0.00264</v>
      </c>
      <c r="R230" s="215">
        <f>Q230*H230</f>
        <v>0.0046464000000000002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118</v>
      </c>
      <c r="AT230" s="217" t="s">
        <v>113</v>
      </c>
      <c r="AU230" s="217" t="s">
        <v>79</v>
      </c>
      <c r="AY230" s="19" t="s">
        <v>111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77</v>
      </c>
      <c r="BK230" s="218">
        <f>ROUND(I230*H230,2)</f>
        <v>0</v>
      </c>
      <c r="BL230" s="19" t="s">
        <v>118</v>
      </c>
      <c r="BM230" s="217" t="s">
        <v>401</v>
      </c>
    </row>
    <row r="231" s="2" customFormat="1">
      <c r="A231" s="40"/>
      <c r="B231" s="41"/>
      <c r="C231" s="42"/>
      <c r="D231" s="219" t="s">
        <v>120</v>
      </c>
      <c r="E231" s="42"/>
      <c r="F231" s="220" t="s">
        <v>402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120</v>
      </c>
      <c r="AU231" s="19" t="s">
        <v>79</v>
      </c>
    </row>
    <row r="232" s="13" customFormat="1">
      <c r="A232" s="13"/>
      <c r="B232" s="224"/>
      <c r="C232" s="225"/>
      <c r="D232" s="226" t="s">
        <v>122</v>
      </c>
      <c r="E232" s="227" t="s">
        <v>19</v>
      </c>
      <c r="F232" s="228" t="s">
        <v>396</v>
      </c>
      <c r="G232" s="225"/>
      <c r="H232" s="227" t="s">
        <v>19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122</v>
      </c>
      <c r="AU232" s="234" t="s">
        <v>79</v>
      </c>
      <c r="AV232" s="13" t="s">
        <v>77</v>
      </c>
      <c r="AW232" s="13" t="s">
        <v>31</v>
      </c>
      <c r="AX232" s="13" t="s">
        <v>69</v>
      </c>
      <c r="AY232" s="234" t="s">
        <v>111</v>
      </c>
    </row>
    <row r="233" s="14" customFormat="1">
      <c r="A233" s="14"/>
      <c r="B233" s="235"/>
      <c r="C233" s="236"/>
      <c r="D233" s="226" t="s">
        <v>122</v>
      </c>
      <c r="E233" s="237" t="s">
        <v>19</v>
      </c>
      <c r="F233" s="238" t="s">
        <v>403</v>
      </c>
      <c r="G233" s="236"/>
      <c r="H233" s="239">
        <v>1.76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122</v>
      </c>
      <c r="AU233" s="245" t="s">
        <v>79</v>
      </c>
      <c r="AV233" s="14" t="s">
        <v>79</v>
      </c>
      <c r="AW233" s="14" t="s">
        <v>31</v>
      </c>
      <c r="AX233" s="14" t="s">
        <v>77</v>
      </c>
      <c r="AY233" s="245" t="s">
        <v>111</v>
      </c>
    </row>
    <row r="234" s="2" customFormat="1" ht="16.5" customHeight="1">
      <c r="A234" s="40"/>
      <c r="B234" s="41"/>
      <c r="C234" s="206" t="s">
        <v>137</v>
      </c>
      <c r="D234" s="206" t="s">
        <v>113</v>
      </c>
      <c r="E234" s="207" t="s">
        <v>404</v>
      </c>
      <c r="F234" s="208" t="s">
        <v>405</v>
      </c>
      <c r="G234" s="209" t="s">
        <v>116</v>
      </c>
      <c r="H234" s="210">
        <v>1.76</v>
      </c>
      <c r="I234" s="211"/>
      <c r="J234" s="212">
        <f>ROUND(I234*H234,2)</f>
        <v>0</v>
      </c>
      <c r="K234" s="208" t="s">
        <v>117</v>
      </c>
      <c r="L234" s="46"/>
      <c r="M234" s="213" t="s">
        <v>19</v>
      </c>
      <c r="N234" s="214" t="s">
        <v>40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118</v>
      </c>
      <c r="AT234" s="217" t="s">
        <v>113</v>
      </c>
      <c r="AU234" s="217" t="s">
        <v>79</v>
      </c>
      <c r="AY234" s="19" t="s">
        <v>111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77</v>
      </c>
      <c r="BK234" s="218">
        <f>ROUND(I234*H234,2)</f>
        <v>0</v>
      </c>
      <c r="BL234" s="19" t="s">
        <v>118</v>
      </c>
      <c r="BM234" s="217" t="s">
        <v>406</v>
      </c>
    </row>
    <row r="235" s="2" customFormat="1">
      <c r="A235" s="40"/>
      <c r="B235" s="41"/>
      <c r="C235" s="42"/>
      <c r="D235" s="219" t="s">
        <v>120</v>
      </c>
      <c r="E235" s="42"/>
      <c r="F235" s="220" t="s">
        <v>407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120</v>
      </c>
      <c r="AU235" s="19" t="s">
        <v>79</v>
      </c>
    </row>
    <row r="236" s="13" customFormat="1">
      <c r="A236" s="13"/>
      <c r="B236" s="224"/>
      <c r="C236" s="225"/>
      <c r="D236" s="226" t="s">
        <v>122</v>
      </c>
      <c r="E236" s="227" t="s">
        <v>19</v>
      </c>
      <c r="F236" s="228" t="s">
        <v>396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122</v>
      </c>
      <c r="AU236" s="234" t="s">
        <v>79</v>
      </c>
      <c r="AV236" s="13" t="s">
        <v>77</v>
      </c>
      <c r="AW236" s="13" t="s">
        <v>31</v>
      </c>
      <c r="AX236" s="13" t="s">
        <v>69</v>
      </c>
      <c r="AY236" s="234" t="s">
        <v>111</v>
      </c>
    </row>
    <row r="237" s="14" customFormat="1">
      <c r="A237" s="14"/>
      <c r="B237" s="235"/>
      <c r="C237" s="236"/>
      <c r="D237" s="226" t="s">
        <v>122</v>
      </c>
      <c r="E237" s="237" t="s">
        <v>19</v>
      </c>
      <c r="F237" s="238" t="s">
        <v>403</v>
      </c>
      <c r="G237" s="236"/>
      <c r="H237" s="239">
        <v>1.76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122</v>
      </c>
      <c r="AU237" s="245" t="s">
        <v>79</v>
      </c>
      <c r="AV237" s="14" t="s">
        <v>79</v>
      </c>
      <c r="AW237" s="14" t="s">
        <v>31</v>
      </c>
      <c r="AX237" s="14" t="s">
        <v>77</v>
      </c>
      <c r="AY237" s="245" t="s">
        <v>111</v>
      </c>
    </row>
    <row r="238" s="12" customFormat="1" ht="22.8" customHeight="1">
      <c r="A238" s="12"/>
      <c r="B238" s="190"/>
      <c r="C238" s="191"/>
      <c r="D238" s="192" t="s">
        <v>68</v>
      </c>
      <c r="E238" s="204" t="s">
        <v>118</v>
      </c>
      <c r="F238" s="204" t="s">
        <v>408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SUM(P239:P253)</f>
        <v>0</v>
      </c>
      <c r="Q238" s="198"/>
      <c r="R238" s="199">
        <f>SUM(R239:R253)</f>
        <v>68.380839999999992</v>
      </c>
      <c r="S238" s="198"/>
      <c r="T238" s="200">
        <f>SUM(T239:T253)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77</v>
      </c>
      <c r="AT238" s="202" t="s">
        <v>68</v>
      </c>
      <c r="AU238" s="202" t="s">
        <v>77</v>
      </c>
      <c r="AY238" s="201" t="s">
        <v>111</v>
      </c>
      <c r="BK238" s="203">
        <f>SUM(BK239:BK253)</f>
        <v>0</v>
      </c>
    </row>
    <row r="239" s="2" customFormat="1" ht="16.5" customHeight="1">
      <c r="A239" s="40"/>
      <c r="B239" s="41"/>
      <c r="C239" s="206" t="s">
        <v>409</v>
      </c>
      <c r="D239" s="206" t="s">
        <v>113</v>
      </c>
      <c r="E239" s="207" t="s">
        <v>410</v>
      </c>
      <c r="F239" s="208" t="s">
        <v>411</v>
      </c>
      <c r="G239" s="209" t="s">
        <v>194</v>
      </c>
      <c r="H239" s="210">
        <v>1.1000000000000001</v>
      </c>
      <c r="I239" s="211"/>
      <c r="J239" s="212">
        <f>ROUND(I239*H239,2)</f>
        <v>0</v>
      </c>
      <c r="K239" s="208" t="s">
        <v>117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118</v>
      </c>
      <c r="AT239" s="217" t="s">
        <v>113</v>
      </c>
      <c r="AU239" s="217" t="s">
        <v>79</v>
      </c>
      <c r="AY239" s="19" t="s">
        <v>111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118</v>
      </c>
      <c r="BM239" s="217" t="s">
        <v>412</v>
      </c>
    </row>
    <row r="240" s="2" customFormat="1">
      <c r="A240" s="40"/>
      <c r="B240" s="41"/>
      <c r="C240" s="42"/>
      <c r="D240" s="219" t="s">
        <v>120</v>
      </c>
      <c r="E240" s="42"/>
      <c r="F240" s="220" t="s">
        <v>413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120</v>
      </c>
      <c r="AU240" s="19" t="s">
        <v>79</v>
      </c>
    </row>
    <row r="241" s="13" customFormat="1">
      <c r="A241" s="13"/>
      <c r="B241" s="224"/>
      <c r="C241" s="225"/>
      <c r="D241" s="226" t="s">
        <v>122</v>
      </c>
      <c r="E241" s="227" t="s">
        <v>19</v>
      </c>
      <c r="F241" s="228" t="s">
        <v>414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122</v>
      </c>
      <c r="AU241" s="234" t="s">
        <v>79</v>
      </c>
      <c r="AV241" s="13" t="s">
        <v>77</v>
      </c>
      <c r="AW241" s="13" t="s">
        <v>31</v>
      </c>
      <c r="AX241" s="13" t="s">
        <v>69</v>
      </c>
      <c r="AY241" s="234" t="s">
        <v>111</v>
      </c>
    </row>
    <row r="242" s="13" customFormat="1">
      <c r="A242" s="13"/>
      <c r="B242" s="224"/>
      <c r="C242" s="225"/>
      <c r="D242" s="226" t="s">
        <v>122</v>
      </c>
      <c r="E242" s="227" t="s">
        <v>19</v>
      </c>
      <c r="F242" s="228" t="s">
        <v>415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122</v>
      </c>
      <c r="AU242" s="234" t="s">
        <v>79</v>
      </c>
      <c r="AV242" s="13" t="s">
        <v>77</v>
      </c>
      <c r="AW242" s="13" t="s">
        <v>31</v>
      </c>
      <c r="AX242" s="13" t="s">
        <v>69</v>
      </c>
      <c r="AY242" s="234" t="s">
        <v>111</v>
      </c>
    </row>
    <row r="243" s="14" customFormat="1">
      <c r="A243" s="14"/>
      <c r="B243" s="235"/>
      <c r="C243" s="236"/>
      <c r="D243" s="226" t="s">
        <v>122</v>
      </c>
      <c r="E243" s="237" t="s">
        <v>19</v>
      </c>
      <c r="F243" s="238" t="s">
        <v>416</v>
      </c>
      <c r="G243" s="236"/>
      <c r="H243" s="239">
        <v>1.1000000000000001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122</v>
      </c>
      <c r="AU243" s="245" t="s">
        <v>79</v>
      </c>
      <c r="AV243" s="14" t="s">
        <v>79</v>
      </c>
      <c r="AW243" s="14" t="s">
        <v>31</v>
      </c>
      <c r="AX243" s="14" t="s">
        <v>77</v>
      </c>
      <c r="AY243" s="245" t="s">
        <v>111</v>
      </c>
    </row>
    <row r="244" s="2" customFormat="1" ht="24.15" customHeight="1">
      <c r="A244" s="40"/>
      <c r="B244" s="41"/>
      <c r="C244" s="206" t="s">
        <v>417</v>
      </c>
      <c r="D244" s="206" t="s">
        <v>113</v>
      </c>
      <c r="E244" s="207" t="s">
        <v>418</v>
      </c>
      <c r="F244" s="208" t="s">
        <v>419</v>
      </c>
      <c r="G244" s="209" t="s">
        <v>194</v>
      </c>
      <c r="H244" s="210">
        <v>1.98</v>
      </c>
      <c r="I244" s="211"/>
      <c r="J244" s="212">
        <f>ROUND(I244*H244,2)</f>
        <v>0</v>
      </c>
      <c r="K244" s="208" t="s">
        <v>117</v>
      </c>
      <c r="L244" s="46"/>
      <c r="M244" s="213" t="s">
        <v>19</v>
      </c>
      <c r="N244" s="214" t="s">
        <v>40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118</v>
      </c>
      <c r="AT244" s="217" t="s">
        <v>113</v>
      </c>
      <c r="AU244" s="217" t="s">
        <v>79</v>
      </c>
      <c r="AY244" s="19" t="s">
        <v>111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77</v>
      </c>
      <c r="BK244" s="218">
        <f>ROUND(I244*H244,2)</f>
        <v>0</v>
      </c>
      <c r="BL244" s="19" t="s">
        <v>118</v>
      </c>
      <c r="BM244" s="217" t="s">
        <v>420</v>
      </c>
    </row>
    <row r="245" s="2" customFormat="1">
      <c r="A245" s="40"/>
      <c r="B245" s="41"/>
      <c r="C245" s="42"/>
      <c r="D245" s="219" t="s">
        <v>120</v>
      </c>
      <c r="E245" s="42"/>
      <c r="F245" s="220" t="s">
        <v>421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120</v>
      </c>
      <c r="AU245" s="19" t="s">
        <v>79</v>
      </c>
    </row>
    <row r="246" s="13" customFormat="1">
      <c r="A246" s="13"/>
      <c r="B246" s="224"/>
      <c r="C246" s="225"/>
      <c r="D246" s="226" t="s">
        <v>122</v>
      </c>
      <c r="E246" s="227" t="s">
        <v>19</v>
      </c>
      <c r="F246" s="228" t="s">
        <v>414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122</v>
      </c>
      <c r="AU246" s="234" t="s">
        <v>79</v>
      </c>
      <c r="AV246" s="13" t="s">
        <v>77</v>
      </c>
      <c r="AW246" s="13" t="s">
        <v>31</v>
      </c>
      <c r="AX246" s="13" t="s">
        <v>69</v>
      </c>
      <c r="AY246" s="234" t="s">
        <v>111</v>
      </c>
    </row>
    <row r="247" s="13" customFormat="1">
      <c r="A247" s="13"/>
      <c r="B247" s="224"/>
      <c r="C247" s="225"/>
      <c r="D247" s="226" t="s">
        <v>122</v>
      </c>
      <c r="E247" s="227" t="s">
        <v>19</v>
      </c>
      <c r="F247" s="228" t="s">
        <v>422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122</v>
      </c>
      <c r="AU247" s="234" t="s">
        <v>79</v>
      </c>
      <c r="AV247" s="13" t="s">
        <v>77</v>
      </c>
      <c r="AW247" s="13" t="s">
        <v>31</v>
      </c>
      <c r="AX247" s="13" t="s">
        <v>69</v>
      </c>
      <c r="AY247" s="234" t="s">
        <v>111</v>
      </c>
    </row>
    <row r="248" s="14" customFormat="1">
      <c r="A248" s="14"/>
      <c r="B248" s="235"/>
      <c r="C248" s="236"/>
      <c r="D248" s="226" t="s">
        <v>122</v>
      </c>
      <c r="E248" s="237" t="s">
        <v>19</v>
      </c>
      <c r="F248" s="238" t="s">
        <v>423</v>
      </c>
      <c r="G248" s="236"/>
      <c r="H248" s="239">
        <v>1.98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122</v>
      </c>
      <c r="AU248" s="245" t="s">
        <v>79</v>
      </c>
      <c r="AV248" s="14" t="s">
        <v>79</v>
      </c>
      <c r="AW248" s="14" t="s">
        <v>31</v>
      </c>
      <c r="AX248" s="14" t="s">
        <v>77</v>
      </c>
      <c r="AY248" s="245" t="s">
        <v>111</v>
      </c>
    </row>
    <row r="249" s="2" customFormat="1" ht="24.15" customHeight="1">
      <c r="A249" s="40"/>
      <c r="B249" s="41"/>
      <c r="C249" s="206" t="s">
        <v>424</v>
      </c>
      <c r="D249" s="206" t="s">
        <v>113</v>
      </c>
      <c r="E249" s="207" t="s">
        <v>425</v>
      </c>
      <c r="F249" s="208" t="s">
        <v>426</v>
      </c>
      <c r="G249" s="209" t="s">
        <v>116</v>
      </c>
      <c r="H249" s="210">
        <v>92</v>
      </c>
      <c r="I249" s="211"/>
      <c r="J249" s="212">
        <f>ROUND(I249*H249,2)</f>
        <v>0</v>
      </c>
      <c r="K249" s="208" t="s">
        <v>117</v>
      </c>
      <c r="L249" s="46"/>
      <c r="M249" s="213" t="s">
        <v>19</v>
      </c>
      <c r="N249" s="214" t="s">
        <v>40</v>
      </c>
      <c r="O249" s="86"/>
      <c r="P249" s="215">
        <f>O249*H249</f>
        <v>0</v>
      </c>
      <c r="Q249" s="215">
        <v>0.74326999999999999</v>
      </c>
      <c r="R249" s="215">
        <f>Q249*H249</f>
        <v>68.380839999999992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118</v>
      </c>
      <c r="AT249" s="217" t="s">
        <v>113</v>
      </c>
      <c r="AU249" s="217" t="s">
        <v>79</v>
      </c>
      <c r="AY249" s="19" t="s">
        <v>111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77</v>
      </c>
      <c r="BK249" s="218">
        <f>ROUND(I249*H249,2)</f>
        <v>0</v>
      </c>
      <c r="BL249" s="19" t="s">
        <v>118</v>
      </c>
      <c r="BM249" s="217" t="s">
        <v>427</v>
      </c>
    </row>
    <row r="250" s="2" customFormat="1">
      <c r="A250" s="40"/>
      <c r="B250" s="41"/>
      <c r="C250" s="42"/>
      <c r="D250" s="219" t="s">
        <v>120</v>
      </c>
      <c r="E250" s="42"/>
      <c r="F250" s="220" t="s">
        <v>428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120</v>
      </c>
      <c r="AU250" s="19" t="s">
        <v>79</v>
      </c>
    </row>
    <row r="251" s="13" customFormat="1">
      <c r="A251" s="13"/>
      <c r="B251" s="224"/>
      <c r="C251" s="225"/>
      <c r="D251" s="226" t="s">
        <v>122</v>
      </c>
      <c r="E251" s="227" t="s">
        <v>19</v>
      </c>
      <c r="F251" s="228" t="s">
        <v>429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122</v>
      </c>
      <c r="AU251" s="234" t="s">
        <v>79</v>
      </c>
      <c r="AV251" s="13" t="s">
        <v>77</v>
      </c>
      <c r="AW251" s="13" t="s">
        <v>31</v>
      </c>
      <c r="AX251" s="13" t="s">
        <v>69</v>
      </c>
      <c r="AY251" s="234" t="s">
        <v>111</v>
      </c>
    </row>
    <row r="252" s="13" customFormat="1">
      <c r="A252" s="13"/>
      <c r="B252" s="224"/>
      <c r="C252" s="225"/>
      <c r="D252" s="226" t="s">
        <v>122</v>
      </c>
      <c r="E252" s="227" t="s">
        <v>19</v>
      </c>
      <c r="F252" s="228" t="s">
        <v>430</v>
      </c>
      <c r="G252" s="225"/>
      <c r="H252" s="227" t="s">
        <v>19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122</v>
      </c>
      <c r="AU252" s="234" t="s">
        <v>79</v>
      </c>
      <c r="AV252" s="13" t="s">
        <v>77</v>
      </c>
      <c r="AW252" s="13" t="s">
        <v>31</v>
      </c>
      <c r="AX252" s="13" t="s">
        <v>69</v>
      </c>
      <c r="AY252" s="234" t="s">
        <v>111</v>
      </c>
    </row>
    <row r="253" s="14" customFormat="1">
      <c r="A253" s="14"/>
      <c r="B253" s="235"/>
      <c r="C253" s="236"/>
      <c r="D253" s="226" t="s">
        <v>122</v>
      </c>
      <c r="E253" s="237" t="s">
        <v>19</v>
      </c>
      <c r="F253" s="238" t="s">
        <v>304</v>
      </c>
      <c r="G253" s="236"/>
      <c r="H253" s="239">
        <v>92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122</v>
      </c>
      <c r="AU253" s="245" t="s">
        <v>79</v>
      </c>
      <c r="AV253" s="14" t="s">
        <v>79</v>
      </c>
      <c r="AW253" s="14" t="s">
        <v>31</v>
      </c>
      <c r="AX253" s="14" t="s">
        <v>77</v>
      </c>
      <c r="AY253" s="245" t="s">
        <v>111</v>
      </c>
    </row>
    <row r="254" s="12" customFormat="1" ht="22.8" customHeight="1">
      <c r="A254" s="12"/>
      <c r="B254" s="190"/>
      <c r="C254" s="191"/>
      <c r="D254" s="192" t="s">
        <v>68</v>
      </c>
      <c r="E254" s="204" t="s">
        <v>143</v>
      </c>
      <c r="F254" s="204" t="s">
        <v>431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SUM(P255:P295)</f>
        <v>0</v>
      </c>
      <c r="Q254" s="198"/>
      <c r="R254" s="199">
        <f>SUM(R255:R295)</f>
        <v>525.17715999999996</v>
      </c>
      <c r="S254" s="198"/>
      <c r="T254" s="200">
        <f>SUM(T255:T295)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77</v>
      </c>
      <c r="AT254" s="202" t="s">
        <v>68</v>
      </c>
      <c r="AU254" s="202" t="s">
        <v>77</v>
      </c>
      <c r="AY254" s="201" t="s">
        <v>111</v>
      </c>
      <c r="BK254" s="203">
        <f>SUM(BK255:BK295)</f>
        <v>0</v>
      </c>
    </row>
    <row r="255" s="2" customFormat="1" ht="37.8" customHeight="1">
      <c r="A255" s="40"/>
      <c r="B255" s="41"/>
      <c r="C255" s="206" t="s">
        <v>432</v>
      </c>
      <c r="D255" s="206" t="s">
        <v>113</v>
      </c>
      <c r="E255" s="207" t="s">
        <v>433</v>
      </c>
      <c r="F255" s="208" t="s">
        <v>434</v>
      </c>
      <c r="G255" s="209" t="s">
        <v>116</v>
      </c>
      <c r="H255" s="210">
        <v>5324.1999999999998</v>
      </c>
      <c r="I255" s="211"/>
      <c r="J255" s="212">
        <f>ROUND(I255*H255,2)</f>
        <v>0</v>
      </c>
      <c r="K255" s="208" t="s">
        <v>117</v>
      </c>
      <c r="L255" s="46"/>
      <c r="M255" s="213" t="s">
        <v>19</v>
      </c>
      <c r="N255" s="214" t="s">
        <v>40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118</v>
      </c>
      <c r="AT255" s="217" t="s">
        <v>113</v>
      </c>
      <c r="AU255" s="217" t="s">
        <v>79</v>
      </c>
      <c r="AY255" s="19" t="s">
        <v>111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118</v>
      </c>
      <c r="BM255" s="217" t="s">
        <v>435</v>
      </c>
    </row>
    <row r="256" s="2" customFormat="1">
      <c r="A256" s="40"/>
      <c r="B256" s="41"/>
      <c r="C256" s="42"/>
      <c r="D256" s="219" t="s">
        <v>120</v>
      </c>
      <c r="E256" s="42"/>
      <c r="F256" s="220" t="s">
        <v>436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120</v>
      </c>
      <c r="AU256" s="19" t="s">
        <v>79</v>
      </c>
    </row>
    <row r="257" s="14" customFormat="1">
      <c r="A257" s="14"/>
      <c r="B257" s="235"/>
      <c r="C257" s="236"/>
      <c r="D257" s="226" t="s">
        <v>122</v>
      </c>
      <c r="E257" s="237" t="s">
        <v>19</v>
      </c>
      <c r="F257" s="238" t="s">
        <v>437</v>
      </c>
      <c r="G257" s="236"/>
      <c r="H257" s="239">
        <v>5324.1999999999998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122</v>
      </c>
      <c r="AU257" s="245" t="s">
        <v>79</v>
      </c>
      <c r="AV257" s="14" t="s">
        <v>79</v>
      </c>
      <c r="AW257" s="14" t="s">
        <v>31</v>
      </c>
      <c r="AX257" s="14" t="s">
        <v>77</v>
      </c>
      <c r="AY257" s="245" t="s">
        <v>111</v>
      </c>
    </row>
    <row r="258" s="2" customFormat="1" ht="16.5" customHeight="1">
      <c r="A258" s="40"/>
      <c r="B258" s="41"/>
      <c r="C258" s="261" t="s">
        <v>438</v>
      </c>
      <c r="D258" s="261" t="s">
        <v>313</v>
      </c>
      <c r="E258" s="262" t="s">
        <v>439</v>
      </c>
      <c r="F258" s="263" t="s">
        <v>440</v>
      </c>
      <c r="G258" s="264" t="s">
        <v>211</v>
      </c>
      <c r="H258" s="265">
        <v>95.835999999999999</v>
      </c>
      <c r="I258" s="266"/>
      <c r="J258" s="267">
        <f>ROUND(I258*H258,2)</f>
        <v>0</v>
      </c>
      <c r="K258" s="263" t="s">
        <v>117</v>
      </c>
      <c r="L258" s="268"/>
      <c r="M258" s="269" t="s">
        <v>19</v>
      </c>
      <c r="N258" s="270" t="s">
        <v>40</v>
      </c>
      <c r="O258" s="86"/>
      <c r="P258" s="215">
        <f>O258*H258</f>
        <v>0</v>
      </c>
      <c r="Q258" s="215">
        <v>1</v>
      </c>
      <c r="R258" s="215">
        <f>Q258*H258</f>
        <v>95.835999999999999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159</v>
      </c>
      <c r="AT258" s="217" t="s">
        <v>313</v>
      </c>
      <c r="AU258" s="217" t="s">
        <v>79</v>
      </c>
      <c r="AY258" s="19" t="s">
        <v>111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77</v>
      </c>
      <c r="BK258" s="218">
        <f>ROUND(I258*H258,2)</f>
        <v>0</v>
      </c>
      <c r="BL258" s="19" t="s">
        <v>118</v>
      </c>
      <c r="BM258" s="217" t="s">
        <v>441</v>
      </c>
    </row>
    <row r="259" s="14" customFormat="1">
      <c r="A259" s="14"/>
      <c r="B259" s="235"/>
      <c r="C259" s="236"/>
      <c r="D259" s="226" t="s">
        <v>122</v>
      </c>
      <c r="E259" s="237" t="s">
        <v>19</v>
      </c>
      <c r="F259" s="238" t="s">
        <v>442</v>
      </c>
      <c r="G259" s="236"/>
      <c r="H259" s="239">
        <v>95.835999999999999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122</v>
      </c>
      <c r="AU259" s="245" t="s">
        <v>79</v>
      </c>
      <c r="AV259" s="14" t="s">
        <v>79</v>
      </c>
      <c r="AW259" s="14" t="s">
        <v>31</v>
      </c>
      <c r="AX259" s="14" t="s">
        <v>77</v>
      </c>
      <c r="AY259" s="245" t="s">
        <v>111</v>
      </c>
    </row>
    <row r="260" s="2" customFormat="1" ht="21.75" customHeight="1">
      <c r="A260" s="40"/>
      <c r="B260" s="41"/>
      <c r="C260" s="206" t="s">
        <v>443</v>
      </c>
      <c r="D260" s="206" t="s">
        <v>113</v>
      </c>
      <c r="E260" s="207" t="s">
        <v>444</v>
      </c>
      <c r="F260" s="208" t="s">
        <v>445</v>
      </c>
      <c r="G260" s="209" t="s">
        <v>116</v>
      </c>
      <c r="H260" s="210">
        <v>4337.8000000000002</v>
      </c>
      <c r="I260" s="211"/>
      <c r="J260" s="212">
        <f>ROUND(I260*H260,2)</f>
        <v>0</v>
      </c>
      <c r="K260" s="208" t="s">
        <v>117</v>
      </c>
      <c r="L260" s="46"/>
      <c r="M260" s="213" t="s">
        <v>19</v>
      </c>
      <c r="N260" s="214" t="s">
        <v>40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118</v>
      </c>
      <c r="AT260" s="217" t="s">
        <v>113</v>
      </c>
      <c r="AU260" s="217" t="s">
        <v>79</v>
      </c>
      <c r="AY260" s="19" t="s">
        <v>111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77</v>
      </c>
      <c r="BK260" s="218">
        <f>ROUND(I260*H260,2)</f>
        <v>0</v>
      </c>
      <c r="BL260" s="19" t="s">
        <v>118</v>
      </c>
      <c r="BM260" s="217" t="s">
        <v>446</v>
      </c>
    </row>
    <row r="261" s="2" customFormat="1">
      <c r="A261" s="40"/>
      <c r="B261" s="41"/>
      <c r="C261" s="42"/>
      <c r="D261" s="219" t="s">
        <v>120</v>
      </c>
      <c r="E261" s="42"/>
      <c r="F261" s="220" t="s">
        <v>447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120</v>
      </c>
      <c r="AU261" s="19" t="s">
        <v>79</v>
      </c>
    </row>
    <row r="262" s="14" customFormat="1">
      <c r="A262" s="14"/>
      <c r="B262" s="235"/>
      <c r="C262" s="236"/>
      <c r="D262" s="226" t="s">
        <v>122</v>
      </c>
      <c r="E262" s="237" t="s">
        <v>19</v>
      </c>
      <c r="F262" s="238" t="s">
        <v>448</v>
      </c>
      <c r="G262" s="236"/>
      <c r="H262" s="239">
        <v>4337.8000000000002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122</v>
      </c>
      <c r="AU262" s="245" t="s">
        <v>79</v>
      </c>
      <c r="AV262" s="14" t="s">
        <v>79</v>
      </c>
      <c r="AW262" s="14" t="s">
        <v>31</v>
      </c>
      <c r="AX262" s="14" t="s">
        <v>77</v>
      </c>
      <c r="AY262" s="245" t="s">
        <v>111</v>
      </c>
    </row>
    <row r="263" s="2" customFormat="1" ht="21.75" customHeight="1">
      <c r="A263" s="40"/>
      <c r="B263" s="41"/>
      <c r="C263" s="206" t="s">
        <v>449</v>
      </c>
      <c r="D263" s="206" t="s">
        <v>113</v>
      </c>
      <c r="E263" s="207" t="s">
        <v>450</v>
      </c>
      <c r="F263" s="208" t="s">
        <v>451</v>
      </c>
      <c r="G263" s="209" t="s">
        <v>116</v>
      </c>
      <c r="H263" s="210">
        <v>40.299999999999997</v>
      </c>
      <c r="I263" s="211"/>
      <c r="J263" s="212">
        <f>ROUND(I263*H263,2)</f>
        <v>0</v>
      </c>
      <c r="K263" s="208" t="s">
        <v>117</v>
      </c>
      <c r="L263" s="46"/>
      <c r="M263" s="213" t="s">
        <v>19</v>
      </c>
      <c r="N263" s="214" t="s">
        <v>40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118</v>
      </c>
      <c r="AT263" s="217" t="s">
        <v>113</v>
      </c>
      <c r="AU263" s="217" t="s">
        <v>79</v>
      </c>
      <c r="AY263" s="19" t="s">
        <v>111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77</v>
      </c>
      <c r="BK263" s="218">
        <f>ROUND(I263*H263,2)</f>
        <v>0</v>
      </c>
      <c r="BL263" s="19" t="s">
        <v>118</v>
      </c>
      <c r="BM263" s="217" t="s">
        <v>452</v>
      </c>
    </row>
    <row r="264" s="2" customFormat="1">
      <c r="A264" s="40"/>
      <c r="B264" s="41"/>
      <c r="C264" s="42"/>
      <c r="D264" s="219" t="s">
        <v>120</v>
      </c>
      <c r="E264" s="42"/>
      <c r="F264" s="220" t="s">
        <v>453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120</v>
      </c>
      <c r="AU264" s="19" t="s">
        <v>79</v>
      </c>
    </row>
    <row r="265" s="14" customFormat="1">
      <c r="A265" s="14"/>
      <c r="B265" s="235"/>
      <c r="C265" s="236"/>
      <c r="D265" s="226" t="s">
        <v>122</v>
      </c>
      <c r="E265" s="237" t="s">
        <v>19</v>
      </c>
      <c r="F265" s="238" t="s">
        <v>454</v>
      </c>
      <c r="G265" s="236"/>
      <c r="H265" s="239">
        <v>40.299999999999997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122</v>
      </c>
      <c r="AU265" s="245" t="s">
        <v>79</v>
      </c>
      <c r="AV265" s="14" t="s">
        <v>79</v>
      </c>
      <c r="AW265" s="14" t="s">
        <v>31</v>
      </c>
      <c r="AX265" s="14" t="s">
        <v>77</v>
      </c>
      <c r="AY265" s="245" t="s">
        <v>111</v>
      </c>
    </row>
    <row r="266" s="2" customFormat="1" ht="21.75" customHeight="1">
      <c r="A266" s="40"/>
      <c r="B266" s="41"/>
      <c r="C266" s="206" t="s">
        <v>455</v>
      </c>
      <c r="D266" s="206" t="s">
        <v>113</v>
      </c>
      <c r="E266" s="207" t="s">
        <v>456</v>
      </c>
      <c r="F266" s="208" t="s">
        <v>457</v>
      </c>
      <c r="G266" s="209" t="s">
        <v>116</v>
      </c>
      <c r="H266" s="210">
        <v>5092.1999999999998</v>
      </c>
      <c r="I266" s="211"/>
      <c r="J266" s="212">
        <f>ROUND(I266*H266,2)</f>
        <v>0</v>
      </c>
      <c r="K266" s="208" t="s">
        <v>117</v>
      </c>
      <c r="L266" s="46"/>
      <c r="M266" s="213" t="s">
        <v>19</v>
      </c>
      <c r="N266" s="214" t="s">
        <v>40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118</v>
      </c>
      <c r="AT266" s="217" t="s">
        <v>113</v>
      </c>
      <c r="AU266" s="217" t="s">
        <v>79</v>
      </c>
      <c r="AY266" s="19" t="s">
        <v>111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118</v>
      </c>
      <c r="BM266" s="217" t="s">
        <v>458</v>
      </c>
    </row>
    <row r="267" s="2" customFormat="1">
      <c r="A267" s="40"/>
      <c r="B267" s="41"/>
      <c r="C267" s="42"/>
      <c r="D267" s="219" t="s">
        <v>120</v>
      </c>
      <c r="E267" s="42"/>
      <c r="F267" s="220" t="s">
        <v>459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120</v>
      </c>
      <c r="AU267" s="19" t="s">
        <v>79</v>
      </c>
    </row>
    <row r="268" s="14" customFormat="1">
      <c r="A268" s="14"/>
      <c r="B268" s="235"/>
      <c r="C268" s="236"/>
      <c r="D268" s="226" t="s">
        <v>122</v>
      </c>
      <c r="E268" s="237" t="s">
        <v>19</v>
      </c>
      <c r="F268" s="238" t="s">
        <v>460</v>
      </c>
      <c r="G268" s="236"/>
      <c r="H268" s="239">
        <v>5092.1999999999998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122</v>
      </c>
      <c r="AU268" s="245" t="s">
        <v>79</v>
      </c>
      <c r="AV268" s="14" t="s">
        <v>79</v>
      </c>
      <c r="AW268" s="14" t="s">
        <v>31</v>
      </c>
      <c r="AX268" s="14" t="s">
        <v>77</v>
      </c>
      <c r="AY268" s="245" t="s">
        <v>111</v>
      </c>
    </row>
    <row r="269" s="2" customFormat="1" ht="24.15" customHeight="1">
      <c r="A269" s="40"/>
      <c r="B269" s="41"/>
      <c r="C269" s="206" t="s">
        <v>461</v>
      </c>
      <c r="D269" s="206" t="s">
        <v>113</v>
      </c>
      <c r="E269" s="207" t="s">
        <v>462</v>
      </c>
      <c r="F269" s="208" t="s">
        <v>463</v>
      </c>
      <c r="G269" s="209" t="s">
        <v>116</v>
      </c>
      <c r="H269" s="210">
        <v>4073.7600000000002</v>
      </c>
      <c r="I269" s="211"/>
      <c r="J269" s="212">
        <f>ROUND(I269*H269,2)</f>
        <v>0</v>
      </c>
      <c r="K269" s="208" t="s">
        <v>117</v>
      </c>
      <c r="L269" s="46"/>
      <c r="M269" s="213" t="s">
        <v>19</v>
      </c>
      <c r="N269" s="214" t="s">
        <v>40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118</v>
      </c>
      <c r="AT269" s="217" t="s">
        <v>113</v>
      </c>
      <c r="AU269" s="217" t="s">
        <v>79</v>
      </c>
      <c r="AY269" s="19" t="s">
        <v>111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77</v>
      </c>
      <c r="BK269" s="218">
        <f>ROUND(I269*H269,2)</f>
        <v>0</v>
      </c>
      <c r="BL269" s="19" t="s">
        <v>118</v>
      </c>
      <c r="BM269" s="217" t="s">
        <v>464</v>
      </c>
    </row>
    <row r="270" s="2" customFormat="1">
      <c r="A270" s="40"/>
      <c r="B270" s="41"/>
      <c r="C270" s="42"/>
      <c r="D270" s="219" t="s">
        <v>120</v>
      </c>
      <c r="E270" s="42"/>
      <c r="F270" s="220" t="s">
        <v>465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120</v>
      </c>
      <c r="AU270" s="19" t="s">
        <v>79</v>
      </c>
    </row>
    <row r="271" s="14" customFormat="1">
      <c r="A271" s="14"/>
      <c r="B271" s="235"/>
      <c r="C271" s="236"/>
      <c r="D271" s="226" t="s">
        <v>122</v>
      </c>
      <c r="E271" s="237" t="s">
        <v>19</v>
      </c>
      <c r="F271" s="238" t="s">
        <v>466</v>
      </c>
      <c r="G271" s="236"/>
      <c r="H271" s="239">
        <v>4073.7600000000002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122</v>
      </c>
      <c r="AU271" s="245" t="s">
        <v>79</v>
      </c>
      <c r="AV271" s="14" t="s">
        <v>79</v>
      </c>
      <c r="AW271" s="14" t="s">
        <v>31</v>
      </c>
      <c r="AX271" s="14" t="s">
        <v>77</v>
      </c>
      <c r="AY271" s="245" t="s">
        <v>111</v>
      </c>
    </row>
    <row r="272" s="2" customFormat="1" ht="24.15" customHeight="1">
      <c r="A272" s="40"/>
      <c r="B272" s="41"/>
      <c r="C272" s="206" t="s">
        <v>467</v>
      </c>
      <c r="D272" s="206" t="s">
        <v>113</v>
      </c>
      <c r="E272" s="207" t="s">
        <v>468</v>
      </c>
      <c r="F272" s="208" t="s">
        <v>469</v>
      </c>
      <c r="G272" s="209" t="s">
        <v>116</v>
      </c>
      <c r="H272" s="210">
        <v>34.100000000000001</v>
      </c>
      <c r="I272" s="211"/>
      <c r="J272" s="212">
        <f>ROUND(I272*H272,2)</f>
        <v>0</v>
      </c>
      <c r="K272" s="208" t="s">
        <v>117</v>
      </c>
      <c r="L272" s="46"/>
      <c r="M272" s="213" t="s">
        <v>19</v>
      </c>
      <c r="N272" s="214" t="s">
        <v>40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118</v>
      </c>
      <c r="AT272" s="217" t="s">
        <v>113</v>
      </c>
      <c r="AU272" s="217" t="s">
        <v>79</v>
      </c>
      <c r="AY272" s="19" t="s">
        <v>111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77</v>
      </c>
      <c r="BK272" s="218">
        <f>ROUND(I272*H272,2)</f>
        <v>0</v>
      </c>
      <c r="BL272" s="19" t="s">
        <v>118</v>
      </c>
      <c r="BM272" s="217" t="s">
        <v>470</v>
      </c>
    </row>
    <row r="273" s="2" customFormat="1">
      <c r="A273" s="40"/>
      <c r="B273" s="41"/>
      <c r="C273" s="42"/>
      <c r="D273" s="219" t="s">
        <v>120</v>
      </c>
      <c r="E273" s="42"/>
      <c r="F273" s="220" t="s">
        <v>471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120</v>
      </c>
      <c r="AU273" s="19" t="s">
        <v>79</v>
      </c>
    </row>
    <row r="274" s="14" customFormat="1">
      <c r="A274" s="14"/>
      <c r="B274" s="235"/>
      <c r="C274" s="236"/>
      <c r="D274" s="226" t="s">
        <v>122</v>
      </c>
      <c r="E274" s="237" t="s">
        <v>19</v>
      </c>
      <c r="F274" s="238" t="s">
        <v>472</v>
      </c>
      <c r="G274" s="236"/>
      <c r="H274" s="239">
        <v>34.100000000000001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122</v>
      </c>
      <c r="AU274" s="245" t="s">
        <v>79</v>
      </c>
      <c r="AV274" s="14" t="s">
        <v>79</v>
      </c>
      <c r="AW274" s="14" t="s">
        <v>31</v>
      </c>
      <c r="AX274" s="14" t="s">
        <v>77</v>
      </c>
      <c r="AY274" s="245" t="s">
        <v>111</v>
      </c>
    </row>
    <row r="275" s="2" customFormat="1" ht="21.75" customHeight="1">
      <c r="A275" s="40"/>
      <c r="B275" s="41"/>
      <c r="C275" s="206" t="s">
        <v>473</v>
      </c>
      <c r="D275" s="206" t="s">
        <v>113</v>
      </c>
      <c r="E275" s="207" t="s">
        <v>474</v>
      </c>
      <c r="F275" s="208" t="s">
        <v>475</v>
      </c>
      <c r="G275" s="209" t="s">
        <v>116</v>
      </c>
      <c r="H275" s="210">
        <v>1204</v>
      </c>
      <c r="I275" s="211"/>
      <c r="J275" s="212">
        <f>ROUND(I275*H275,2)</f>
        <v>0</v>
      </c>
      <c r="K275" s="208" t="s">
        <v>117</v>
      </c>
      <c r="L275" s="46"/>
      <c r="M275" s="213" t="s">
        <v>19</v>
      </c>
      <c r="N275" s="214" t="s">
        <v>40</v>
      </c>
      <c r="O275" s="86"/>
      <c r="P275" s="215">
        <f>O275*H275</f>
        <v>0</v>
      </c>
      <c r="Q275" s="215">
        <v>0.34499999999999997</v>
      </c>
      <c r="R275" s="215">
        <f>Q275*H275</f>
        <v>415.38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118</v>
      </c>
      <c r="AT275" s="217" t="s">
        <v>113</v>
      </c>
      <c r="AU275" s="217" t="s">
        <v>79</v>
      </c>
      <c r="AY275" s="19" t="s">
        <v>111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118</v>
      </c>
      <c r="BM275" s="217" t="s">
        <v>476</v>
      </c>
    </row>
    <row r="276" s="2" customFormat="1">
      <c r="A276" s="40"/>
      <c r="B276" s="41"/>
      <c r="C276" s="42"/>
      <c r="D276" s="219" t="s">
        <v>120</v>
      </c>
      <c r="E276" s="42"/>
      <c r="F276" s="220" t="s">
        <v>477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120</v>
      </c>
      <c r="AU276" s="19" t="s">
        <v>79</v>
      </c>
    </row>
    <row r="277" s="14" customFormat="1">
      <c r="A277" s="14"/>
      <c r="B277" s="235"/>
      <c r="C277" s="236"/>
      <c r="D277" s="226" t="s">
        <v>122</v>
      </c>
      <c r="E277" s="237" t="s">
        <v>19</v>
      </c>
      <c r="F277" s="238" t="s">
        <v>478</v>
      </c>
      <c r="G277" s="236"/>
      <c r="H277" s="239">
        <v>1204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122</v>
      </c>
      <c r="AU277" s="245" t="s">
        <v>79</v>
      </c>
      <c r="AV277" s="14" t="s">
        <v>79</v>
      </c>
      <c r="AW277" s="14" t="s">
        <v>31</v>
      </c>
      <c r="AX277" s="14" t="s">
        <v>77</v>
      </c>
      <c r="AY277" s="245" t="s">
        <v>111</v>
      </c>
    </row>
    <row r="278" s="2" customFormat="1" ht="16.5" customHeight="1">
      <c r="A278" s="40"/>
      <c r="B278" s="41"/>
      <c r="C278" s="206" t="s">
        <v>479</v>
      </c>
      <c r="D278" s="206" t="s">
        <v>113</v>
      </c>
      <c r="E278" s="207" t="s">
        <v>480</v>
      </c>
      <c r="F278" s="208" t="s">
        <v>481</v>
      </c>
      <c r="G278" s="209" t="s">
        <v>194</v>
      </c>
      <c r="H278" s="210">
        <v>92</v>
      </c>
      <c r="I278" s="211"/>
      <c r="J278" s="212">
        <f>ROUND(I278*H278,2)</f>
        <v>0</v>
      </c>
      <c r="K278" s="208" t="s">
        <v>117</v>
      </c>
      <c r="L278" s="46"/>
      <c r="M278" s="213" t="s">
        <v>19</v>
      </c>
      <c r="N278" s="214" t="s">
        <v>40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118</v>
      </c>
      <c r="AT278" s="217" t="s">
        <v>113</v>
      </c>
      <c r="AU278" s="217" t="s">
        <v>79</v>
      </c>
      <c r="AY278" s="19" t="s">
        <v>111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77</v>
      </c>
      <c r="BK278" s="218">
        <f>ROUND(I278*H278,2)</f>
        <v>0</v>
      </c>
      <c r="BL278" s="19" t="s">
        <v>118</v>
      </c>
      <c r="BM278" s="217" t="s">
        <v>482</v>
      </c>
    </row>
    <row r="279" s="2" customFormat="1">
      <c r="A279" s="40"/>
      <c r="B279" s="41"/>
      <c r="C279" s="42"/>
      <c r="D279" s="219" t="s">
        <v>120</v>
      </c>
      <c r="E279" s="42"/>
      <c r="F279" s="220" t="s">
        <v>483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120</v>
      </c>
      <c r="AU279" s="19" t="s">
        <v>79</v>
      </c>
    </row>
    <row r="280" s="14" customFormat="1">
      <c r="A280" s="14"/>
      <c r="B280" s="235"/>
      <c r="C280" s="236"/>
      <c r="D280" s="226" t="s">
        <v>122</v>
      </c>
      <c r="E280" s="237" t="s">
        <v>19</v>
      </c>
      <c r="F280" s="238" t="s">
        <v>484</v>
      </c>
      <c r="G280" s="236"/>
      <c r="H280" s="239">
        <v>92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122</v>
      </c>
      <c r="AU280" s="245" t="s">
        <v>79</v>
      </c>
      <c r="AV280" s="14" t="s">
        <v>79</v>
      </c>
      <c r="AW280" s="14" t="s">
        <v>31</v>
      </c>
      <c r="AX280" s="14" t="s">
        <v>77</v>
      </c>
      <c r="AY280" s="245" t="s">
        <v>111</v>
      </c>
    </row>
    <row r="281" s="2" customFormat="1" ht="16.5" customHeight="1">
      <c r="A281" s="40"/>
      <c r="B281" s="41"/>
      <c r="C281" s="206" t="s">
        <v>485</v>
      </c>
      <c r="D281" s="206" t="s">
        <v>113</v>
      </c>
      <c r="E281" s="207" t="s">
        <v>486</v>
      </c>
      <c r="F281" s="208" t="s">
        <v>487</v>
      </c>
      <c r="G281" s="209" t="s">
        <v>116</v>
      </c>
      <c r="H281" s="210">
        <v>4073.7600000000002</v>
      </c>
      <c r="I281" s="211"/>
      <c r="J281" s="212">
        <f>ROUND(I281*H281,2)</f>
        <v>0</v>
      </c>
      <c r="K281" s="208" t="s">
        <v>117</v>
      </c>
      <c r="L281" s="46"/>
      <c r="M281" s="213" t="s">
        <v>19</v>
      </c>
      <c r="N281" s="214" t="s">
        <v>40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118</v>
      </c>
      <c r="AT281" s="217" t="s">
        <v>113</v>
      </c>
      <c r="AU281" s="217" t="s">
        <v>79</v>
      </c>
      <c r="AY281" s="19" t="s">
        <v>111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77</v>
      </c>
      <c r="BK281" s="218">
        <f>ROUND(I281*H281,2)</f>
        <v>0</v>
      </c>
      <c r="BL281" s="19" t="s">
        <v>118</v>
      </c>
      <c r="BM281" s="217" t="s">
        <v>488</v>
      </c>
    </row>
    <row r="282" s="2" customFormat="1">
      <c r="A282" s="40"/>
      <c r="B282" s="41"/>
      <c r="C282" s="42"/>
      <c r="D282" s="219" t="s">
        <v>120</v>
      </c>
      <c r="E282" s="42"/>
      <c r="F282" s="220" t="s">
        <v>489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120</v>
      </c>
      <c r="AU282" s="19" t="s">
        <v>79</v>
      </c>
    </row>
    <row r="283" s="14" customFormat="1">
      <c r="A283" s="14"/>
      <c r="B283" s="235"/>
      <c r="C283" s="236"/>
      <c r="D283" s="226" t="s">
        <v>122</v>
      </c>
      <c r="E283" s="237" t="s">
        <v>19</v>
      </c>
      <c r="F283" s="238" t="s">
        <v>466</v>
      </c>
      <c r="G283" s="236"/>
      <c r="H283" s="239">
        <v>4073.7600000000002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122</v>
      </c>
      <c r="AU283" s="245" t="s">
        <v>79</v>
      </c>
      <c r="AV283" s="14" t="s">
        <v>79</v>
      </c>
      <c r="AW283" s="14" t="s">
        <v>31</v>
      </c>
      <c r="AX283" s="14" t="s">
        <v>77</v>
      </c>
      <c r="AY283" s="245" t="s">
        <v>111</v>
      </c>
    </row>
    <row r="284" s="2" customFormat="1" ht="16.5" customHeight="1">
      <c r="A284" s="40"/>
      <c r="B284" s="41"/>
      <c r="C284" s="206" t="s">
        <v>490</v>
      </c>
      <c r="D284" s="206" t="s">
        <v>113</v>
      </c>
      <c r="E284" s="207" t="s">
        <v>491</v>
      </c>
      <c r="F284" s="208" t="s">
        <v>492</v>
      </c>
      <c r="G284" s="209" t="s">
        <v>116</v>
      </c>
      <c r="H284" s="210">
        <v>3960.5999999999999</v>
      </c>
      <c r="I284" s="211"/>
      <c r="J284" s="212">
        <f>ROUND(I284*H284,2)</f>
        <v>0</v>
      </c>
      <c r="K284" s="208" t="s">
        <v>117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118</v>
      </c>
      <c r="AT284" s="217" t="s">
        <v>113</v>
      </c>
      <c r="AU284" s="217" t="s">
        <v>79</v>
      </c>
      <c r="AY284" s="19" t="s">
        <v>111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118</v>
      </c>
      <c r="BM284" s="217" t="s">
        <v>493</v>
      </c>
    </row>
    <row r="285" s="2" customFormat="1">
      <c r="A285" s="40"/>
      <c r="B285" s="41"/>
      <c r="C285" s="42"/>
      <c r="D285" s="219" t="s">
        <v>120</v>
      </c>
      <c r="E285" s="42"/>
      <c r="F285" s="220" t="s">
        <v>494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120</v>
      </c>
      <c r="AU285" s="19" t="s">
        <v>79</v>
      </c>
    </row>
    <row r="286" s="14" customFormat="1">
      <c r="A286" s="14"/>
      <c r="B286" s="235"/>
      <c r="C286" s="236"/>
      <c r="D286" s="226" t="s">
        <v>122</v>
      </c>
      <c r="E286" s="237" t="s">
        <v>19</v>
      </c>
      <c r="F286" s="238" t="s">
        <v>495</v>
      </c>
      <c r="G286" s="236"/>
      <c r="H286" s="239">
        <v>3960.5999999999999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122</v>
      </c>
      <c r="AU286" s="245" t="s">
        <v>79</v>
      </c>
      <c r="AV286" s="14" t="s">
        <v>79</v>
      </c>
      <c r="AW286" s="14" t="s">
        <v>31</v>
      </c>
      <c r="AX286" s="14" t="s">
        <v>77</v>
      </c>
      <c r="AY286" s="245" t="s">
        <v>111</v>
      </c>
    </row>
    <row r="287" s="2" customFormat="1" ht="24.15" customHeight="1">
      <c r="A287" s="40"/>
      <c r="B287" s="41"/>
      <c r="C287" s="206" t="s">
        <v>496</v>
      </c>
      <c r="D287" s="206" t="s">
        <v>113</v>
      </c>
      <c r="E287" s="207" t="s">
        <v>497</v>
      </c>
      <c r="F287" s="208" t="s">
        <v>498</v>
      </c>
      <c r="G287" s="209" t="s">
        <v>116</v>
      </c>
      <c r="H287" s="210">
        <v>3960.5999999999999</v>
      </c>
      <c r="I287" s="211"/>
      <c r="J287" s="212">
        <f>ROUND(I287*H287,2)</f>
        <v>0</v>
      </c>
      <c r="K287" s="208" t="s">
        <v>117</v>
      </c>
      <c r="L287" s="46"/>
      <c r="M287" s="213" t="s">
        <v>19</v>
      </c>
      <c r="N287" s="214" t="s">
        <v>40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118</v>
      </c>
      <c r="AT287" s="217" t="s">
        <v>113</v>
      </c>
      <c r="AU287" s="217" t="s">
        <v>79</v>
      </c>
      <c r="AY287" s="19" t="s">
        <v>111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77</v>
      </c>
      <c r="BK287" s="218">
        <f>ROUND(I287*H287,2)</f>
        <v>0</v>
      </c>
      <c r="BL287" s="19" t="s">
        <v>118</v>
      </c>
      <c r="BM287" s="217" t="s">
        <v>499</v>
      </c>
    </row>
    <row r="288" s="2" customFormat="1">
      <c r="A288" s="40"/>
      <c r="B288" s="41"/>
      <c r="C288" s="42"/>
      <c r="D288" s="219" t="s">
        <v>120</v>
      </c>
      <c r="E288" s="42"/>
      <c r="F288" s="220" t="s">
        <v>500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120</v>
      </c>
      <c r="AU288" s="19" t="s">
        <v>79</v>
      </c>
    </row>
    <row r="289" s="14" customFormat="1">
      <c r="A289" s="14"/>
      <c r="B289" s="235"/>
      <c r="C289" s="236"/>
      <c r="D289" s="226" t="s">
        <v>122</v>
      </c>
      <c r="E289" s="237" t="s">
        <v>19</v>
      </c>
      <c r="F289" s="238" t="s">
        <v>495</v>
      </c>
      <c r="G289" s="236"/>
      <c r="H289" s="239">
        <v>3960.5999999999999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122</v>
      </c>
      <c r="AU289" s="245" t="s">
        <v>79</v>
      </c>
      <c r="AV289" s="14" t="s">
        <v>79</v>
      </c>
      <c r="AW289" s="14" t="s">
        <v>31</v>
      </c>
      <c r="AX289" s="14" t="s">
        <v>77</v>
      </c>
      <c r="AY289" s="245" t="s">
        <v>111</v>
      </c>
    </row>
    <row r="290" s="2" customFormat="1" ht="33" customHeight="1">
      <c r="A290" s="40"/>
      <c r="B290" s="41"/>
      <c r="C290" s="206" t="s">
        <v>501</v>
      </c>
      <c r="D290" s="206" t="s">
        <v>113</v>
      </c>
      <c r="E290" s="207" t="s">
        <v>502</v>
      </c>
      <c r="F290" s="208" t="s">
        <v>503</v>
      </c>
      <c r="G290" s="209" t="s">
        <v>116</v>
      </c>
      <c r="H290" s="210">
        <v>31</v>
      </c>
      <c r="I290" s="211"/>
      <c r="J290" s="212">
        <f>ROUND(I290*H290,2)</f>
        <v>0</v>
      </c>
      <c r="K290" s="208" t="s">
        <v>117</v>
      </c>
      <c r="L290" s="46"/>
      <c r="M290" s="213" t="s">
        <v>19</v>
      </c>
      <c r="N290" s="214" t="s">
        <v>40</v>
      </c>
      <c r="O290" s="86"/>
      <c r="P290" s="215">
        <f>O290*H290</f>
        <v>0</v>
      </c>
      <c r="Q290" s="215">
        <v>0.19536000000000001</v>
      </c>
      <c r="R290" s="215">
        <f>Q290*H290</f>
        <v>6.0561600000000002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118</v>
      </c>
      <c r="AT290" s="217" t="s">
        <v>113</v>
      </c>
      <c r="AU290" s="217" t="s">
        <v>79</v>
      </c>
      <c r="AY290" s="19" t="s">
        <v>111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77</v>
      </c>
      <c r="BK290" s="218">
        <f>ROUND(I290*H290,2)</f>
        <v>0</v>
      </c>
      <c r="BL290" s="19" t="s">
        <v>118</v>
      </c>
      <c r="BM290" s="217" t="s">
        <v>504</v>
      </c>
    </row>
    <row r="291" s="2" customFormat="1">
      <c r="A291" s="40"/>
      <c r="B291" s="41"/>
      <c r="C291" s="42"/>
      <c r="D291" s="219" t="s">
        <v>120</v>
      </c>
      <c r="E291" s="42"/>
      <c r="F291" s="220" t="s">
        <v>505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120</v>
      </c>
      <c r="AU291" s="19" t="s">
        <v>79</v>
      </c>
    </row>
    <row r="292" s="14" customFormat="1">
      <c r="A292" s="14"/>
      <c r="B292" s="235"/>
      <c r="C292" s="236"/>
      <c r="D292" s="226" t="s">
        <v>122</v>
      </c>
      <c r="E292" s="237" t="s">
        <v>19</v>
      </c>
      <c r="F292" s="238" t="s">
        <v>506</v>
      </c>
      <c r="G292" s="236"/>
      <c r="H292" s="239">
        <v>31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122</v>
      </c>
      <c r="AU292" s="245" t="s">
        <v>79</v>
      </c>
      <c r="AV292" s="14" t="s">
        <v>79</v>
      </c>
      <c r="AW292" s="14" t="s">
        <v>31</v>
      </c>
      <c r="AX292" s="14" t="s">
        <v>77</v>
      </c>
      <c r="AY292" s="245" t="s">
        <v>111</v>
      </c>
    </row>
    <row r="293" s="2" customFormat="1" ht="16.5" customHeight="1">
      <c r="A293" s="40"/>
      <c r="B293" s="41"/>
      <c r="C293" s="261" t="s">
        <v>507</v>
      </c>
      <c r="D293" s="261" t="s">
        <v>313</v>
      </c>
      <c r="E293" s="262" t="s">
        <v>508</v>
      </c>
      <c r="F293" s="263" t="s">
        <v>509</v>
      </c>
      <c r="G293" s="264" t="s">
        <v>116</v>
      </c>
      <c r="H293" s="265">
        <v>31.620000000000001</v>
      </c>
      <c r="I293" s="266"/>
      <c r="J293" s="267">
        <f>ROUND(I293*H293,2)</f>
        <v>0</v>
      </c>
      <c r="K293" s="263" t="s">
        <v>19</v>
      </c>
      <c r="L293" s="268"/>
      <c r="M293" s="269" t="s">
        <v>19</v>
      </c>
      <c r="N293" s="270" t="s">
        <v>40</v>
      </c>
      <c r="O293" s="86"/>
      <c r="P293" s="215">
        <f>O293*H293</f>
        <v>0</v>
      </c>
      <c r="Q293" s="215">
        <v>0.25</v>
      </c>
      <c r="R293" s="215">
        <f>Q293*H293</f>
        <v>7.9050000000000002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159</v>
      </c>
      <c r="AT293" s="217" t="s">
        <v>313</v>
      </c>
      <c r="AU293" s="217" t="s">
        <v>79</v>
      </c>
      <c r="AY293" s="19" t="s">
        <v>111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77</v>
      </c>
      <c r="BK293" s="218">
        <f>ROUND(I293*H293,2)</f>
        <v>0</v>
      </c>
      <c r="BL293" s="19" t="s">
        <v>118</v>
      </c>
      <c r="BM293" s="217" t="s">
        <v>510</v>
      </c>
    </row>
    <row r="294" s="14" customFormat="1">
      <c r="A294" s="14"/>
      <c r="B294" s="235"/>
      <c r="C294" s="236"/>
      <c r="D294" s="226" t="s">
        <v>122</v>
      </c>
      <c r="E294" s="237" t="s">
        <v>19</v>
      </c>
      <c r="F294" s="238" t="s">
        <v>511</v>
      </c>
      <c r="G294" s="236"/>
      <c r="H294" s="239">
        <v>31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122</v>
      </c>
      <c r="AU294" s="245" t="s">
        <v>79</v>
      </c>
      <c r="AV294" s="14" t="s">
        <v>79</v>
      </c>
      <c r="AW294" s="14" t="s">
        <v>31</v>
      </c>
      <c r="AX294" s="14" t="s">
        <v>77</v>
      </c>
      <c r="AY294" s="245" t="s">
        <v>111</v>
      </c>
    </row>
    <row r="295" s="14" customFormat="1">
      <c r="A295" s="14"/>
      <c r="B295" s="235"/>
      <c r="C295" s="236"/>
      <c r="D295" s="226" t="s">
        <v>122</v>
      </c>
      <c r="E295" s="236"/>
      <c r="F295" s="238" t="s">
        <v>512</v>
      </c>
      <c r="G295" s="236"/>
      <c r="H295" s="239">
        <v>31.620000000000001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122</v>
      </c>
      <c r="AU295" s="245" t="s">
        <v>79</v>
      </c>
      <c r="AV295" s="14" t="s">
        <v>79</v>
      </c>
      <c r="AW295" s="14" t="s">
        <v>4</v>
      </c>
      <c r="AX295" s="14" t="s">
        <v>77</v>
      </c>
      <c r="AY295" s="245" t="s">
        <v>111</v>
      </c>
    </row>
    <row r="296" s="12" customFormat="1" ht="22.8" customHeight="1">
      <c r="A296" s="12"/>
      <c r="B296" s="190"/>
      <c r="C296" s="191"/>
      <c r="D296" s="192" t="s">
        <v>68</v>
      </c>
      <c r="E296" s="204" t="s">
        <v>159</v>
      </c>
      <c r="F296" s="204" t="s">
        <v>513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SUM(P297:P318)</f>
        <v>0</v>
      </c>
      <c r="Q296" s="198"/>
      <c r="R296" s="199">
        <f>SUM(R297:R318)</f>
        <v>13.898654949999999</v>
      </c>
      <c r="S296" s="198"/>
      <c r="T296" s="200">
        <f>SUM(T297:T318)</f>
        <v>14.039999999999999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77</v>
      </c>
      <c r="AT296" s="202" t="s">
        <v>68</v>
      </c>
      <c r="AU296" s="202" t="s">
        <v>77</v>
      </c>
      <c r="AY296" s="201" t="s">
        <v>111</v>
      </c>
      <c r="BK296" s="203">
        <f>SUM(BK297:BK318)</f>
        <v>0</v>
      </c>
    </row>
    <row r="297" s="2" customFormat="1" ht="16.5" customHeight="1">
      <c r="A297" s="40"/>
      <c r="B297" s="41"/>
      <c r="C297" s="206" t="s">
        <v>514</v>
      </c>
      <c r="D297" s="206" t="s">
        <v>113</v>
      </c>
      <c r="E297" s="207" t="s">
        <v>515</v>
      </c>
      <c r="F297" s="208" t="s">
        <v>516</v>
      </c>
      <c r="G297" s="209" t="s">
        <v>517</v>
      </c>
      <c r="H297" s="210">
        <v>39</v>
      </c>
      <c r="I297" s="211"/>
      <c r="J297" s="212">
        <f>ROUND(I297*H297,2)</f>
        <v>0</v>
      </c>
      <c r="K297" s="208" t="s">
        <v>117</v>
      </c>
      <c r="L297" s="46"/>
      <c r="M297" s="213" t="s">
        <v>19</v>
      </c>
      <c r="N297" s="214" t="s">
        <v>40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0.35999999999999999</v>
      </c>
      <c r="T297" s="216">
        <f>S297*H297</f>
        <v>14.039999999999999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118</v>
      </c>
      <c r="AT297" s="217" t="s">
        <v>113</v>
      </c>
      <c r="AU297" s="217" t="s">
        <v>79</v>
      </c>
      <c r="AY297" s="19" t="s">
        <v>111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77</v>
      </c>
      <c r="BK297" s="218">
        <f>ROUND(I297*H297,2)</f>
        <v>0</v>
      </c>
      <c r="BL297" s="19" t="s">
        <v>118</v>
      </c>
      <c r="BM297" s="217" t="s">
        <v>518</v>
      </c>
    </row>
    <row r="298" s="2" customFormat="1">
      <c r="A298" s="40"/>
      <c r="B298" s="41"/>
      <c r="C298" s="42"/>
      <c r="D298" s="219" t="s">
        <v>120</v>
      </c>
      <c r="E298" s="42"/>
      <c r="F298" s="220" t="s">
        <v>519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120</v>
      </c>
      <c r="AU298" s="19" t="s">
        <v>79</v>
      </c>
    </row>
    <row r="299" s="14" customFormat="1">
      <c r="A299" s="14"/>
      <c r="B299" s="235"/>
      <c r="C299" s="236"/>
      <c r="D299" s="226" t="s">
        <v>122</v>
      </c>
      <c r="E299" s="237" t="s">
        <v>19</v>
      </c>
      <c r="F299" s="238" t="s">
        <v>520</v>
      </c>
      <c r="G299" s="236"/>
      <c r="H299" s="239">
        <v>28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122</v>
      </c>
      <c r="AU299" s="245" t="s">
        <v>79</v>
      </c>
      <c r="AV299" s="14" t="s">
        <v>79</v>
      </c>
      <c r="AW299" s="14" t="s">
        <v>31</v>
      </c>
      <c r="AX299" s="14" t="s">
        <v>69</v>
      </c>
      <c r="AY299" s="245" t="s">
        <v>111</v>
      </c>
    </row>
    <row r="300" s="14" customFormat="1">
      <c r="A300" s="14"/>
      <c r="B300" s="235"/>
      <c r="C300" s="236"/>
      <c r="D300" s="226" t="s">
        <v>122</v>
      </c>
      <c r="E300" s="237" t="s">
        <v>19</v>
      </c>
      <c r="F300" s="238" t="s">
        <v>521</v>
      </c>
      <c r="G300" s="236"/>
      <c r="H300" s="239">
        <v>11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122</v>
      </c>
      <c r="AU300" s="245" t="s">
        <v>79</v>
      </c>
      <c r="AV300" s="14" t="s">
        <v>79</v>
      </c>
      <c r="AW300" s="14" t="s">
        <v>31</v>
      </c>
      <c r="AX300" s="14" t="s">
        <v>69</v>
      </c>
      <c r="AY300" s="245" t="s">
        <v>111</v>
      </c>
    </row>
    <row r="301" s="15" customFormat="1">
      <c r="A301" s="15"/>
      <c r="B301" s="250"/>
      <c r="C301" s="251"/>
      <c r="D301" s="226" t="s">
        <v>122</v>
      </c>
      <c r="E301" s="252" t="s">
        <v>19</v>
      </c>
      <c r="F301" s="253" t="s">
        <v>237</v>
      </c>
      <c r="G301" s="251"/>
      <c r="H301" s="254">
        <v>39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0" t="s">
        <v>122</v>
      </c>
      <c r="AU301" s="260" t="s">
        <v>79</v>
      </c>
      <c r="AV301" s="15" t="s">
        <v>118</v>
      </c>
      <c r="AW301" s="15" t="s">
        <v>31</v>
      </c>
      <c r="AX301" s="15" t="s">
        <v>77</v>
      </c>
      <c r="AY301" s="260" t="s">
        <v>111</v>
      </c>
    </row>
    <row r="302" s="2" customFormat="1" ht="24.15" customHeight="1">
      <c r="A302" s="40"/>
      <c r="B302" s="41"/>
      <c r="C302" s="206" t="s">
        <v>522</v>
      </c>
      <c r="D302" s="206" t="s">
        <v>113</v>
      </c>
      <c r="E302" s="207" t="s">
        <v>523</v>
      </c>
      <c r="F302" s="208" t="s">
        <v>524</v>
      </c>
      <c r="G302" s="209" t="s">
        <v>517</v>
      </c>
      <c r="H302" s="210">
        <v>11</v>
      </c>
      <c r="I302" s="211"/>
      <c r="J302" s="212">
        <f>ROUND(I302*H302,2)</f>
        <v>0</v>
      </c>
      <c r="K302" s="208" t="s">
        <v>117</v>
      </c>
      <c r="L302" s="46"/>
      <c r="M302" s="213" t="s">
        <v>19</v>
      </c>
      <c r="N302" s="214" t="s">
        <v>40</v>
      </c>
      <c r="O302" s="86"/>
      <c r="P302" s="215">
        <f>O302*H302</f>
        <v>0</v>
      </c>
      <c r="Q302" s="215">
        <v>0.0022599999999999999</v>
      </c>
      <c r="R302" s="215">
        <f>Q302*H302</f>
        <v>0.02486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118</v>
      </c>
      <c r="AT302" s="217" t="s">
        <v>113</v>
      </c>
      <c r="AU302" s="217" t="s">
        <v>79</v>
      </c>
      <c r="AY302" s="19" t="s">
        <v>111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118</v>
      </c>
      <c r="BM302" s="217" t="s">
        <v>525</v>
      </c>
    </row>
    <row r="303" s="2" customFormat="1">
      <c r="A303" s="40"/>
      <c r="B303" s="41"/>
      <c r="C303" s="42"/>
      <c r="D303" s="219" t="s">
        <v>120</v>
      </c>
      <c r="E303" s="42"/>
      <c r="F303" s="220" t="s">
        <v>526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120</v>
      </c>
      <c r="AU303" s="19" t="s">
        <v>79</v>
      </c>
    </row>
    <row r="304" s="13" customFormat="1">
      <c r="A304" s="13"/>
      <c r="B304" s="224"/>
      <c r="C304" s="225"/>
      <c r="D304" s="226" t="s">
        <v>122</v>
      </c>
      <c r="E304" s="227" t="s">
        <v>19</v>
      </c>
      <c r="F304" s="228" t="s">
        <v>414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122</v>
      </c>
      <c r="AU304" s="234" t="s">
        <v>79</v>
      </c>
      <c r="AV304" s="13" t="s">
        <v>77</v>
      </c>
      <c r="AW304" s="13" t="s">
        <v>31</v>
      </c>
      <c r="AX304" s="13" t="s">
        <v>69</v>
      </c>
      <c r="AY304" s="234" t="s">
        <v>111</v>
      </c>
    </row>
    <row r="305" s="14" customFormat="1">
      <c r="A305" s="14"/>
      <c r="B305" s="235"/>
      <c r="C305" s="236"/>
      <c r="D305" s="226" t="s">
        <v>122</v>
      </c>
      <c r="E305" s="237" t="s">
        <v>19</v>
      </c>
      <c r="F305" s="238" t="s">
        <v>527</v>
      </c>
      <c r="G305" s="236"/>
      <c r="H305" s="239">
        <v>11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122</v>
      </c>
      <c r="AU305" s="245" t="s">
        <v>79</v>
      </c>
      <c r="AV305" s="14" t="s">
        <v>79</v>
      </c>
      <c r="AW305" s="14" t="s">
        <v>31</v>
      </c>
      <c r="AX305" s="14" t="s">
        <v>77</v>
      </c>
      <c r="AY305" s="245" t="s">
        <v>111</v>
      </c>
    </row>
    <row r="306" s="2" customFormat="1" ht="16.5" customHeight="1">
      <c r="A306" s="40"/>
      <c r="B306" s="41"/>
      <c r="C306" s="261" t="s">
        <v>528</v>
      </c>
      <c r="D306" s="261" t="s">
        <v>313</v>
      </c>
      <c r="E306" s="262" t="s">
        <v>529</v>
      </c>
      <c r="F306" s="263" t="s">
        <v>530</v>
      </c>
      <c r="G306" s="264" t="s">
        <v>517</v>
      </c>
      <c r="H306" s="265">
        <v>11.109999999999999</v>
      </c>
      <c r="I306" s="266"/>
      <c r="J306" s="267">
        <f>ROUND(I306*H306,2)</f>
        <v>0</v>
      </c>
      <c r="K306" s="263" t="s">
        <v>117</v>
      </c>
      <c r="L306" s="268"/>
      <c r="M306" s="269" t="s">
        <v>19</v>
      </c>
      <c r="N306" s="270" t="s">
        <v>40</v>
      </c>
      <c r="O306" s="86"/>
      <c r="P306" s="215">
        <f>O306*H306</f>
        <v>0</v>
      </c>
      <c r="Q306" s="215">
        <v>0.33750000000000002</v>
      </c>
      <c r="R306" s="215">
        <f>Q306*H306</f>
        <v>3.749625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159</v>
      </c>
      <c r="AT306" s="217" t="s">
        <v>313</v>
      </c>
      <c r="AU306" s="217" t="s">
        <v>79</v>
      </c>
      <c r="AY306" s="19" t="s">
        <v>111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77</v>
      </c>
      <c r="BK306" s="218">
        <f>ROUND(I306*H306,2)</f>
        <v>0</v>
      </c>
      <c r="BL306" s="19" t="s">
        <v>118</v>
      </c>
      <c r="BM306" s="217" t="s">
        <v>531</v>
      </c>
    </row>
    <row r="307" s="14" customFormat="1">
      <c r="A307" s="14"/>
      <c r="B307" s="235"/>
      <c r="C307" s="236"/>
      <c r="D307" s="226" t="s">
        <v>122</v>
      </c>
      <c r="E307" s="236"/>
      <c r="F307" s="238" t="s">
        <v>532</v>
      </c>
      <c r="G307" s="236"/>
      <c r="H307" s="239">
        <v>11.109999999999999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122</v>
      </c>
      <c r="AU307" s="245" t="s">
        <v>79</v>
      </c>
      <c r="AV307" s="14" t="s">
        <v>79</v>
      </c>
      <c r="AW307" s="14" t="s">
        <v>4</v>
      </c>
      <c r="AX307" s="14" t="s">
        <v>77</v>
      </c>
      <c r="AY307" s="245" t="s">
        <v>111</v>
      </c>
    </row>
    <row r="308" s="2" customFormat="1" ht="24.15" customHeight="1">
      <c r="A308" s="40"/>
      <c r="B308" s="41"/>
      <c r="C308" s="206" t="s">
        <v>533</v>
      </c>
      <c r="D308" s="206" t="s">
        <v>113</v>
      </c>
      <c r="E308" s="207" t="s">
        <v>534</v>
      </c>
      <c r="F308" s="208" t="s">
        <v>535</v>
      </c>
      <c r="G308" s="209" t="s">
        <v>194</v>
      </c>
      <c r="H308" s="210">
        <v>4</v>
      </c>
      <c r="I308" s="211"/>
      <c r="J308" s="212">
        <f>ROUND(I308*H308,2)</f>
        <v>0</v>
      </c>
      <c r="K308" s="208" t="s">
        <v>117</v>
      </c>
      <c r="L308" s="46"/>
      <c r="M308" s="213" t="s">
        <v>19</v>
      </c>
      <c r="N308" s="214" t="s">
        <v>40</v>
      </c>
      <c r="O308" s="86"/>
      <c r="P308" s="215">
        <f>O308*H308</f>
        <v>0</v>
      </c>
      <c r="Q308" s="215">
        <v>2.5018699999999998</v>
      </c>
      <c r="R308" s="215">
        <f>Q308*H308</f>
        <v>10.007479999999999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118</v>
      </c>
      <c r="AT308" s="217" t="s">
        <v>113</v>
      </c>
      <c r="AU308" s="217" t="s">
        <v>79</v>
      </c>
      <c r="AY308" s="19" t="s">
        <v>111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77</v>
      </c>
      <c r="BK308" s="218">
        <f>ROUND(I308*H308,2)</f>
        <v>0</v>
      </c>
      <c r="BL308" s="19" t="s">
        <v>118</v>
      </c>
      <c r="BM308" s="217" t="s">
        <v>536</v>
      </c>
    </row>
    <row r="309" s="2" customFormat="1">
      <c r="A309" s="40"/>
      <c r="B309" s="41"/>
      <c r="C309" s="42"/>
      <c r="D309" s="219" t="s">
        <v>120</v>
      </c>
      <c r="E309" s="42"/>
      <c r="F309" s="220" t="s">
        <v>537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120</v>
      </c>
      <c r="AU309" s="19" t="s">
        <v>79</v>
      </c>
    </row>
    <row r="310" s="13" customFormat="1">
      <c r="A310" s="13"/>
      <c r="B310" s="224"/>
      <c r="C310" s="225"/>
      <c r="D310" s="226" t="s">
        <v>122</v>
      </c>
      <c r="E310" s="227" t="s">
        <v>19</v>
      </c>
      <c r="F310" s="228" t="s">
        <v>538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122</v>
      </c>
      <c r="AU310" s="234" t="s">
        <v>79</v>
      </c>
      <c r="AV310" s="13" t="s">
        <v>77</v>
      </c>
      <c r="AW310" s="13" t="s">
        <v>31</v>
      </c>
      <c r="AX310" s="13" t="s">
        <v>69</v>
      </c>
      <c r="AY310" s="234" t="s">
        <v>111</v>
      </c>
    </row>
    <row r="311" s="13" customFormat="1">
      <c r="A311" s="13"/>
      <c r="B311" s="224"/>
      <c r="C311" s="225"/>
      <c r="D311" s="226" t="s">
        <v>122</v>
      </c>
      <c r="E311" s="227" t="s">
        <v>19</v>
      </c>
      <c r="F311" s="228" t="s">
        <v>539</v>
      </c>
      <c r="G311" s="225"/>
      <c r="H311" s="227" t="s">
        <v>19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122</v>
      </c>
      <c r="AU311" s="234" t="s">
        <v>79</v>
      </c>
      <c r="AV311" s="13" t="s">
        <v>77</v>
      </c>
      <c r="AW311" s="13" t="s">
        <v>31</v>
      </c>
      <c r="AX311" s="13" t="s">
        <v>69</v>
      </c>
      <c r="AY311" s="234" t="s">
        <v>111</v>
      </c>
    </row>
    <row r="312" s="14" customFormat="1">
      <c r="A312" s="14"/>
      <c r="B312" s="235"/>
      <c r="C312" s="236"/>
      <c r="D312" s="226" t="s">
        <v>122</v>
      </c>
      <c r="E312" s="237" t="s">
        <v>19</v>
      </c>
      <c r="F312" s="238" t="s">
        <v>540</v>
      </c>
      <c r="G312" s="236"/>
      <c r="H312" s="239">
        <v>4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122</v>
      </c>
      <c r="AU312" s="245" t="s">
        <v>79</v>
      </c>
      <c r="AV312" s="14" t="s">
        <v>79</v>
      </c>
      <c r="AW312" s="14" t="s">
        <v>31</v>
      </c>
      <c r="AX312" s="14" t="s">
        <v>77</v>
      </c>
      <c r="AY312" s="245" t="s">
        <v>111</v>
      </c>
    </row>
    <row r="313" s="2" customFormat="1" ht="16.5" customHeight="1">
      <c r="A313" s="40"/>
      <c r="B313" s="41"/>
      <c r="C313" s="206" t="s">
        <v>541</v>
      </c>
      <c r="D313" s="206" t="s">
        <v>113</v>
      </c>
      <c r="E313" s="207" t="s">
        <v>542</v>
      </c>
      <c r="F313" s="208" t="s">
        <v>543</v>
      </c>
      <c r="G313" s="209" t="s">
        <v>211</v>
      </c>
      <c r="H313" s="210">
        <v>0.11700000000000001</v>
      </c>
      <c r="I313" s="211"/>
      <c r="J313" s="212">
        <f>ROUND(I313*H313,2)</f>
        <v>0</v>
      </c>
      <c r="K313" s="208" t="s">
        <v>117</v>
      </c>
      <c r="L313" s="46"/>
      <c r="M313" s="213" t="s">
        <v>19</v>
      </c>
      <c r="N313" s="214" t="s">
        <v>40</v>
      </c>
      <c r="O313" s="86"/>
      <c r="P313" s="215">
        <f>O313*H313</f>
        <v>0</v>
      </c>
      <c r="Q313" s="215">
        <v>0.99734999999999996</v>
      </c>
      <c r="R313" s="215">
        <f>Q313*H313</f>
        <v>0.11668995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118</v>
      </c>
      <c r="AT313" s="217" t="s">
        <v>113</v>
      </c>
      <c r="AU313" s="217" t="s">
        <v>79</v>
      </c>
      <c r="AY313" s="19" t="s">
        <v>111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77</v>
      </c>
      <c r="BK313" s="218">
        <f>ROUND(I313*H313,2)</f>
        <v>0</v>
      </c>
      <c r="BL313" s="19" t="s">
        <v>118</v>
      </c>
      <c r="BM313" s="217" t="s">
        <v>544</v>
      </c>
    </row>
    <row r="314" s="2" customFormat="1">
      <c r="A314" s="40"/>
      <c r="B314" s="41"/>
      <c r="C314" s="42"/>
      <c r="D314" s="219" t="s">
        <v>120</v>
      </c>
      <c r="E314" s="42"/>
      <c r="F314" s="220" t="s">
        <v>545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120</v>
      </c>
      <c r="AU314" s="19" t="s">
        <v>79</v>
      </c>
    </row>
    <row r="315" s="13" customFormat="1">
      <c r="A315" s="13"/>
      <c r="B315" s="224"/>
      <c r="C315" s="225"/>
      <c r="D315" s="226" t="s">
        <v>122</v>
      </c>
      <c r="E315" s="227" t="s">
        <v>19</v>
      </c>
      <c r="F315" s="228" t="s">
        <v>546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122</v>
      </c>
      <c r="AU315" s="234" t="s">
        <v>79</v>
      </c>
      <c r="AV315" s="13" t="s">
        <v>77</v>
      </c>
      <c r="AW315" s="13" t="s">
        <v>31</v>
      </c>
      <c r="AX315" s="13" t="s">
        <v>69</v>
      </c>
      <c r="AY315" s="234" t="s">
        <v>111</v>
      </c>
    </row>
    <row r="316" s="14" customFormat="1">
      <c r="A316" s="14"/>
      <c r="B316" s="235"/>
      <c r="C316" s="236"/>
      <c r="D316" s="226" t="s">
        <v>122</v>
      </c>
      <c r="E316" s="237" t="s">
        <v>19</v>
      </c>
      <c r="F316" s="238" t="s">
        <v>547</v>
      </c>
      <c r="G316" s="236"/>
      <c r="H316" s="239">
        <v>0.070999999999999994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122</v>
      </c>
      <c r="AU316" s="245" t="s">
        <v>79</v>
      </c>
      <c r="AV316" s="14" t="s">
        <v>79</v>
      </c>
      <c r="AW316" s="14" t="s">
        <v>31</v>
      </c>
      <c r="AX316" s="14" t="s">
        <v>69</v>
      </c>
      <c r="AY316" s="245" t="s">
        <v>111</v>
      </c>
    </row>
    <row r="317" s="14" customFormat="1">
      <c r="A317" s="14"/>
      <c r="B317" s="235"/>
      <c r="C317" s="236"/>
      <c r="D317" s="226" t="s">
        <v>122</v>
      </c>
      <c r="E317" s="237" t="s">
        <v>19</v>
      </c>
      <c r="F317" s="238" t="s">
        <v>548</v>
      </c>
      <c r="G317" s="236"/>
      <c r="H317" s="239">
        <v>0.045999999999999999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122</v>
      </c>
      <c r="AU317" s="245" t="s">
        <v>79</v>
      </c>
      <c r="AV317" s="14" t="s">
        <v>79</v>
      </c>
      <c r="AW317" s="14" t="s">
        <v>31</v>
      </c>
      <c r="AX317" s="14" t="s">
        <v>69</v>
      </c>
      <c r="AY317" s="245" t="s">
        <v>111</v>
      </c>
    </row>
    <row r="318" s="15" customFormat="1">
      <c r="A318" s="15"/>
      <c r="B318" s="250"/>
      <c r="C318" s="251"/>
      <c r="D318" s="226" t="s">
        <v>122</v>
      </c>
      <c r="E318" s="252" t="s">
        <v>19</v>
      </c>
      <c r="F318" s="253" t="s">
        <v>237</v>
      </c>
      <c r="G318" s="251"/>
      <c r="H318" s="254">
        <v>0.11699999999999999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122</v>
      </c>
      <c r="AU318" s="260" t="s">
        <v>79</v>
      </c>
      <c r="AV318" s="15" t="s">
        <v>118</v>
      </c>
      <c r="AW318" s="15" t="s">
        <v>31</v>
      </c>
      <c r="AX318" s="15" t="s">
        <v>77</v>
      </c>
      <c r="AY318" s="260" t="s">
        <v>111</v>
      </c>
    </row>
    <row r="319" s="12" customFormat="1" ht="22.8" customHeight="1">
      <c r="A319" s="12"/>
      <c r="B319" s="190"/>
      <c r="C319" s="191"/>
      <c r="D319" s="192" t="s">
        <v>68</v>
      </c>
      <c r="E319" s="204" t="s">
        <v>164</v>
      </c>
      <c r="F319" s="204" t="s">
        <v>549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SUM(P320:P378)</f>
        <v>0</v>
      </c>
      <c r="Q319" s="198"/>
      <c r="R319" s="199">
        <f>SUM(R320:R378)</f>
        <v>12.778545120800001</v>
      </c>
      <c r="S319" s="198"/>
      <c r="T319" s="200">
        <f>SUM(T320:T378)</f>
        <v>210.61320000000001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77</v>
      </c>
      <c r="AT319" s="202" t="s">
        <v>68</v>
      </c>
      <c r="AU319" s="202" t="s">
        <v>77</v>
      </c>
      <c r="AY319" s="201" t="s">
        <v>111</v>
      </c>
      <c r="BK319" s="203">
        <f>SUM(BK320:BK378)</f>
        <v>0</v>
      </c>
    </row>
    <row r="320" s="2" customFormat="1" ht="21.75" customHeight="1">
      <c r="A320" s="40"/>
      <c r="B320" s="41"/>
      <c r="C320" s="206" t="s">
        <v>550</v>
      </c>
      <c r="D320" s="206" t="s">
        <v>113</v>
      </c>
      <c r="E320" s="207" t="s">
        <v>551</v>
      </c>
      <c r="F320" s="208" t="s">
        <v>552</v>
      </c>
      <c r="G320" s="209" t="s">
        <v>134</v>
      </c>
      <c r="H320" s="210">
        <v>2</v>
      </c>
      <c r="I320" s="211"/>
      <c r="J320" s="212">
        <f>ROUND(I320*H320,2)</f>
        <v>0</v>
      </c>
      <c r="K320" s="208" t="s">
        <v>117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118</v>
      </c>
      <c r="AT320" s="217" t="s">
        <v>113</v>
      </c>
      <c r="AU320" s="217" t="s">
        <v>79</v>
      </c>
      <c r="AY320" s="19" t="s">
        <v>111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118</v>
      </c>
      <c r="BM320" s="217" t="s">
        <v>553</v>
      </c>
    </row>
    <row r="321" s="2" customFormat="1">
      <c r="A321" s="40"/>
      <c r="B321" s="41"/>
      <c r="C321" s="42"/>
      <c r="D321" s="219" t="s">
        <v>120</v>
      </c>
      <c r="E321" s="42"/>
      <c r="F321" s="220" t="s">
        <v>554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120</v>
      </c>
      <c r="AU321" s="19" t="s">
        <v>79</v>
      </c>
    </row>
    <row r="322" s="14" customFormat="1">
      <c r="A322" s="14"/>
      <c r="B322" s="235"/>
      <c r="C322" s="236"/>
      <c r="D322" s="226" t="s">
        <v>122</v>
      </c>
      <c r="E322" s="237" t="s">
        <v>19</v>
      </c>
      <c r="F322" s="238" t="s">
        <v>555</v>
      </c>
      <c r="G322" s="236"/>
      <c r="H322" s="239">
        <v>2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122</v>
      </c>
      <c r="AU322" s="245" t="s">
        <v>79</v>
      </c>
      <c r="AV322" s="14" t="s">
        <v>79</v>
      </c>
      <c r="AW322" s="14" t="s">
        <v>31</v>
      </c>
      <c r="AX322" s="14" t="s">
        <v>77</v>
      </c>
      <c r="AY322" s="245" t="s">
        <v>111</v>
      </c>
    </row>
    <row r="323" s="2" customFormat="1" ht="16.5" customHeight="1">
      <c r="A323" s="40"/>
      <c r="B323" s="41"/>
      <c r="C323" s="261" t="s">
        <v>556</v>
      </c>
      <c r="D323" s="261" t="s">
        <v>313</v>
      </c>
      <c r="E323" s="262" t="s">
        <v>557</v>
      </c>
      <c r="F323" s="263" t="s">
        <v>558</v>
      </c>
      <c r="G323" s="264" t="s">
        <v>134</v>
      </c>
      <c r="H323" s="265">
        <v>2</v>
      </c>
      <c r="I323" s="266"/>
      <c r="J323" s="267">
        <f>ROUND(I323*H323,2)</f>
        <v>0</v>
      </c>
      <c r="K323" s="263" t="s">
        <v>19</v>
      </c>
      <c r="L323" s="268"/>
      <c r="M323" s="269" t="s">
        <v>19</v>
      </c>
      <c r="N323" s="270" t="s">
        <v>40</v>
      </c>
      <c r="O323" s="86"/>
      <c r="P323" s="215">
        <f>O323*H323</f>
        <v>0</v>
      </c>
      <c r="Q323" s="215">
        <v>0.0020999999999999999</v>
      </c>
      <c r="R323" s="215">
        <f>Q323*H323</f>
        <v>0.0041999999999999997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159</v>
      </c>
      <c r="AT323" s="217" t="s">
        <v>313</v>
      </c>
      <c r="AU323" s="217" t="s">
        <v>79</v>
      </c>
      <c r="AY323" s="19" t="s">
        <v>111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77</v>
      </c>
      <c r="BK323" s="218">
        <f>ROUND(I323*H323,2)</f>
        <v>0</v>
      </c>
      <c r="BL323" s="19" t="s">
        <v>118</v>
      </c>
      <c r="BM323" s="217" t="s">
        <v>559</v>
      </c>
    </row>
    <row r="324" s="2" customFormat="1" ht="16.5" customHeight="1">
      <c r="A324" s="40"/>
      <c r="B324" s="41"/>
      <c r="C324" s="206" t="s">
        <v>560</v>
      </c>
      <c r="D324" s="206" t="s">
        <v>113</v>
      </c>
      <c r="E324" s="207" t="s">
        <v>561</v>
      </c>
      <c r="F324" s="208" t="s">
        <v>562</v>
      </c>
      <c r="G324" s="209" t="s">
        <v>134</v>
      </c>
      <c r="H324" s="210">
        <v>3</v>
      </c>
      <c r="I324" s="211"/>
      <c r="J324" s="212">
        <f>ROUND(I324*H324,2)</f>
        <v>0</v>
      </c>
      <c r="K324" s="208" t="s">
        <v>117</v>
      </c>
      <c r="L324" s="46"/>
      <c r="M324" s="213" t="s">
        <v>19</v>
      </c>
      <c r="N324" s="214" t="s">
        <v>40</v>
      </c>
      <c r="O324" s="86"/>
      <c r="P324" s="215">
        <f>O324*H324</f>
        <v>0</v>
      </c>
      <c r="Q324" s="215">
        <v>0.00069999999999999999</v>
      </c>
      <c r="R324" s="215">
        <f>Q324*H324</f>
        <v>0.0020999999999999999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118</v>
      </c>
      <c r="AT324" s="217" t="s">
        <v>113</v>
      </c>
      <c r="AU324" s="217" t="s">
        <v>79</v>
      </c>
      <c r="AY324" s="19" t="s">
        <v>111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77</v>
      </c>
      <c r="BK324" s="218">
        <f>ROUND(I324*H324,2)</f>
        <v>0</v>
      </c>
      <c r="BL324" s="19" t="s">
        <v>118</v>
      </c>
      <c r="BM324" s="217" t="s">
        <v>563</v>
      </c>
    </row>
    <row r="325" s="2" customFormat="1">
      <c r="A325" s="40"/>
      <c r="B325" s="41"/>
      <c r="C325" s="42"/>
      <c r="D325" s="219" t="s">
        <v>120</v>
      </c>
      <c r="E325" s="42"/>
      <c r="F325" s="220" t="s">
        <v>564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120</v>
      </c>
      <c r="AU325" s="19" t="s">
        <v>79</v>
      </c>
    </row>
    <row r="326" s="14" customFormat="1">
      <c r="A326" s="14"/>
      <c r="B326" s="235"/>
      <c r="C326" s="236"/>
      <c r="D326" s="226" t="s">
        <v>122</v>
      </c>
      <c r="E326" s="237" t="s">
        <v>19</v>
      </c>
      <c r="F326" s="238" t="s">
        <v>565</v>
      </c>
      <c r="G326" s="236"/>
      <c r="H326" s="239">
        <v>3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122</v>
      </c>
      <c r="AU326" s="245" t="s">
        <v>79</v>
      </c>
      <c r="AV326" s="14" t="s">
        <v>79</v>
      </c>
      <c r="AW326" s="14" t="s">
        <v>31</v>
      </c>
      <c r="AX326" s="14" t="s">
        <v>77</v>
      </c>
      <c r="AY326" s="245" t="s">
        <v>111</v>
      </c>
    </row>
    <row r="327" s="2" customFormat="1" ht="16.5" customHeight="1">
      <c r="A327" s="40"/>
      <c r="B327" s="41"/>
      <c r="C327" s="261" t="s">
        <v>566</v>
      </c>
      <c r="D327" s="261" t="s">
        <v>313</v>
      </c>
      <c r="E327" s="262" t="s">
        <v>567</v>
      </c>
      <c r="F327" s="263" t="s">
        <v>568</v>
      </c>
      <c r="G327" s="264" t="s">
        <v>134</v>
      </c>
      <c r="H327" s="265">
        <v>1</v>
      </c>
      <c r="I327" s="266"/>
      <c r="J327" s="267">
        <f>ROUND(I327*H327,2)</f>
        <v>0</v>
      </c>
      <c r="K327" s="263" t="s">
        <v>117</v>
      </c>
      <c r="L327" s="268"/>
      <c r="M327" s="269" t="s">
        <v>19</v>
      </c>
      <c r="N327" s="270" t="s">
        <v>40</v>
      </c>
      <c r="O327" s="86"/>
      <c r="P327" s="215">
        <f>O327*H327</f>
        <v>0</v>
      </c>
      <c r="Q327" s="215">
        <v>0.0025000000000000001</v>
      </c>
      <c r="R327" s="215">
        <f>Q327*H327</f>
        <v>0.0025000000000000001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159</v>
      </c>
      <c r="AT327" s="217" t="s">
        <v>313</v>
      </c>
      <c r="AU327" s="217" t="s">
        <v>79</v>
      </c>
      <c r="AY327" s="19" t="s">
        <v>111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77</v>
      </c>
      <c r="BK327" s="218">
        <f>ROUND(I327*H327,2)</f>
        <v>0</v>
      </c>
      <c r="BL327" s="19" t="s">
        <v>118</v>
      </c>
      <c r="BM327" s="217" t="s">
        <v>569</v>
      </c>
    </row>
    <row r="328" s="14" customFormat="1">
      <c r="A328" s="14"/>
      <c r="B328" s="235"/>
      <c r="C328" s="236"/>
      <c r="D328" s="226" t="s">
        <v>122</v>
      </c>
      <c r="E328" s="237" t="s">
        <v>19</v>
      </c>
      <c r="F328" s="238" t="s">
        <v>570</v>
      </c>
      <c r="G328" s="236"/>
      <c r="H328" s="239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122</v>
      </c>
      <c r="AU328" s="245" t="s">
        <v>79</v>
      </c>
      <c r="AV328" s="14" t="s">
        <v>79</v>
      </c>
      <c r="AW328" s="14" t="s">
        <v>31</v>
      </c>
      <c r="AX328" s="14" t="s">
        <v>77</v>
      </c>
      <c r="AY328" s="245" t="s">
        <v>111</v>
      </c>
    </row>
    <row r="329" s="2" customFormat="1" ht="16.5" customHeight="1">
      <c r="A329" s="40"/>
      <c r="B329" s="41"/>
      <c r="C329" s="261" t="s">
        <v>571</v>
      </c>
      <c r="D329" s="261" t="s">
        <v>313</v>
      </c>
      <c r="E329" s="262" t="s">
        <v>572</v>
      </c>
      <c r="F329" s="263" t="s">
        <v>573</v>
      </c>
      <c r="G329" s="264" t="s">
        <v>134</v>
      </c>
      <c r="H329" s="265">
        <v>1</v>
      </c>
      <c r="I329" s="266"/>
      <c r="J329" s="267">
        <f>ROUND(I329*H329,2)</f>
        <v>0</v>
      </c>
      <c r="K329" s="263" t="s">
        <v>117</v>
      </c>
      <c r="L329" s="268"/>
      <c r="M329" s="269" t="s">
        <v>19</v>
      </c>
      <c r="N329" s="270" t="s">
        <v>40</v>
      </c>
      <c r="O329" s="86"/>
      <c r="P329" s="215">
        <f>O329*H329</f>
        <v>0</v>
      </c>
      <c r="Q329" s="215">
        <v>0.0050000000000000001</v>
      </c>
      <c r="R329" s="215">
        <f>Q329*H329</f>
        <v>0.0050000000000000001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159</v>
      </c>
      <c r="AT329" s="217" t="s">
        <v>313</v>
      </c>
      <c r="AU329" s="217" t="s">
        <v>79</v>
      </c>
      <c r="AY329" s="19" t="s">
        <v>111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77</v>
      </c>
      <c r="BK329" s="218">
        <f>ROUND(I329*H329,2)</f>
        <v>0</v>
      </c>
      <c r="BL329" s="19" t="s">
        <v>118</v>
      </c>
      <c r="BM329" s="217" t="s">
        <v>574</v>
      </c>
    </row>
    <row r="330" s="14" customFormat="1">
      <c r="A330" s="14"/>
      <c r="B330" s="235"/>
      <c r="C330" s="236"/>
      <c r="D330" s="226" t="s">
        <v>122</v>
      </c>
      <c r="E330" s="237" t="s">
        <v>19</v>
      </c>
      <c r="F330" s="238" t="s">
        <v>575</v>
      </c>
      <c r="G330" s="236"/>
      <c r="H330" s="239">
        <v>1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122</v>
      </c>
      <c r="AU330" s="245" t="s">
        <v>79</v>
      </c>
      <c r="AV330" s="14" t="s">
        <v>79</v>
      </c>
      <c r="AW330" s="14" t="s">
        <v>31</v>
      </c>
      <c r="AX330" s="14" t="s">
        <v>77</v>
      </c>
      <c r="AY330" s="245" t="s">
        <v>111</v>
      </c>
    </row>
    <row r="331" s="2" customFormat="1" ht="16.5" customHeight="1">
      <c r="A331" s="40"/>
      <c r="B331" s="41"/>
      <c r="C331" s="261" t="s">
        <v>576</v>
      </c>
      <c r="D331" s="261" t="s">
        <v>313</v>
      </c>
      <c r="E331" s="262" t="s">
        <v>577</v>
      </c>
      <c r="F331" s="263" t="s">
        <v>578</v>
      </c>
      <c r="G331" s="264" t="s">
        <v>134</v>
      </c>
      <c r="H331" s="265">
        <v>1</v>
      </c>
      <c r="I331" s="266"/>
      <c r="J331" s="267">
        <f>ROUND(I331*H331,2)</f>
        <v>0</v>
      </c>
      <c r="K331" s="263" t="s">
        <v>117</v>
      </c>
      <c r="L331" s="268"/>
      <c r="M331" s="269" t="s">
        <v>19</v>
      </c>
      <c r="N331" s="270" t="s">
        <v>40</v>
      </c>
      <c r="O331" s="86"/>
      <c r="P331" s="215">
        <f>O331*H331</f>
        <v>0</v>
      </c>
      <c r="Q331" s="215">
        <v>0.0016999999999999999</v>
      </c>
      <c r="R331" s="215">
        <f>Q331*H331</f>
        <v>0.0016999999999999999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159</v>
      </c>
      <c r="AT331" s="217" t="s">
        <v>313</v>
      </c>
      <c r="AU331" s="217" t="s">
        <v>79</v>
      </c>
      <c r="AY331" s="19" t="s">
        <v>111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118</v>
      </c>
      <c r="BM331" s="217" t="s">
        <v>579</v>
      </c>
    </row>
    <row r="332" s="14" customFormat="1">
      <c r="A332" s="14"/>
      <c r="B332" s="235"/>
      <c r="C332" s="236"/>
      <c r="D332" s="226" t="s">
        <v>122</v>
      </c>
      <c r="E332" s="237" t="s">
        <v>19</v>
      </c>
      <c r="F332" s="238" t="s">
        <v>580</v>
      </c>
      <c r="G332" s="236"/>
      <c r="H332" s="239">
        <v>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122</v>
      </c>
      <c r="AU332" s="245" t="s">
        <v>79</v>
      </c>
      <c r="AV332" s="14" t="s">
        <v>79</v>
      </c>
      <c r="AW332" s="14" t="s">
        <v>31</v>
      </c>
      <c r="AX332" s="14" t="s">
        <v>77</v>
      </c>
      <c r="AY332" s="245" t="s">
        <v>111</v>
      </c>
    </row>
    <row r="333" s="2" customFormat="1" ht="16.5" customHeight="1">
      <c r="A333" s="40"/>
      <c r="B333" s="41"/>
      <c r="C333" s="206" t="s">
        <v>581</v>
      </c>
      <c r="D333" s="206" t="s">
        <v>113</v>
      </c>
      <c r="E333" s="207" t="s">
        <v>582</v>
      </c>
      <c r="F333" s="208" t="s">
        <v>583</v>
      </c>
      <c r="G333" s="209" t="s">
        <v>134</v>
      </c>
      <c r="H333" s="210">
        <v>37</v>
      </c>
      <c r="I333" s="211"/>
      <c r="J333" s="212">
        <f>ROUND(I333*H333,2)</f>
        <v>0</v>
      </c>
      <c r="K333" s="208" t="s">
        <v>19</v>
      </c>
      <c r="L333" s="46"/>
      <c r="M333" s="213" t="s">
        <v>19</v>
      </c>
      <c r="N333" s="214" t="s">
        <v>40</v>
      </c>
      <c r="O333" s="86"/>
      <c r="P333" s="215">
        <f>O333*H333</f>
        <v>0</v>
      </c>
      <c r="Q333" s="215">
        <v>0.037063600000000002</v>
      </c>
      <c r="R333" s="215">
        <f>Q333*H333</f>
        <v>1.3713532000000002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118</v>
      </c>
      <c r="AT333" s="217" t="s">
        <v>113</v>
      </c>
      <c r="AU333" s="217" t="s">
        <v>79</v>
      </c>
      <c r="AY333" s="19" t="s">
        <v>111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77</v>
      </c>
      <c r="BK333" s="218">
        <f>ROUND(I333*H333,2)</f>
        <v>0</v>
      </c>
      <c r="BL333" s="19" t="s">
        <v>118</v>
      </c>
      <c r="BM333" s="217" t="s">
        <v>584</v>
      </c>
    </row>
    <row r="334" s="14" customFormat="1">
      <c r="A334" s="14"/>
      <c r="B334" s="235"/>
      <c r="C334" s="236"/>
      <c r="D334" s="226" t="s">
        <v>122</v>
      </c>
      <c r="E334" s="237" t="s">
        <v>19</v>
      </c>
      <c r="F334" s="238" t="s">
        <v>585</v>
      </c>
      <c r="G334" s="236"/>
      <c r="H334" s="239">
        <v>37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122</v>
      </c>
      <c r="AU334" s="245" t="s">
        <v>79</v>
      </c>
      <c r="AV334" s="14" t="s">
        <v>79</v>
      </c>
      <c r="AW334" s="14" t="s">
        <v>31</v>
      </c>
      <c r="AX334" s="14" t="s">
        <v>77</v>
      </c>
      <c r="AY334" s="245" t="s">
        <v>111</v>
      </c>
    </row>
    <row r="335" s="2" customFormat="1" ht="16.5" customHeight="1">
      <c r="A335" s="40"/>
      <c r="B335" s="41"/>
      <c r="C335" s="206" t="s">
        <v>586</v>
      </c>
      <c r="D335" s="206" t="s">
        <v>113</v>
      </c>
      <c r="E335" s="207" t="s">
        <v>587</v>
      </c>
      <c r="F335" s="208" t="s">
        <v>588</v>
      </c>
      <c r="G335" s="209" t="s">
        <v>134</v>
      </c>
      <c r="H335" s="210">
        <v>2</v>
      </c>
      <c r="I335" s="211"/>
      <c r="J335" s="212">
        <f>ROUND(I335*H335,2)</f>
        <v>0</v>
      </c>
      <c r="K335" s="208" t="s">
        <v>117</v>
      </c>
      <c r="L335" s="46"/>
      <c r="M335" s="213" t="s">
        <v>19</v>
      </c>
      <c r="N335" s="214" t="s">
        <v>40</v>
      </c>
      <c r="O335" s="86"/>
      <c r="P335" s="215">
        <f>O335*H335</f>
        <v>0</v>
      </c>
      <c r="Q335" s="215">
        <v>0.10940999999999999</v>
      </c>
      <c r="R335" s="215">
        <f>Q335*H335</f>
        <v>0.21881999999999999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118</v>
      </c>
      <c r="AT335" s="217" t="s">
        <v>113</v>
      </c>
      <c r="AU335" s="217" t="s">
        <v>79</v>
      </c>
      <c r="AY335" s="19" t="s">
        <v>111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77</v>
      </c>
      <c r="BK335" s="218">
        <f>ROUND(I335*H335,2)</f>
        <v>0</v>
      </c>
      <c r="BL335" s="19" t="s">
        <v>118</v>
      </c>
      <c r="BM335" s="217" t="s">
        <v>589</v>
      </c>
    </row>
    <row r="336" s="2" customFormat="1">
      <c r="A336" s="40"/>
      <c r="B336" s="41"/>
      <c r="C336" s="42"/>
      <c r="D336" s="219" t="s">
        <v>120</v>
      </c>
      <c r="E336" s="42"/>
      <c r="F336" s="220" t="s">
        <v>590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120</v>
      </c>
      <c r="AU336" s="19" t="s">
        <v>79</v>
      </c>
    </row>
    <row r="337" s="14" customFormat="1">
      <c r="A337" s="14"/>
      <c r="B337" s="235"/>
      <c r="C337" s="236"/>
      <c r="D337" s="226" t="s">
        <v>122</v>
      </c>
      <c r="E337" s="237" t="s">
        <v>19</v>
      </c>
      <c r="F337" s="238" t="s">
        <v>591</v>
      </c>
      <c r="G337" s="236"/>
      <c r="H337" s="239">
        <v>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122</v>
      </c>
      <c r="AU337" s="245" t="s">
        <v>79</v>
      </c>
      <c r="AV337" s="14" t="s">
        <v>79</v>
      </c>
      <c r="AW337" s="14" t="s">
        <v>31</v>
      </c>
      <c r="AX337" s="14" t="s">
        <v>77</v>
      </c>
      <c r="AY337" s="245" t="s">
        <v>111</v>
      </c>
    </row>
    <row r="338" s="2" customFormat="1" ht="16.5" customHeight="1">
      <c r="A338" s="40"/>
      <c r="B338" s="41"/>
      <c r="C338" s="261" t="s">
        <v>592</v>
      </c>
      <c r="D338" s="261" t="s">
        <v>313</v>
      </c>
      <c r="E338" s="262" t="s">
        <v>593</v>
      </c>
      <c r="F338" s="263" t="s">
        <v>594</v>
      </c>
      <c r="G338" s="264" t="s">
        <v>134</v>
      </c>
      <c r="H338" s="265">
        <v>2</v>
      </c>
      <c r="I338" s="266"/>
      <c r="J338" s="267">
        <f>ROUND(I338*H338,2)</f>
        <v>0</v>
      </c>
      <c r="K338" s="263" t="s">
        <v>117</v>
      </c>
      <c r="L338" s="268"/>
      <c r="M338" s="269" t="s">
        <v>19</v>
      </c>
      <c r="N338" s="270" t="s">
        <v>40</v>
      </c>
      <c r="O338" s="86"/>
      <c r="P338" s="215">
        <f>O338*H338</f>
        <v>0</v>
      </c>
      <c r="Q338" s="215">
        <v>0.0061000000000000004</v>
      </c>
      <c r="R338" s="215">
        <f>Q338*H338</f>
        <v>0.012200000000000001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159</v>
      </c>
      <c r="AT338" s="217" t="s">
        <v>313</v>
      </c>
      <c r="AU338" s="217" t="s">
        <v>79</v>
      </c>
      <c r="AY338" s="19" t="s">
        <v>111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77</v>
      </c>
      <c r="BK338" s="218">
        <f>ROUND(I338*H338,2)</f>
        <v>0</v>
      </c>
      <c r="BL338" s="19" t="s">
        <v>118</v>
      </c>
      <c r="BM338" s="217" t="s">
        <v>595</v>
      </c>
    </row>
    <row r="339" s="14" customFormat="1">
      <c r="A339" s="14"/>
      <c r="B339" s="235"/>
      <c r="C339" s="236"/>
      <c r="D339" s="226" t="s">
        <v>122</v>
      </c>
      <c r="E339" s="237" t="s">
        <v>19</v>
      </c>
      <c r="F339" s="238" t="s">
        <v>591</v>
      </c>
      <c r="G339" s="236"/>
      <c r="H339" s="239">
        <v>2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122</v>
      </c>
      <c r="AU339" s="245" t="s">
        <v>79</v>
      </c>
      <c r="AV339" s="14" t="s">
        <v>79</v>
      </c>
      <c r="AW339" s="14" t="s">
        <v>31</v>
      </c>
      <c r="AX339" s="14" t="s">
        <v>77</v>
      </c>
      <c r="AY339" s="245" t="s">
        <v>111</v>
      </c>
    </row>
    <row r="340" s="2" customFormat="1" ht="16.5" customHeight="1">
      <c r="A340" s="40"/>
      <c r="B340" s="41"/>
      <c r="C340" s="206" t="s">
        <v>596</v>
      </c>
      <c r="D340" s="206" t="s">
        <v>113</v>
      </c>
      <c r="E340" s="207" t="s">
        <v>597</v>
      </c>
      <c r="F340" s="208" t="s">
        <v>598</v>
      </c>
      <c r="G340" s="209" t="s">
        <v>194</v>
      </c>
      <c r="H340" s="210">
        <v>4.25</v>
      </c>
      <c r="I340" s="211"/>
      <c r="J340" s="212">
        <f>ROUND(I340*H340,2)</f>
        <v>0</v>
      </c>
      <c r="K340" s="208" t="s">
        <v>117</v>
      </c>
      <c r="L340" s="46"/>
      <c r="M340" s="213" t="s">
        <v>19</v>
      </c>
      <c r="N340" s="214" t="s">
        <v>40</v>
      </c>
      <c r="O340" s="86"/>
      <c r="P340" s="215">
        <f>O340*H340</f>
        <v>0</v>
      </c>
      <c r="Q340" s="215">
        <v>2.5122499999999999</v>
      </c>
      <c r="R340" s="215">
        <f>Q340*H340</f>
        <v>10.6770625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118</v>
      </c>
      <c r="AT340" s="217" t="s">
        <v>113</v>
      </c>
      <c r="AU340" s="217" t="s">
        <v>79</v>
      </c>
      <c r="AY340" s="19" t="s">
        <v>111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77</v>
      </c>
      <c r="BK340" s="218">
        <f>ROUND(I340*H340,2)</f>
        <v>0</v>
      </c>
      <c r="BL340" s="19" t="s">
        <v>118</v>
      </c>
      <c r="BM340" s="217" t="s">
        <v>599</v>
      </c>
    </row>
    <row r="341" s="2" customFormat="1">
      <c r="A341" s="40"/>
      <c r="B341" s="41"/>
      <c r="C341" s="42"/>
      <c r="D341" s="219" t="s">
        <v>120</v>
      </c>
      <c r="E341" s="42"/>
      <c r="F341" s="220" t="s">
        <v>600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120</v>
      </c>
      <c r="AU341" s="19" t="s">
        <v>79</v>
      </c>
    </row>
    <row r="342" s="13" customFormat="1">
      <c r="A342" s="13"/>
      <c r="B342" s="224"/>
      <c r="C342" s="225"/>
      <c r="D342" s="226" t="s">
        <v>122</v>
      </c>
      <c r="E342" s="227" t="s">
        <v>19</v>
      </c>
      <c r="F342" s="228" t="s">
        <v>601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122</v>
      </c>
      <c r="AU342" s="234" t="s">
        <v>79</v>
      </c>
      <c r="AV342" s="13" t="s">
        <v>77</v>
      </c>
      <c r="AW342" s="13" t="s">
        <v>31</v>
      </c>
      <c r="AX342" s="13" t="s">
        <v>69</v>
      </c>
      <c r="AY342" s="234" t="s">
        <v>111</v>
      </c>
    </row>
    <row r="343" s="14" customFormat="1">
      <c r="A343" s="14"/>
      <c r="B343" s="235"/>
      <c r="C343" s="236"/>
      <c r="D343" s="226" t="s">
        <v>122</v>
      </c>
      <c r="E343" s="237" t="s">
        <v>19</v>
      </c>
      <c r="F343" s="238" t="s">
        <v>602</v>
      </c>
      <c r="G343" s="236"/>
      <c r="H343" s="239">
        <v>4.25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122</v>
      </c>
      <c r="AU343" s="245" t="s">
        <v>79</v>
      </c>
      <c r="AV343" s="14" t="s">
        <v>79</v>
      </c>
      <c r="AW343" s="14" t="s">
        <v>31</v>
      </c>
      <c r="AX343" s="14" t="s">
        <v>77</v>
      </c>
      <c r="AY343" s="245" t="s">
        <v>111</v>
      </c>
    </row>
    <row r="344" s="2" customFormat="1" ht="21.75" customHeight="1">
      <c r="A344" s="40"/>
      <c r="B344" s="41"/>
      <c r="C344" s="206" t="s">
        <v>603</v>
      </c>
      <c r="D344" s="206" t="s">
        <v>113</v>
      </c>
      <c r="E344" s="207" t="s">
        <v>604</v>
      </c>
      <c r="F344" s="208" t="s">
        <v>605</v>
      </c>
      <c r="G344" s="209" t="s">
        <v>517</v>
      </c>
      <c r="H344" s="210">
        <v>17.899999999999999</v>
      </c>
      <c r="I344" s="211"/>
      <c r="J344" s="212">
        <f>ROUND(I344*H344,2)</f>
        <v>0</v>
      </c>
      <c r="K344" s="208" t="s">
        <v>117</v>
      </c>
      <c r="L344" s="46"/>
      <c r="M344" s="213" t="s">
        <v>19</v>
      </c>
      <c r="N344" s="214" t="s">
        <v>40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118</v>
      </c>
      <c r="AT344" s="217" t="s">
        <v>113</v>
      </c>
      <c r="AU344" s="217" t="s">
        <v>79</v>
      </c>
      <c r="AY344" s="19" t="s">
        <v>111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77</v>
      </c>
      <c r="BK344" s="218">
        <f>ROUND(I344*H344,2)</f>
        <v>0</v>
      </c>
      <c r="BL344" s="19" t="s">
        <v>118</v>
      </c>
      <c r="BM344" s="217" t="s">
        <v>606</v>
      </c>
    </row>
    <row r="345" s="2" customFormat="1">
      <c r="A345" s="40"/>
      <c r="B345" s="41"/>
      <c r="C345" s="42"/>
      <c r="D345" s="219" t="s">
        <v>120</v>
      </c>
      <c r="E345" s="42"/>
      <c r="F345" s="220" t="s">
        <v>607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120</v>
      </c>
      <c r="AU345" s="19" t="s">
        <v>79</v>
      </c>
    </row>
    <row r="346" s="14" customFormat="1">
      <c r="A346" s="14"/>
      <c r="B346" s="235"/>
      <c r="C346" s="236"/>
      <c r="D346" s="226" t="s">
        <v>122</v>
      </c>
      <c r="E346" s="237" t="s">
        <v>19</v>
      </c>
      <c r="F346" s="238" t="s">
        <v>608</v>
      </c>
      <c r="G346" s="236"/>
      <c r="H346" s="239">
        <v>17.899999999999999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122</v>
      </c>
      <c r="AU346" s="245" t="s">
        <v>79</v>
      </c>
      <c r="AV346" s="14" t="s">
        <v>79</v>
      </c>
      <c r="AW346" s="14" t="s">
        <v>31</v>
      </c>
      <c r="AX346" s="14" t="s">
        <v>77</v>
      </c>
      <c r="AY346" s="245" t="s">
        <v>111</v>
      </c>
    </row>
    <row r="347" s="2" customFormat="1" ht="16.5" customHeight="1">
      <c r="A347" s="40"/>
      <c r="B347" s="41"/>
      <c r="C347" s="261" t="s">
        <v>609</v>
      </c>
      <c r="D347" s="261" t="s">
        <v>313</v>
      </c>
      <c r="E347" s="262" t="s">
        <v>610</v>
      </c>
      <c r="F347" s="263" t="s">
        <v>611</v>
      </c>
      <c r="G347" s="264" t="s">
        <v>517</v>
      </c>
      <c r="H347" s="265">
        <v>18.079000000000001</v>
      </c>
      <c r="I347" s="266"/>
      <c r="J347" s="267">
        <f>ROUND(I347*H347,2)</f>
        <v>0</v>
      </c>
      <c r="K347" s="263" t="s">
        <v>117</v>
      </c>
      <c r="L347" s="268"/>
      <c r="M347" s="269" t="s">
        <v>19</v>
      </c>
      <c r="N347" s="270" t="s">
        <v>40</v>
      </c>
      <c r="O347" s="86"/>
      <c r="P347" s="215">
        <f>O347*H347</f>
        <v>0</v>
      </c>
      <c r="Q347" s="215">
        <v>0.02043</v>
      </c>
      <c r="R347" s="215">
        <f>Q347*H347</f>
        <v>0.36935397000000003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159</v>
      </c>
      <c r="AT347" s="217" t="s">
        <v>313</v>
      </c>
      <c r="AU347" s="217" t="s">
        <v>79</v>
      </c>
      <c r="AY347" s="19" t="s">
        <v>111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77</v>
      </c>
      <c r="BK347" s="218">
        <f>ROUND(I347*H347,2)</f>
        <v>0</v>
      </c>
      <c r="BL347" s="19" t="s">
        <v>118</v>
      </c>
      <c r="BM347" s="217" t="s">
        <v>612</v>
      </c>
    </row>
    <row r="348" s="14" customFormat="1">
      <c r="A348" s="14"/>
      <c r="B348" s="235"/>
      <c r="C348" s="236"/>
      <c r="D348" s="226" t="s">
        <v>122</v>
      </c>
      <c r="E348" s="237" t="s">
        <v>19</v>
      </c>
      <c r="F348" s="238" t="s">
        <v>613</v>
      </c>
      <c r="G348" s="236"/>
      <c r="H348" s="239">
        <v>18.079000000000001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122</v>
      </c>
      <c r="AU348" s="245" t="s">
        <v>79</v>
      </c>
      <c r="AV348" s="14" t="s">
        <v>79</v>
      </c>
      <c r="AW348" s="14" t="s">
        <v>31</v>
      </c>
      <c r="AX348" s="14" t="s">
        <v>77</v>
      </c>
      <c r="AY348" s="245" t="s">
        <v>111</v>
      </c>
    </row>
    <row r="349" s="2" customFormat="1" ht="33" customHeight="1">
      <c r="A349" s="40"/>
      <c r="B349" s="41"/>
      <c r="C349" s="206" t="s">
        <v>614</v>
      </c>
      <c r="D349" s="206" t="s">
        <v>113</v>
      </c>
      <c r="E349" s="207" t="s">
        <v>615</v>
      </c>
      <c r="F349" s="208" t="s">
        <v>616</v>
      </c>
      <c r="G349" s="209" t="s">
        <v>517</v>
      </c>
      <c r="H349" s="210">
        <v>35.100000000000001</v>
      </c>
      <c r="I349" s="211"/>
      <c r="J349" s="212">
        <f>ROUND(I349*H349,2)</f>
        <v>0</v>
      </c>
      <c r="K349" s="208" t="s">
        <v>117</v>
      </c>
      <c r="L349" s="46"/>
      <c r="M349" s="213" t="s">
        <v>19</v>
      </c>
      <c r="N349" s="214" t="s">
        <v>40</v>
      </c>
      <c r="O349" s="86"/>
      <c r="P349" s="215">
        <f>O349*H349</f>
        <v>0</v>
      </c>
      <c r="Q349" s="215">
        <v>0.00060506299999999998</v>
      </c>
      <c r="R349" s="215">
        <f>Q349*H349</f>
        <v>0.0212377113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118</v>
      </c>
      <c r="AT349" s="217" t="s">
        <v>113</v>
      </c>
      <c r="AU349" s="217" t="s">
        <v>79</v>
      </c>
      <c r="AY349" s="19" t="s">
        <v>111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77</v>
      </c>
      <c r="BK349" s="218">
        <f>ROUND(I349*H349,2)</f>
        <v>0</v>
      </c>
      <c r="BL349" s="19" t="s">
        <v>118</v>
      </c>
      <c r="BM349" s="217" t="s">
        <v>617</v>
      </c>
    </row>
    <row r="350" s="2" customFormat="1">
      <c r="A350" s="40"/>
      <c r="B350" s="41"/>
      <c r="C350" s="42"/>
      <c r="D350" s="219" t="s">
        <v>120</v>
      </c>
      <c r="E350" s="42"/>
      <c r="F350" s="220" t="s">
        <v>618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120</v>
      </c>
      <c r="AU350" s="19" t="s">
        <v>79</v>
      </c>
    </row>
    <row r="351" s="14" customFormat="1">
      <c r="A351" s="14"/>
      <c r="B351" s="235"/>
      <c r="C351" s="236"/>
      <c r="D351" s="226" t="s">
        <v>122</v>
      </c>
      <c r="E351" s="237" t="s">
        <v>19</v>
      </c>
      <c r="F351" s="238" t="s">
        <v>619</v>
      </c>
      <c r="G351" s="236"/>
      <c r="H351" s="239">
        <v>35.100000000000001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122</v>
      </c>
      <c r="AU351" s="245" t="s">
        <v>79</v>
      </c>
      <c r="AV351" s="14" t="s">
        <v>79</v>
      </c>
      <c r="AW351" s="14" t="s">
        <v>31</v>
      </c>
      <c r="AX351" s="14" t="s">
        <v>77</v>
      </c>
      <c r="AY351" s="245" t="s">
        <v>111</v>
      </c>
    </row>
    <row r="352" s="2" customFormat="1" ht="16.5" customHeight="1">
      <c r="A352" s="40"/>
      <c r="B352" s="41"/>
      <c r="C352" s="206" t="s">
        <v>620</v>
      </c>
      <c r="D352" s="206" t="s">
        <v>113</v>
      </c>
      <c r="E352" s="207" t="s">
        <v>621</v>
      </c>
      <c r="F352" s="208" t="s">
        <v>622</v>
      </c>
      <c r="G352" s="209" t="s">
        <v>517</v>
      </c>
      <c r="H352" s="210">
        <v>35.100000000000001</v>
      </c>
      <c r="I352" s="211"/>
      <c r="J352" s="212">
        <f>ROUND(I352*H352,2)</f>
        <v>0</v>
      </c>
      <c r="K352" s="208" t="s">
        <v>117</v>
      </c>
      <c r="L352" s="46"/>
      <c r="M352" s="213" t="s">
        <v>19</v>
      </c>
      <c r="N352" s="214" t="s">
        <v>40</v>
      </c>
      <c r="O352" s="86"/>
      <c r="P352" s="215">
        <f>O352*H352</f>
        <v>0</v>
      </c>
      <c r="Q352" s="215">
        <v>1.6449999999999999E-06</v>
      </c>
      <c r="R352" s="215">
        <f>Q352*H352</f>
        <v>5.7739499999999998E-05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118</v>
      </c>
      <c r="AT352" s="217" t="s">
        <v>113</v>
      </c>
      <c r="AU352" s="217" t="s">
        <v>79</v>
      </c>
      <c r="AY352" s="19" t="s">
        <v>111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118</v>
      </c>
      <c r="BM352" s="217" t="s">
        <v>623</v>
      </c>
    </row>
    <row r="353" s="2" customFormat="1">
      <c r="A353" s="40"/>
      <c r="B353" s="41"/>
      <c r="C353" s="42"/>
      <c r="D353" s="219" t="s">
        <v>120</v>
      </c>
      <c r="E353" s="42"/>
      <c r="F353" s="220" t="s">
        <v>624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120</v>
      </c>
      <c r="AU353" s="19" t="s">
        <v>79</v>
      </c>
    </row>
    <row r="354" s="14" customFormat="1">
      <c r="A354" s="14"/>
      <c r="B354" s="235"/>
      <c r="C354" s="236"/>
      <c r="D354" s="226" t="s">
        <v>122</v>
      </c>
      <c r="E354" s="237" t="s">
        <v>19</v>
      </c>
      <c r="F354" s="238" t="s">
        <v>619</v>
      </c>
      <c r="G354" s="236"/>
      <c r="H354" s="239">
        <v>35.100000000000001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122</v>
      </c>
      <c r="AU354" s="245" t="s">
        <v>79</v>
      </c>
      <c r="AV354" s="14" t="s">
        <v>79</v>
      </c>
      <c r="AW354" s="14" t="s">
        <v>31</v>
      </c>
      <c r="AX354" s="14" t="s">
        <v>77</v>
      </c>
      <c r="AY354" s="245" t="s">
        <v>111</v>
      </c>
    </row>
    <row r="355" s="2" customFormat="1" ht="44.25" customHeight="1">
      <c r="A355" s="40"/>
      <c r="B355" s="41"/>
      <c r="C355" s="206" t="s">
        <v>625</v>
      </c>
      <c r="D355" s="206" t="s">
        <v>113</v>
      </c>
      <c r="E355" s="207" t="s">
        <v>626</v>
      </c>
      <c r="F355" s="208" t="s">
        <v>627</v>
      </c>
      <c r="G355" s="209" t="s">
        <v>517</v>
      </c>
      <c r="H355" s="210">
        <v>550</v>
      </c>
      <c r="I355" s="211"/>
      <c r="J355" s="212">
        <f>ROUND(I355*H355,2)</f>
        <v>0</v>
      </c>
      <c r="K355" s="208" t="s">
        <v>117</v>
      </c>
      <c r="L355" s="46"/>
      <c r="M355" s="213" t="s">
        <v>19</v>
      </c>
      <c r="N355" s="214" t="s">
        <v>40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0.32400000000000001</v>
      </c>
      <c r="T355" s="216">
        <f>S355*H355</f>
        <v>178.20000000000002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118</v>
      </c>
      <c r="AT355" s="217" t="s">
        <v>113</v>
      </c>
      <c r="AU355" s="217" t="s">
        <v>79</v>
      </c>
      <c r="AY355" s="19" t="s">
        <v>111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118</v>
      </c>
      <c r="BM355" s="217" t="s">
        <v>628</v>
      </c>
    </row>
    <row r="356" s="2" customFormat="1">
      <c r="A356" s="40"/>
      <c r="B356" s="41"/>
      <c r="C356" s="42"/>
      <c r="D356" s="219" t="s">
        <v>120</v>
      </c>
      <c r="E356" s="42"/>
      <c r="F356" s="220" t="s">
        <v>629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120</v>
      </c>
      <c r="AU356" s="19" t="s">
        <v>79</v>
      </c>
    </row>
    <row r="357" s="14" customFormat="1">
      <c r="A357" s="14"/>
      <c r="B357" s="235"/>
      <c r="C357" s="236"/>
      <c r="D357" s="226" t="s">
        <v>122</v>
      </c>
      <c r="E357" s="237" t="s">
        <v>19</v>
      </c>
      <c r="F357" s="238" t="s">
        <v>630</v>
      </c>
      <c r="G357" s="236"/>
      <c r="H357" s="239">
        <v>550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122</v>
      </c>
      <c r="AU357" s="245" t="s">
        <v>79</v>
      </c>
      <c r="AV357" s="14" t="s">
        <v>79</v>
      </c>
      <c r="AW357" s="14" t="s">
        <v>31</v>
      </c>
      <c r="AX357" s="14" t="s">
        <v>77</v>
      </c>
      <c r="AY357" s="245" t="s">
        <v>111</v>
      </c>
    </row>
    <row r="358" s="2" customFormat="1" ht="37.8" customHeight="1">
      <c r="A358" s="40"/>
      <c r="B358" s="41"/>
      <c r="C358" s="206" t="s">
        <v>631</v>
      </c>
      <c r="D358" s="206" t="s">
        <v>113</v>
      </c>
      <c r="E358" s="207" t="s">
        <v>632</v>
      </c>
      <c r="F358" s="208" t="s">
        <v>633</v>
      </c>
      <c r="G358" s="209" t="s">
        <v>517</v>
      </c>
      <c r="H358" s="210">
        <v>50</v>
      </c>
      <c r="I358" s="211"/>
      <c r="J358" s="212">
        <f>ROUND(I358*H358,2)</f>
        <v>0</v>
      </c>
      <c r="K358" s="208" t="s">
        <v>117</v>
      </c>
      <c r="L358" s="46"/>
      <c r="M358" s="213" t="s">
        <v>19</v>
      </c>
      <c r="N358" s="214" t="s">
        <v>40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0.252</v>
      </c>
      <c r="T358" s="216">
        <f>S358*H358</f>
        <v>12.6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118</v>
      </c>
      <c r="AT358" s="217" t="s">
        <v>113</v>
      </c>
      <c r="AU358" s="217" t="s">
        <v>79</v>
      </c>
      <c r="AY358" s="19" t="s">
        <v>111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77</v>
      </c>
      <c r="BK358" s="218">
        <f>ROUND(I358*H358,2)</f>
        <v>0</v>
      </c>
      <c r="BL358" s="19" t="s">
        <v>118</v>
      </c>
      <c r="BM358" s="217" t="s">
        <v>634</v>
      </c>
    </row>
    <row r="359" s="2" customFormat="1">
      <c r="A359" s="40"/>
      <c r="B359" s="41"/>
      <c r="C359" s="42"/>
      <c r="D359" s="219" t="s">
        <v>120</v>
      </c>
      <c r="E359" s="42"/>
      <c r="F359" s="220" t="s">
        <v>635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120</v>
      </c>
      <c r="AU359" s="19" t="s">
        <v>79</v>
      </c>
    </row>
    <row r="360" s="14" customFormat="1">
      <c r="A360" s="14"/>
      <c r="B360" s="235"/>
      <c r="C360" s="236"/>
      <c r="D360" s="226" t="s">
        <v>122</v>
      </c>
      <c r="E360" s="237" t="s">
        <v>19</v>
      </c>
      <c r="F360" s="238" t="s">
        <v>636</v>
      </c>
      <c r="G360" s="236"/>
      <c r="H360" s="239">
        <v>50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122</v>
      </c>
      <c r="AU360" s="245" t="s">
        <v>79</v>
      </c>
      <c r="AV360" s="14" t="s">
        <v>79</v>
      </c>
      <c r="AW360" s="14" t="s">
        <v>31</v>
      </c>
      <c r="AX360" s="14" t="s">
        <v>77</v>
      </c>
      <c r="AY360" s="245" t="s">
        <v>111</v>
      </c>
    </row>
    <row r="361" s="2" customFormat="1" ht="16.5" customHeight="1">
      <c r="A361" s="40"/>
      <c r="B361" s="41"/>
      <c r="C361" s="206" t="s">
        <v>637</v>
      </c>
      <c r="D361" s="206" t="s">
        <v>113</v>
      </c>
      <c r="E361" s="207" t="s">
        <v>638</v>
      </c>
      <c r="F361" s="208" t="s">
        <v>639</v>
      </c>
      <c r="G361" s="209" t="s">
        <v>194</v>
      </c>
      <c r="H361" s="210">
        <v>7</v>
      </c>
      <c r="I361" s="211"/>
      <c r="J361" s="212">
        <f>ROUND(I361*H361,2)</f>
        <v>0</v>
      </c>
      <c r="K361" s="208" t="s">
        <v>117</v>
      </c>
      <c r="L361" s="46"/>
      <c r="M361" s="213" t="s">
        <v>19</v>
      </c>
      <c r="N361" s="214" t="s">
        <v>40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2.2000000000000002</v>
      </c>
      <c r="T361" s="216">
        <f>S361*H361</f>
        <v>15.400000000000002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118</v>
      </c>
      <c r="AT361" s="217" t="s">
        <v>113</v>
      </c>
      <c r="AU361" s="217" t="s">
        <v>79</v>
      </c>
      <c r="AY361" s="19" t="s">
        <v>111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77</v>
      </c>
      <c r="BK361" s="218">
        <f>ROUND(I361*H361,2)</f>
        <v>0</v>
      </c>
      <c r="BL361" s="19" t="s">
        <v>118</v>
      </c>
      <c r="BM361" s="217" t="s">
        <v>640</v>
      </c>
    </row>
    <row r="362" s="2" customFormat="1">
      <c r="A362" s="40"/>
      <c r="B362" s="41"/>
      <c r="C362" s="42"/>
      <c r="D362" s="219" t="s">
        <v>120</v>
      </c>
      <c r="E362" s="42"/>
      <c r="F362" s="220" t="s">
        <v>641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120</v>
      </c>
      <c r="AU362" s="19" t="s">
        <v>79</v>
      </c>
    </row>
    <row r="363" s="14" customFormat="1">
      <c r="A363" s="14"/>
      <c r="B363" s="235"/>
      <c r="C363" s="236"/>
      <c r="D363" s="226" t="s">
        <v>122</v>
      </c>
      <c r="E363" s="237" t="s">
        <v>19</v>
      </c>
      <c r="F363" s="238" t="s">
        <v>642</v>
      </c>
      <c r="G363" s="236"/>
      <c r="H363" s="239">
        <v>7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122</v>
      </c>
      <c r="AU363" s="245" t="s">
        <v>79</v>
      </c>
      <c r="AV363" s="14" t="s">
        <v>79</v>
      </c>
      <c r="AW363" s="14" t="s">
        <v>31</v>
      </c>
      <c r="AX363" s="14" t="s">
        <v>77</v>
      </c>
      <c r="AY363" s="245" t="s">
        <v>111</v>
      </c>
    </row>
    <row r="364" s="2" customFormat="1" ht="16.5" customHeight="1">
      <c r="A364" s="40"/>
      <c r="B364" s="41"/>
      <c r="C364" s="206" t="s">
        <v>643</v>
      </c>
      <c r="D364" s="206" t="s">
        <v>113</v>
      </c>
      <c r="E364" s="207" t="s">
        <v>644</v>
      </c>
      <c r="F364" s="208" t="s">
        <v>645</v>
      </c>
      <c r="G364" s="209" t="s">
        <v>194</v>
      </c>
      <c r="H364" s="210">
        <v>1.8</v>
      </c>
      <c r="I364" s="211"/>
      <c r="J364" s="212">
        <f>ROUND(I364*H364,2)</f>
        <v>0</v>
      </c>
      <c r="K364" s="208" t="s">
        <v>117</v>
      </c>
      <c r="L364" s="46"/>
      <c r="M364" s="213" t="s">
        <v>19</v>
      </c>
      <c r="N364" s="214" t="s">
        <v>40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2.3999999999999999</v>
      </c>
      <c r="T364" s="216">
        <f>S364*H364</f>
        <v>4.3200000000000003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118</v>
      </c>
      <c r="AT364" s="217" t="s">
        <v>113</v>
      </c>
      <c r="AU364" s="217" t="s">
        <v>79</v>
      </c>
      <c r="AY364" s="19" t="s">
        <v>111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77</v>
      </c>
      <c r="BK364" s="218">
        <f>ROUND(I364*H364,2)</f>
        <v>0</v>
      </c>
      <c r="BL364" s="19" t="s">
        <v>118</v>
      </c>
      <c r="BM364" s="217" t="s">
        <v>646</v>
      </c>
    </row>
    <row r="365" s="2" customFormat="1">
      <c r="A365" s="40"/>
      <c r="B365" s="41"/>
      <c r="C365" s="42"/>
      <c r="D365" s="219" t="s">
        <v>120</v>
      </c>
      <c r="E365" s="42"/>
      <c r="F365" s="220" t="s">
        <v>647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120</v>
      </c>
      <c r="AU365" s="19" t="s">
        <v>79</v>
      </c>
    </row>
    <row r="366" s="14" customFormat="1">
      <c r="A366" s="14"/>
      <c r="B366" s="235"/>
      <c r="C366" s="236"/>
      <c r="D366" s="226" t="s">
        <v>122</v>
      </c>
      <c r="E366" s="237" t="s">
        <v>19</v>
      </c>
      <c r="F366" s="238" t="s">
        <v>648</v>
      </c>
      <c r="G366" s="236"/>
      <c r="H366" s="239">
        <v>1.8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122</v>
      </c>
      <c r="AU366" s="245" t="s">
        <v>79</v>
      </c>
      <c r="AV366" s="14" t="s">
        <v>79</v>
      </c>
      <c r="AW366" s="14" t="s">
        <v>31</v>
      </c>
      <c r="AX366" s="14" t="s">
        <v>77</v>
      </c>
      <c r="AY366" s="245" t="s">
        <v>111</v>
      </c>
    </row>
    <row r="367" s="2" customFormat="1" ht="24.15" customHeight="1">
      <c r="A367" s="40"/>
      <c r="B367" s="41"/>
      <c r="C367" s="206" t="s">
        <v>649</v>
      </c>
      <c r="D367" s="206" t="s">
        <v>113</v>
      </c>
      <c r="E367" s="207" t="s">
        <v>650</v>
      </c>
      <c r="F367" s="208" t="s">
        <v>651</v>
      </c>
      <c r="G367" s="209" t="s">
        <v>116</v>
      </c>
      <c r="H367" s="210">
        <v>4</v>
      </c>
      <c r="I367" s="211"/>
      <c r="J367" s="212">
        <f>ROUND(I367*H367,2)</f>
        <v>0</v>
      </c>
      <c r="K367" s="208" t="s">
        <v>117</v>
      </c>
      <c r="L367" s="46"/>
      <c r="M367" s="213" t="s">
        <v>19</v>
      </c>
      <c r="N367" s="214" t="s">
        <v>40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0.023300000000000001</v>
      </c>
      <c r="T367" s="216">
        <f>S367*H367</f>
        <v>0.093200000000000005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118</v>
      </c>
      <c r="AT367" s="217" t="s">
        <v>113</v>
      </c>
      <c r="AU367" s="217" t="s">
        <v>79</v>
      </c>
      <c r="AY367" s="19" t="s">
        <v>111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77</v>
      </c>
      <c r="BK367" s="218">
        <f>ROUND(I367*H367,2)</f>
        <v>0</v>
      </c>
      <c r="BL367" s="19" t="s">
        <v>118</v>
      </c>
      <c r="BM367" s="217" t="s">
        <v>652</v>
      </c>
    </row>
    <row r="368" s="2" customFormat="1">
      <c r="A368" s="40"/>
      <c r="B368" s="41"/>
      <c r="C368" s="42"/>
      <c r="D368" s="219" t="s">
        <v>120</v>
      </c>
      <c r="E368" s="42"/>
      <c r="F368" s="220" t="s">
        <v>653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120</v>
      </c>
      <c r="AU368" s="19" t="s">
        <v>79</v>
      </c>
    </row>
    <row r="369" s="13" customFormat="1">
      <c r="A369" s="13"/>
      <c r="B369" s="224"/>
      <c r="C369" s="225"/>
      <c r="D369" s="226" t="s">
        <v>122</v>
      </c>
      <c r="E369" s="227" t="s">
        <v>19</v>
      </c>
      <c r="F369" s="228" t="s">
        <v>654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122</v>
      </c>
      <c r="AU369" s="234" t="s">
        <v>79</v>
      </c>
      <c r="AV369" s="13" t="s">
        <v>77</v>
      </c>
      <c r="AW369" s="13" t="s">
        <v>31</v>
      </c>
      <c r="AX369" s="13" t="s">
        <v>69</v>
      </c>
      <c r="AY369" s="234" t="s">
        <v>111</v>
      </c>
    </row>
    <row r="370" s="14" customFormat="1">
      <c r="A370" s="14"/>
      <c r="B370" s="235"/>
      <c r="C370" s="236"/>
      <c r="D370" s="226" t="s">
        <v>122</v>
      </c>
      <c r="E370" s="237" t="s">
        <v>19</v>
      </c>
      <c r="F370" s="238" t="s">
        <v>540</v>
      </c>
      <c r="G370" s="236"/>
      <c r="H370" s="239">
        <v>4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122</v>
      </c>
      <c r="AU370" s="245" t="s">
        <v>79</v>
      </c>
      <c r="AV370" s="14" t="s">
        <v>79</v>
      </c>
      <c r="AW370" s="14" t="s">
        <v>31</v>
      </c>
      <c r="AX370" s="14" t="s">
        <v>77</v>
      </c>
      <c r="AY370" s="245" t="s">
        <v>111</v>
      </c>
    </row>
    <row r="371" s="2" customFormat="1" ht="21.75" customHeight="1">
      <c r="A371" s="40"/>
      <c r="B371" s="41"/>
      <c r="C371" s="206" t="s">
        <v>655</v>
      </c>
      <c r="D371" s="206" t="s">
        <v>113</v>
      </c>
      <c r="E371" s="207" t="s">
        <v>656</v>
      </c>
      <c r="F371" s="208" t="s">
        <v>657</v>
      </c>
      <c r="G371" s="209" t="s">
        <v>116</v>
      </c>
      <c r="H371" s="210">
        <v>4</v>
      </c>
      <c r="I371" s="211"/>
      <c r="J371" s="212">
        <f>ROUND(I371*H371,2)</f>
        <v>0</v>
      </c>
      <c r="K371" s="208" t="s">
        <v>117</v>
      </c>
      <c r="L371" s="46"/>
      <c r="M371" s="213" t="s">
        <v>19</v>
      </c>
      <c r="N371" s="214" t="s">
        <v>40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118</v>
      </c>
      <c r="AT371" s="217" t="s">
        <v>113</v>
      </c>
      <c r="AU371" s="217" t="s">
        <v>79</v>
      </c>
      <c r="AY371" s="19" t="s">
        <v>111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77</v>
      </c>
      <c r="BK371" s="218">
        <f>ROUND(I371*H371,2)</f>
        <v>0</v>
      </c>
      <c r="BL371" s="19" t="s">
        <v>118</v>
      </c>
      <c r="BM371" s="217" t="s">
        <v>658</v>
      </c>
    </row>
    <row r="372" s="2" customFormat="1">
      <c r="A372" s="40"/>
      <c r="B372" s="41"/>
      <c r="C372" s="42"/>
      <c r="D372" s="219" t="s">
        <v>120</v>
      </c>
      <c r="E372" s="42"/>
      <c r="F372" s="220" t="s">
        <v>659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120</v>
      </c>
      <c r="AU372" s="19" t="s">
        <v>79</v>
      </c>
    </row>
    <row r="373" s="13" customFormat="1">
      <c r="A373" s="13"/>
      <c r="B373" s="224"/>
      <c r="C373" s="225"/>
      <c r="D373" s="226" t="s">
        <v>122</v>
      </c>
      <c r="E373" s="227" t="s">
        <v>19</v>
      </c>
      <c r="F373" s="228" t="s">
        <v>654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122</v>
      </c>
      <c r="AU373" s="234" t="s">
        <v>79</v>
      </c>
      <c r="AV373" s="13" t="s">
        <v>77</v>
      </c>
      <c r="AW373" s="13" t="s">
        <v>31</v>
      </c>
      <c r="AX373" s="13" t="s">
        <v>69</v>
      </c>
      <c r="AY373" s="234" t="s">
        <v>111</v>
      </c>
    </row>
    <row r="374" s="14" customFormat="1">
      <c r="A374" s="14"/>
      <c r="B374" s="235"/>
      <c r="C374" s="236"/>
      <c r="D374" s="226" t="s">
        <v>122</v>
      </c>
      <c r="E374" s="237" t="s">
        <v>19</v>
      </c>
      <c r="F374" s="238" t="s">
        <v>540</v>
      </c>
      <c r="G374" s="236"/>
      <c r="H374" s="239">
        <v>4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122</v>
      </c>
      <c r="AU374" s="245" t="s">
        <v>79</v>
      </c>
      <c r="AV374" s="14" t="s">
        <v>79</v>
      </c>
      <c r="AW374" s="14" t="s">
        <v>31</v>
      </c>
      <c r="AX374" s="14" t="s">
        <v>77</v>
      </c>
      <c r="AY374" s="245" t="s">
        <v>111</v>
      </c>
    </row>
    <row r="375" s="2" customFormat="1" ht="21.75" customHeight="1">
      <c r="A375" s="40"/>
      <c r="B375" s="41"/>
      <c r="C375" s="206" t="s">
        <v>660</v>
      </c>
      <c r="D375" s="206" t="s">
        <v>113</v>
      </c>
      <c r="E375" s="207" t="s">
        <v>661</v>
      </c>
      <c r="F375" s="208" t="s">
        <v>662</v>
      </c>
      <c r="G375" s="209" t="s">
        <v>116</v>
      </c>
      <c r="H375" s="210">
        <v>4</v>
      </c>
      <c r="I375" s="211"/>
      <c r="J375" s="212">
        <f>ROUND(I375*H375,2)</f>
        <v>0</v>
      </c>
      <c r="K375" s="208" t="s">
        <v>117</v>
      </c>
      <c r="L375" s="46"/>
      <c r="M375" s="213" t="s">
        <v>19</v>
      </c>
      <c r="N375" s="214" t="s">
        <v>40</v>
      </c>
      <c r="O375" s="86"/>
      <c r="P375" s="215">
        <f>O375*H375</f>
        <v>0</v>
      </c>
      <c r="Q375" s="215">
        <v>0.02324</v>
      </c>
      <c r="R375" s="215">
        <f>Q375*H375</f>
        <v>0.092960000000000001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118</v>
      </c>
      <c r="AT375" s="217" t="s">
        <v>113</v>
      </c>
      <c r="AU375" s="217" t="s">
        <v>79</v>
      </c>
      <c r="AY375" s="19" t="s">
        <v>111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77</v>
      </c>
      <c r="BK375" s="218">
        <f>ROUND(I375*H375,2)</f>
        <v>0</v>
      </c>
      <c r="BL375" s="19" t="s">
        <v>118</v>
      </c>
      <c r="BM375" s="217" t="s">
        <v>663</v>
      </c>
    </row>
    <row r="376" s="2" customFormat="1">
      <c r="A376" s="40"/>
      <c r="B376" s="41"/>
      <c r="C376" s="42"/>
      <c r="D376" s="219" t="s">
        <v>120</v>
      </c>
      <c r="E376" s="42"/>
      <c r="F376" s="220" t="s">
        <v>664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120</v>
      </c>
      <c r="AU376" s="19" t="s">
        <v>79</v>
      </c>
    </row>
    <row r="377" s="13" customFormat="1">
      <c r="A377" s="13"/>
      <c r="B377" s="224"/>
      <c r="C377" s="225"/>
      <c r="D377" s="226" t="s">
        <v>122</v>
      </c>
      <c r="E377" s="227" t="s">
        <v>19</v>
      </c>
      <c r="F377" s="228" t="s">
        <v>654</v>
      </c>
      <c r="G377" s="225"/>
      <c r="H377" s="227" t="s">
        <v>19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122</v>
      </c>
      <c r="AU377" s="234" t="s">
        <v>79</v>
      </c>
      <c r="AV377" s="13" t="s">
        <v>77</v>
      </c>
      <c r="AW377" s="13" t="s">
        <v>31</v>
      </c>
      <c r="AX377" s="13" t="s">
        <v>69</v>
      </c>
      <c r="AY377" s="234" t="s">
        <v>111</v>
      </c>
    </row>
    <row r="378" s="14" customFormat="1">
      <c r="A378" s="14"/>
      <c r="B378" s="235"/>
      <c r="C378" s="236"/>
      <c r="D378" s="226" t="s">
        <v>122</v>
      </c>
      <c r="E378" s="237" t="s">
        <v>19</v>
      </c>
      <c r="F378" s="238" t="s">
        <v>540</v>
      </c>
      <c r="G378" s="236"/>
      <c r="H378" s="239">
        <v>4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122</v>
      </c>
      <c r="AU378" s="245" t="s">
        <v>79</v>
      </c>
      <c r="AV378" s="14" t="s">
        <v>79</v>
      </c>
      <c r="AW378" s="14" t="s">
        <v>31</v>
      </c>
      <c r="AX378" s="14" t="s">
        <v>77</v>
      </c>
      <c r="AY378" s="245" t="s">
        <v>111</v>
      </c>
    </row>
    <row r="379" s="12" customFormat="1" ht="22.8" customHeight="1">
      <c r="A379" s="12"/>
      <c r="B379" s="190"/>
      <c r="C379" s="191"/>
      <c r="D379" s="192" t="s">
        <v>68</v>
      </c>
      <c r="E379" s="204" t="s">
        <v>665</v>
      </c>
      <c r="F379" s="204" t="s">
        <v>666</v>
      </c>
      <c r="G379" s="191"/>
      <c r="H379" s="191"/>
      <c r="I379" s="194"/>
      <c r="J379" s="205">
        <f>BK379</f>
        <v>0</v>
      </c>
      <c r="K379" s="191"/>
      <c r="L379" s="196"/>
      <c r="M379" s="197"/>
      <c r="N379" s="198"/>
      <c r="O379" s="198"/>
      <c r="P379" s="199">
        <f>SUM(P380:P416)</f>
        <v>0</v>
      </c>
      <c r="Q379" s="198"/>
      <c r="R379" s="199">
        <f>SUM(R380:R416)</f>
        <v>0</v>
      </c>
      <c r="S379" s="198"/>
      <c r="T379" s="200">
        <f>SUM(T380:T416)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77</v>
      </c>
      <c r="AT379" s="202" t="s">
        <v>68</v>
      </c>
      <c r="AU379" s="202" t="s">
        <v>77</v>
      </c>
      <c r="AY379" s="201" t="s">
        <v>111</v>
      </c>
      <c r="BK379" s="203">
        <f>SUM(BK380:BK416)</f>
        <v>0</v>
      </c>
    </row>
    <row r="380" s="2" customFormat="1" ht="24.15" customHeight="1">
      <c r="A380" s="40"/>
      <c r="B380" s="41"/>
      <c r="C380" s="206" t="s">
        <v>667</v>
      </c>
      <c r="D380" s="206" t="s">
        <v>113</v>
      </c>
      <c r="E380" s="207" t="s">
        <v>668</v>
      </c>
      <c r="F380" s="208" t="s">
        <v>669</v>
      </c>
      <c r="G380" s="209" t="s">
        <v>211</v>
      </c>
      <c r="H380" s="210">
        <v>3490.48</v>
      </c>
      <c r="I380" s="211"/>
      <c r="J380" s="212">
        <f>ROUND(I380*H380,2)</f>
        <v>0</v>
      </c>
      <c r="K380" s="208" t="s">
        <v>117</v>
      </c>
      <c r="L380" s="46"/>
      <c r="M380" s="213" t="s">
        <v>19</v>
      </c>
      <c r="N380" s="214" t="s">
        <v>40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118</v>
      </c>
      <c r="AT380" s="217" t="s">
        <v>113</v>
      </c>
      <c r="AU380" s="217" t="s">
        <v>79</v>
      </c>
      <c r="AY380" s="19" t="s">
        <v>111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77</v>
      </c>
      <c r="BK380" s="218">
        <f>ROUND(I380*H380,2)</f>
        <v>0</v>
      </c>
      <c r="BL380" s="19" t="s">
        <v>118</v>
      </c>
      <c r="BM380" s="217" t="s">
        <v>670</v>
      </c>
    </row>
    <row r="381" s="2" customFormat="1">
      <c r="A381" s="40"/>
      <c r="B381" s="41"/>
      <c r="C381" s="42"/>
      <c r="D381" s="219" t="s">
        <v>120</v>
      </c>
      <c r="E381" s="42"/>
      <c r="F381" s="220" t="s">
        <v>671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120</v>
      </c>
      <c r="AU381" s="19" t="s">
        <v>79</v>
      </c>
    </row>
    <row r="382" s="13" customFormat="1">
      <c r="A382" s="13"/>
      <c r="B382" s="224"/>
      <c r="C382" s="225"/>
      <c r="D382" s="226" t="s">
        <v>122</v>
      </c>
      <c r="E382" s="227" t="s">
        <v>19</v>
      </c>
      <c r="F382" s="228" t="s">
        <v>672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122</v>
      </c>
      <c r="AU382" s="234" t="s">
        <v>79</v>
      </c>
      <c r="AV382" s="13" t="s">
        <v>77</v>
      </c>
      <c r="AW382" s="13" t="s">
        <v>31</v>
      </c>
      <c r="AX382" s="13" t="s">
        <v>69</v>
      </c>
      <c r="AY382" s="234" t="s">
        <v>111</v>
      </c>
    </row>
    <row r="383" s="14" customFormat="1">
      <c r="A383" s="14"/>
      <c r="B383" s="235"/>
      <c r="C383" s="236"/>
      <c r="D383" s="226" t="s">
        <v>122</v>
      </c>
      <c r="E383" s="237" t="s">
        <v>19</v>
      </c>
      <c r="F383" s="238" t="s">
        <v>673</v>
      </c>
      <c r="G383" s="236"/>
      <c r="H383" s="239">
        <v>3490.48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122</v>
      </c>
      <c r="AU383" s="245" t="s">
        <v>79</v>
      </c>
      <c r="AV383" s="14" t="s">
        <v>79</v>
      </c>
      <c r="AW383" s="14" t="s">
        <v>31</v>
      </c>
      <c r="AX383" s="14" t="s">
        <v>77</v>
      </c>
      <c r="AY383" s="245" t="s">
        <v>111</v>
      </c>
    </row>
    <row r="384" s="2" customFormat="1" ht="24.15" customHeight="1">
      <c r="A384" s="40"/>
      <c r="B384" s="41"/>
      <c r="C384" s="206" t="s">
        <v>674</v>
      </c>
      <c r="D384" s="206" t="s">
        <v>113</v>
      </c>
      <c r="E384" s="207" t="s">
        <v>675</v>
      </c>
      <c r="F384" s="208" t="s">
        <v>676</v>
      </c>
      <c r="G384" s="209" t="s">
        <v>211</v>
      </c>
      <c r="H384" s="210">
        <v>31414.32</v>
      </c>
      <c r="I384" s="211"/>
      <c r="J384" s="212">
        <f>ROUND(I384*H384,2)</f>
        <v>0</v>
      </c>
      <c r="K384" s="208" t="s">
        <v>117</v>
      </c>
      <c r="L384" s="46"/>
      <c r="M384" s="213" t="s">
        <v>19</v>
      </c>
      <c r="N384" s="214" t="s">
        <v>40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118</v>
      </c>
      <c r="AT384" s="217" t="s">
        <v>113</v>
      </c>
      <c r="AU384" s="217" t="s">
        <v>79</v>
      </c>
      <c r="AY384" s="19" t="s">
        <v>111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77</v>
      </c>
      <c r="BK384" s="218">
        <f>ROUND(I384*H384,2)</f>
        <v>0</v>
      </c>
      <c r="BL384" s="19" t="s">
        <v>118</v>
      </c>
      <c r="BM384" s="217" t="s">
        <v>677</v>
      </c>
    </row>
    <row r="385" s="2" customFormat="1">
      <c r="A385" s="40"/>
      <c r="B385" s="41"/>
      <c r="C385" s="42"/>
      <c r="D385" s="219" t="s">
        <v>120</v>
      </c>
      <c r="E385" s="42"/>
      <c r="F385" s="220" t="s">
        <v>678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120</v>
      </c>
      <c r="AU385" s="19" t="s">
        <v>79</v>
      </c>
    </row>
    <row r="386" s="13" customFormat="1">
      <c r="A386" s="13"/>
      <c r="B386" s="224"/>
      <c r="C386" s="225"/>
      <c r="D386" s="226" t="s">
        <v>122</v>
      </c>
      <c r="E386" s="227" t="s">
        <v>19</v>
      </c>
      <c r="F386" s="228" t="s">
        <v>679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122</v>
      </c>
      <c r="AU386" s="234" t="s">
        <v>79</v>
      </c>
      <c r="AV386" s="13" t="s">
        <v>77</v>
      </c>
      <c r="AW386" s="13" t="s">
        <v>31</v>
      </c>
      <c r="AX386" s="13" t="s">
        <v>69</v>
      </c>
      <c r="AY386" s="234" t="s">
        <v>111</v>
      </c>
    </row>
    <row r="387" s="14" customFormat="1">
      <c r="A387" s="14"/>
      <c r="B387" s="235"/>
      <c r="C387" s="236"/>
      <c r="D387" s="226" t="s">
        <v>122</v>
      </c>
      <c r="E387" s="237" t="s">
        <v>19</v>
      </c>
      <c r="F387" s="238" t="s">
        <v>680</v>
      </c>
      <c r="G387" s="236"/>
      <c r="H387" s="239">
        <v>31414.32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122</v>
      </c>
      <c r="AU387" s="245" t="s">
        <v>79</v>
      </c>
      <c r="AV387" s="14" t="s">
        <v>79</v>
      </c>
      <c r="AW387" s="14" t="s">
        <v>31</v>
      </c>
      <c r="AX387" s="14" t="s">
        <v>77</v>
      </c>
      <c r="AY387" s="245" t="s">
        <v>111</v>
      </c>
    </row>
    <row r="388" s="2" customFormat="1" ht="24.15" customHeight="1">
      <c r="A388" s="40"/>
      <c r="B388" s="41"/>
      <c r="C388" s="206" t="s">
        <v>681</v>
      </c>
      <c r="D388" s="206" t="s">
        <v>113</v>
      </c>
      <c r="E388" s="207" t="s">
        <v>682</v>
      </c>
      <c r="F388" s="208" t="s">
        <v>683</v>
      </c>
      <c r="G388" s="209" t="s">
        <v>211</v>
      </c>
      <c r="H388" s="210">
        <v>14.039999999999999</v>
      </c>
      <c r="I388" s="211"/>
      <c r="J388" s="212">
        <f>ROUND(I388*H388,2)</f>
        <v>0</v>
      </c>
      <c r="K388" s="208" t="s">
        <v>117</v>
      </c>
      <c r="L388" s="46"/>
      <c r="M388" s="213" t="s">
        <v>19</v>
      </c>
      <c r="N388" s="214" t="s">
        <v>40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118</v>
      </c>
      <c r="AT388" s="217" t="s">
        <v>113</v>
      </c>
      <c r="AU388" s="217" t="s">
        <v>79</v>
      </c>
      <c r="AY388" s="19" t="s">
        <v>111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77</v>
      </c>
      <c r="BK388" s="218">
        <f>ROUND(I388*H388,2)</f>
        <v>0</v>
      </c>
      <c r="BL388" s="19" t="s">
        <v>118</v>
      </c>
      <c r="BM388" s="217" t="s">
        <v>684</v>
      </c>
    </row>
    <row r="389" s="2" customFormat="1">
      <c r="A389" s="40"/>
      <c r="B389" s="41"/>
      <c r="C389" s="42"/>
      <c r="D389" s="219" t="s">
        <v>120</v>
      </c>
      <c r="E389" s="42"/>
      <c r="F389" s="220" t="s">
        <v>685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120</v>
      </c>
      <c r="AU389" s="19" t="s">
        <v>79</v>
      </c>
    </row>
    <row r="390" s="13" customFormat="1">
      <c r="A390" s="13"/>
      <c r="B390" s="224"/>
      <c r="C390" s="225"/>
      <c r="D390" s="226" t="s">
        <v>122</v>
      </c>
      <c r="E390" s="227" t="s">
        <v>19</v>
      </c>
      <c r="F390" s="228" t="s">
        <v>686</v>
      </c>
      <c r="G390" s="225"/>
      <c r="H390" s="227" t="s">
        <v>19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122</v>
      </c>
      <c r="AU390" s="234" t="s">
        <v>79</v>
      </c>
      <c r="AV390" s="13" t="s">
        <v>77</v>
      </c>
      <c r="AW390" s="13" t="s">
        <v>31</v>
      </c>
      <c r="AX390" s="13" t="s">
        <v>69</v>
      </c>
      <c r="AY390" s="234" t="s">
        <v>111</v>
      </c>
    </row>
    <row r="391" s="14" customFormat="1">
      <c r="A391" s="14"/>
      <c r="B391" s="235"/>
      <c r="C391" s="236"/>
      <c r="D391" s="226" t="s">
        <v>122</v>
      </c>
      <c r="E391" s="237" t="s">
        <v>19</v>
      </c>
      <c r="F391" s="238" t="s">
        <v>687</v>
      </c>
      <c r="G391" s="236"/>
      <c r="H391" s="239">
        <v>14.039999999999999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122</v>
      </c>
      <c r="AU391" s="245" t="s">
        <v>79</v>
      </c>
      <c r="AV391" s="14" t="s">
        <v>79</v>
      </c>
      <c r="AW391" s="14" t="s">
        <v>31</v>
      </c>
      <c r="AX391" s="14" t="s">
        <v>77</v>
      </c>
      <c r="AY391" s="245" t="s">
        <v>111</v>
      </c>
    </row>
    <row r="392" s="2" customFormat="1" ht="24.15" customHeight="1">
      <c r="A392" s="40"/>
      <c r="B392" s="41"/>
      <c r="C392" s="206" t="s">
        <v>688</v>
      </c>
      <c r="D392" s="206" t="s">
        <v>113</v>
      </c>
      <c r="E392" s="207" t="s">
        <v>689</v>
      </c>
      <c r="F392" s="208" t="s">
        <v>676</v>
      </c>
      <c r="G392" s="209" t="s">
        <v>211</v>
      </c>
      <c r="H392" s="210">
        <v>126.36</v>
      </c>
      <c r="I392" s="211"/>
      <c r="J392" s="212">
        <f>ROUND(I392*H392,2)</f>
        <v>0</v>
      </c>
      <c r="K392" s="208" t="s">
        <v>117</v>
      </c>
      <c r="L392" s="46"/>
      <c r="M392" s="213" t="s">
        <v>19</v>
      </c>
      <c r="N392" s="214" t="s">
        <v>40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118</v>
      </c>
      <c r="AT392" s="217" t="s">
        <v>113</v>
      </c>
      <c r="AU392" s="217" t="s">
        <v>79</v>
      </c>
      <c r="AY392" s="19" t="s">
        <v>111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77</v>
      </c>
      <c r="BK392" s="218">
        <f>ROUND(I392*H392,2)</f>
        <v>0</v>
      </c>
      <c r="BL392" s="19" t="s">
        <v>118</v>
      </c>
      <c r="BM392" s="217" t="s">
        <v>690</v>
      </c>
    </row>
    <row r="393" s="2" customFormat="1">
      <c r="A393" s="40"/>
      <c r="B393" s="41"/>
      <c r="C393" s="42"/>
      <c r="D393" s="219" t="s">
        <v>120</v>
      </c>
      <c r="E393" s="42"/>
      <c r="F393" s="220" t="s">
        <v>691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120</v>
      </c>
      <c r="AU393" s="19" t="s">
        <v>79</v>
      </c>
    </row>
    <row r="394" s="13" customFormat="1">
      <c r="A394" s="13"/>
      <c r="B394" s="224"/>
      <c r="C394" s="225"/>
      <c r="D394" s="226" t="s">
        <v>122</v>
      </c>
      <c r="E394" s="227" t="s">
        <v>19</v>
      </c>
      <c r="F394" s="228" t="s">
        <v>692</v>
      </c>
      <c r="G394" s="225"/>
      <c r="H394" s="227" t="s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122</v>
      </c>
      <c r="AU394" s="234" t="s">
        <v>79</v>
      </c>
      <c r="AV394" s="13" t="s">
        <v>77</v>
      </c>
      <c r="AW394" s="13" t="s">
        <v>31</v>
      </c>
      <c r="AX394" s="13" t="s">
        <v>69</v>
      </c>
      <c r="AY394" s="234" t="s">
        <v>111</v>
      </c>
    </row>
    <row r="395" s="14" customFormat="1">
      <c r="A395" s="14"/>
      <c r="B395" s="235"/>
      <c r="C395" s="236"/>
      <c r="D395" s="226" t="s">
        <v>122</v>
      </c>
      <c r="E395" s="237" t="s">
        <v>19</v>
      </c>
      <c r="F395" s="238" t="s">
        <v>693</v>
      </c>
      <c r="G395" s="236"/>
      <c r="H395" s="239">
        <v>126.36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122</v>
      </c>
      <c r="AU395" s="245" t="s">
        <v>79</v>
      </c>
      <c r="AV395" s="14" t="s">
        <v>79</v>
      </c>
      <c r="AW395" s="14" t="s">
        <v>31</v>
      </c>
      <c r="AX395" s="14" t="s">
        <v>77</v>
      </c>
      <c r="AY395" s="245" t="s">
        <v>111</v>
      </c>
    </row>
    <row r="396" s="2" customFormat="1" ht="24.15" customHeight="1">
      <c r="A396" s="40"/>
      <c r="B396" s="41"/>
      <c r="C396" s="206" t="s">
        <v>694</v>
      </c>
      <c r="D396" s="206" t="s">
        <v>113</v>
      </c>
      <c r="E396" s="207" t="s">
        <v>695</v>
      </c>
      <c r="F396" s="208" t="s">
        <v>696</v>
      </c>
      <c r="G396" s="209" t="s">
        <v>211</v>
      </c>
      <c r="H396" s="210">
        <v>19.719999999999999</v>
      </c>
      <c r="I396" s="211"/>
      <c r="J396" s="212">
        <f>ROUND(I396*H396,2)</f>
        <v>0</v>
      </c>
      <c r="K396" s="208" t="s">
        <v>117</v>
      </c>
      <c r="L396" s="46"/>
      <c r="M396" s="213" t="s">
        <v>19</v>
      </c>
      <c r="N396" s="214" t="s">
        <v>40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118</v>
      </c>
      <c r="AT396" s="217" t="s">
        <v>113</v>
      </c>
      <c r="AU396" s="217" t="s">
        <v>79</v>
      </c>
      <c r="AY396" s="19" t="s">
        <v>111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77</v>
      </c>
      <c r="BK396" s="218">
        <f>ROUND(I396*H396,2)</f>
        <v>0</v>
      </c>
      <c r="BL396" s="19" t="s">
        <v>118</v>
      </c>
      <c r="BM396" s="217" t="s">
        <v>697</v>
      </c>
    </row>
    <row r="397" s="2" customFormat="1">
      <c r="A397" s="40"/>
      <c r="B397" s="41"/>
      <c r="C397" s="42"/>
      <c r="D397" s="219" t="s">
        <v>120</v>
      </c>
      <c r="E397" s="42"/>
      <c r="F397" s="220" t="s">
        <v>698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120</v>
      </c>
      <c r="AU397" s="19" t="s">
        <v>79</v>
      </c>
    </row>
    <row r="398" s="14" customFormat="1">
      <c r="A398" s="14"/>
      <c r="B398" s="235"/>
      <c r="C398" s="236"/>
      <c r="D398" s="226" t="s">
        <v>122</v>
      </c>
      <c r="E398" s="237" t="s">
        <v>19</v>
      </c>
      <c r="F398" s="238" t="s">
        <v>699</v>
      </c>
      <c r="G398" s="236"/>
      <c r="H398" s="239">
        <v>15.4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122</v>
      </c>
      <c r="AU398" s="245" t="s">
        <v>79</v>
      </c>
      <c r="AV398" s="14" t="s">
        <v>79</v>
      </c>
      <c r="AW398" s="14" t="s">
        <v>31</v>
      </c>
      <c r="AX398" s="14" t="s">
        <v>69</v>
      </c>
      <c r="AY398" s="245" t="s">
        <v>111</v>
      </c>
    </row>
    <row r="399" s="14" customFormat="1">
      <c r="A399" s="14"/>
      <c r="B399" s="235"/>
      <c r="C399" s="236"/>
      <c r="D399" s="226" t="s">
        <v>122</v>
      </c>
      <c r="E399" s="237" t="s">
        <v>19</v>
      </c>
      <c r="F399" s="238" t="s">
        <v>700</v>
      </c>
      <c r="G399" s="236"/>
      <c r="H399" s="239">
        <v>4.3200000000000003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122</v>
      </c>
      <c r="AU399" s="245" t="s">
        <v>79</v>
      </c>
      <c r="AV399" s="14" t="s">
        <v>79</v>
      </c>
      <c r="AW399" s="14" t="s">
        <v>31</v>
      </c>
      <c r="AX399" s="14" t="s">
        <v>69</v>
      </c>
      <c r="AY399" s="245" t="s">
        <v>111</v>
      </c>
    </row>
    <row r="400" s="15" customFormat="1">
      <c r="A400" s="15"/>
      <c r="B400" s="250"/>
      <c r="C400" s="251"/>
      <c r="D400" s="226" t="s">
        <v>122</v>
      </c>
      <c r="E400" s="252" t="s">
        <v>19</v>
      </c>
      <c r="F400" s="253" t="s">
        <v>237</v>
      </c>
      <c r="G400" s="251"/>
      <c r="H400" s="254">
        <v>19.719999999999999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0" t="s">
        <v>122</v>
      </c>
      <c r="AU400" s="260" t="s">
        <v>79</v>
      </c>
      <c r="AV400" s="15" t="s">
        <v>118</v>
      </c>
      <c r="AW400" s="15" t="s">
        <v>31</v>
      </c>
      <c r="AX400" s="15" t="s">
        <v>77</v>
      </c>
      <c r="AY400" s="260" t="s">
        <v>111</v>
      </c>
    </row>
    <row r="401" s="2" customFormat="1" ht="24.15" customHeight="1">
      <c r="A401" s="40"/>
      <c r="B401" s="41"/>
      <c r="C401" s="206" t="s">
        <v>701</v>
      </c>
      <c r="D401" s="206" t="s">
        <v>113</v>
      </c>
      <c r="E401" s="207" t="s">
        <v>702</v>
      </c>
      <c r="F401" s="208" t="s">
        <v>703</v>
      </c>
      <c r="G401" s="209" t="s">
        <v>211</v>
      </c>
      <c r="H401" s="210">
        <v>177.47999999999999</v>
      </c>
      <c r="I401" s="211"/>
      <c r="J401" s="212">
        <f>ROUND(I401*H401,2)</f>
        <v>0</v>
      </c>
      <c r="K401" s="208" t="s">
        <v>117</v>
      </c>
      <c r="L401" s="46"/>
      <c r="M401" s="213" t="s">
        <v>19</v>
      </c>
      <c r="N401" s="214" t="s">
        <v>40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118</v>
      </c>
      <c r="AT401" s="217" t="s">
        <v>113</v>
      </c>
      <c r="AU401" s="217" t="s">
        <v>79</v>
      </c>
      <c r="AY401" s="19" t="s">
        <v>111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77</v>
      </c>
      <c r="BK401" s="218">
        <f>ROUND(I401*H401,2)</f>
        <v>0</v>
      </c>
      <c r="BL401" s="19" t="s">
        <v>118</v>
      </c>
      <c r="BM401" s="217" t="s">
        <v>704</v>
      </c>
    </row>
    <row r="402" s="2" customFormat="1">
      <c r="A402" s="40"/>
      <c r="B402" s="41"/>
      <c r="C402" s="42"/>
      <c r="D402" s="219" t="s">
        <v>120</v>
      </c>
      <c r="E402" s="42"/>
      <c r="F402" s="220" t="s">
        <v>705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120</v>
      </c>
      <c r="AU402" s="19" t="s">
        <v>79</v>
      </c>
    </row>
    <row r="403" s="13" customFormat="1">
      <c r="A403" s="13"/>
      <c r="B403" s="224"/>
      <c r="C403" s="225"/>
      <c r="D403" s="226" t="s">
        <v>122</v>
      </c>
      <c r="E403" s="227" t="s">
        <v>19</v>
      </c>
      <c r="F403" s="228" t="s">
        <v>692</v>
      </c>
      <c r="G403" s="225"/>
      <c r="H403" s="227" t="s">
        <v>19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122</v>
      </c>
      <c r="AU403" s="234" t="s">
        <v>79</v>
      </c>
      <c r="AV403" s="13" t="s">
        <v>77</v>
      </c>
      <c r="AW403" s="13" t="s">
        <v>31</v>
      </c>
      <c r="AX403" s="13" t="s">
        <v>69</v>
      </c>
      <c r="AY403" s="234" t="s">
        <v>111</v>
      </c>
    </row>
    <row r="404" s="14" customFormat="1">
      <c r="A404" s="14"/>
      <c r="B404" s="235"/>
      <c r="C404" s="236"/>
      <c r="D404" s="226" t="s">
        <v>122</v>
      </c>
      <c r="E404" s="237" t="s">
        <v>19</v>
      </c>
      <c r="F404" s="238" t="s">
        <v>706</v>
      </c>
      <c r="G404" s="236"/>
      <c r="H404" s="239">
        <v>177.47999999999999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122</v>
      </c>
      <c r="AU404" s="245" t="s">
        <v>79</v>
      </c>
      <c r="AV404" s="14" t="s">
        <v>79</v>
      </c>
      <c r="AW404" s="14" t="s">
        <v>31</v>
      </c>
      <c r="AX404" s="14" t="s">
        <v>77</v>
      </c>
      <c r="AY404" s="245" t="s">
        <v>111</v>
      </c>
    </row>
    <row r="405" s="2" customFormat="1" ht="24.15" customHeight="1">
      <c r="A405" s="40"/>
      <c r="B405" s="41"/>
      <c r="C405" s="206" t="s">
        <v>707</v>
      </c>
      <c r="D405" s="206" t="s">
        <v>113</v>
      </c>
      <c r="E405" s="207" t="s">
        <v>708</v>
      </c>
      <c r="F405" s="208" t="s">
        <v>709</v>
      </c>
      <c r="G405" s="209" t="s">
        <v>211</v>
      </c>
      <c r="H405" s="210">
        <v>15.4</v>
      </c>
      <c r="I405" s="211"/>
      <c r="J405" s="212">
        <f>ROUND(I405*H405,2)</f>
        <v>0</v>
      </c>
      <c r="K405" s="208" t="s">
        <v>117</v>
      </c>
      <c r="L405" s="46"/>
      <c r="M405" s="213" t="s">
        <v>19</v>
      </c>
      <c r="N405" s="214" t="s">
        <v>40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118</v>
      </c>
      <c r="AT405" s="217" t="s">
        <v>113</v>
      </c>
      <c r="AU405" s="217" t="s">
        <v>79</v>
      </c>
      <c r="AY405" s="19" t="s">
        <v>111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77</v>
      </c>
      <c r="BK405" s="218">
        <f>ROUND(I405*H405,2)</f>
        <v>0</v>
      </c>
      <c r="BL405" s="19" t="s">
        <v>118</v>
      </c>
      <c r="BM405" s="217" t="s">
        <v>710</v>
      </c>
    </row>
    <row r="406" s="2" customFormat="1">
      <c r="A406" s="40"/>
      <c r="B406" s="41"/>
      <c r="C406" s="42"/>
      <c r="D406" s="219" t="s">
        <v>120</v>
      </c>
      <c r="E406" s="42"/>
      <c r="F406" s="220" t="s">
        <v>711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120</v>
      </c>
      <c r="AU406" s="19" t="s">
        <v>79</v>
      </c>
    </row>
    <row r="407" s="14" customFormat="1">
      <c r="A407" s="14"/>
      <c r="B407" s="235"/>
      <c r="C407" s="236"/>
      <c r="D407" s="226" t="s">
        <v>122</v>
      </c>
      <c r="E407" s="237" t="s">
        <v>19</v>
      </c>
      <c r="F407" s="238" t="s">
        <v>699</v>
      </c>
      <c r="G407" s="236"/>
      <c r="H407" s="239">
        <v>15.4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122</v>
      </c>
      <c r="AU407" s="245" t="s">
        <v>79</v>
      </c>
      <c r="AV407" s="14" t="s">
        <v>79</v>
      </c>
      <c r="AW407" s="14" t="s">
        <v>31</v>
      </c>
      <c r="AX407" s="14" t="s">
        <v>77</v>
      </c>
      <c r="AY407" s="245" t="s">
        <v>111</v>
      </c>
    </row>
    <row r="408" s="2" customFormat="1" ht="24.15" customHeight="1">
      <c r="A408" s="40"/>
      <c r="B408" s="41"/>
      <c r="C408" s="206" t="s">
        <v>712</v>
      </c>
      <c r="D408" s="206" t="s">
        <v>113</v>
      </c>
      <c r="E408" s="207" t="s">
        <v>713</v>
      </c>
      <c r="F408" s="208" t="s">
        <v>714</v>
      </c>
      <c r="G408" s="209" t="s">
        <v>211</v>
      </c>
      <c r="H408" s="210">
        <v>18.359999999999999</v>
      </c>
      <c r="I408" s="211"/>
      <c r="J408" s="212">
        <f>ROUND(I408*H408,2)</f>
        <v>0</v>
      </c>
      <c r="K408" s="208" t="s">
        <v>117</v>
      </c>
      <c r="L408" s="46"/>
      <c r="M408" s="213" t="s">
        <v>19</v>
      </c>
      <c r="N408" s="214" t="s">
        <v>40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118</v>
      </c>
      <c r="AT408" s="217" t="s">
        <v>113</v>
      </c>
      <c r="AU408" s="217" t="s">
        <v>79</v>
      </c>
      <c r="AY408" s="19" t="s">
        <v>111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77</v>
      </c>
      <c r="BK408" s="218">
        <f>ROUND(I408*H408,2)</f>
        <v>0</v>
      </c>
      <c r="BL408" s="19" t="s">
        <v>118</v>
      </c>
      <c r="BM408" s="217" t="s">
        <v>715</v>
      </c>
    </row>
    <row r="409" s="2" customFormat="1">
      <c r="A409" s="40"/>
      <c r="B409" s="41"/>
      <c r="C409" s="42"/>
      <c r="D409" s="219" t="s">
        <v>120</v>
      </c>
      <c r="E409" s="42"/>
      <c r="F409" s="220" t="s">
        <v>716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120</v>
      </c>
      <c r="AU409" s="19" t="s">
        <v>79</v>
      </c>
    </row>
    <row r="410" s="14" customFormat="1">
      <c r="A410" s="14"/>
      <c r="B410" s="235"/>
      <c r="C410" s="236"/>
      <c r="D410" s="226" t="s">
        <v>122</v>
      </c>
      <c r="E410" s="237" t="s">
        <v>19</v>
      </c>
      <c r="F410" s="238" t="s">
        <v>700</v>
      </c>
      <c r="G410" s="236"/>
      <c r="H410" s="239">
        <v>4.3200000000000003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122</v>
      </c>
      <c r="AU410" s="245" t="s">
        <v>79</v>
      </c>
      <c r="AV410" s="14" t="s">
        <v>79</v>
      </c>
      <c r="AW410" s="14" t="s">
        <v>31</v>
      </c>
      <c r="AX410" s="14" t="s">
        <v>69</v>
      </c>
      <c r="AY410" s="245" t="s">
        <v>111</v>
      </c>
    </row>
    <row r="411" s="14" customFormat="1">
      <c r="A411" s="14"/>
      <c r="B411" s="235"/>
      <c r="C411" s="236"/>
      <c r="D411" s="226" t="s">
        <v>122</v>
      </c>
      <c r="E411" s="237" t="s">
        <v>19</v>
      </c>
      <c r="F411" s="238" t="s">
        <v>717</v>
      </c>
      <c r="G411" s="236"/>
      <c r="H411" s="239">
        <v>14.039999999999999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122</v>
      </c>
      <c r="AU411" s="245" t="s">
        <v>79</v>
      </c>
      <c r="AV411" s="14" t="s">
        <v>79</v>
      </c>
      <c r="AW411" s="14" t="s">
        <v>31</v>
      </c>
      <c r="AX411" s="14" t="s">
        <v>69</v>
      </c>
      <c r="AY411" s="245" t="s">
        <v>111</v>
      </c>
    </row>
    <row r="412" s="15" customFormat="1">
      <c r="A412" s="15"/>
      <c r="B412" s="250"/>
      <c r="C412" s="251"/>
      <c r="D412" s="226" t="s">
        <v>122</v>
      </c>
      <c r="E412" s="252" t="s">
        <v>19</v>
      </c>
      <c r="F412" s="253" t="s">
        <v>237</v>
      </c>
      <c r="G412" s="251"/>
      <c r="H412" s="254">
        <v>18.359999999999999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0" t="s">
        <v>122</v>
      </c>
      <c r="AU412" s="260" t="s">
        <v>79</v>
      </c>
      <c r="AV412" s="15" t="s">
        <v>118</v>
      </c>
      <c r="AW412" s="15" t="s">
        <v>31</v>
      </c>
      <c r="AX412" s="15" t="s">
        <v>77</v>
      </c>
      <c r="AY412" s="260" t="s">
        <v>111</v>
      </c>
    </row>
    <row r="413" s="2" customFormat="1" ht="24.15" customHeight="1">
      <c r="A413" s="40"/>
      <c r="B413" s="41"/>
      <c r="C413" s="206" t="s">
        <v>718</v>
      </c>
      <c r="D413" s="206" t="s">
        <v>113</v>
      </c>
      <c r="E413" s="207" t="s">
        <v>719</v>
      </c>
      <c r="F413" s="208" t="s">
        <v>325</v>
      </c>
      <c r="G413" s="209" t="s">
        <v>211</v>
      </c>
      <c r="H413" s="210">
        <v>3490.48</v>
      </c>
      <c r="I413" s="211"/>
      <c r="J413" s="212">
        <f>ROUND(I413*H413,2)</f>
        <v>0</v>
      </c>
      <c r="K413" s="208" t="s">
        <v>117</v>
      </c>
      <c r="L413" s="46"/>
      <c r="M413" s="213" t="s">
        <v>19</v>
      </c>
      <c r="N413" s="214" t="s">
        <v>40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118</v>
      </c>
      <c r="AT413" s="217" t="s">
        <v>113</v>
      </c>
      <c r="AU413" s="217" t="s">
        <v>79</v>
      </c>
      <c r="AY413" s="19" t="s">
        <v>111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77</v>
      </c>
      <c r="BK413" s="218">
        <f>ROUND(I413*H413,2)</f>
        <v>0</v>
      </c>
      <c r="BL413" s="19" t="s">
        <v>118</v>
      </c>
      <c r="BM413" s="217" t="s">
        <v>720</v>
      </c>
    </row>
    <row r="414" s="2" customFormat="1">
      <c r="A414" s="40"/>
      <c r="B414" s="41"/>
      <c r="C414" s="42"/>
      <c r="D414" s="219" t="s">
        <v>120</v>
      </c>
      <c r="E414" s="42"/>
      <c r="F414" s="220" t="s">
        <v>721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120</v>
      </c>
      <c r="AU414" s="19" t="s">
        <v>79</v>
      </c>
    </row>
    <row r="415" s="13" customFormat="1">
      <c r="A415" s="13"/>
      <c r="B415" s="224"/>
      <c r="C415" s="225"/>
      <c r="D415" s="226" t="s">
        <v>122</v>
      </c>
      <c r="E415" s="227" t="s">
        <v>19</v>
      </c>
      <c r="F415" s="228" t="s">
        <v>722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122</v>
      </c>
      <c r="AU415" s="234" t="s">
        <v>79</v>
      </c>
      <c r="AV415" s="13" t="s">
        <v>77</v>
      </c>
      <c r="AW415" s="13" t="s">
        <v>31</v>
      </c>
      <c r="AX415" s="13" t="s">
        <v>69</v>
      </c>
      <c r="AY415" s="234" t="s">
        <v>111</v>
      </c>
    </row>
    <row r="416" s="14" customFormat="1">
      <c r="A416" s="14"/>
      <c r="B416" s="235"/>
      <c r="C416" s="236"/>
      <c r="D416" s="226" t="s">
        <v>122</v>
      </c>
      <c r="E416" s="237" t="s">
        <v>19</v>
      </c>
      <c r="F416" s="238" t="s">
        <v>723</v>
      </c>
      <c r="G416" s="236"/>
      <c r="H416" s="239">
        <v>3490.48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122</v>
      </c>
      <c r="AU416" s="245" t="s">
        <v>79</v>
      </c>
      <c r="AV416" s="14" t="s">
        <v>79</v>
      </c>
      <c r="AW416" s="14" t="s">
        <v>31</v>
      </c>
      <c r="AX416" s="14" t="s">
        <v>77</v>
      </c>
      <c r="AY416" s="245" t="s">
        <v>111</v>
      </c>
    </row>
    <row r="417" s="12" customFormat="1" ht="22.8" customHeight="1">
      <c r="A417" s="12"/>
      <c r="B417" s="190"/>
      <c r="C417" s="191"/>
      <c r="D417" s="192" t="s">
        <v>68</v>
      </c>
      <c r="E417" s="204" t="s">
        <v>206</v>
      </c>
      <c r="F417" s="204" t="s">
        <v>207</v>
      </c>
      <c r="G417" s="191"/>
      <c r="H417" s="191"/>
      <c r="I417" s="194"/>
      <c r="J417" s="205">
        <f>BK417</f>
        <v>0</v>
      </c>
      <c r="K417" s="191"/>
      <c r="L417" s="196"/>
      <c r="M417" s="197"/>
      <c r="N417" s="198"/>
      <c r="O417" s="198"/>
      <c r="P417" s="199">
        <f>SUM(P418:P419)</f>
        <v>0</v>
      </c>
      <c r="Q417" s="198"/>
      <c r="R417" s="199">
        <f>SUM(R418:R419)</f>
        <v>0</v>
      </c>
      <c r="S417" s="198"/>
      <c r="T417" s="200">
        <f>SUM(T418:T419)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1" t="s">
        <v>77</v>
      </c>
      <c r="AT417" s="202" t="s">
        <v>68</v>
      </c>
      <c r="AU417" s="202" t="s">
        <v>77</v>
      </c>
      <c r="AY417" s="201" t="s">
        <v>111</v>
      </c>
      <c r="BK417" s="203">
        <f>SUM(BK418:BK419)</f>
        <v>0</v>
      </c>
    </row>
    <row r="418" s="2" customFormat="1" ht="24.15" customHeight="1">
      <c r="A418" s="40"/>
      <c r="B418" s="41"/>
      <c r="C418" s="206" t="s">
        <v>724</v>
      </c>
      <c r="D418" s="206" t="s">
        <v>113</v>
      </c>
      <c r="E418" s="207" t="s">
        <v>209</v>
      </c>
      <c r="F418" s="208" t="s">
        <v>210</v>
      </c>
      <c r="G418" s="209" t="s">
        <v>211</v>
      </c>
      <c r="H418" s="210">
        <v>630.77999999999997</v>
      </c>
      <c r="I418" s="211"/>
      <c r="J418" s="212">
        <f>ROUND(I418*H418,2)</f>
        <v>0</v>
      </c>
      <c r="K418" s="208" t="s">
        <v>117</v>
      </c>
      <c r="L418" s="46"/>
      <c r="M418" s="213" t="s">
        <v>19</v>
      </c>
      <c r="N418" s="214" t="s">
        <v>40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118</v>
      </c>
      <c r="AT418" s="217" t="s">
        <v>113</v>
      </c>
      <c r="AU418" s="217" t="s">
        <v>79</v>
      </c>
      <c r="AY418" s="19" t="s">
        <v>111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77</v>
      </c>
      <c r="BK418" s="218">
        <f>ROUND(I418*H418,2)</f>
        <v>0</v>
      </c>
      <c r="BL418" s="19" t="s">
        <v>118</v>
      </c>
      <c r="BM418" s="217" t="s">
        <v>725</v>
      </c>
    </row>
    <row r="419" s="2" customFormat="1">
      <c r="A419" s="40"/>
      <c r="B419" s="41"/>
      <c r="C419" s="42"/>
      <c r="D419" s="219" t="s">
        <v>120</v>
      </c>
      <c r="E419" s="42"/>
      <c r="F419" s="220" t="s">
        <v>213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120</v>
      </c>
      <c r="AU419" s="19" t="s">
        <v>79</v>
      </c>
    </row>
    <row r="420" s="12" customFormat="1" ht="25.92" customHeight="1">
      <c r="A420" s="12"/>
      <c r="B420" s="190"/>
      <c r="C420" s="191"/>
      <c r="D420" s="192" t="s">
        <v>68</v>
      </c>
      <c r="E420" s="193" t="s">
        <v>726</v>
      </c>
      <c r="F420" s="193" t="s">
        <v>727</v>
      </c>
      <c r="G420" s="191"/>
      <c r="H420" s="191"/>
      <c r="I420" s="194"/>
      <c r="J420" s="195">
        <f>BK420</f>
        <v>0</v>
      </c>
      <c r="K420" s="191"/>
      <c r="L420" s="196"/>
      <c r="M420" s="197"/>
      <c r="N420" s="198"/>
      <c r="O420" s="198"/>
      <c r="P420" s="199">
        <f>P421</f>
        <v>0</v>
      </c>
      <c r="Q420" s="198"/>
      <c r="R420" s="199">
        <f>R421</f>
        <v>0.067000000000000004</v>
      </c>
      <c r="S420" s="198"/>
      <c r="T420" s="200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79</v>
      </c>
      <c r="AT420" s="202" t="s">
        <v>68</v>
      </c>
      <c r="AU420" s="202" t="s">
        <v>69</v>
      </c>
      <c r="AY420" s="201" t="s">
        <v>111</v>
      </c>
      <c r="BK420" s="203">
        <f>BK421</f>
        <v>0</v>
      </c>
    </row>
    <row r="421" s="12" customFormat="1" ht="22.8" customHeight="1">
      <c r="A421" s="12"/>
      <c r="B421" s="190"/>
      <c r="C421" s="191"/>
      <c r="D421" s="192" t="s">
        <v>68</v>
      </c>
      <c r="E421" s="204" t="s">
        <v>728</v>
      </c>
      <c r="F421" s="204" t="s">
        <v>729</v>
      </c>
      <c r="G421" s="191"/>
      <c r="H421" s="191"/>
      <c r="I421" s="194"/>
      <c r="J421" s="205">
        <f>BK421</f>
        <v>0</v>
      </c>
      <c r="K421" s="191"/>
      <c r="L421" s="196"/>
      <c r="M421" s="197"/>
      <c r="N421" s="198"/>
      <c r="O421" s="198"/>
      <c r="P421" s="199">
        <f>SUM(P422:P437)</f>
        <v>0</v>
      </c>
      <c r="Q421" s="198"/>
      <c r="R421" s="199">
        <f>SUM(R422:R437)</f>
        <v>0.067000000000000004</v>
      </c>
      <c r="S421" s="198"/>
      <c r="T421" s="200">
        <f>SUM(T422:T437)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1" t="s">
        <v>79</v>
      </c>
      <c r="AT421" s="202" t="s">
        <v>68</v>
      </c>
      <c r="AU421" s="202" t="s">
        <v>77</v>
      </c>
      <c r="AY421" s="201" t="s">
        <v>111</v>
      </c>
      <c r="BK421" s="203">
        <f>SUM(BK422:BK437)</f>
        <v>0</v>
      </c>
    </row>
    <row r="422" s="2" customFormat="1" ht="21.75" customHeight="1">
      <c r="A422" s="40"/>
      <c r="B422" s="41"/>
      <c r="C422" s="206" t="s">
        <v>730</v>
      </c>
      <c r="D422" s="206" t="s">
        <v>113</v>
      </c>
      <c r="E422" s="207" t="s">
        <v>731</v>
      </c>
      <c r="F422" s="208" t="s">
        <v>732</v>
      </c>
      <c r="G422" s="209" t="s">
        <v>116</v>
      </c>
      <c r="H422" s="210">
        <v>60.299999999999997</v>
      </c>
      <c r="I422" s="211"/>
      <c r="J422" s="212">
        <f>ROUND(I422*H422,2)</f>
        <v>0</v>
      </c>
      <c r="K422" s="208" t="s">
        <v>117</v>
      </c>
      <c r="L422" s="46"/>
      <c r="M422" s="213" t="s">
        <v>19</v>
      </c>
      <c r="N422" s="214" t="s">
        <v>40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208</v>
      </c>
      <c r="AT422" s="217" t="s">
        <v>113</v>
      </c>
      <c r="AU422" s="217" t="s">
        <v>79</v>
      </c>
      <c r="AY422" s="19" t="s">
        <v>111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77</v>
      </c>
      <c r="BK422" s="218">
        <f>ROUND(I422*H422,2)</f>
        <v>0</v>
      </c>
      <c r="BL422" s="19" t="s">
        <v>208</v>
      </c>
      <c r="BM422" s="217" t="s">
        <v>733</v>
      </c>
    </row>
    <row r="423" s="2" customFormat="1">
      <c r="A423" s="40"/>
      <c r="B423" s="41"/>
      <c r="C423" s="42"/>
      <c r="D423" s="219" t="s">
        <v>120</v>
      </c>
      <c r="E423" s="42"/>
      <c r="F423" s="220" t="s">
        <v>734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120</v>
      </c>
      <c r="AU423" s="19" t="s">
        <v>79</v>
      </c>
    </row>
    <row r="424" s="14" customFormat="1">
      <c r="A424" s="14"/>
      <c r="B424" s="235"/>
      <c r="C424" s="236"/>
      <c r="D424" s="226" t="s">
        <v>122</v>
      </c>
      <c r="E424" s="237" t="s">
        <v>19</v>
      </c>
      <c r="F424" s="238" t="s">
        <v>735</v>
      </c>
      <c r="G424" s="236"/>
      <c r="H424" s="239">
        <v>36.600000000000001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122</v>
      </c>
      <c r="AU424" s="245" t="s">
        <v>79</v>
      </c>
      <c r="AV424" s="14" t="s">
        <v>79</v>
      </c>
      <c r="AW424" s="14" t="s">
        <v>31</v>
      </c>
      <c r="AX424" s="14" t="s">
        <v>69</v>
      </c>
      <c r="AY424" s="245" t="s">
        <v>111</v>
      </c>
    </row>
    <row r="425" s="14" customFormat="1">
      <c r="A425" s="14"/>
      <c r="B425" s="235"/>
      <c r="C425" s="236"/>
      <c r="D425" s="226" t="s">
        <v>122</v>
      </c>
      <c r="E425" s="237" t="s">
        <v>19</v>
      </c>
      <c r="F425" s="238" t="s">
        <v>736</v>
      </c>
      <c r="G425" s="236"/>
      <c r="H425" s="239">
        <v>23.699999999999999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122</v>
      </c>
      <c r="AU425" s="245" t="s">
        <v>79</v>
      </c>
      <c r="AV425" s="14" t="s">
        <v>79</v>
      </c>
      <c r="AW425" s="14" t="s">
        <v>31</v>
      </c>
      <c r="AX425" s="14" t="s">
        <v>69</v>
      </c>
      <c r="AY425" s="245" t="s">
        <v>111</v>
      </c>
    </row>
    <row r="426" s="15" customFormat="1">
      <c r="A426" s="15"/>
      <c r="B426" s="250"/>
      <c r="C426" s="251"/>
      <c r="D426" s="226" t="s">
        <v>122</v>
      </c>
      <c r="E426" s="252" t="s">
        <v>19</v>
      </c>
      <c r="F426" s="253" t="s">
        <v>237</v>
      </c>
      <c r="G426" s="251"/>
      <c r="H426" s="254">
        <v>60.299999999999997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0" t="s">
        <v>122</v>
      </c>
      <c r="AU426" s="260" t="s">
        <v>79</v>
      </c>
      <c r="AV426" s="15" t="s">
        <v>118</v>
      </c>
      <c r="AW426" s="15" t="s">
        <v>31</v>
      </c>
      <c r="AX426" s="15" t="s">
        <v>77</v>
      </c>
      <c r="AY426" s="260" t="s">
        <v>111</v>
      </c>
    </row>
    <row r="427" s="2" customFormat="1" ht="16.5" customHeight="1">
      <c r="A427" s="40"/>
      <c r="B427" s="41"/>
      <c r="C427" s="261" t="s">
        <v>737</v>
      </c>
      <c r="D427" s="261" t="s">
        <v>313</v>
      </c>
      <c r="E427" s="262" t="s">
        <v>738</v>
      </c>
      <c r="F427" s="263" t="s">
        <v>739</v>
      </c>
      <c r="G427" s="264" t="s">
        <v>211</v>
      </c>
      <c r="H427" s="265">
        <v>0.02</v>
      </c>
      <c r="I427" s="266"/>
      <c r="J427" s="267">
        <f>ROUND(I427*H427,2)</f>
        <v>0</v>
      </c>
      <c r="K427" s="263" t="s">
        <v>117</v>
      </c>
      <c r="L427" s="268"/>
      <c r="M427" s="269" t="s">
        <v>19</v>
      </c>
      <c r="N427" s="270" t="s">
        <v>40</v>
      </c>
      <c r="O427" s="86"/>
      <c r="P427" s="215">
        <f>O427*H427</f>
        <v>0</v>
      </c>
      <c r="Q427" s="215">
        <v>1</v>
      </c>
      <c r="R427" s="215">
        <f>Q427*H427</f>
        <v>0.02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438</v>
      </c>
      <c r="AT427" s="217" t="s">
        <v>313</v>
      </c>
      <c r="AU427" s="217" t="s">
        <v>79</v>
      </c>
      <c r="AY427" s="19" t="s">
        <v>111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77</v>
      </c>
      <c r="BK427" s="218">
        <f>ROUND(I427*H427,2)</f>
        <v>0</v>
      </c>
      <c r="BL427" s="19" t="s">
        <v>208</v>
      </c>
      <c r="BM427" s="217" t="s">
        <v>740</v>
      </c>
    </row>
    <row r="428" s="14" customFormat="1">
      <c r="A428" s="14"/>
      <c r="B428" s="235"/>
      <c r="C428" s="236"/>
      <c r="D428" s="226" t="s">
        <v>122</v>
      </c>
      <c r="E428" s="236"/>
      <c r="F428" s="238" t="s">
        <v>741</v>
      </c>
      <c r="G428" s="236"/>
      <c r="H428" s="239">
        <v>0.02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122</v>
      </c>
      <c r="AU428" s="245" t="s">
        <v>79</v>
      </c>
      <c r="AV428" s="14" t="s">
        <v>79</v>
      </c>
      <c r="AW428" s="14" t="s">
        <v>4</v>
      </c>
      <c r="AX428" s="14" t="s">
        <v>77</v>
      </c>
      <c r="AY428" s="245" t="s">
        <v>111</v>
      </c>
    </row>
    <row r="429" s="2" customFormat="1" ht="24.15" customHeight="1">
      <c r="A429" s="40"/>
      <c r="B429" s="41"/>
      <c r="C429" s="206" t="s">
        <v>742</v>
      </c>
      <c r="D429" s="206" t="s">
        <v>113</v>
      </c>
      <c r="E429" s="207" t="s">
        <v>743</v>
      </c>
      <c r="F429" s="208" t="s">
        <v>744</v>
      </c>
      <c r="G429" s="209" t="s">
        <v>116</v>
      </c>
      <c r="H429" s="210">
        <v>120.59999999999999</v>
      </c>
      <c r="I429" s="211"/>
      <c r="J429" s="212">
        <f>ROUND(I429*H429,2)</f>
        <v>0</v>
      </c>
      <c r="K429" s="208" t="s">
        <v>117</v>
      </c>
      <c r="L429" s="46"/>
      <c r="M429" s="213" t="s">
        <v>19</v>
      </c>
      <c r="N429" s="214" t="s">
        <v>40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208</v>
      </c>
      <c r="AT429" s="217" t="s">
        <v>113</v>
      </c>
      <c r="AU429" s="217" t="s">
        <v>79</v>
      </c>
      <c r="AY429" s="19" t="s">
        <v>111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77</v>
      </c>
      <c r="BK429" s="218">
        <f>ROUND(I429*H429,2)</f>
        <v>0</v>
      </c>
      <c r="BL429" s="19" t="s">
        <v>208</v>
      </c>
      <c r="BM429" s="217" t="s">
        <v>745</v>
      </c>
    </row>
    <row r="430" s="2" customFormat="1">
      <c r="A430" s="40"/>
      <c r="B430" s="41"/>
      <c r="C430" s="42"/>
      <c r="D430" s="219" t="s">
        <v>120</v>
      </c>
      <c r="E430" s="42"/>
      <c r="F430" s="220" t="s">
        <v>746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120</v>
      </c>
      <c r="AU430" s="19" t="s">
        <v>79</v>
      </c>
    </row>
    <row r="431" s="14" customFormat="1">
      <c r="A431" s="14"/>
      <c r="B431" s="235"/>
      <c r="C431" s="236"/>
      <c r="D431" s="226" t="s">
        <v>122</v>
      </c>
      <c r="E431" s="237" t="s">
        <v>19</v>
      </c>
      <c r="F431" s="238" t="s">
        <v>747</v>
      </c>
      <c r="G431" s="236"/>
      <c r="H431" s="239">
        <v>73.200000000000003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122</v>
      </c>
      <c r="AU431" s="245" t="s">
        <v>79</v>
      </c>
      <c r="AV431" s="14" t="s">
        <v>79</v>
      </c>
      <c r="AW431" s="14" t="s">
        <v>31</v>
      </c>
      <c r="AX431" s="14" t="s">
        <v>69</v>
      </c>
      <c r="AY431" s="245" t="s">
        <v>111</v>
      </c>
    </row>
    <row r="432" s="14" customFormat="1">
      <c r="A432" s="14"/>
      <c r="B432" s="235"/>
      <c r="C432" s="236"/>
      <c r="D432" s="226" t="s">
        <v>122</v>
      </c>
      <c r="E432" s="237" t="s">
        <v>19</v>
      </c>
      <c r="F432" s="238" t="s">
        <v>748</v>
      </c>
      <c r="G432" s="236"/>
      <c r="H432" s="239">
        <v>47.399999999999999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122</v>
      </c>
      <c r="AU432" s="245" t="s">
        <v>79</v>
      </c>
      <c r="AV432" s="14" t="s">
        <v>79</v>
      </c>
      <c r="AW432" s="14" t="s">
        <v>31</v>
      </c>
      <c r="AX432" s="14" t="s">
        <v>69</v>
      </c>
      <c r="AY432" s="245" t="s">
        <v>111</v>
      </c>
    </row>
    <row r="433" s="15" customFormat="1">
      <c r="A433" s="15"/>
      <c r="B433" s="250"/>
      <c r="C433" s="251"/>
      <c r="D433" s="226" t="s">
        <v>122</v>
      </c>
      <c r="E433" s="252" t="s">
        <v>19</v>
      </c>
      <c r="F433" s="253" t="s">
        <v>237</v>
      </c>
      <c r="G433" s="251"/>
      <c r="H433" s="254">
        <v>120.59999999999999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0" t="s">
        <v>122</v>
      </c>
      <c r="AU433" s="260" t="s">
        <v>79</v>
      </c>
      <c r="AV433" s="15" t="s">
        <v>118</v>
      </c>
      <c r="AW433" s="15" t="s">
        <v>31</v>
      </c>
      <c r="AX433" s="15" t="s">
        <v>77</v>
      </c>
      <c r="AY433" s="260" t="s">
        <v>111</v>
      </c>
    </row>
    <row r="434" s="2" customFormat="1" ht="16.5" customHeight="1">
      <c r="A434" s="40"/>
      <c r="B434" s="41"/>
      <c r="C434" s="261" t="s">
        <v>749</v>
      </c>
      <c r="D434" s="261" t="s">
        <v>313</v>
      </c>
      <c r="E434" s="262" t="s">
        <v>750</v>
      </c>
      <c r="F434" s="263" t="s">
        <v>751</v>
      </c>
      <c r="G434" s="264" t="s">
        <v>211</v>
      </c>
      <c r="H434" s="265">
        <v>0.047</v>
      </c>
      <c r="I434" s="266"/>
      <c r="J434" s="267">
        <f>ROUND(I434*H434,2)</f>
        <v>0</v>
      </c>
      <c r="K434" s="263" t="s">
        <v>117</v>
      </c>
      <c r="L434" s="268"/>
      <c r="M434" s="269" t="s">
        <v>19</v>
      </c>
      <c r="N434" s="270" t="s">
        <v>40</v>
      </c>
      <c r="O434" s="86"/>
      <c r="P434" s="215">
        <f>O434*H434</f>
        <v>0</v>
      </c>
      <c r="Q434" s="215">
        <v>1</v>
      </c>
      <c r="R434" s="215">
        <f>Q434*H434</f>
        <v>0.047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438</v>
      </c>
      <c r="AT434" s="217" t="s">
        <v>313</v>
      </c>
      <c r="AU434" s="217" t="s">
        <v>79</v>
      </c>
      <c r="AY434" s="19" t="s">
        <v>111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77</v>
      </c>
      <c r="BK434" s="218">
        <f>ROUND(I434*H434,2)</f>
        <v>0</v>
      </c>
      <c r="BL434" s="19" t="s">
        <v>208</v>
      </c>
      <c r="BM434" s="217" t="s">
        <v>752</v>
      </c>
    </row>
    <row r="435" s="14" customFormat="1">
      <c r="A435" s="14"/>
      <c r="B435" s="235"/>
      <c r="C435" s="236"/>
      <c r="D435" s="226" t="s">
        <v>122</v>
      </c>
      <c r="E435" s="236"/>
      <c r="F435" s="238" t="s">
        <v>753</v>
      </c>
      <c r="G435" s="236"/>
      <c r="H435" s="239">
        <v>0.047</v>
      </c>
      <c r="I435" s="240"/>
      <c r="J435" s="236"/>
      <c r="K435" s="236"/>
      <c r="L435" s="241"/>
      <c r="M435" s="242"/>
      <c r="N435" s="243"/>
      <c r="O435" s="243"/>
      <c r="P435" s="243"/>
      <c r="Q435" s="243"/>
      <c r="R435" s="243"/>
      <c r="S435" s="243"/>
      <c r="T435" s="24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5" t="s">
        <v>122</v>
      </c>
      <c r="AU435" s="245" t="s">
        <v>79</v>
      </c>
      <c r="AV435" s="14" t="s">
        <v>79</v>
      </c>
      <c r="AW435" s="14" t="s">
        <v>4</v>
      </c>
      <c r="AX435" s="14" t="s">
        <v>77</v>
      </c>
      <c r="AY435" s="245" t="s">
        <v>111</v>
      </c>
    </row>
    <row r="436" s="2" customFormat="1" ht="24.15" customHeight="1">
      <c r="A436" s="40"/>
      <c r="B436" s="41"/>
      <c r="C436" s="206" t="s">
        <v>754</v>
      </c>
      <c r="D436" s="206" t="s">
        <v>113</v>
      </c>
      <c r="E436" s="207" t="s">
        <v>755</v>
      </c>
      <c r="F436" s="208" t="s">
        <v>756</v>
      </c>
      <c r="G436" s="209" t="s">
        <v>757</v>
      </c>
      <c r="H436" s="271"/>
      <c r="I436" s="211"/>
      <c r="J436" s="212">
        <f>ROUND(I436*H436,2)</f>
        <v>0</v>
      </c>
      <c r="K436" s="208" t="s">
        <v>117</v>
      </c>
      <c r="L436" s="46"/>
      <c r="M436" s="213" t="s">
        <v>19</v>
      </c>
      <c r="N436" s="214" t="s">
        <v>40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208</v>
      </c>
      <c r="AT436" s="217" t="s">
        <v>113</v>
      </c>
      <c r="AU436" s="217" t="s">
        <v>79</v>
      </c>
      <c r="AY436" s="19" t="s">
        <v>111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77</v>
      </c>
      <c r="BK436" s="218">
        <f>ROUND(I436*H436,2)</f>
        <v>0</v>
      </c>
      <c r="BL436" s="19" t="s">
        <v>208</v>
      </c>
      <c r="BM436" s="217" t="s">
        <v>758</v>
      </c>
    </row>
    <row r="437" s="2" customFormat="1">
      <c r="A437" s="40"/>
      <c r="B437" s="41"/>
      <c r="C437" s="42"/>
      <c r="D437" s="219" t="s">
        <v>120</v>
      </c>
      <c r="E437" s="42"/>
      <c r="F437" s="220" t="s">
        <v>759</v>
      </c>
      <c r="G437" s="42"/>
      <c r="H437" s="42"/>
      <c r="I437" s="221"/>
      <c r="J437" s="42"/>
      <c r="K437" s="42"/>
      <c r="L437" s="46"/>
      <c r="M437" s="246"/>
      <c r="N437" s="247"/>
      <c r="O437" s="248"/>
      <c r="P437" s="248"/>
      <c r="Q437" s="248"/>
      <c r="R437" s="248"/>
      <c r="S437" s="248"/>
      <c r="T437" s="249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120</v>
      </c>
      <c r="AU437" s="19" t="s">
        <v>79</v>
      </c>
    </row>
    <row r="438" s="2" customFormat="1" ht="6.96" customHeight="1">
      <c r="A438" s="40"/>
      <c r="B438" s="61"/>
      <c r="C438" s="62"/>
      <c r="D438" s="62"/>
      <c r="E438" s="62"/>
      <c r="F438" s="62"/>
      <c r="G438" s="62"/>
      <c r="H438" s="62"/>
      <c r="I438" s="62"/>
      <c r="J438" s="62"/>
      <c r="K438" s="62"/>
      <c r="L438" s="46"/>
      <c r="M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</row>
  </sheetData>
  <sheetProtection sheet="1" autoFilter="0" formatColumns="0" formatRows="0" objects="1" scenarios="1" spinCount="100000" saltValue="CBAgqKHPIG9RSG/5lNrNTw2gGYqXqjTQTlLQau9RjrhcGDAkdlISSSGEo7zHifqKsHLoagsgGphz99pm7UKDwg==" hashValue="XjMhomHH9b2MRbQKmTPcOG+Ijm87bJ43XDCHZO3Q98VtLwNSzYFYkxvpE/Z9U2g4fVwxxkKm+iJS8glqx4ooNw==" algorithmName="SHA-512" password="CC35"/>
  <autoFilter ref="C89:K43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3107212"/>
    <hyperlink ref="F97" r:id="rId2" display="https://podminky.urs.cz/item/CS_URS_2022_02/113107213"/>
    <hyperlink ref="F100" r:id="rId3" display="https://podminky.urs.cz/item/CS_URS_2022_02/122252205"/>
    <hyperlink ref="F104" r:id="rId4" display="https://podminky.urs.cz/item/CS_URS_2022_02/132151104"/>
    <hyperlink ref="F111" r:id="rId5" display="https://podminky.urs.cz/item/CS_URS_2022_02/132151254"/>
    <hyperlink ref="F119" r:id="rId6" display="https://podminky.urs.cz/item/CS_URS_2022_02/132251104"/>
    <hyperlink ref="F126" r:id="rId7" display="https://podminky.urs.cz/item/CS_URS_2022_02/132251254"/>
    <hyperlink ref="F134" r:id="rId8" display="https://podminky.urs.cz/item/CS_URS_2022_02/162351104"/>
    <hyperlink ref="F145" r:id="rId9" display="https://podminky.urs.cz/item/CS_URS_2022_02/162751117"/>
    <hyperlink ref="F161" r:id="rId10" display="https://podminky.urs.cz/item/CS_URS_2022_02/167151111"/>
    <hyperlink ref="F172" r:id="rId11" display="https://podminky.urs.cz/item/CS_URS_2022_02/171152111"/>
    <hyperlink ref="F177" r:id="rId12" display="https://podminky.urs.cz/item/CS_URS_2022_02/171152112"/>
    <hyperlink ref="F181" r:id="rId13" display="https://podminky.urs.cz/item/CS_URS_2022_02/171201231"/>
    <hyperlink ref="F184" r:id="rId14" display="https://podminky.urs.cz/item/CS_URS_2022_02/171251201"/>
    <hyperlink ref="F196" r:id="rId15" display="https://podminky.urs.cz/item/CS_URS_2022_02/174151101"/>
    <hyperlink ref="F203" r:id="rId16" display="https://podminky.urs.cz/item/CS_URS_2022_02/181152302"/>
    <hyperlink ref="F206" r:id="rId17" display="https://podminky.urs.cz/item/CS_URS_2022_02/181411121"/>
    <hyperlink ref="F212" r:id="rId18" display="https://podminky.urs.cz/item/CS_URS_2022_02/182351023"/>
    <hyperlink ref="F217" r:id="rId19" display="https://podminky.urs.cz/item/CS_URS_2022_02/211531111"/>
    <hyperlink ref="F221" r:id="rId20" display="https://podminky.urs.cz/item/CS_URS_2022_02/211971110"/>
    <hyperlink ref="F227" r:id="rId21" display="https://podminky.urs.cz/item/CS_URS_2022_02/275313811"/>
    <hyperlink ref="F231" r:id="rId22" display="https://podminky.urs.cz/item/CS_URS_2022_02/275351121"/>
    <hyperlink ref="F235" r:id="rId23" display="https://podminky.urs.cz/item/CS_URS_2022_02/275351122"/>
    <hyperlink ref="F240" r:id="rId24" display="https://podminky.urs.cz/item/CS_URS_2022_02/451573111"/>
    <hyperlink ref="F245" r:id="rId25" display="https://podminky.urs.cz/item/CS_URS_2022_02/452311161"/>
    <hyperlink ref="F250" r:id="rId26" display="https://podminky.urs.cz/item/CS_URS_2022_02/465513127"/>
    <hyperlink ref="F256" r:id="rId27" display="https://podminky.urs.cz/item/CS_URS_2022_02/561081121"/>
    <hyperlink ref="F261" r:id="rId28" display="https://podminky.urs.cz/item/CS_URS_2022_02/564752111"/>
    <hyperlink ref="F264" r:id="rId29" display="https://podminky.urs.cz/item/CS_URS_2022_02/564851011"/>
    <hyperlink ref="F267" r:id="rId30" display="https://podminky.urs.cz/item/CS_URS_2022_02/564861011"/>
    <hyperlink ref="F270" r:id="rId31" display="https://podminky.urs.cz/item/CS_URS_2022_02/565135121"/>
    <hyperlink ref="F273" r:id="rId32" display="https://podminky.urs.cz/item/CS_URS_2022_02/567121114"/>
    <hyperlink ref="F276" r:id="rId33" display="https://podminky.urs.cz/item/CS_URS_2022_02/569851111"/>
    <hyperlink ref="F279" r:id="rId34" display="https://podminky.urs.cz/item/CS_URS_2022_02/569903311"/>
    <hyperlink ref="F282" r:id="rId35" display="https://podminky.urs.cz/item/CS_URS_2022_02/573111114"/>
    <hyperlink ref="F285" r:id="rId36" display="https://podminky.urs.cz/item/CS_URS_2022_02/573231106"/>
    <hyperlink ref="F288" r:id="rId37" display="https://podminky.urs.cz/item/CS_URS_2022_02/577134121"/>
    <hyperlink ref="F291" r:id="rId38" display="https://podminky.urs.cz/item/CS_URS_2022_02/591241111"/>
    <hyperlink ref="F298" r:id="rId39" display="https://podminky.urs.cz/item/CS_URS_2022_02/820391811"/>
    <hyperlink ref="F303" r:id="rId40" display="https://podminky.urs.cz/item/CS_URS_2022_02/821391111"/>
    <hyperlink ref="F309" r:id="rId41" display="https://podminky.urs.cz/item/CS_URS_2022_02/899633231"/>
    <hyperlink ref="F314" r:id="rId42" display="https://podminky.urs.cz/item/CS_URS_2022_02/899658211"/>
    <hyperlink ref="F321" r:id="rId43" display="https://podminky.urs.cz/item/CS_URS_2022_02/912211111"/>
    <hyperlink ref="F325" r:id="rId44" display="https://podminky.urs.cz/item/CS_URS_2022_02/914111111"/>
    <hyperlink ref="F336" r:id="rId45" display="https://podminky.urs.cz/item/CS_URS_2022_02/914511111"/>
    <hyperlink ref="F341" r:id="rId46" display="https://podminky.urs.cz/item/CS_URS_2022_02/919535556"/>
    <hyperlink ref="F345" r:id="rId47" display="https://podminky.urs.cz/item/CS_URS_2022_02/919551112"/>
    <hyperlink ref="F350" r:id="rId48" display="https://podminky.urs.cz/item/CS_URS_2022_02/919732211"/>
    <hyperlink ref="F353" r:id="rId49" display="https://podminky.urs.cz/item/CS_URS_2022_02/919735112"/>
    <hyperlink ref="F356" r:id="rId50" display="https://podminky.urs.cz/item/CS_URS_2022_02/938902113"/>
    <hyperlink ref="F359" r:id="rId51" display="https://podminky.urs.cz/item/CS_URS_2022_02/938902203"/>
    <hyperlink ref="F362" r:id="rId52" display="https://podminky.urs.cz/item/CS_URS_2022_02/962042320"/>
    <hyperlink ref="F365" r:id="rId53" display="https://podminky.urs.cz/item/CS_URS_2022_02/962052210"/>
    <hyperlink ref="F368" r:id="rId54" display="https://podminky.urs.cz/item/CS_URS_2022_02/985142112"/>
    <hyperlink ref="F372" r:id="rId55" display="https://podminky.urs.cz/item/CS_URS_2022_02/985142912"/>
    <hyperlink ref="F376" r:id="rId56" display="https://podminky.urs.cz/item/CS_URS_2022_02/985231112"/>
    <hyperlink ref="F381" r:id="rId57" display="https://podminky.urs.cz/item/CS_URS_2022_02/997221551"/>
    <hyperlink ref="F385" r:id="rId58" display="https://podminky.urs.cz/item/CS_URS_2022_02/997221559"/>
    <hyperlink ref="F389" r:id="rId59" display="https://podminky.urs.cz/item/CS_URS_2022_02/997221561"/>
    <hyperlink ref="F393" r:id="rId60" display="https://podminky.urs.cz/item/CS_URS_2022_02/997221569"/>
    <hyperlink ref="F397" r:id="rId61" display="https://podminky.urs.cz/item/CS_URS_2022_02/997221571"/>
    <hyperlink ref="F402" r:id="rId62" display="https://podminky.urs.cz/item/CS_URS_2022_02/997221579"/>
    <hyperlink ref="F406" r:id="rId63" display="https://podminky.urs.cz/item/CS_URS_2022_02/997221861"/>
    <hyperlink ref="F409" r:id="rId64" display="https://podminky.urs.cz/item/CS_URS_2022_02/997221862"/>
    <hyperlink ref="F414" r:id="rId65" display="https://podminky.urs.cz/item/CS_URS_2022_02/997221873"/>
    <hyperlink ref="F419" r:id="rId66" display="https://podminky.urs.cz/item/CS_URS_2022_02/998225111"/>
    <hyperlink ref="F423" r:id="rId67" display="https://podminky.urs.cz/item/CS_URS_2022_02/711111001"/>
    <hyperlink ref="F430" r:id="rId68" display="https://podminky.urs.cz/item/CS_URS_2022_02/711111002"/>
    <hyperlink ref="F437" r:id="rId69" display="https://podminky.urs.cz/item/CS_URS_2022_02/99871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Polní cesty Radovesnice II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3. 11. 2022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ROUND((SUM(BE83:BE108)),  2)</f>
        <v>0</v>
      </c>
      <c r="G33" s="40"/>
      <c r="H33" s="40"/>
      <c r="I33" s="150">
        <v>0.20999999999999999</v>
      </c>
      <c r="J33" s="149">
        <f>ROUND(((SUM(BE83:BE108))*I33),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ROUND((SUM(BF83:BF108)),  2)</f>
        <v>0</v>
      </c>
      <c r="G34" s="40"/>
      <c r="H34" s="40"/>
      <c r="I34" s="150">
        <v>0.12</v>
      </c>
      <c r="J34" s="149">
        <f>ROUND(((SUM(BF83:BF108))*I34),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ROUND((SUM(BG83:BG108)),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ROUND((SUM(BH83:BH108)),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ROUND((SUM(BI83:BI108)),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Polní cesty Radovesnice II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Ostatní a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3. 11. 2022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761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762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763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764</v>
      </c>
      <c r="E63" s="176"/>
      <c r="F63" s="176"/>
      <c r="G63" s="176"/>
      <c r="H63" s="176"/>
      <c r="I63" s="176"/>
      <c r="J63" s="177">
        <f>J101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Polní cesty Radovesnice II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OST - Ostatní a vedlejší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3. 11. 2022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97</v>
      </c>
      <c r="D82" s="182" t="s">
        <v>54</v>
      </c>
      <c r="E82" s="182" t="s">
        <v>50</v>
      </c>
      <c r="F82" s="182" t="s">
        <v>51</v>
      </c>
      <c r="G82" s="182" t="s">
        <v>98</v>
      </c>
      <c r="H82" s="182" t="s">
        <v>99</v>
      </c>
      <c r="I82" s="182" t="s">
        <v>100</v>
      </c>
      <c r="J82" s="182" t="s">
        <v>91</v>
      </c>
      <c r="K82" s="183" t="s">
        <v>101</v>
      </c>
      <c r="L82" s="184"/>
      <c r="M82" s="94" t="s">
        <v>19</v>
      </c>
      <c r="N82" s="95" t="s">
        <v>39</v>
      </c>
      <c r="O82" s="95" t="s">
        <v>102</v>
      </c>
      <c r="P82" s="95" t="s">
        <v>103</v>
      </c>
      <c r="Q82" s="95" t="s">
        <v>104</v>
      </c>
      <c r="R82" s="95" t="s">
        <v>105</v>
      </c>
      <c r="S82" s="95" t="s">
        <v>106</v>
      </c>
      <c r="T82" s="96" t="s">
        <v>107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108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92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765</v>
      </c>
      <c r="F84" s="193" t="s">
        <v>766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P85+P96+P101</f>
        <v>0</v>
      </c>
      <c r="Q84" s="198"/>
      <c r="R84" s="199">
        <f>R85+R96+R101</f>
        <v>0</v>
      </c>
      <c r="S84" s="198"/>
      <c r="T84" s="200">
        <f>T85+T96+T101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143</v>
      </c>
      <c r="AT84" s="202" t="s">
        <v>68</v>
      </c>
      <c r="AU84" s="202" t="s">
        <v>69</v>
      </c>
      <c r="AY84" s="201" t="s">
        <v>111</v>
      </c>
      <c r="BK84" s="203">
        <f>BK85+BK96+BK101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767</v>
      </c>
      <c r="F85" s="204" t="s">
        <v>768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SUM(P86:P95)</f>
        <v>0</v>
      </c>
      <c r="Q85" s="198"/>
      <c r="R85" s="199">
        <f>SUM(R86:R95)</f>
        <v>0</v>
      </c>
      <c r="S85" s="198"/>
      <c r="T85" s="200">
        <f>SUM(T86:T95)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143</v>
      </c>
      <c r="AT85" s="202" t="s">
        <v>68</v>
      </c>
      <c r="AU85" s="202" t="s">
        <v>77</v>
      </c>
      <c r="AY85" s="201" t="s">
        <v>111</v>
      </c>
      <c r="BK85" s="203">
        <f>SUM(BK86:BK95)</f>
        <v>0</v>
      </c>
    </row>
    <row r="86" s="2" customFormat="1" ht="16.5" customHeight="1">
      <c r="A86" s="40"/>
      <c r="B86" s="41"/>
      <c r="C86" s="206" t="s">
        <v>77</v>
      </c>
      <c r="D86" s="206" t="s">
        <v>113</v>
      </c>
      <c r="E86" s="207" t="s">
        <v>769</v>
      </c>
      <c r="F86" s="208" t="s">
        <v>770</v>
      </c>
      <c r="G86" s="209" t="s">
        <v>771</v>
      </c>
      <c r="H86" s="210">
        <v>1</v>
      </c>
      <c r="I86" s="211"/>
      <c r="J86" s="212">
        <f>ROUND(I86*H86,2)</f>
        <v>0</v>
      </c>
      <c r="K86" s="208" t="s">
        <v>117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772</v>
      </c>
      <c r="AT86" s="217" t="s">
        <v>113</v>
      </c>
      <c r="AU86" s="217" t="s">
        <v>79</v>
      </c>
      <c r="AY86" s="19" t="s">
        <v>111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772</v>
      </c>
      <c r="BM86" s="217" t="s">
        <v>773</v>
      </c>
    </row>
    <row r="87" s="2" customFormat="1">
      <c r="A87" s="40"/>
      <c r="B87" s="41"/>
      <c r="C87" s="42"/>
      <c r="D87" s="219" t="s">
        <v>120</v>
      </c>
      <c r="E87" s="42"/>
      <c r="F87" s="220" t="s">
        <v>774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120</v>
      </c>
      <c r="AU87" s="19" t="s">
        <v>79</v>
      </c>
    </row>
    <row r="88" s="14" customFormat="1">
      <c r="A88" s="14"/>
      <c r="B88" s="235"/>
      <c r="C88" s="236"/>
      <c r="D88" s="226" t="s">
        <v>122</v>
      </c>
      <c r="E88" s="237" t="s">
        <v>19</v>
      </c>
      <c r="F88" s="238" t="s">
        <v>775</v>
      </c>
      <c r="G88" s="236"/>
      <c r="H88" s="239">
        <v>1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122</v>
      </c>
      <c r="AU88" s="245" t="s">
        <v>79</v>
      </c>
      <c r="AV88" s="14" t="s">
        <v>79</v>
      </c>
      <c r="AW88" s="14" t="s">
        <v>31</v>
      </c>
      <c r="AX88" s="14" t="s">
        <v>77</v>
      </c>
      <c r="AY88" s="245" t="s">
        <v>111</v>
      </c>
    </row>
    <row r="89" s="2" customFormat="1" ht="16.5" customHeight="1">
      <c r="A89" s="40"/>
      <c r="B89" s="41"/>
      <c r="C89" s="206" t="s">
        <v>79</v>
      </c>
      <c r="D89" s="206" t="s">
        <v>113</v>
      </c>
      <c r="E89" s="207" t="s">
        <v>776</v>
      </c>
      <c r="F89" s="208" t="s">
        <v>777</v>
      </c>
      <c r="G89" s="209" t="s">
        <v>771</v>
      </c>
      <c r="H89" s="210">
        <v>1</v>
      </c>
      <c r="I89" s="211"/>
      <c r="J89" s="212">
        <f>ROUND(I89*H89,2)</f>
        <v>0</v>
      </c>
      <c r="K89" s="208" t="s">
        <v>117</v>
      </c>
      <c r="L89" s="46"/>
      <c r="M89" s="213" t="s">
        <v>19</v>
      </c>
      <c r="N89" s="214" t="s">
        <v>40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772</v>
      </c>
      <c r="AT89" s="217" t="s">
        <v>113</v>
      </c>
      <c r="AU89" s="217" t="s">
        <v>79</v>
      </c>
      <c r="AY89" s="19" t="s">
        <v>111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77</v>
      </c>
      <c r="BK89" s="218">
        <f>ROUND(I89*H89,2)</f>
        <v>0</v>
      </c>
      <c r="BL89" s="19" t="s">
        <v>772</v>
      </c>
      <c r="BM89" s="217" t="s">
        <v>778</v>
      </c>
    </row>
    <row r="90" s="2" customFormat="1">
      <c r="A90" s="40"/>
      <c r="B90" s="41"/>
      <c r="C90" s="42"/>
      <c r="D90" s="219" t="s">
        <v>120</v>
      </c>
      <c r="E90" s="42"/>
      <c r="F90" s="220" t="s">
        <v>779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120</v>
      </c>
      <c r="AU90" s="19" t="s">
        <v>79</v>
      </c>
    </row>
    <row r="91" s="2" customFormat="1" ht="16.5" customHeight="1">
      <c r="A91" s="40"/>
      <c r="B91" s="41"/>
      <c r="C91" s="206" t="s">
        <v>131</v>
      </c>
      <c r="D91" s="206" t="s">
        <v>113</v>
      </c>
      <c r="E91" s="207" t="s">
        <v>780</v>
      </c>
      <c r="F91" s="208" t="s">
        <v>781</v>
      </c>
      <c r="G91" s="209" t="s">
        <v>771</v>
      </c>
      <c r="H91" s="210">
        <v>1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772</v>
      </c>
      <c r="AT91" s="217" t="s">
        <v>113</v>
      </c>
      <c r="AU91" s="217" t="s">
        <v>79</v>
      </c>
      <c r="AY91" s="19" t="s">
        <v>111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772</v>
      </c>
      <c r="BM91" s="217" t="s">
        <v>782</v>
      </c>
    </row>
    <row r="92" s="2" customFormat="1" ht="24.15" customHeight="1">
      <c r="A92" s="40"/>
      <c r="B92" s="41"/>
      <c r="C92" s="206" t="s">
        <v>118</v>
      </c>
      <c r="D92" s="206" t="s">
        <v>113</v>
      </c>
      <c r="E92" s="207" t="s">
        <v>783</v>
      </c>
      <c r="F92" s="208" t="s">
        <v>784</v>
      </c>
      <c r="G92" s="209" t="s">
        <v>771</v>
      </c>
      <c r="H92" s="210">
        <v>1</v>
      </c>
      <c r="I92" s="211"/>
      <c r="J92" s="212">
        <f>ROUND(I92*H92,2)</f>
        <v>0</v>
      </c>
      <c r="K92" s="208" t="s">
        <v>117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772</v>
      </c>
      <c r="AT92" s="217" t="s">
        <v>113</v>
      </c>
      <c r="AU92" s="217" t="s">
        <v>79</v>
      </c>
      <c r="AY92" s="19" t="s">
        <v>111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772</v>
      </c>
      <c r="BM92" s="217" t="s">
        <v>785</v>
      </c>
    </row>
    <row r="93" s="2" customFormat="1">
      <c r="A93" s="40"/>
      <c r="B93" s="41"/>
      <c r="C93" s="42"/>
      <c r="D93" s="219" t="s">
        <v>120</v>
      </c>
      <c r="E93" s="42"/>
      <c r="F93" s="220" t="s">
        <v>786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120</v>
      </c>
      <c r="AU93" s="19" t="s">
        <v>79</v>
      </c>
    </row>
    <row r="94" s="2" customFormat="1" ht="16.5" customHeight="1">
      <c r="A94" s="40"/>
      <c r="B94" s="41"/>
      <c r="C94" s="206" t="s">
        <v>143</v>
      </c>
      <c r="D94" s="206" t="s">
        <v>113</v>
      </c>
      <c r="E94" s="207" t="s">
        <v>787</v>
      </c>
      <c r="F94" s="208" t="s">
        <v>788</v>
      </c>
      <c r="G94" s="209" t="s">
        <v>771</v>
      </c>
      <c r="H94" s="210">
        <v>1</v>
      </c>
      <c r="I94" s="211"/>
      <c r="J94" s="212">
        <f>ROUND(I94*H94,2)</f>
        <v>0</v>
      </c>
      <c r="K94" s="208" t="s">
        <v>117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772</v>
      </c>
      <c r="AT94" s="217" t="s">
        <v>113</v>
      </c>
      <c r="AU94" s="217" t="s">
        <v>79</v>
      </c>
      <c r="AY94" s="19" t="s">
        <v>111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772</v>
      </c>
      <c r="BM94" s="217" t="s">
        <v>789</v>
      </c>
    </row>
    <row r="95" s="2" customFormat="1">
      <c r="A95" s="40"/>
      <c r="B95" s="41"/>
      <c r="C95" s="42"/>
      <c r="D95" s="219" t="s">
        <v>120</v>
      </c>
      <c r="E95" s="42"/>
      <c r="F95" s="220" t="s">
        <v>790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120</v>
      </c>
      <c r="AU95" s="19" t="s">
        <v>79</v>
      </c>
    </row>
    <row r="96" s="12" customFormat="1" ht="22.8" customHeight="1">
      <c r="A96" s="12"/>
      <c r="B96" s="190"/>
      <c r="C96" s="191"/>
      <c r="D96" s="192" t="s">
        <v>68</v>
      </c>
      <c r="E96" s="204" t="s">
        <v>791</v>
      </c>
      <c r="F96" s="204" t="s">
        <v>792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SUM(P97:P100)</f>
        <v>0</v>
      </c>
      <c r="Q96" s="198"/>
      <c r="R96" s="199">
        <f>SUM(R97:R100)</f>
        <v>0</v>
      </c>
      <c r="S96" s="198"/>
      <c r="T96" s="20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143</v>
      </c>
      <c r="AT96" s="202" t="s">
        <v>68</v>
      </c>
      <c r="AU96" s="202" t="s">
        <v>77</v>
      </c>
      <c r="AY96" s="201" t="s">
        <v>111</v>
      </c>
      <c r="BK96" s="203">
        <f>SUM(BK97:BK100)</f>
        <v>0</v>
      </c>
    </row>
    <row r="97" s="2" customFormat="1" ht="16.5" customHeight="1">
      <c r="A97" s="40"/>
      <c r="B97" s="41"/>
      <c r="C97" s="206" t="s">
        <v>149</v>
      </c>
      <c r="D97" s="206" t="s">
        <v>113</v>
      </c>
      <c r="E97" s="207" t="s">
        <v>793</v>
      </c>
      <c r="F97" s="208" t="s">
        <v>792</v>
      </c>
      <c r="G97" s="209" t="s">
        <v>771</v>
      </c>
      <c r="H97" s="210">
        <v>1</v>
      </c>
      <c r="I97" s="211"/>
      <c r="J97" s="212">
        <f>ROUND(I97*H97,2)</f>
        <v>0</v>
      </c>
      <c r="K97" s="208" t="s">
        <v>117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772</v>
      </c>
      <c r="AT97" s="217" t="s">
        <v>113</v>
      </c>
      <c r="AU97" s="217" t="s">
        <v>79</v>
      </c>
      <c r="AY97" s="19" t="s">
        <v>111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772</v>
      </c>
      <c r="BM97" s="217" t="s">
        <v>794</v>
      </c>
    </row>
    <row r="98" s="2" customFormat="1">
      <c r="A98" s="40"/>
      <c r="B98" s="41"/>
      <c r="C98" s="42"/>
      <c r="D98" s="219" t="s">
        <v>120</v>
      </c>
      <c r="E98" s="42"/>
      <c r="F98" s="220" t="s">
        <v>795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120</v>
      </c>
      <c r="AU98" s="19" t="s">
        <v>79</v>
      </c>
    </row>
    <row r="99" s="2" customFormat="1" ht="16.5" customHeight="1">
      <c r="A99" s="40"/>
      <c r="B99" s="41"/>
      <c r="C99" s="206" t="s">
        <v>154</v>
      </c>
      <c r="D99" s="206" t="s">
        <v>113</v>
      </c>
      <c r="E99" s="207" t="s">
        <v>796</v>
      </c>
      <c r="F99" s="208" t="s">
        <v>797</v>
      </c>
      <c r="G99" s="209" t="s">
        <v>134</v>
      </c>
      <c r="H99" s="210">
        <v>2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772</v>
      </c>
      <c r="AT99" s="217" t="s">
        <v>113</v>
      </c>
      <c r="AU99" s="217" t="s">
        <v>79</v>
      </c>
      <c r="AY99" s="19" t="s">
        <v>111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772</v>
      </c>
      <c r="BM99" s="217" t="s">
        <v>798</v>
      </c>
    </row>
    <row r="100" s="14" customFormat="1">
      <c r="A100" s="14"/>
      <c r="B100" s="235"/>
      <c r="C100" s="236"/>
      <c r="D100" s="226" t="s">
        <v>122</v>
      </c>
      <c r="E100" s="237" t="s">
        <v>19</v>
      </c>
      <c r="F100" s="238" t="s">
        <v>591</v>
      </c>
      <c r="G100" s="236"/>
      <c r="H100" s="239">
        <v>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122</v>
      </c>
      <c r="AU100" s="245" t="s">
        <v>79</v>
      </c>
      <c r="AV100" s="14" t="s">
        <v>79</v>
      </c>
      <c r="AW100" s="14" t="s">
        <v>31</v>
      </c>
      <c r="AX100" s="14" t="s">
        <v>77</v>
      </c>
      <c r="AY100" s="245" t="s">
        <v>111</v>
      </c>
    </row>
    <row r="101" s="12" customFormat="1" ht="22.8" customHeight="1">
      <c r="A101" s="12"/>
      <c r="B101" s="190"/>
      <c r="C101" s="191"/>
      <c r="D101" s="192" t="s">
        <v>68</v>
      </c>
      <c r="E101" s="204" t="s">
        <v>799</v>
      </c>
      <c r="F101" s="204" t="s">
        <v>800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SUM(P102:P108)</f>
        <v>0</v>
      </c>
      <c r="Q101" s="198"/>
      <c r="R101" s="199">
        <f>SUM(R102:R108)</f>
        <v>0</v>
      </c>
      <c r="S101" s="198"/>
      <c r="T101" s="200">
        <f>SUM(T102:T108)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143</v>
      </c>
      <c r="AT101" s="202" t="s">
        <v>68</v>
      </c>
      <c r="AU101" s="202" t="s">
        <v>77</v>
      </c>
      <c r="AY101" s="201" t="s">
        <v>111</v>
      </c>
      <c r="BK101" s="203">
        <f>SUM(BK102:BK108)</f>
        <v>0</v>
      </c>
    </row>
    <row r="102" s="2" customFormat="1" ht="16.5" customHeight="1">
      <c r="A102" s="40"/>
      <c r="B102" s="41"/>
      <c r="C102" s="206" t="s">
        <v>159</v>
      </c>
      <c r="D102" s="206" t="s">
        <v>113</v>
      </c>
      <c r="E102" s="207" t="s">
        <v>801</v>
      </c>
      <c r="F102" s="208" t="s">
        <v>802</v>
      </c>
      <c r="G102" s="209" t="s">
        <v>771</v>
      </c>
      <c r="H102" s="210">
        <v>1</v>
      </c>
      <c r="I102" s="211"/>
      <c r="J102" s="212">
        <f>ROUND(I102*H102,2)</f>
        <v>0</v>
      </c>
      <c r="K102" s="208" t="s">
        <v>117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772</v>
      </c>
      <c r="AT102" s="217" t="s">
        <v>113</v>
      </c>
      <c r="AU102" s="217" t="s">
        <v>79</v>
      </c>
      <c r="AY102" s="19" t="s">
        <v>111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772</v>
      </c>
      <c r="BM102" s="217" t="s">
        <v>803</v>
      </c>
    </row>
    <row r="103" s="2" customFormat="1">
      <c r="A103" s="40"/>
      <c r="B103" s="41"/>
      <c r="C103" s="42"/>
      <c r="D103" s="219" t="s">
        <v>120</v>
      </c>
      <c r="E103" s="42"/>
      <c r="F103" s="220" t="s">
        <v>804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120</v>
      </c>
      <c r="AU103" s="19" t="s">
        <v>79</v>
      </c>
    </row>
    <row r="104" s="14" customFormat="1">
      <c r="A104" s="14"/>
      <c r="B104" s="235"/>
      <c r="C104" s="236"/>
      <c r="D104" s="226" t="s">
        <v>122</v>
      </c>
      <c r="E104" s="237" t="s">
        <v>19</v>
      </c>
      <c r="F104" s="238" t="s">
        <v>805</v>
      </c>
      <c r="G104" s="236"/>
      <c r="H104" s="239">
        <v>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122</v>
      </c>
      <c r="AU104" s="245" t="s">
        <v>79</v>
      </c>
      <c r="AV104" s="14" t="s">
        <v>79</v>
      </c>
      <c r="AW104" s="14" t="s">
        <v>31</v>
      </c>
      <c r="AX104" s="14" t="s">
        <v>77</v>
      </c>
      <c r="AY104" s="245" t="s">
        <v>111</v>
      </c>
    </row>
    <row r="105" s="2" customFormat="1" ht="16.5" customHeight="1">
      <c r="A105" s="40"/>
      <c r="B105" s="41"/>
      <c r="C105" s="206" t="s">
        <v>164</v>
      </c>
      <c r="D105" s="206" t="s">
        <v>113</v>
      </c>
      <c r="E105" s="207" t="s">
        <v>806</v>
      </c>
      <c r="F105" s="208" t="s">
        <v>807</v>
      </c>
      <c r="G105" s="209" t="s">
        <v>808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772</v>
      </c>
      <c r="AT105" s="217" t="s">
        <v>113</v>
      </c>
      <c r="AU105" s="217" t="s">
        <v>79</v>
      </c>
      <c r="AY105" s="19" t="s">
        <v>111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772</v>
      </c>
      <c r="BM105" s="217" t="s">
        <v>809</v>
      </c>
    </row>
    <row r="106" s="13" customFormat="1">
      <c r="A106" s="13"/>
      <c r="B106" s="224"/>
      <c r="C106" s="225"/>
      <c r="D106" s="226" t="s">
        <v>122</v>
      </c>
      <c r="E106" s="227" t="s">
        <v>19</v>
      </c>
      <c r="F106" s="228" t="s">
        <v>810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122</v>
      </c>
      <c r="AU106" s="234" t="s">
        <v>79</v>
      </c>
      <c r="AV106" s="13" t="s">
        <v>77</v>
      </c>
      <c r="AW106" s="13" t="s">
        <v>31</v>
      </c>
      <c r="AX106" s="13" t="s">
        <v>69</v>
      </c>
      <c r="AY106" s="234" t="s">
        <v>111</v>
      </c>
    </row>
    <row r="107" s="13" customFormat="1">
      <c r="A107" s="13"/>
      <c r="B107" s="224"/>
      <c r="C107" s="225"/>
      <c r="D107" s="226" t="s">
        <v>122</v>
      </c>
      <c r="E107" s="227" t="s">
        <v>19</v>
      </c>
      <c r="F107" s="228" t="s">
        <v>811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122</v>
      </c>
      <c r="AU107" s="234" t="s">
        <v>79</v>
      </c>
      <c r="AV107" s="13" t="s">
        <v>77</v>
      </c>
      <c r="AW107" s="13" t="s">
        <v>31</v>
      </c>
      <c r="AX107" s="13" t="s">
        <v>69</v>
      </c>
      <c r="AY107" s="234" t="s">
        <v>111</v>
      </c>
    </row>
    <row r="108" s="14" customFormat="1">
      <c r="A108" s="14"/>
      <c r="B108" s="235"/>
      <c r="C108" s="236"/>
      <c r="D108" s="226" t="s">
        <v>122</v>
      </c>
      <c r="E108" s="237" t="s">
        <v>19</v>
      </c>
      <c r="F108" s="238" t="s">
        <v>812</v>
      </c>
      <c r="G108" s="236"/>
      <c r="H108" s="239">
        <v>1</v>
      </c>
      <c r="I108" s="240"/>
      <c r="J108" s="236"/>
      <c r="K108" s="236"/>
      <c r="L108" s="241"/>
      <c r="M108" s="272"/>
      <c r="N108" s="273"/>
      <c r="O108" s="273"/>
      <c r="P108" s="273"/>
      <c r="Q108" s="273"/>
      <c r="R108" s="273"/>
      <c r="S108" s="273"/>
      <c r="T108" s="27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122</v>
      </c>
      <c r="AU108" s="245" t="s">
        <v>79</v>
      </c>
      <c r="AV108" s="14" t="s">
        <v>79</v>
      </c>
      <c r="AW108" s="14" t="s">
        <v>31</v>
      </c>
      <c r="AX108" s="14" t="s">
        <v>77</v>
      </c>
      <c r="AY108" s="245" t="s">
        <v>111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7QI9Q4mF7CojOi3hY/nTOUXJN64BVc7DHhnbZY1ygVDM29tP8T5Sh2ghyCKR+ILBZZNcR66OW0B7G69c4IFSKA==" hashValue="+odisEG7LkR82rMVPzpYRGsBVQqVQCiP3vwkMlPU+y2L5A9NHO9WXl5bgwW3WxmI8Bxuyk9yhZiYol5H4JhosA==" algorithmName="SHA-512" password="CC35"/>
  <autoFilter ref="C82:K10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011114000"/>
    <hyperlink ref="F90" r:id="rId2" display="https://podminky.urs.cz/item/CS_URS_2022_02/012103000"/>
    <hyperlink ref="F93" r:id="rId3" display="https://podminky.urs.cz/item/CS_URS_2022_02/013254000"/>
    <hyperlink ref="F95" r:id="rId4" display="https://podminky.urs.cz/item/CS_URS_2022_02/013303000"/>
    <hyperlink ref="F98" r:id="rId5" display="https://podminky.urs.cz/item/CS_URS_2022_02/030001000"/>
    <hyperlink ref="F103" r:id="rId6" display="https://podminky.urs.cz/item/CS_URS_2022_02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813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814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815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816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817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818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819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820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821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822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823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76</v>
      </c>
      <c r="F18" s="286" t="s">
        <v>824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825</v>
      </c>
      <c r="F19" s="286" t="s">
        <v>826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827</v>
      </c>
      <c r="F20" s="286" t="s">
        <v>828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829</v>
      </c>
      <c r="F21" s="286" t="s">
        <v>830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83</v>
      </c>
      <c r="F22" s="286" t="s">
        <v>831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832</v>
      </c>
      <c r="F23" s="286" t="s">
        <v>833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834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835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836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837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838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839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840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841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842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97</v>
      </c>
      <c r="F36" s="286"/>
      <c r="G36" s="286" t="s">
        <v>843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844</v>
      </c>
      <c r="F37" s="286"/>
      <c r="G37" s="286" t="s">
        <v>845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50</v>
      </c>
      <c r="F38" s="286"/>
      <c r="G38" s="286" t="s">
        <v>846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51</v>
      </c>
      <c r="F39" s="286"/>
      <c r="G39" s="286" t="s">
        <v>847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98</v>
      </c>
      <c r="F40" s="286"/>
      <c r="G40" s="286" t="s">
        <v>848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99</v>
      </c>
      <c r="F41" s="286"/>
      <c r="G41" s="286" t="s">
        <v>849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850</v>
      </c>
      <c r="F42" s="286"/>
      <c r="G42" s="286" t="s">
        <v>851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852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853</v>
      </c>
      <c r="F44" s="286"/>
      <c r="G44" s="286" t="s">
        <v>854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101</v>
      </c>
      <c r="F45" s="286"/>
      <c r="G45" s="286" t="s">
        <v>855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856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857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858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859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860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861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862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863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864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865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866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867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868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869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870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871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872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873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874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875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876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877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878</v>
      </c>
      <c r="D76" s="304"/>
      <c r="E76" s="304"/>
      <c r="F76" s="304" t="s">
        <v>879</v>
      </c>
      <c r="G76" s="305"/>
      <c r="H76" s="304" t="s">
        <v>51</v>
      </c>
      <c r="I76" s="304" t="s">
        <v>54</v>
      </c>
      <c r="J76" s="304" t="s">
        <v>880</v>
      </c>
      <c r="K76" s="303"/>
    </row>
    <row r="77" s="1" customFormat="1" ht="17.25" customHeight="1">
      <c r="B77" s="301"/>
      <c r="C77" s="306" t="s">
        <v>881</v>
      </c>
      <c r="D77" s="306"/>
      <c r="E77" s="306"/>
      <c r="F77" s="307" t="s">
        <v>882</v>
      </c>
      <c r="G77" s="308"/>
      <c r="H77" s="306"/>
      <c r="I77" s="306"/>
      <c r="J77" s="306" t="s">
        <v>883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50</v>
      </c>
      <c r="D79" s="311"/>
      <c r="E79" s="311"/>
      <c r="F79" s="312" t="s">
        <v>884</v>
      </c>
      <c r="G79" s="313"/>
      <c r="H79" s="289" t="s">
        <v>885</v>
      </c>
      <c r="I79" s="289" t="s">
        <v>886</v>
      </c>
      <c r="J79" s="289">
        <v>20</v>
      </c>
      <c r="K79" s="303"/>
    </row>
    <row r="80" s="1" customFormat="1" ht="15" customHeight="1">
      <c r="B80" s="301"/>
      <c r="C80" s="289" t="s">
        <v>887</v>
      </c>
      <c r="D80" s="289"/>
      <c r="E80" s="289"/>
      <c r="F80" s="312" t="s">
        <v>884</v>
      </c>
      <c r="G80" s="313"/>
      <c r="H80" s="289" t="s">
        <v>888</v>
      </c>
      <c r="I80" s="289" t="s">
        <v>886</v>
      </c>
      <c r="J80" s="289">
        <v>120</v>
      </c>
      <c r="K80" s="303"/>
    </row>
    <row r="81" s="1" customFormat="1" ht="15" customHeight="1">
      <c r="B81" s="314"/>
      <c r="C81" s="289" t="s">
        <v>889</v>
      </c>
      <c r="D81" s="289"/>
      <c r="E81" s="289"/>
      <c r="F81" s="312" t="s">
        <v>890</v>
      </c>
      <c r="G81" s="313"/>
      <c r="H81" s="289" t="s">
        <v>891</v>
      </c>
      <c r="I81" s="289" t="s">
        <v>886</v>
      </c>
      <c r="J81" s="289">
        <v>50</v>
      </c>
      <c r="K81" s="303"/>
    </row>
    <row r="82" s="1" customFormat="1" ht="15" customHeight="1">
      <c r="B82" s="314"/>
      <c r="C82" s="289" t="s">
        <v>892</v>
      </c>
      <c r="D82" s="289"/>
      <c r="E82" s="289"/>
      <c r="F82" s="312" t="s">
        <v>884</v>
      </c>
      <c r="G82" s="313"/>
      <c r="H82" s="289" t="s">
        <v>893</v>
      </c>
      <c r="I82" s="289" t="s">
        <v>894</v>
      </c>
      <c r="J82" s="289"/>
      <c r="K82" s="303"/>
    </row>
    <row r="83" s="1" customFormat="1" ht="15" customHeight="1">
      <c r="B83" s="314"/>
      <c r="C83" s="315" t="s">
        <v>895</v>
      </c>
      <c r="D83" s="315"/>
      <c r="E83" s="315"/>
      <c r="F83" s="316" t="s">
        <v>890</v>
      </c>
      <c r="G83" s="315"/>
      <c r="H83" s="315" t="s">
        <v>896</v>
      </c>
      <c r="I83" s="315" t="s">
        <v>886</v>
      </c>
      <c r="J83" s="315">
        <v>15</v>
      </c>
      <c r="K83" s="303"/>
    </row>
    <row r="84" s="1" customFormat="1" ht="15" customHeight="1">
      <c r="B84" s="314"/>
      <c r="C84" s="315" t="s">
        <v>897</v>
      </c>
      <c r="D84" s="315"/>
      <c r="E84" s="315"/>
      <c r="F84" s="316" t="s">
        <v>890</v>
      </c>
      <c r="G84" s="315"/>
      <c r="H84" s="315" t="s">
        <v>898</v>
      </c>
      <c r="I84" s="315" t="s">
        <v>886</v>
      </c>
      <c r="J84" s="315">
        <v>15</v>
      </c>
      <c r="K84" s="303"/>
    </row>
    <row r="85" s="1" customFormat="1" ht="15" customHeight="1">
      <c r="B85" s="314"/>
      <c r="C85" s="315" t="s">
        <v>899</v>
      </c>
      <c r="D85" s="315"/>
      <c r="E85" s="315"/>
      <c r="F85" s="316" t="s">
        <v>890</v>
      </c>
      <c r="G85" s="315"/>
      <c r="H85" s="315" t="s">
        <v>900</v>
      </c>
      <c r="I85" s="315" t="s">
        <v>886</v>
      </c>
      <c r="J85" s="315">
        <v>20</v>
      </c>
      <c r="K85" s="303"/>
    </row>
    <row r="86" s="1" customFormat="1" ht="15" customHeight="1">
      <c r="B86" s="314"/>
      <c r="C86" s="315" t="s">
        <v>901</v>
      </c>
      <c r="D86" s="315"/>
      <c r="E86" s="315"/>
      <c r="F86" s="316" t="s">
        <v>890</v>
      </c>
      <c r="G86" s="315"/>
      <c r="H86" s="315" t="s">
        <v>902</v>
      </c>
      <c r="I86" s="315" t="s">
        <v>886</v>
      </c>
      <c r="J86" s="315">
        <v>20</v>
      </c>
      <c r="K86" s="303"/>
    </row>
    <row r="87" s="1" customFormat="1" ht="15" customHeight="1">
      <c r="B87" s="314"/>
      <c r="C87" s="289" t="s">
        <v>903</v>
      </c>
      <c r="D87" s="289"/>
      <c r="E87" s="289"/>
      <c r="F87" s="312" t="s">
        <v>890</v>
      </c>
      <c r="G87" s="313"/>
      <c r="H87" s="289" t="s">
        <v>904</v>
      </c>
      <c r="I87" s="289" t="s">
        <v>886</v>
      </c>
      <c r="J87" s="289">
        <v>50</v>
      </c>
      <c r="K87" s="303"/>
    </row>
    <row r="88" s="1" customFormat="1" ht="15" customHeight="1">
      <c r="B88" s="314"/>
      <c r="C88" s="289" t="s">
        <v>905</v>
      </c>
      <c r="D88" s="289"/>
      <c r="E88" s="289"/>
      <c r="F88" s="312" t="s">
        <v>890</v>
      </c>
      <c r="G88" s="313"/>
      <c r="H88" s="289" t="s">
        <v>906</v>
      </c>
      <c r="I88" s="289" t="s">
        <v>886</v>
      </c>
      <c r="J88" s="289">
        <v>20</v>
      </c>
      <c r="K88" s="303"/>
    </row>
    <row r="89" s="1" customFormat="1" ht="15" customHeight="1">
      <c r="B89" s="314"/>
      <c r="C89" s="289" t="s">
        <v>907</v>
      </c>
      <c r="D89" s="289"/>
      <c r="E89" s="289"/>
      <c r="F89" s="312" t="s">
        <v>890</v>
      </c>
      <c r="G89" s="313"/>
      <c r="H89" s="289" t="s">
        <v>908</v>
      </c>
      <c r="I89" s="289" t="s">
        <v>886</v>
      </c>
      <c r="J89" s="289">
        <v>20</v>
      </c>
      <c r="K89" s="303"/>
    </row>
    <row r="90" s="1" customFormat="1" ht="15" customHeight="1">
      <c r="B90" s="314"/>
      <c r="C90" s="289" t="s">
        <v>909</v>
      </c>
      <c r="D90" s="289"/>
      <c r="E90" s="289"/>
      <c r="F90" s="312" t="s">
        <v>890</v>
      </c>
      <c r="G90" s="313"/>
      <c r="H90" s="289" t="s">
        <v>910</v>
      </c>
      <c r="I90" s="289" t="s">
        <v>886</v>
      </c>
      <c r="J90" s="289">
        <v>50</v>
      </c>
      <c r="K90" s="303"/>
    </row>
    <row r="91" s="1" customFormat="1" ht="15" customHeight="1">
      <c r="B91" s="314"/>
      <c r="C91" s="289" t="s">
        <v>911</v>
      </c>
      <c r="D91" s="289"/>
      <c r="E91" s="289"/>
      <c r="F91" s="312" t="s">
        <v>890</v>
      </c>
      <c r="G91" s="313"/>
      <c r="H91" s="289" t="s">
        <v>911</v>
      </c>
      <c r="I91" s="289" t="s">
        <v>886</v>
      </c>
      <c r="J91" s="289">
        <v>50</v>
      </c>
      <c r="K91" s="303"/>
    </row>
    <row r="92" s="1" customFormat="1" ht="15" customHeight="1">
      <c r="B92" s="314"/>
      <c r="C92" s="289" t="s">
        <v>912</v>
      </c>
      <c r="D92" s="289"/>
      <c r="E92" s="289"/>
      <c r="F92" s="312" t="s">
        <v>890</v>
      </c>
      <c r="G92" s="313"/>
      <c r="H92" s="289" t="s">
        <v>913</v>
      </c>
      <c r="I92" s="289" t="s">
        <v>886</v>
      </c>
      <c r="J92" s="289">
        <v>255</v>
      </c>
      <c r="K92" s="303"/>
    </row>
    <row r="93" s="1" customFormat="1" ht="15" customHeight="1">
      <c r="B93" s="314"/>
      <c r="C93" s="289" t="s">
        <v>914</v>
      </c>
      <c r="D93" s="289"/>
      <c r="E93" s="289"/>
      <c r="F93" s="312" t="s">
        <v>884</v>
      </c>
      <c r="G93" s="313"/>
      <c r="H93" s="289" t="s">
        <v>915</v>
      </c>
      <c r="I93" s="289" t="s">
        <v>916</v>
      </c>
      <c r="J93" s="289"/>
      <c r="K93" s="303"/>
    </row>
    <row r="94" s="1" customFormat="1" ht="15" customHeight="1">
      <c r="B94" s="314"/>
      <c r="C94" s="289" t="s">
        <v>917</v>
      </c>
      <c r="D94" s="289"/>
      <c r="E94" s="289"/>
      <c r="F94" s="312" t="s">
        <v>884</v>
      </c>
      <c r="G94" s="313"/>
      <c r="H94" s="289" t="s">
        <v>918</v>
      </c>
      <c r="I94" s="289" t="s">
        <v>919</v>
      </c>
      <c r="J94" s="289"/>
      <c r="K94" s="303"/>
    </row>
    <row r="95" s="1" customFormat="1" ht="15" customHeight="1">
      <c r="B95" s="314"/>
      <c r="C95" s="289" t="s">
        <v>920</v>
      </c>
      <c r="D95" s="289"/>
      <c r="E95" s="289"/>
      <c r="F95" s="312" t="s">
        <v>884</v>
      </c>
      <c r="G95" s="313"/>
      <c r="H95" s="289" t="s">
        <v>920</v>
      </c>
      <c r="I95" s="289" t="s">
        <v>919</v>
      </c>
      <c r="J95" s="289"/>
      <c r="K95" s="303"/>
    </row>
    <row r="96" s="1" customFormat="1" ht="15" customHeight="1">
      <c r="B96" s="314"/>
      <c r="C96" s="289" t="s">
        <v>35</v>
      </c>
      <c r="D96" s="289"/>
      <c r="E96" s="289"/>
      <c r="F96" s="312" t="s">
        <v>884</v>
      </c>
      <c r="G96" s="313"/>
      <c r="H96" s="289" t="s">
        <v>921</v>
      </c>
      <c r="I96" s="289" t="s">
        <v>919</v>
      </c>
      <c r="J96" s="289"/>
      <c r="K96" s="303"/>
    </row>
    <row r="97" s="1" customFormat="1" ht="15" customHeight="1">
      <c r="B97" s="314"/>
      <c r="C97" s="289" t="s">
        <v>45</v>
      </c>
      <c r="D97" s="289"/>
      <c r="E97" s="289"/>
      <c r="F97" s="312" t="s">
        <v>884</v>
      </c>
      <c r="G97" s="313"/>
      <c r="H97" s="289" t="s">
        <v>922</v>
      </c>
      <c r="I97" s="289" t="s">
        <v>919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923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878</v>
      </c>
      <c r="D103" s="304"/>
      <c r="E103" s="304"/>
      <c r="F103" s="304" t="s">
        <v>879</v>
      </c>
      <c r="G103" s="305"/>
      <c r="H103" s="304" t="s">
        <v>51</v>
      </c>
      <c r="I103" s="304" t="s">
        <v>54</v>
      </c>
      <c r="J103" s="304" t="s">
        <v>880</v>
      </c>
      <c r="K103" s="303"/>
    </row>
    <row r="104" s="1" customFormat="1" ht="17.25" customHeight="1">
      <c r="B104" s="301"/>
      <c r="C104" s="306" t="s">
        <v>881</v>
      </c>
      <c r="D104" s="306"/>
      <c r="E104" s="306"/>
      <c r="F104" s="307" t="s">
        <v>882</v>
      </c>
      <c r="G104" s="308"/>
      <c r="H104" s="306"/>
      <c r="I104" s="306"/>
      <c r="J104" s="306" t="s">
        <v>883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50</v>
      </c>
      <c r="D106" s="311"/>
      <c r="E106" s="311"/>
      <c r="F106" s="312" t="s">
        <v>884</v>
      </c>
      <c r="G106" s="289"/>
      <c r="H106" s="289" t="s">
        <v>924</v>
      </c>
      <c r="I106" s="289" t="s">
        <v>886</v>
      </c>
      <c r="J106" s="289">
        <v>20</v>
      </c>
      <c r="K106" s="303"/>
    </row>
    <row r="107" s="1" customFormat="1" ht="15" customHeight="1">
      <c r="B107" s="301"/>
      <c r="C107" s="289" t="s">
        <v>887</v>
      </c>
      <c r="D107" s="289"/>
      <c r="E107" s="289"/>
      <c r="F107" s="312" t="s">
        <v>884</v>
      </c>
      <c r="G107" s="289"/>
      <c r="H107" s="289" t="s">
        <v>924</v>
      </c>
      <c r="I107" s="289" t="s">
        <v>886</v>
      </c>
      <c r="J107" s="289">
        <v>120</v>
      </c>
      <c r="K107" s="303"/>
    </row>
    <row r="108" s="1" customFormat="1" ht="15" customHeight="1">
      <c r="B108" s="314"/>
      <c r="C108" s="289" t="s">
        <v>889</v>
      </c>
      <c r="D108" s="289"/>
      <c r="E108" s="289"/>
      <c r="F108" s="312" t="s">
        <v>890</v>
      </c>
      <c r="G108" s="289"/>
      <c r="H108" s="289" t="s">
        <v>924</v>
      </c>
      <c r="I108" s="289" t="s">
        <v>886</v>
      </c>
      <c r="J108" s="289">
        <v>50</v>
      </c>
      <c r="K108" s="303"/>
    </row>
    <row r="109" s="1" customFormat="1" ht="15" customHeight="1">
      <c r="B109" s="314"/>
      <c r="C109" s="289" t="s">
        <v>892</v>
      </c>
      <c r="D109" s="289"/>
      <c r="E109" s="289"/>
      <c r="F109" s="312" t="s">
        <v>884</v>
      </c>
      <c r="G109" s="289"/>
      <c r="H109" s="289" t="s">
        <v>924</v>
      </c>
      <c r="I109" s="289" t="s">
        <v>894</v>
      </c>
      <c r="J109" s="289"/>
      <c r="K109" s="303"/>
    </row>
    <row r="110" s="1" customFormat="1" ht="15" customHeight="1">
      <c r="B110" s="314"/>
      <c r="C110" s="289" t="s">
        <v>903</v>
      </c>
      <c r="D110" s="289"/>
      <c r="E110" s="289"/>
      <c r="F110" s="312" t="s">
        <v>890</v>
      </c>
      <c r="G110" s="289"/>
      <c r="H110" s="289" t="s">
        <v>924</v>
      </c>
      <c r="I110" s="289" t="s">
        <v>886</v>
      </c>
      <c r="J110" s="289">
        <v>50</v>
      </c>
      <c r="K110" s="303"/>
    </row>
    <row r="111" s="1" customFormat="1" ht="15" customHeight="1">
      <c r="B111" s="314"/>
      <c r="C111" s="289" t="s">
        <v>911</v>
      </c>
      <c r="D111" s="289"/>
      <c r="E111" s="289"/>
      <c r="F111" s="312" t="s">
        <v>890</v>
      </c>
      <c r="G111" s="289"/>
      <c r="H111" s="289" t="s">
        <v>924</v>
      </c>
      <c r="I111" s="289" t="s">
        <v>886</v>
      </c>
      <c r="J111" s="289">
        <v>50</v>
      </c>
      <c r="K111" s="303"/>
    </row>
    <row r="112" s="1" customFormat="1" ht="15" customHeight="1">
      <c r="B112" s="314"/>
      <c r="C112" s="289" t="s">
        <v>909</v>
      </c>
      <c r="D112" s="289"/>
      <c r="E112" s="289"/>
      <c r="F112" s="312" t="s">
        <v>890</v>
      </c>
      <c r="G112" s="289"/>
      <c r="H112" s="289" t="s">
        <v>924</v>
      </c>
      <c r="I112" s="289" t="s">
        <v>886</v>
      </c>
      <c r="J112" s="289">
        <v>50</v>
      </c>
      <c r="K112" s="303"/>
    </row>
    <row r="113" s="1" customFormat="1" ht="15" customHeight="1">
      <c r="B113" s="314"/>
      <c r="C113" s="289" t="s">
        <v>50</v>
      </c>
      <c r="D113" s="289"/>
      <c r="E113" s="289"/>
      <c r="F113" s="312" t="s">
        <v>884</v>
      </c>
      <c r="G113" s="289"/>
      <c r="H113" s="289" t="s">
        <v>925</v>
      </c>
      <c r="I113" s="289" t="s">
        <v>886</v>
      </c>
      <c r="J113" s="289">
        <v>20</v>
      </c>
      <c r="K113" s="303"/>
    </row>
    <row r="114" s="1" customFormat="1" ht="15" customHeight="1">
      <c r="B114" s="314"/>
      <c r="C114" s="289" t="s">
        <v>926</v>
      </c>
      <c r="D114" s="289"/>
      <c r="E114" s="289"/>
      <c r="F114" s="312" t="s">
        <v>884</v>
      </c>
      <c r="G114" s="289"/>
      <c r="H114" s="289" t="s">
        <v>927</v>
      </c>
      <c r="I114" s="289" t="s">
        <v>886</v>
      </c>
      <c r="J114" s="289">
        <v>120</v>
      </c>
      <c r="K114" s="303"/>
    </row>
    <row r="115" s="1" customFormat="1" ht="15" customHeight="1">
      <c r="B115" s="314"/>
      <c r="C115" s="289" t="s">
        <v>35</v>
      </c>
      <c r="D115" s="289"/>
      <c r="E115" s="289"/>
      <c r="F115" s="312" t="s">
        <v>884</v>
      </c>
      <c r="G115" s="289"/>
      <c r="H115" s="289" t="s">
        <v>928</v>
      </c>
      <c r="I115" s="289" t="s">
        <v>919</v>
      </c>
      <c r="J115" s="289"/>
      <c r="K115" s="303"/>
    </row>
    <row r="116" s="1" customFormat="1" ht="15" customHeight="1">
      <c r="B116" s="314"/>
      <c r="C116" s="289" t="s">
        <v>45</v>
      </c>
      <c r="D116" s="289"/>
      <c r="E116" s="289"/>
      <c r="F116" s="312" t="s">
        <v>884</v>
      </c>
      <c r="G116" s="289"/>
      <c r="H116" s="289" t="s">
        <v>929</v>
      </c>
      <c r="I116" s="289" t="s">
        <v>919</v>
      </c>
      <c r="J116" s="289"/>
      <c r="K116" s="303"/>
    </row>
    <row r="117" s="1" customFormat="1" ht="15" customHeight="1">
      <c r="B117" s="314"/>
      <c r="C117" s="289" t="s">
        <v>54</v>
      </c>
      <c r="D117" s="289"/>
      <c r="E117" s="289"/>
      <c r="F117" s="312" t="s">
        <v>884</v>
      </c>
      <c r="G117" s="289"/>
      <c r="H117" s="289" t="s">
        <v>930</v>
      </c>
      <c r="I117" s="289" t="s">
        <v>931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932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878</v>
      </c>
      <c r="D123" s="304"/>
      <c r="E123" s="304"/>
      <c r="F123" s="304" t="s">
        <v>879</v>
      </c>
      <c r="G123" s="305"/>
      <c r="H123" s="304" t="s">
        <v>51</v>
      </c>
      <c r="I123" s="304" t="s">
        <v>54</v>
      </c>
      <c r="J123" s="304" t="s">
        <v>880</v>
      </c>
      <c r="K123" s="333"/>
    </row>
    <row r="124" s="1" customFormat="1" ht="17.25" customHeight="1">
      <c r="B124" s="332"/>
      <c r="C124" s="306" t="s">
        <v>881</v>
      </c>
      <c r="D124" s="306"/>
      <c r="E124" s="306"/>
      <c r="F124" s="307" t="s">
        <v>882</v>
      </c>
      <c r="G124" s="308"/>
      <c r="H124" s="306"/>
      <c r="I124" s="306"/>
      <c r="J124" s="306" t="s">
        <v>883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887</v>
      </c>
      <c r="D126" s="311"/>
      <c r="E126" s="311"/>
      <c r="F126" s="312" t="s">
        <v>884</v>
      </c>
      <c r="G126" s="289"/>
      <c r="H126" s="289" t="s">
        <v>924</v>
      </c>
      <c r="I126" s="289" t="s">
        <v>886</v>
      </c>
      <c r="J126" s="289">
        <v>120</v>
      </c>
      <c r="K126" s="337"/>
    </row>
    <row r="127" s="1" customFormat="1" ht="15" customHeight="1">
      <c r="B127" s="334"/>
      <c r="C127" s="289" t="s">
        <v>933</v>
      </c>
      <c r="D127" s="289"/>
      <c r="E127" s="289"/>
      <c r="F127" s="312" t="s">
        <v>884</v>
      </c>
      <c r="G127" s="289"/>
      <c r="H127" s="289" t="s">
        <v>934</v>
      </c>
      <c r="I127" s="289" t="s">
        <v>886</v>
      </c>
      <c r="J127" s="289" t="s">
        <v>935</v>
      </c>
      <c r="K127" s="337"/>
    </row>
    <row r="128" s="1" customFormat="1" ht="15" customHeight="1">
      <c r="B128" s="334"/>
      <c r="C128" s="289" t="s">
        <v>832</v>
      </c>
      <c r="D128" s="289"/>
      <c r="E128" s="289"/>
      <c r="F128" s="312" t="s">
        <v>884</v>
      </c>
      <c r="G128" s="289"/>
      <c r="H128" s="289" t="s">
        <v>936</v>
      </c>
      <c r="I128" s="289" t="s">
        <v>886</v>
      </c>
      <c r="J128" s="289" t="s">
        <v>935</v>
      </c>
      <c r="K128" s="337"/>
    </row>
    <row r="129" s="1" customFormat="1" ht="15" customHeight="1">
      <c r="B129" s="334"/>
      <c r="C129" s="289" t="s">
        <v>895</v>
      </c>
      <c r="D129" s="289"/>
      <c r="E129" s="289"/>
      <c r="F129" s="312" t="s">
        <v>890</v>
      </c>
      <c r="G129" s="289"/>
      <c r="H129" s="289" t="s">
        <v>896</v>
      </c>
      <c r="I129" s="289" t="s">
        <v>886</v>
      </c>
      <c r="J129" s="289">
        <v>15</v>
      </c>
      <c r="K129" s="337"/>
    </row>
    <row r="130" s="1" customFormat="1" ht="15" customHeight="1">
      <c r="B130" s="334"/>
      <c r="C130" s="315" t="s">
        <v>897</v>
      </c>
      <c r="D130" s="315"/>
      <c r="E130" s="315"/>
      <c r="F130" s="316" t="s">
        <v>890</v>
      </c>
      <c r="G130" s="315"/>
      <c r="H130" s="315" t="s">
        <v>898</v>
      </c>
      <c r="I130" s="315" t="s">
        <v>886</v>
      </c>
      <c r="J130" s="315">
        <v>15</v>
      </c>
      <c r="K130" s="337"/>
    </row>
    <row r="131" s="1" customFormat="1" ht="15" customHeight="1">
      <c r="B131" s="334"/>
      <c r="C131" s="315" t="s">
        <v>899</v>
      </c>
      <c r="D131" s="315"/>
      <c r="E131" s="315"/>
      <c r="F131" s="316" t="s">
        <v>890</v>
      </c>
      <c r="G131" s="315"/>
      <c r="H131" s="315" t="s">
        <v>900</v>
      </c>
      <c r="I131" s="315" t="s">
        <v>886</v>
      </c>
      <c r="J131" s="315">
        <v>20</v>
      </c>
      <c r="K131" s="337"/>
    </row>
    <row r="132" s="1" customFormat="1" ht="15" customHeight="1">
      <c r="B132" s="334"/>
      <c r="C132" s="315" t="s">
        <v>901</v>
      </c>
      <c r="D132" s="315"/>
      <c r="E132" s="315"/>
      <c r="F132" s="316" t="s">
        <v>890</v>
      </c>
      <c r="G132" s="315"/>
      <c r="H132" s="315" t="s">
        <v>902</v>
      </c>
      <c r="I132" s="315" t="s">
        <v>886</v>
      </c>
      <c r="J132" s="315">
        <v>20</v>
      </c>
      <c r="K132" s="337"/>
    </row>
    <row r="133" s="1" customFormat="1" ht="15" customHeight="1">
      <c r="B133" s="334"/>
      <c r="C133" s="289" t="s">
        <v>889</v>
      </c>
      <c r="D133" s="289"/>
      <c r="E133" s="289"/>
      <c r="F133" s="312" t="s">
        <v>890</v>
      </c>
      <c r="G133" s="289"/>
      <c r="H133" s="289" t="s">
        <v>924</v>
      </c>
      <c r="I133" s="289" t="s">
        <v>886</v>
      </c>
      <c r="J133" s="289">
        <v>50</v>
      </c>
      <c r="K133" s="337"/>
    </row>
    <row r="134" s="1" customFormat="1" ht="15" customHeight="1">
      <c r="B134" s="334"/>
      <c r="C134" s="289" t="s">
        <v>903</v>
      </c>
      <c r="D134" s="289"/>
      <c r="E134" s="289"/>
      <c r="F134" s="312" t="s">
        <v>890</v>
      </c>
      <c r="G134" s="289"/>
      <c r="H134" s="289" t="s">
        <v>924</v>
      </c>
      <c r="I134" s="289" t="s">
        <v>886</v>
      </c>
      <c r="J134" s="289">
        <v>50</v>
      </c>
      <c r="K134" s="337"/>
    </row>
    <row r="135" s="1" customFormat="1" ht="15" customHeight="1">
      <c r="B135" s="334"/>
      <c r="C135" s="289" t="s">
        <v>909</v>
      </c>
      <c r="D135" s="289"/>
      <c r="E135" s="289"/>
      <c r="F135" s="312" t="s">
        <v>890</v>
      </c>
      <c r="G135" s="289"/>
      <c r="H135" s="289" t="s">
        <v>924</v>
      </c>
      <c r="I135" s="289" t="s">
        <v>886</v>
      </c>
      <c r="J135" s="289">
        <v>50</v>
      </c>
      <c r="K135" s="337"/>
    </row>
    <row r="136" s="1" customFormat="1" ht="15" customHeight="1">
      <c r="B136" s="334"/>
      <c r="C136" s="289" t="s">
        <v>911</v>
      </c>
      <c r="D136" s="289"/>
      <c r="E136" s="289"/>
      <c r="F136" s="312" t="s">
        <v>890</v>
      </c>
      <c r="G136" s="289"/>
      <c r="H136" s="289" t="s">
        <v>924</v>
      </c>
      <c r="I136" s="289" t="s">
        <v>886</v>
      </c>
      <c r="J136" s="289">
        <v>50</v>
      </c>
      <c r="K136" s="337"/>
    </row>
    <row r="137" s="1" customFormat="1" ht="15" customHeight="1">
      <c r="B137" s="334"/>
      <c r="C137" s="289" t="s">
        <v>912</v>
      </c>
      <c r="D137" s="289"/>
      <c r="E137" s="289"/>
      <c r="F137" s="312" t="s">
        <v>890</v>
      </c>
      <c r="G137" s="289"/>
      <c r="H137" s="289" t="s">
        <v>937</v>
      </c>
      <c r="I137" s="289" t="s">
        <v>886</v>
      </c>
      <c r="J137" s="289">
        <v>255</v>
      </c>
      <c r="K137" s="337"/>
    </row>
    <row r="138" s="1" customFormat="1" ht="15" customHeight="1">
      <c r="B138" s="334"/>
      <c r="C138" s="289" t="s">
        <v>914</v>
      </c>
      <c r="D138" s="289"/>
      <c r="E138" s="289"/>
      <c r="F138" s="312" t="s">
        <v>884</v>
      </c>
      <c r="G138" s="289"/>
      <c r="H138" s="289" t="s">
        <v>938</v>
      </c>
      <c r="I138" s="289" t="s">
        <v>916</v>
      </c>
      <c r="J138" s="289"/>
      <c r="K138" s="337"/>
    </row>
    <row r="139" s="1" customFormat="1" ht="15" customHeight="1">
      <c r="B139" s="334"/>
      <c r="C139" s="289" t="s">
        <v>917</v>
      </c>
      <c r="D139" s="289"/>
      <c r="E139" s="289"/>
      <c r="F139" s="312" t="s">
        <v>884</v>
      </c>
      <c r="G139" s="289"/>
      <c r="H139" s="289" t="s">
        <v>939</v>
      </c>
      <c r="I139" s="289" t="s">
        <v>919</v>
      </c>
      <c r="J139" s="289"/>
      <c r="K139" s="337"/>
    </row>
    <row r="140" s="1" customFormat="1" ht="15" customHeight="1">
      <c r="B140" s="334"/>
      <c r="C140" s="289" t="s">
        <v>920</v>
      </c>
      <c r="D140" s="289"/>
      <c r="E140" s="289"/>
      <c r="F140" s="312" t="s">
        <v>884</v>
      </c>
      <c r="G140" s="289"/>
      <c r="H140" s="289" t="s">
        <v>920</v>
      </c>
      <c r="I140" s="289" t="s">
        <v>919</v>
      </c>
      <c r="J140" s="289"/>
      <c r="K140" s="337"/>
    </row>
    <row r="141" s="1" customFormat="1" ht="15" customHeight="1">
      <c r="B141" s="334"/>
      <c r="C141" s="289" t="s">
        <v>35</v>
      </c>
      <c r="D141" s="289"/>
      <c r="E141" s="289"/>
      <c r="F141" s="312" t="s">
        <v>884</v>
      </c>
      <c r="G141" s="289"/>
      <c r="H141" s="289" t="s">
        <v>940</v>
      </c>
      <c r="I141" s="289" t="s">
        <v>919</v>
      </c>
      <c r="J141" s="289"/>
      <c r="K141" s="337"/>
    </row>
    <row r="142" s="1" customFormat="1" ht="15" customHeight="1">
      <c r="B142" s="334"/>
      <c r="C142" s="289" t="s">
        <v>941</v>
      </c>
      <c r="D142" s="289"/>
      <c r="E142" s="289"/>
      <c r="F142" s="312" t="s">
        <v>884</v>
      </c>
      <c r="G142" s="289"/>
      <c r="H142" s="289" t="s">
        <v>942</v>
      </c>
      <c r="I142" s="289" t="s">
        <v>919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943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878</v>
      </c>
      <c r="D148" s="304"/>
      <c r="E148" s="304"/>
      <c r="F148" s="304" t="s">
        <v>879</v>
      </c>
      <c r="G148" s="305"/>
      <c r="H148" s="304" t="s">
        <v>51</v>
      </c>
      <c r="I148" s="304" t="s">
        <v>54</v>
      </c>
      <c r="J148" s="304" t="s">
        <v>880</v>
      </c>
      <c r="K148" s="303"/>
    </row>
    <row r="149" s="1" customFormat="1" ht="17.25" customHeight="1">
      <c r="B149" s="301"/>
      <c r="C149" s="306" t="s">
        <v>881</v>
      </c>
      <c r="D149" s="306"/>
      <c r="E149" s="306"/>
      <c r="F149" s="307" t="s">
        <v>882</v>
      </c>
      <c r="G149" s="308"/>
      <c r="H149" s="306"/>
      <c r="I149" s="306"/>
      <c r="J149" s="306" t="s">
        <v>883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887</v>
      </c>
      <c r="D151" s="289"/>
      <c r="E151" s="289"/>
      <c r="F151" s="342" t="s">
        <v>884</v>
      </c>
      <c r="G151" s="289"/>
      <c r="H151" s="341" t="s">
        <v>924</v>
      </c>
      <c r="I151" s="341" t="s">
        <v>886</v>
      </c>
      <c r="J151" s="341">
        <v>120</v>
      </c>
      <c r="K151" s="337"/>
    </row>
    <row r="152" s="1" customFormat="1" ht="15" customHeight="1">
      <c r="B152" s="314"/>
      <c r="C152" s="341" t="s">
        <v>933</v>
      </c>
      <c r="D152" s="289"/>
      <c r="E152" s="289"/>
      <c r="F152" s="342" t="s">
        <v>884</v>
      </c>
      <c r="G152" s="289"/>
      <c r="H152" s="341" t="s">
        <v>944</v>
      </c>
      <c r="I152" s="341" t="s">
        <v>886</v>
      </c>
      <c r="J152" s="341" t="s">
        <v>935</v>
      </c>
      <c r="K152" s="337"/>
    </row>
    <row r="153" s="1" customFormat="1" ht="15" customHeight="1">
      <c r="B153" s="314"/>
      <c r="C153" s="341" t="s">
        <v>832</v>
      </c>
      <c r="D153" s="289"/>
      <c r="E153" s="289"/>
      <c r="F153" s="342" t="s">
        <v>884</v>
      </c>
      <c r="G153" s="289"/>
      <c r="H153" s="341" t="s">
        <v>945</v>
      </c>
      <c r="I153" s="341" t="s">
        <v>886</v>
      </c>
      <c r="J153" s="341" t="s">
        <v>935</v>
      </c>
      <c r="K153" s="337"/>
    </row>
    <row r="154" s="1" customFormat="1" ht="15" customHeight="1">
      <c r="B154" s="314"/>
      <c r="C154" s="341" t="s">
        <v>889</v>
      </c>
      <c r="D154" s="289"/>
      <c r="E154" s="289"/>
      <c r="F154" s="342" t="s">
        <v>890</v>
      </c>
      <c r="G154" s="289"/>
      <c r="H154" s="341" t="s">
        <v>924</v>
      </c>
      <c r="I154" s="341" t="s">
        <v>886</v>
      </c>
      <c r="J154" s="341">
        <v>50</v>
      </c>
      <c r="K154" s="337"/>
    </row>
    <row r="155" s="1" customFormat="1" ht="15" customHeight="1">
      <c r="B155" s="314"/>
      <c r="C155" s="341" t="s">
        <v>892</v>
      </c>
      <c r="D155" s="289"/>
      <c r="E155" s="289"/>
      <c r="F155" s="342" t="s">
        <v>884</v>
      </c>
      <c r="G155" s="289"/>
      <c r="H155" s="341" t="s">
        <v>924</v>
      </c>
      <c r="I155" s="341" t="s">
        <v>894</v>
      </c>
      <c r="J155" s="341"/>
      <c r="K155" s="337"/>
    </row>
    <row r="156" s="1" customFormat="1" ht="15" customHeight="1">
      <c r="B156" s="314"/>
      <c r="C156" s="341" t="s">
        <v>903</v>
      </c>
      <c r="D156" s="289"/>
      <c r="E156" s="289"/>
      <c r="F156" s="342" t="s">
        <v>890</v>
      </c>
      <c r="G156" s="289"/>
      <c r="H156" s="341" t="s">
        <v>924</v>
      </c>
      <c r="I156" s="341" t="s">
        <v>886</v>
      </c>
      <c r="J156" s="341">
        <v>50</v>
      </c>
      <c r="K156" s="337"/>
    </row>
    <row r="157" s="1" customFormat="1" ht="15" customHeight="1">
      <c r="B157" s="314"/>
      <c r="C157" s="341" t="s">
        <v>911</v>
      </c>
      <c r="D157" s="289"/>
      <c r="E157" s="289"/>
      <c r="F157" s="342" t="s">
        <v>890</v>
      </c>
      <c r="G157" s="289"/>
      <c r="H157" s="341" t="s">
        <v>924</v>
      </c>
      <c r="I157" s="341" t="s">
        <v>886</v>
      </c>
      <c r="J157" s="341">
        <v>50</v>
      </c>
      <c r="K157" s="337"/>
    </row>
    <row r="158" s="1" customFormat="1" ht="15" customHeight="1">
      <c r="B158" s="314"/>
      <c r="C158" s="341" t="s">
        <v>909</v>
      </c>
      <c r="D158" s="289"/>
      <c r="E158" s="289"/>
      <c r="F158" s="342" t="s">
        <v>890</v>
      </c>
      <c r="G158" s="289"/>
      <c r="H158" s="341" t="s">
        <v>924</v>
      </c>
      <c r="I158" s="341" t="s">
        <v>886</v>
      </c>
      <c r="J158" s="341">
        <v>50</v>
      </c>
      <c r="K158" s="337"/>
    </row>
    <row r="159" s="1" customFormat="1" ht="15" customHeight="1">
      <c r="B159" s="314"/>
      <c r="C159" s="341" t="s">
        <v>90</v>
      </c>
      <c r="D159" s="289"/>
      <c r="E159" s="289"/>
      <c r="F159" s="342" t="s">
        <v>884</v>
      </c>
      <c r="G159" s="289"/>
      <c r="H159" s="341" t="s">
        <v>946</v>
      </c>
      <c r="I159" s="341" t="s">
        <v>886</v>
      </c>
      <c r="J159" s="341" t="s">
        <v>947</v>
      </c>
      <c r="K159" s="337"/>
    </row>
    <row r="160" s="1" customFormat="1" ht="15" customHeight="1">
      <c r="B160" s="314"/>
      <c r="C160" s="341" t="s">
        <v>948</v>
      </c>
      <c r="D160" s="289"/>
      <c r="E160" s="289"/>
      <c r="F160" s="342" t="s">
        <v>884</v>
      </c>
      <c r="G160" s="289"/>
      <c r="H160" s="341" t="s">
        <v>949</v>
      </c>
      <c r="I160" s="341" t="s">
        <v>919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950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878</v>
      </c>
      <c r="D166" s="304"/>
      <c r="E166" s="304"/>
      <c r="F166" s="304" t="s">
        <v>879</v>
      </c>
      <c r="G166" s="346"/>
      <c r="H166" s="347" t="s">
        <v>51</v>
      </c>
      <c r="I166" s="347" t="s">
        <v>54</v>
      </c>
      <c r="J166" s="304" t="s">
        <v>880</v>
      </c>
      <c r="K166" s="281"/>
    </row>
    <row r="167" s="1" customFormat="1" ht="17.25" customHeight="1">
      <c r="B167" s="282"/>
      <c r="C167" s="306" t="s">
        <v>881</v>
      </c>
      <c r="D167" s="306"/>
      <c r="E167" s="306"/>
      <c r="F167" s="307" t="s">
        <v>882</v>
      </c>
      <c r="G167" s="348"/>
      <c r="H167" s="349"/>
      <c r="I167" s="349"/>
      <c r="J167" s="306" t="s">
        <v>883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887</v>
      </c>
      <c r="D169" s="289"/>
      <c r="E169" s="289"/>
      <c r="F169" s="312" t="s">
        <v>884</v>
      </c>
      <c r="G169" s="289"/>
      <c r="H169" s="289" t="s">
        <v>924</v>
      </c>
      <c r="I169" s="289" t="s">
        <v>886</v>
      </c>
      <c r="J169" s="289">
        <v>120</v>
      </c>
      <c r="K169" s="337"/>
    </row>
    <row r="170" s="1" customFormat="1" ht="15" customHeight="1">
      <c r="B170" s="314"/>
      <c r="C170" s="289" t="s">
        <v>933</v>
      </c>
      <c r="D170" s="289"/>
      <c r="E170" s="289"/>
      <c r="F170" s="312" t="s">
        <v>884</v>
      </c>
      <c r="G170" s="289"/>
      <c r="H170" s="289" t="s">
        <v>934</v>
      </c>
      <c r="I170" s="289" t="s">
        <v>886</v>
      </c>
      <c r="J170" s="289" t="s">
        <v>935</v>
      </c>
      <c r="K170" s="337"/>
    </row>
    <row r="171" s="1" customFormat="1" ht="15" customHeight="1">
      <c r="B171" s="314"/>
      <c r="C171" s="289" t="s">
        <v>832</v>
      </c>
      <c r="D171" s="289"/>
      <c r="E171" s="289"/>
      <c r="F171" s="312" t="s">
        <v>884</v>
      </c>
      <c r="G171" s="289"/>
      <c r="H171" s="289" t="s">
        <v>951</v>
      </c>
      <c r="I171" s="289" t="s">
        <v>886</v>
      </c>
      <c r="J171" s="289" t="s">
        <v>935</v>
      </c>
      <c r="K171" s="337"/>
    </row>
    <row r="172" s="1" customFormat="1" ht="15" customHeight="1">
      <c r="B172" s="314"/>
      <c r="C172" s="289" t="s">
        <v>889</v>
      </c>
      <c r="D172" s="289"/>
      <c r="E172" s="289"/>
      <c r="F172" s="312" t="s">
        <v>890</v>
      </c>
      <c r="G172" s="289"/>
      <c r="H172" s="289" t="s">
        <v>951</v>
      </c>
      <c r="I172" s="289" t="s">
        <v>886</v>
      </c>
      <c r="J172" s="289">
        <v>50</v>
      </c>
      <c r="K172" s="337"/>
    </row>
    <row r="173" s="1" customFormat="1" ht="15" customHeight="1">
      <c r="B173" s="314"/>
      <c r="C173" s="289" t="s">
        <v>892</v>
      </c>
      <c r="D173" s="289"/>
      <c r="E173" s="289"/>
      <c r="F173" s="312" t="s">
        <v>884</v>
      </c>
      <c r="G173" s="289"/>
      <c r="H173" s="289" t="s">
        <v>951</v>
      </c>
      <c r="I173" s="289" t="s">
        <v>894</v>
      </c>
      <c r="J173" s="289"/>
      <c r="K173" s="337"/>
    </row>
    <row r="174" s="1" customFormat="1" ht="15" customHeight="1">
      <c r="B174" s="314"/>
      <c r="C174" s="289" t="s">
        <v>903</v>
      </c>
      <c r="D174" s="289"/>
      <c r="E174" s="289"/>
      <c r="F174" s="312" t="s">
        <v>890</v>
      </c>
      <c r="G174" s="289"/>
      <c r="H174" s="289" t="s">
        <v>951</v>
      </c>
      <c r="I174" s="289" t="s">
        <v>886</v>
      </c>
      <c r="J174" s="289">
        <v>50</v>
      </c>
      <c r="K174" s="337"/>
    </row>
    <row r="175" s="1" customFormat="1" ht="15" customHeight="1">
      <c r="B175" s="314"/>
      <c r="C175" s="289" t="s">
        <v>911</v>
      </c>
      <c r="D175" s="289"/>
      <c r="E175" s="289"/>
      <c r="F175" s="312" t="s">
        <v>890</v>
      </c>
      <c r="G175" s="289"/>
      <c r="H175" s="289" t="s">
        <v>951</v>
      </c>
      <c r="I175" s="289" t="s">
        <v>886</v>
      </c>
      <c r="J175" s="289">
        <v>50</v>
      </c>
      <c r="K175" s="337"/>
    </row>
    <row r="176" s="1" customFormat="1" ht="15" customHeight="1">
      <c r="B176" s="314"/>
      <c r="C176" s="289" t="s">
        <v>909</v>
      </c>
      <c r="D176" s="289"/>
      <c r="E176" s="289"/>
      <c r="F176" s="312" t="s">
        <v>890</v>
      </c>
      <c r="G176" s="289"/>
      <c r="H176" s="289" t="s">
        <v>951</v>
      </c>
      <c r="I176" s="289" t="s">
        <v>886</v>
      </c>
      <c r="J176" s="289">
        <v>50</v>
      </c>
      <c r="K176" s="337"/>
    </row>
    <row r="177" s="1" customFormat="1" ht="15" customHeight="1">
      <c r="B177" s="314"/>
      <c r="C177" s="289" t="s">
        <v>97</v>
      </c>
      <c r="D177" s="289"/>
      <c r="E177" s="289"/>
      <c r="F177" s="312" t="s">
        <v>884</v>
      </c>
      <c r="G177" s="289"/>
      <c r="H177" s="289" t="s">
        <v>952</v>
      </c>
      <c r="I177" s="289" t="s">
        <v>953</v>
      </c>
      <c r="J177" s="289"/>
      <c r="K177" s="337"/>
    </row>
    <row r="178" s="1" customFormat="1" ht="15" customHeight="1">
      <c r="B178" s="314"/>
      <c r="C178" s="289" t="s">
        <v>54</v>
      </c>
      <c r="D178" s="289"/>
      <c r="E178" s="289"/>
      <c r="F178" s="312" t="s">
        <v>884</v>
      </c>
      <c r="G178" s="289"/>
      <c r="H178" s="289" t="s">
        <v>954</v>
      </c>
      <c r="I178" s="289" t="s">
        <v>955</v>
      </c>
      <c r="J178" s="289">
        <v>1</v>
      </c>
      <c r="K178" s="337"/>
    </row>
    <row r="179" s="1" customFormat="1" ht="15" customHeight="1">
      <c r="B179" s="314"/>
      <c r="C179" s="289" t="s">
        <v>50</v>
      </c>
      <c r="D179" s="289"/>
      <c r="E179" s="289"/>
      <c r="F179" s="312" t="s">
        <v>884</v>
      </c>
      <c r="G179" s="289"/>
      <c r="H179" s="289" t="s">
        <v>956</v>
      </c>
      <c r="I179" s="289" t="s">
        <v>886</v>
      </c>
      <c r="J179" s="289">
        <v>20</v>
      </c>
      <c r="K179" s="337"/>
    </row>
    <row r="180" s="1" customFormat="1" ht="15" customHeight="1">
      <c r="B180" s="314"/>
      <c r="C180" s="289" t="s">
        <v>51</v>
      </c>
      <c r="D180" s="289"/>
      <c r="E180" s="289"/>
      <c r="F180" s="312" t="s">
        <v>884</v>
      </c>
      <c r="G180" s="289"/>
      <c r="H180" s="289" t="s">
        <v>957</v>
      </c>
      <c r="I180" s="289" t="s">
        <v>886</v>
      </c>
      <c r="J180" s="289">
        <v>255</v>
      </c>
      <c r="K180" s="337"/>
    </row>
    <row r="181" s="1" customFormat="1" ht="15" customHeight="1">
      <c r="B181" s="314"/>
      <c r="C181" s="289" t="s">
        <v>98</v>
      </c>
      <c r="D181" s="289"/>
      <c r="E181" s="289"/>
      <c r="F181" s="312" t="s">
        <v>884</v>
      </c>
      <c r="G181" s="289"/>
      <c r="H181" s="289" t="s">
        <v>848</v>
      </c>
      <c r="I181" s="289" t="s">
        <v>886</v>
      </c>
      <c r="J181" s="289">
        <v>10</v>
      </c>
      <c r="K181" s="337"/>
    </row>
    <row r="182" s="1" customFormat="1" ht="15" customHeight="1">
      <c r="B182" s="314"/>
      <c r="C182" s="289" t="s">
        <v>99</v>
      </c>
      <c r="D182" s="289"/>
      <c r="E182" s="289"/>
      <c r="F182" s="312" t="s">
        <v>884</v>
      </c>
      <c r="G182" s="289"/>
      <c r="H182" s="289" t="s">
        <v>958</v>
      </c>
      <c r="I182" s="289" t="s">
        <v>919</v>
      </c>
      <c r="J182" s="289"/>
      <c r="K182" s="337"/>
    </row>
    <row r="183" s="1" customFormat="1" ht="15" customHeight="1">
      <c r="B183" s="314"/>
      <c r="C183" s="289" t="s">
        <v>959</v>
      </c>
      <c r="D183" s="289"/>
      <c r="E183" s="289"/>
      <c r="F183" s="312" t="s">
        <v>884</v>
      </c>
      <c r="G183" s="289"/>
      <c r="H183" s="289" t="s">
        <v>960</v>
      </c>
      <c r="I183" s="289" t="s">
        <v>919</v>
      </c>
      <c r="J183" s="289"/>
      <c r="K183" s="337"/>
    </row>
    <row r="184" s="1" customFormat="1" ht="15" customHeight="1">
      <c r="B184" s="314"/>
      <c r="C184" s="289" t="s">
        <v>948</v>
      </c>
      <c r="D184" s="289"/>
      <c r="E184" s="289"/>
      <c r="F184" s="312" t="s">
        <v>884</v>
      </c>
      <c r="G184" s="289"/>
      <c r="H184" s="289" t="s">
        <v>961</v>
      </c>
      <c r="I184" s="289" t="s">
        <v>919</v>
      </c>
      <c r="J184" s="289"/>
      <c r="K184" s="337"/>
    </row>
    <row r="185" s="1" customFormat="1" ht="15" customHeight="1">
      <c r="B185" s="314"/>
      <c r="C185" s="289" t="s">
        <v>101</v>
      </c>
      <c r="D185" s="289"/>
      <c r="E185" s="289"/>
      <c r="F185" s="312" t="s">
        <v>890</v>
      </c>
      <c r="G185" s="289"/>
      <c r="H185" s="289" t="s">
        <v>962</v>
      </c>
      <c r="I185" s="289" t="s">
        <v>886</v>
      </c>
      <c r="J185" s="289">
        <v>50</v>
      </c>
      <c r="K185" s="337"/>
    </row>
    <row r="186" s="1" customFormat="1" ht="15" customHeight="1">
      <c r="B186" s="314"/>
      <c r="C186" s="289" t="s">
        <v>963</v>
      </c>
      <c r="D186" s="289"/>
      <c r="E186" s="289"/>
      <c r="F186" s="312" t="s">
        <v>890</v>
      </c>
      <c r="G186" s="289"/>
      <c r="H186" s="289" t="s">
        <v>964</v>
      </c>
      <c r="I186" s="289" t="s">
        <v>965</v>
      </c>
      <c r="J186" s="289"/>
      <c r="K186" s="337"/>
    </row>
    <row r="187" s="1" customFormat="1" ht="15" customHeight="1">
      <c r="B187" s="314"/>
      <c r="C187" s="289" t="s">
        <v>966</v>
      </c>
      <c r="D187" s="289"/>
      <c r="E187" s="289"/>
      <c r="F187" s="312" t="s">
        <v>890</v>
      </c>
      <c r="G187" s="289"/>
      <c r="H187" s="289" t="s">
        <v>967</v>
      </c>
      <c r="I187" s="289" t="s">
        <v>965</v>
      </c>
      <c r="J187" s="289"/>
      <c r="K187" s="337"/>
    </row>
    <row r="188" s="1" customFormat="1" ht="15" customHeight="1">
      <c r="B188" s="314"/>
      <c r="C188" s="289" t="s">
        <v>968</v>
      </c>
      <c r="D188" s="289"/>
      <c r="E188" s="289"/>
      <c r="F188" s="312" t="s">
        <v>890</v>
      </c>
      <c r="G188" s="289"/>
      <c r="H188" s="289" t="s">
        <v>969</v>
      </c>
      <c r="I188" s="289" t="s">
        <v>965</v>
      </c>
      <c r="J188" s="289"/>
      <c r="K188" s="337"/>
    </row>
    <row r="189" s="1" customFormat="1" ht="15" customHeight="1">
      <c r="B189" s="314"/>
      <c r="C189" s="350" t="s">
        <v>970</v>
      </c>
      <c r="D189" s="289"/>
      <c r="E189" s="289"/>
      <c r="F189" s="312" t="s">
        <v>890</v>
      </c>
      <c r="G189" s="289"/>
      <c r="H189" s="289" t="s">
        <v>971</v>
      </c>
      <c r="I189" s="289" t="s">
        <v>972</v>
      </c>
      <c r="J189" s="351" t="s">
        <v>973</v>
      </c>
      <c r="K189" s="337"/>
    </row>
    <row r="190" s="17" customFormat="1" ht="15" customHeight="1">
      <c r="B190" s="352"/>
      <c r="C190" s="353" t="s">
        <v>974</v>
      </c>
      <c r="D190" s="354"/>
      <c r="E190" s="354"/>
      <c r="F190" s="355" t="s">
        <v>890</v>
      </c>
      <c r="G190" s="354"/>
      <c r="H190" s="354" t="s">
        <v>975</v>
      </c>
      <c r="I190" s="354" t="s">
        <v>972</v>
      </c>
      <c r="J190" s="356" t="s">
        <v>973</v>
      </c>
      <c r="K190" s="357"/>
    </row>
    <row r="191" s="1" customFormat="1" ht="15" customHeight="1">
      <c r="B191" s="314"/>
      <c r="C191" s="350" t="s">
        <v>39</v>
      </c>
      <c r="D191" s="289"/>
      <c r="E191" s="289"/>
      <c r="F191" s="312" t="s">
        <v>884</v>
      </c>
      <c r="G191" s="289"/>
      <c r="H191" s="286" t="s">
        <v>976</v>
      </c>
      <c r="I191" s="289" t="s">
        <v>977</v>
      </c>
      <c r="J191" s="289"/>
      <c r="K191" s="337"/>
    </row>
    <row r="192" s="1" customFormat="1" ht="15" customHeight="1">
      <c r="B192" s="314"/>
      <c r="C192" s="350" t="s">
        <v>978</v>
      </c>
      <c r="D192" s="289"/>
      <c r="E192" s="289"/>
      <c r="F192" s="312" t="s">
        <v>884</v>
      </c>
      <c r="G192" s="289"/>
      <c r="H192" s="289" t="s">
        <v>979</v>
      </c>
      <c r="I192" s="289" t="s">
        <v>919</v>
      </c>
      <c r="J192" s="289"/>
      <c r="K192" s="337"/>
    </row>
    <row r="193" s="1" customFormat="1" ht="15" customHeight="1">
      <c r="B193" s="314"/>
      <c r="C193" s="350" t="s">
        <v>980</v>
      </c>
      <c r="D193" s="289"/>
      <c r="E193" s="289"/>
      <c r="F193" s="312" t="s">
        <v>884</v>
      </c>
      <c r="G193" s="289"/>
      <c r="H193" s="289" t="s">
        <v>981</v>
      </c>
      <c r="I193" s="289" t="s">
        <v>919</v>
      </c>
      <c r="J193" s="289"/>
      <c r="K193" s="337"/>
    </row>
    <row r="194" s="1" customFormat="1" ht="15" customHeight="1">
      <c r="B194" s="314"/>
      <c r="C194" s="350" t="s">
        <v>982</v>
      </c>
      <c r="D194" s="289"/>
      <c r="E194" s="289"/>
      <c r="F194" s="312" t="s">
        <v>890</v>
      </c>
      <c r="G194" s="289"/>
      <c r="H194" s="289" t="s">
        <v>983</v>
      </c>
      <c r="I194" s="289" t="s">
        <v>919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984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985</v>
      </c>
      <c r="D201" s="359"/>
      <c r="E201" s="359"/>
      <c r="F201" s="359" t="s">
        <v>986</v>
      </c>
      <c r="G201" s="360"/>
      <c r="H201" s="359" t="s">
        <v>987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977</v>
      </c>
      <c r="D203" s="289"/>
      <c r="E203" s="289"/>
      <c r="F203" s="312" t="s">
        <v>40</v>
      </c>
      <c r="G203" s="289"/>
      <c r="H203" s="289" t="s">
        <v>988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41</v>
      </c>
      <c r="G204" s="289"/>
      <c r="H204" s="289" t="s">
        <v>989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44</v>
      </c>
      <c r="G205" s="289"/>
      <c r="H205" s="289" t="s">
        <v>990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42</v>
      </c>
      <c r="G206" s="289"/>
      <c r="H206" s="289" t="s">
        <v>991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43</v>
      </c>
      <c r="G207" s="289"/>
      <c r="H207" s="289" t="s">
        <v>992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931</v>
      </c>
      <c r="D209" s="289"/>
      <c r="E209" s="289"/>
      <c r="F209" s="312" t="s">
        <v>76</v>
      </c>
      <c r="G209" s="289"/>
      <c r="H209" s="289" t="s">
        <v>993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827</v>
      </c>
      <c r="G210" s="289"/>
      <c r="H210" s="289" t="s">
        <v>828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825</v>
      </c>
      <c r="G211" s="289"/>
      <c r="H211" s="289" t="s">
        <v>994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829</v>
      </c>
      <c r="G212" s="350"/>
      <c r="H212" s="341" t="s">
        <v>830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83</v>
      </c>
      <c r="G213" s="350"/>
      <c r="H213" s="341" t="s">
        <v>995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955</v>
      </c>
      <c r="D215" s="289"/>
      <c r="E215" s="289"/>
      <c r="F215" s="312">
        <v>1</v>
      </c>
      <c r="G215" s="350"/>
      <c r="H215" s="341" t="s">
        <v>996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997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998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999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DESKTOP-PIT1I3L\ntb</dc:creator>
  <cp:lastModifiedBy>DESKTOP-PIT1I3L\ntb</cp:lastModifiedBy>
  <dcterms:created xsi:type="dcterms:W3CDTF">2024-08-29T09:33:54Z</dcterms:created>
  <dcterms:modified xsi:type="dcterms:W3CDTF">2024-08-29T09:33:59Z</dcterms:modified>
</cp:coreProperties>
</file>