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lan\Desktop\4000\"/>
    </mc:Choice>
  </mc:AlternateContent>
  <bookViews>
    <workbookView xWindow="0" yWindow="0" windowWidth="0" windowHeight="0"/>
  </bookViews>
  <sheets>
    <sheet name="Rekapitulace stavby" sheetId="1" r:id="rId1"/>
    <sheet name="SO 101 - Polní cesta PC2" sheetId="2" r:id="rId2"/>
    <sheet name="SO 801 PC2 - Doprovodná z...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101 - Polní cesta PC2'!$C$85:$K$525</definedName>
    <definedName name="_xlnm.Print_Area" localSheetId="1">'SO 101 - Polní cesta PC2'!$C$4:$J$39,'SO 101 - Polní cesta PC2'!$C$45:$J$67,'SO 101 - Polní cesta PC2'!$C$73:$K$525</definedName>
    <definedName name="_xlnm.Print_Titles" localSheetId="1">'SO 101 - Polní cesta PC2'!$85:$85</definedName>
    <definedName name="_xlnm._FilterDatabase" localSheetId="2" hidden="1">'SO 801 PC2 - Doprovodná z...'!$C$82:$K$273</definedName>
    <definedName name="_xlnm.Print_Area" localSheetId="2">'SO 801 PC2 - Doprovodná z...'!$C$4:$J$39,'SO 801 PC2 - Doprovodná z...'!$C$45:$J$64,'SO 801 PC2 - Doprovodná z...'!$C$70:$K$273</definedName>
    <definedName name="_xlnm.Print_Titles" localSheetId="2">'SO 801 PC2 - Doprovodná z...'!$82:$82</definedName>
    <definedName name="_xlnm._FilterDatabase" localSheetId="3" hidden="1">'VON - Vedlejší a ostatní ...'!$C$79:$K$116</definedName>
    <definedName name="_xlnm.Print_Area" localSheetId="3">'VON - Vedlejší a ostatní ...'!$C$4:$J$39,'VON - Vedlejší a ostatní ...'!$C$45:$J$61,'VON - Vedlejší a ostatní ...'!$C$67:$K$116</definedName>
    <definedName name="_xlnm.Print_Titles" localSheetId="3">'VON - Vedlejší a ostatní ...'!$79:$79</definedName>
    <definedName name="_xlnm.Print_Area" localSheetId="4">'Seznam figur'!$C$4:$G$12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57"/>
  <c r="BH257"/>
  <c r="BG257"/>
  <c r="BF257"/>
  <c r="T257"/>
  <c r="R257"/>
  <c r="P257"/>
  <c r="BI248"/>
  <c r="BH248"/>
  <c r="BG248"/>
  <c r="BF248"/>
  <c r="T248"/>
  <c r="R248"/>
  <c r="P248"/>
  <c r="BI237"/>
  <c r="BH237"/>
  <c r="BG237"/>
  <c r="BF237"/>
  <c r="T237"/>
  <c r="R237"/>
  <c r="P237"/>
  <c r="BI229"/>
  <c r="BH229"/>
  <c r="BG229"/>
  <c r="BF229"/>
  <c r="T229"/>
  <c r="R229"/>
  <c r="P229"/>
  <c r="BI222"/>
  <c r="BH222"/>
  <c r="BG222"/>
  <c r="BF222"/>
  <c r="T222"/>
  <c r="R222"/>
  <c r="P222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2" r="J37"/>
  <c r="J36"/>
  <c i="1" r="AY55"/>
  <c i="2" r="J35"/>
  <c i="1" r="AX55"/>
  <c i="2" r="BI524"/>
  <c r="BH524"/>
  <c r="BG524"/>
  <c r="BF524"/>
  <c r="T524"/>
  <c r="T523"/>
  <c r="R524"/>
  <c r="R523"/>
  <c r="P524"/>
  <c r="P523"/>
  <c r="BI521"/>
  <c r="BH521"/>
  <c r="BG521"/>
  <c r="BF521"/>
  <c r="T521"/>
  <c r="R521"/>
  <c r="P521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09"/>
  <c r="BH509"/>
  <c r="BG509"/>
  <c r="BF509"/>
  <c r="T509"/>
  <c r="R509"/>
  <c r="P509"/>
  <c r="BI505"/>
  <c r="BH505"/>
  <c r="BG505"/>
  <c r="BF505"/>
  <c r="T505"/>
  <c r="R505"/>
  <c r="P505"/>
  <c r="BI497"/>
  <c r="BH497"/>
  <c r="BG497"/>
  <c r="BF497"/>
  <c r="T497"/>
  <c r="R497"/>
  <c r="P497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79"/>
  <c r="BH479"/>
  <c r="BG479"/>
  <c r="BF479"/>
  <c r="T479"/>
  <c r="R479"/>
  <c r="P479"/>
  <c r="BI473"/>
  <c r="BH473"/>
  <c r="BG473"/>
  <c r="BF473"/>
  <c r="T473"/>
  <c r="R473"/>
  <c r="P473"/>
  <c r="BI469"/>
  <c r="BH469"/>
  <c r="BG469"/>
  <c r="BF469"/>
  <c r="T469"/>
  <c r="R469"/>
  <c r="P469"/>
  <c r="BI463"/>
  <c r="BH463"/>
  <c r="BG463"/>
  <c r="BF463"/>
  <c r="T463"/>
  <c r="R463"/>
  <c r="P463"/>
  <c r="BI454"/>
  <c r="BH454"/>
  <c r="BG454"/>
  <c r="BF454"/>
  <c r="T454"/>
  <c r="R454"/>
  <c r="P454"/>
  <c r="BI445"/>
  <c r="BH445"/>
  <c r="BG445"/>
  <c r="BF445"/>
  <c r="T445"/>
  <c r="R445"/>
  <c r="P445"/>
  <c r="BI435"/>
  <c r="BH435"/>
  <c r="BG435"/>
  <c r="BF435"/>
  <c r="T435"/>
  <c r="R435"/>
  <c r="P435"/>
  <c r="BI428"/>
  <c r="BH428"/>
  <c r="BG428"/>
  <c r="BF428"/>
  <c r="T428"/>
  <c r="R428"/>
  <c r="P428"/>
  <c r="BI424"/>
  <c r="BH424"/>
  <c r="BG424"/>
  <c r="BF424"/>
  <c r="T424"/>
  <c r="R424"/>
  <c r="P424"/>
  <c r="BI413"/>
  <c r="BH413"/>
  <c r="BG413"/>
  <c r="BF413"/>
  <c r="T413"/>
  <c r="R413"/>
  <c r="P413"/>
  <c r="BI402"/>
  <c r="BH402"/>
  <c r="BG402"/>
  <c r="BF402"/>
  <c r="T402"/>
  <c r="R402"/>
  <c r="P402"/>
  <c r="BI395"/>
  <c r="BH395"/>
  <c r="BG395"/>
  <c r="BF395"/>
  <c r="T395"/>
  <c r="R395"/>
  <c r="P395"/>
  <c r="BI383"/>
  <c r="BH383"/>
  <c r="BG383"/>
  <c r="BF383"/>
  <c r="T383"/>
  <c r="R383"/>
  <c r="P383"/>
  <c r="BI375"/>
  <c r="BH375"/>
  <c r="BG375"/>
  <c r="BF375"/>
  <c r="T375"/>
  <c r="R375"/>
  <c r="P375"/>
  <c r="BI360"/>
  <c r="BH360"/>
  <c r="BG360"/>
  <c r="BF360"/>
  <c r="T360"/>
  <c r="R360"/>
  <c r="P360"/>
  <c r="BI347"/>
  <c r="BH347"/>
  <c r="BG347"/>
  <c r="BF347"/>
  <c r="T347"/>
  <c r="R347"/>
  <c r="P347"/>
  <c r="BI343"/>
  <c r="BH343"/>
  <c r="BG343"/>
  <c r="BF343"/>
  <c r="T343"/>
  <c r="R343"/>
  <c r="P343"/>
  <c r="BI338"/>
  <c r="BH338"/>
  <c r="BG338"/>
  <c r="BF338"/>
  <c r="T338"/>
  <c r="R338"/>
  <c r="P338"/>
  <c r="BI331"/>
  <c r="BH331"/>
  <c r="BG331"/>
  <c r="BF331"/>
  <c r="T331"/>
  <c r="R331"/>
  <c r="P331"/>
  <c r="BI327"/>
  <c r="BH327"/>
  <c r="BG327"/>
  <c r="BF327"/>
  <c r="T327"/>
  <c r="R327"/>
  <c r="P327"/>
  <c r="BI315"/>
  <c r="BH315"/>
  <c r="BG315"/>
  <c r="BF315"/>
  <c r="T315"/>
  <c r="R315"/>
  <c r="P315"/>
  <c r="BI304"/>
  <c r="BH304"/>
  <c r="BG304"/>
  <c r="BF304"/>
  <c r="T304"/>
  <c r="R304"/>
  <c r="P304"/>
  <c r="BI294"/>
  <c r="BH294"/>
  <c r="BG294"/>
  <c r="BF294"/>
  <c r="T294"/>
  <c r="R294"/>
  <c r="P294"/>
  <c r="BI284"/>
  <c r="BH284"/>
  <c r="BG284"/>
  <c r="BF284"/>
  <c r="T284"/>
  <c r="R284"/>
  <c r="P284"/>
  <c r="BI273"/>
  <c r="BH273"/>
  <c r="BG273"/>
  <c r="BF273"/>
  <c r="T273"/>
  <c r="R273"/>
  <c r="P273"/>
  <c r="BI263"/>
  <c r="BH263"/>
  <c r="BG263"/>
  <c r="BF263"/>
  <c r="T263"/>
  <c r="R263"/>
  <c r="P263"/>
  <c r="BI254"/>
  <c r="BH254"/>
  <c r="BG254"/>
  <c r="BF254"/>
  <c r="T254"/>
  <c r="R254"/>
  <c r="P254"/>
  <c r="BI250"/>
  <c r="BH250"/>
  <c r="BG250"/>
  <c r="BF250"/>
  <c r="T250"/>
  <c r="R250"/>
  <c r="P250"/>
  <c r="BI243"/>
  <c r="BH243"/>
  <c r="BG243"/>
  <c r="BF243"/>
  <c r="T243"/>
  <c r="R243"/>
  <c r="P243"/>
  <c r="BI232"/>
  <c r="BH232"/>
  <c r="BG232"/>
  <c r="BF232"/>
  <c r="T232"/>
  <c r="R232"/>
  <c r="P232"/>
  <c r="BI218"/>
  <c r="BH218"/>
  <c r="BG218"/>
  <c r="BF218"/>
  <c r="T218"/>
  <c r="R218"/>
  <c r="P218"/>
  <c r="BI199"/>
  <c r="BH199"/>
  <c r="BG199"/>
  <c r="BF199"/>
  <c r="T199"/>
  <c r="R199"/>
  <c r="P199"/>
  <c r="BI182"/>
  <c r="BH182"/>
  <c r="BG182"/>
  <c r="BF182"/>
  <c r="T182"/>
  <c r="R182"/>
  <c r="P182"/>
  <c r="BI165"/>
  <c r="BH165"/>
  <c r="BG165"/>
  <c r="BF165"/>
  <c r="T165"/>
  <c r="R165"/>
  <c r="P165"/>
  <c r="BI148"/>
  <c r="BH148"/>
  <c r="BG148"/>
  <c r="BF148"/>
  <c r="T148"/>
  <c r="R148"/>
  <c r="P148"/>
  <c r="BI131"/>
  <c r="BH131"/>
  <c r="BG131"/>
  <c r="BF131"/>
  <c r="T131"/>
  <c r="R131"/>
  <c r="P131"/>
  <c r="BI124"/>
  <c r="BH124"/>
  <c r="BG124"/>
  <c r="BF124"/>
  <c r="T124"/>
  <c r="R124"/>
  <c r="P124"/>
  <c r="BI111"/>
  <c r="BH111"/>
  <c r="BG111"/>
  <c r="BF111"/>
  <c r="T111"/>
  <c r="R111"/>
  <c r="P111"/>
  <c r="BI102"/>
  <c r="BH102"/>
  <c r="BG102"/>
  <c r="BF102"/>
  <c r="T102"/>
  <c r="R102"/>
  <c r="P102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J424"/>
  <c r="BK518"/>
  <c r="BK218"/>
  <c r="BK489"/>
  <c r="J327"/>
  <c r="BK469"/>
  <c r="J331"/>
  <c i="3" r="J202"/>
  <c r="BK214"/>
  <c r="J186"/>
  <c r="BK190"/>
  <c i="4" r="J82"/>
  <c r="BK89"/>
  <c i="2" r="BK347"/>
  <c r="BK124"/>
  <c r="J516"/>
  <c r="J402"/>
  <c r="BK486"/>
  <c r="J347"/>
  <c i="3" r="BK268"/>
  <c r="BK149"/>
  <c r="J158"/>
  <c r="J198"/>
  <c r="BK140"/>
  <c r="BK172"/>
  <c i="4" r="J100"/>
  <c i="2" r="J454"/>
  <c r="J131"/>
  <c r="BK395"/>
  <c r="J182"/>
  <c r="J445"/>
  <c r="BK360"/>
  <c r="J111"/>
  <c r="BK338"/>
  <c i="3" r="J123"/>
  <c r="J154"/>
  <c r="J214"/>
  <c r="J180"/>
  <c r="J271"/>
  <c r="BK120"/>
  <c i="4" r="BK82"/>
  <c i="2" r="BK343"/>
  <c r="J428"/>
  <c r="J518"/>
  <c r="J469"/>
  <c r="J463"/>
  <c r="J315"/>
  <c i="3" r="BK271"/>
  <c r="BK180"/>
  <c r="J237"/>
  <c r="J149"/>
  <c r="J112"/>
  <c r="J169"/>
  <c r="J130"/>
  <c i="4" r="J85"/>
  <c r="BK100"/>
  <c i="2" r="BK479"/>
  <c r="BK199"/>
  <c r="BK327"/>
  <c r="J521"/>
  <c r="J473"/>
  <c r="BK505"/>
  <c r="J263"/>
  <c i="3" r="J248"/>
  <c r="J104"/>
  <c r="J114"/>
  <c r="J229"/>
  <c r="BK90"/>
  <c r="BK123"/>
  <c i="4" r="BK109"/>
  <c i="2" r="BK516"/>
  <c r="BK284"/>
  <c r="J491"/>
  <c r="BK254"/>
  <c r="J497"/>
  <c r="J338"/>
  <c r="BK454"/>
  <c r="J250"/>
  <c i="3" r="BK229"/>
  <c r="J117"/>
  <c r="J145"/>
  <c r="BK248"/>
  <c r="BK237"/>
  <c r="BK114"/>
  <c i="2" r="BK509"/>
  <c r="BK294"/>
  <c r="J89"/>
  <c r="J284"/>
  <c r="J483"/>
  <c r="J413"/>
  <c r="J304"/>
  <c r="J435"/>
  <c i="3" r="J209"/>
  <c r="BK97"/>
  <c r="BK209"/>
  <c r="J90"/>
  <c i="4" r="J104"/>
  <c i="2" r="BK483"/>
  <c r="J93"/>
  <c r="BK250"/>
  <c r="BK383"/>
  <c r="BK331"/>
  <c r="BK491"/>
  <c r="BK273"/>
  <c i="3" r="BK265"/>
  <c r="J108"/>
  <c r="J257"/>
  <c r="BK154"/>
  <c r="BK202"/>
  <c r="BK112"/>
  <c i="4" r="J95"/>
  <c i="2" r="BK521"/>
  <c r="BK111"/>
  <c r="BK263"/>
  <c r="J514"/>
  <c r="BK424"/>
  <c r="J218"/>
  <c r="BK413"/>
  <c r="BK148"/>
  <c i="3" r="J165"/>
  <c r="J137"/>
  <c r="BK161"/>
  <c r="BK205"/>
  <c i="4" r="J109"/>
  <c r="BK95"/>
  <c i="2" r="BK463"/>
  <c r="BK524"/>
  <c r="J524"/>
  <c r="J479"/>
  <c r="BK102"/>
  <c r="BK304"/>
  <c i="3" r="BK257"/>
  <c r="J195"/>
  <c r="J101"/>
  <c r="BK165"/>
  <c r="BK198"/>
  <c r="J86"/>
  <c i="2" r="J489"/>
  <c r="J254"/>
  <c r="J493"/>
  <c r="J243"/>
  <c i="1" r="AS54"/>
  <c i="2" r="BK182"/>
  <c r="J383"/>
  <c i="3" r="BK101"/>
  <c r="J125"/>
  <c r="J265"/>
  <c r="BK145"/>
  <c r="J120"/>
  <c r="J175"/>
  <c i="4" r="J92"/>
  <c i="2" r="BK514"/>
  <c r="BK232"/>
  <c r="BK315"/>
  <c r="J509"/>
  <c r="J294"/>
  <c r="J360"/>
  <c r="J124"/>
  <c i="3" r="BK158"/>
  <c r="J161"/>
  <c r="BK130"/>
  <c r="J222"/>
  <c r="BK108"/>
  <c r="J183"/>
  <c i="4" r="BK113"/>
  <c r="BK85"/>
  <c i="2" r="BK497"/>
  <c r="J273"/>
  <c r="BK445"/>
  <c r="BK89"/>
  <c r="BK375"/>
  <c r="BK165"/>
  <c r="J375"/>
  <c r="BK93"/>
  <c i="3" r="BK125"/>
  <c r="BK186"/>
  <c r="J97"/>
  <c r="BK133"/>
  <c r="BK169"/>
  <c i="4" r="BK104"/>
  <c i="2" r="J486"/>
  <c r="BK243"/>
  <c r="J343"/>
  <c r="J199"/>
  <c r="BK435"/>
  <c r="J232"/>
  <c r="J395"/>
  <c r="BK131"/>
  <c i="3" r="BK175"/>
  <c r="BK86"/>
  <c r="BK117"/>
  <c r="BK183"/>
  <c r="BK104"/>
  <c r="J133"/>
  <c i="4" r="F35"/>
  <c i="2" r="BK473"/>
  <c i="3" r="J172"/>
  <c r="J190"/>
  <c r="BK137"/>
  <c i="4" r="BK92"/>
  <c i="2" r="BK428"/>
  <c r="J505"/>
  <c r="J102"/>
  <c r="BK493"/>
  <c r="J148"/>
  <c r="BK402"/>
  <c r="J165"/>
  <c i="3" r="BK222"/>
  <c r="J205"/>
  <c r="BK195"/>
  <c r="J268"/>
  <c r="J140"/>
  <c i="4" r="J113"/>
  <c r="J89"/>
  <c i="2" l="1" r="T88"/>
  <c r="T326"/>
  <c r="BK382"/>
  <c r="J382"/>
  <c r="J63"/>
  <c r="BK478"/>
  <c r="J478"/>
  <c r="J64"/>
  <c r="BK513"/>
  <c r="J513"/>
  <c r="J65"/>
  <c i="3" r="BK85"/>
  <c r="P247"/>
  <c r="R267"/>
  <c i="2" r="R88"/>
  <c r="BK326"/>
  <c r="J326"/>
  <c r="J62"/>
  <c r="P382"/>
  <c r="P478"/>
  <c r="P513"/>
  <c i="3" r="R85"/>
  <c r="BK247"/>
  <c r="J247"/>
  <c r="J62"/>
  <c r="BK267"/>
  <c r="J267"/>
  <c r="J63"/>
  <c i="2" r="P88"/>
  <c r="R326"/>
  <c r="T382"/>
  <c r="T478"/>
  <c r="R513"/>
  <c i="3" r="P85"/>
  <c r="T247"/>
  <c r="T267"/>
  <c i="4" r="BK81"/>
  <c r="BK80"/>
  <c r="J80"/>
  <c r="R81"/>
  <c r="R80"/>
  <c i="2" r="BK88"/>
  <c r="J88"/>
  <c r="J61"/>
  <c r="P326"/>
  <c r="R382"/>
  <c r="R478"/>
  <c r="T513"/>
  <c i="3" r="T85"/>
  <c r="T84"/>
  <c r="T83"/>
  <c r="R247"/>
  <c r="P267"/>
  <c i="4" r="P81"/>
  <c r="P80"/>
  <c i="1" r="AU57"/>
  <c i="4" r="T81"/>
  <c r="T80"/>
  <c i="2" r="BK523"/>
  <c r="J523"/>
  <c r="J66"/>
  <c i="4" r="E48"/>
  <c r="J52"/>
  <c r="F55"/>
  <c r="BE85"/>
  <c r="BE89"/>
  <c r="BE100"/>
  <c r="BE109"/>
  <c r="BE113"/>
  <c i="3" r="J85"/>
  <c r="J61"/>
  <c i="4" r="BE82"/>
  <c r="BE92"/>
  <c r="BE95"/>
  <c r="BE104"/>
  <c i="1" r="BB57"/>
  <c i="3" r="E48"/>
  <c r="J52"/>
  <c r="BE97"/>
  <c r="BE108"/>
  <c r="BE123"/>
  <c r="BE145"/>
  <c r="BE149"/>
  <c r="BE154"/>
  <c r="BE161"/>
  <c r="BE180"/>
  <c r="BE183"/>
  <c r="BE214"/>
  <c r="BE257"/>
  <c r="BE114"/>
  <c r="BE125"/>
  <c r="BE130"/>
  <c r="BE158"/>
  <c r="BE172"/>
  <c r="BE175"/>
  <c r="BE202"/>
  <c r="BE229"/>
  <c r="F80"/>
  <c r="BE86"/>
  <c r="BE90"/>
  <c r="BE101"/>
  <c r="BE104"/>
  <c r="BE120"/>
  <c r="BE165"/>
  <c r="BE169"/>
  <c r="BE198"/>
  <c r="BE205"/>
  <c r="BE222"/>
  <c r="BE237"/>
  <c r="BE248"/>
  <c r="BE265"/>
  <c r="BE112"/>
  <c r="BE117"/>
  <c r="BE133"/>
  <c r="BE137"/>
  <c r="BE140"/>
  <c r="BE186"/>
  <c r="BE190"/>
  <c r="BE195"/>
  <c r="BE209"/>
  <c r="BE268"/>
  <c r="BE271"/>
  <c i="2" r="F55"/>
  <c r="BE102"/>
  <c r="BE165"/>
  <c r="BE182"/>
  <c r="BE199"/>
  <c r="BE218"/>
  <c r="BE232"/>
  <c r="BE254"/>
  <c r="BE284"/>
  <c r="BE315"/>
  <c r="BE424"/>
  <c r="BE435"/>
  <c r="BE479"/>
  <c r="BE89"/>
  <c r="BE243"/>
  <c r="BE250"/>
  <c r="BE263"/>
  <c r="BE273"/>
  <c r="BE338"/>
  <c r="BE343"/>
  <c r="BE347"/>
  <c r="BE413"/>
  <c r="BE428"/>
  <c r="BE445"/>
  <c r="BE483"/>
  <c r="BE497"/>
  <c r="BE505"/>
  <c r="BE509"/>
  <c r="BE516"/>
  <c r="BE521"/>
  <c r="J52"/>
  <c r="BE111"/>
  <c r="BE124"/>
  <c r="BE294"/>
  <c r="BE375"/>
  <c r="BE454"/>
  <c r="BE463"/>
  <c r="BE469"/>
  <c r="BE473"/>
  <c r="BE489"/>
  <c r="BE493"/>
  <c r="BE514"/>
  <c r="BE524"/>
  <c r="E48"/>
  <c r="BE93"/>
  <c r="BE131"/>
  <c r="BE148"/>
  <c r="BE304"/>
  <c r="BE327"/>
  <c r="BE331"/>
  <c r="BE360"/>
  <c r="BE383"/>
  <c r="BE395"/>
  <c r="BE402"/>
  <c r="BE486"/>
  <c r="BE491"/>
  <c r="BE518"/>
  <c r="J34"/>
  <c i="1" r="AW55"/>
  <c i="4" r="F36"/>
  <c i="1" r="BC57"/>
  <c i="3" r="F36"/>
  <c i="1" r="BC56"/>
  <c i="2" r="F35"/>
  <c i="1" r="BB55"/>
  <c i="3" r="F34"/>
  <c i="1" r="BA56"/>
  <c i="2" r="F37"/>
  <c i="1" r="BD55"/>
  <c i="4" r="F34"/>
  <c i="1" r="BA57"/>
  <c i="3" r="F37"/>
  <c i="1" r="BD56"/>
  <c i="4" r="F37"/>
  <c i="1" r="BD57"/>
  <c i="3" r="F35"/>
  <c i="1" r="BB56"/>
  <c i="4" r="J30"/>
  <c i="2" r="F34"/>
  <c i="1" r="BA55"/>
  <c i="3" r="J34"/>
  <c i="1" r="AW56"/>
  <c i="2" r="F36"/>
  <c i="1" r="BC55"/>
  <c i="4" r="J34"/>
  <c i="1" r="AW57"/>
  <c i="2" l="1" r="P87"/>
  <c r="P86"/>
  <c i="1" r="AU55"/>
  <c i="2" r="R87"/>
  <c r="R86"/>
  <c i="3" r="P84"/>
  <c r="P83"/>
  <c i="1" r="AU56"/>
  <c i="2" r="T87"/>
  <c r="T86"/>
  <c i="3" r="R84"/>
  <c r="R83"/>
  <c r="BK84"/>
  <c r="BK83"/>
  <c r="J83"/>
  <c i="1" r="AG57"/>
  <c i="4" r="J59"/>
  <c r="J81"/>
  <c r="J60"/>
  <c i="2" r="BK87"/>
  <c r="J87"/>
  <c r="J60"/>
  <c r="F33"/>
  <c i="1" r="AZ55"/>
  <c i="3" r="J30"/>
  <c i="1" r="AG56"/>
  <c r="BC54"/>
  <c r="AY54"/>
  <c i="3" r="J33"/>
  <c i="1" r="AV56"/>
  <c r="AT56"/>
  <c r="AN56"/>
  <c r="BB54"/>
  <c r="W31"/>
  <c i="2" r="J33"/>
  <c i="1" r="AV55"/>
  <c r="AT55"/>
  <c i="4" r="J33"/>
  <c i="1" r="AV57"/>
  <c r="AT57"/>
  <c r="AN57"/>
  <c r="BA54"/>
  <c r="AW54"/>
  <c r="AK30"/>
  <c i="3" r="F33"/>
  <c i="1" r="AZ56"/>
  <c r="BD54"/>
  <c r="W33"/>
  <c i="4" r="F33"/>
  <c i="1" r="AZ57"/>
  <c i="2" l="1" r="BK86"/>
  <c r="J86"/>
  <c i="3" r="J59"/>
  <c r="J84"/>
  <c r="J60"/>
  <c i="4" r="J39"/>
  <c i="3" r="J39"/>
  <c i="1" r="W32"/>
  <c i="2" r="J30"/>
  <c i="1" r="AG55"/>
  <c r="AG54"/>
  <c r="AK26"/>
  <c r="AX54"/>
  <c r="AZ54"/>
  <c r="AV54"/>
  <c r="AK29"/>
  <c r="W30"/>
  <c r="AU54"/>
  <c i="2" l="1" r="J39"/>
  <c r="J59"/>
  <c i="1" r="AN55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<sst xmlns="http://schemas.openxmlformats.org/spreadsheetml/2006/main">
  <si>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</si>
  <si>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</si>
  <si>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</si>
  <si>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</si>
  <si>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</si>
  <si>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{270ac9a0-e612-43de-abe1-84daeec6dadb}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</si>
  <si>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</si>
  <si>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</si>
  <si>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</si>
  <si>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</si>
  <si>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</si>
  <si>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</si>
  <si>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</si>
  <si>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</si>
  <si>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20/2022akt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</si>
  <si>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</si>
  <si>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</si>
  <si>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vedlejší cesty PC2 v k.ú. Rohovládova Bělá</t>
  </si>
  <si>
    <t>KSO:</t>
  </si>
  <si>
    <t>822 29</t>
  </si>
  <si>
    <t>CC-CZ:</t>
  </si>
  <si>
    <t>21121</t>
  </si>
  <si>
    <t>Místo:</t>
  </si>
  <si>
    <t>Rohovládová Bělá</t>
  </si>
  <si>
    <t>Datum:</t>
  </si>
  <si>
    <t>17. 4. 2024</t>
  </si>
  <si>
    <t>CZ-CPA:</t>
  </si>
  <si>
    <t>42.11.1</t>
  </si>
  <si>
    <t>Zadavatel:</t>
  </si>
  <si>
    <t>IČ:</t>
  </si>
  <si>
    <t>01312774</t>
  </si>
  <si>
    <t>ČR- SPÚ, KPÚ pobočka Parduice</t>
  </si>
  <si>
    <t>DIČ:</t>
  </si>
  <si>
    <t/>
  </si>
  <si>
    <t>Uchazeč:</t>
  </si>
  <si>
    <t>Vyplň údaj</t>
  </si>
  <si>
    <t>Projektant:</t>
  </si>
  <si>
    <t>25935721</t>
  </si>
  <si>
    <t>SELLA&amp;AGRETA s.r.o.</t>
  </si>
  <si>
    <t>CZ25935721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</si>
  <si>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</si>
  <si>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</si>
  <si>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</si>
  <si>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</si>
  <si>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</si>
  <si>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</si>
  <si>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</si>
  <si>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</si>
  <si>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</si>
  <si>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</si>
  <si>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</si>
  <si>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</si>
  <si>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</si>
  <si>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</si>
  <si>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</si>
  <si>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</si>
  <si>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</si>
  <si>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</si>
  <si>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</si>
  <si>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</si>
  <si>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</si>
  <si>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</si>
  <si>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</si>
  <si>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</si>
  <si>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</si>
  <si>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</si>
  <si>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</si>
  <si>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</si>
  <si>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</si>
  <si>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</si>
  <si>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</si>
  <si>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</si>
  <si>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</si>
  <si>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</si>
  <si>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</si>
  <si>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</si>
  <si>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</si>
  <si>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</si>
  <si>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</si>
  <si>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</si>
  <si>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</si>
  <si>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</si>
  <si>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</si>
  <si>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</si>
  <si>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PC2</t>
  </si>
  <si>
    <t>STA</t>
  </si>
  <si>
    <t>1</t>
  </si>
  <si>
    <t>{28231487-cfe9-47df-b545-0e928b76abcb}</t>
  </si>
  <si>
    <t>2</t>
  </si>
  <si>
    <t>SO 801 PC2</t>
  </si>
  <si>
    <t>Doprovodná zeleň</t>
  </si>
  <si>
    <t>{fd77af39-1dda-4cf8-91fc-12809b6d3553}</t>
  </si>
  <si>
    <t>823 29</t>
  </si>
  <si>
    <t>VON</t>
  </si>
  <si>
    <t>Vedlejší a ostatní náklady</t>
  </si>
  <si>
    <t>{48479c0e-218d-4914-940a-39ddbeb0bd04}</t>
  </si>
  <si>
    <t>822 29 3</t>
  </si>
  <si>
    <t>KRYCÍ LIST SOUPISU PRACÍ</t>
  </si>
  <si>
    <t>Objekt:</t>
  </si>
  <si>
    <t>SO 101 - Polní cesta PC2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</si>
  <si>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</si>
  <si>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</si>
  <si>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</si>
  <si>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</si>
  <si>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</si>
  <si>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</si>
  <si>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</si>
  <si>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</si>
  <si>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</si>
  <si>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</si>
  <si>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</si>
  <si>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</si>
  <si>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</si>
  <si>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</si>
  <si>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</si>
  <si>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</si>
  <si>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</si>
  <si>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</si>
  <si>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</si>
  <si>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</si>
  <si>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</si>
  <si>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</si>
  <si>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</si>
  <si>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</si>
  <si>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</si>
  <si>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</si>
  <si>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</si>
  <si>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</si>
  <si>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</si>
  <si>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</si>
  <si>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</si>
  <si>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</si>
  <si>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2022 02</t>
  </si>
  <si>
    <t>4</t>
  </si>
  <si>
    <t>1289285279</t>
  </si>
  <si>
    <t>Online PSC</t>
  </si>
  <si>
    <t>https://podminky.urs.cz/item/CS_URS_2022_02/111251101</t>
  </si>
  <si>
    <t>VV</t>
  </si>
  <si>
    <t>Odstranění náletových keřů a dřevin v trase</t>
  </si>
  <si>
    <t>57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</si>
  <si>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</si>
  <si>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</si>
  <si>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-433521150</t>
  </si>
  <si>
    <t>https://podminky.urs.cz/item/CS_URS_2022_02/113107243</t>
  </si>
  <si>
    <t>odstranění stávajících asf krytů</t>
  </si>
  <si>
    <t xml:space="preserve">vozovka </t>
  </si>
  <si>
    <t>255*4</t>
  </si>
  <si>
    <t>sjezdy</t>
  </si>
  <si>
    <t>37</t>
  </si>
  <si>
    <t>Součet</t>
  </si>
  <si>
    <t>3</t>
  </si>
  <si>
    <t>113107226</t>
  </si>
  <si>
    <t>Odstranění podkladů nebo krytů strojně plochy jednotlivě přes 200 m2 s přemístěním hmot na skládku na vzdálenost do 20 m nebo s naložením na dopravní prostředek z kameniva hrubého drceného se štětem, o tl. vrstvy přes 250 do 450 mm</t>
  </si>
  <si>
    <t>1282966017</t>
  </si>
  <si>
    <t>https://podminky.urs.cz/item/CS_URS_2022_02/113107226</t>
  </si>
  <si>
    <t>122251104</t>
  </si>
  <si>
    <t>Odkopávky a prokopávky nezapažené strojně v hornině třídy těžitelnosti I skupiny 3 přes 100 do 500 m3</t>
  </si>
  <si>
    <t>m3</t>
  </si>
  <si>
    <t>332013825</t>
  </si>
  <si>
    <t>https://podminky.urs.cz/item/CS_URS_2022_02/122251104</t>
  </si>
  <si>
    <t>Odkopávky</t>
  </si>
  <si>
    <t>odkopávky pro komunikaci</t>
  </si>
  <si>
    <t xml:space="preserve"> 255*1*0,45</t>
  </si>
  <si>
    <t>255*5*0,1</t>
  </si>
  <si>
    <t>vsak</t>
  </si>
  <si>
    <t>2*1*4</t>
  </si>
  <si>
    <t>ostaní</t>
  </si>
  <si>
    <t>67*0,45</t>
  </si>
  <si>
    <t>sanace neúnosných míst výměna podloží</t>
  </si>
  <si>
    <t>50*0,5</t>
  </si>
  <si>
    <t>5</t>
  </si>
  <si>
    <t>132251102</t>
  </si>
  <si>
    <t>Hloubení nezapažených rýh šířky do 800 mm strojně s urovnáním dna do předepsaného profilu a spádu v hornině třídy těžitelnosti I skupiny 3 přes 20 do 50 m3</t>
  </si>
  <si>
    <t>-2003163105</t>
  </si>
  <si>
    <t>https://podminky.urs.cz/item/CS_URS_2022_02/132251102</t>
  </si>
  <si>
    <t xml:space="preserve">Drenáže </t>
  </si>
  <si>
    <t>115 * 0,5*0,8</t>
  </si>
  <si>
    <t>jímka</t>
  </si>
  <si>
    <t>6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</si>
  <si>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</si>
  <si>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</si>
  <si>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-715069415</t>
  </si>
  <si>
    <t>https://podminky.urs.cz/item/CS_URS_2022_02/162451105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</si>
  <si>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</si>
  <si>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</si>
  <si>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</si>
  <si>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1669527638</t>
  </si>
  <si>
    <t>https://podminky.urs.cz/item/CS_URS_2022_02/162751117</t>
  </si>
  <si>
    <t>8</t>
  </si>
  <si>
    <t>167151111</t>
  </si>
  <si>
    <t>Nakládání, skládání a překládání neulehlého výkopku nebo sypaniny strojně nakládání, množství přes 100 m3, z hornin třídy těžitelnosti I, skupiny 1 až 3</t>
  </si>
  <si>
    <t>115811813</t>
  </si>
  <si>
    <t>https://podminky.urs.cz/item/CS_URS_2022_02/167151111</t>
  </si>
  <si>
    <t>9</t>
  </si>
  <si>
    <t>171201201</t>
  </si>
  <si>
    <t>Uložení sypaniny na skládky nebo meziskládky bez hutnění s upravením uložené sypaniny do předepsaného tvaru</t>
  </si>
  <si>
    <t>1256541193</t>
  </si>
  <si>
    <t>https://podminky.urs.cz/item/CS_URS_2022_02/171201201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</si>
  <si>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</si>
  <si>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</si>
  <si>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</si>
  <si>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</si>
  <si>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-326340943</t>
  </si>
  <si>
    <t>https://podminky.urs.cz/item/CS_URS_2022_02/171201231</t>
  </si>
  <si>
    <t>k=1,9</t>
  </si>
  <si>
    <t>356,4*1,9 'Přepočtené koeficientem množství</t>
  </si>
  <si>
    <t>11</t>
  </si>
  <si>
    <t>181951111</t>
  </si>
  <si>
    <t>Úprava pláně vyrovnáním výškových rozdílů strojně v hornině třídy těžitelnosti I, skupiny 1 až 3 bez zhutnění</t>
  </si>
  <si>
    <t>-335570902</t>
  </si>
  <si>
    <t>https://podminky.urs.cz/item/CS_URS_2022_02/181951111</t>
  </si>
  <si>
    <t>k=1,1</t>
  </si>
  <si>
    <t>pláň komunikace před chemickou stabilizací</t>
  </si>
  <si>
    <t>asfalt</t>
  </si>
  <si>
    <t>1022</t>
  </si>
  <si>
    <t>ostatní</t>
  </si>
  <si>
    <t>67</t>
  </si>
  <si>
    <t>krajnice</t>
  </si>
  <si>
    <t>246</t>
  </si>
  <si>
    <t>příkopy</t>
  </si>
  <si>
    <t>507</t>
  </si>
  <si>
    <t>1842*1,1 'Přepočtené koeficientem množství</t>
  </si>
  <si>
    <t>12</t>
  </si>
  <si>
    <t>181152302</t>
  </si>
  <si>
    <t>Úprava pláně na stavbách silnic a dálnic strojně v zářezech mimo skalních se zhutněním</t>
  </si>
  <si>
    <t>-624003082</t>
  </si>
  <si>
    <t>https://podminky.urs.cz/item/CS_URS_2022_02/181152302</t>
  </si>
  <si>
    <t>13</t>
  </si>
  <si>
    <t>181351113</t>
  </si>
  <si>
    <t>Rozprostření a urovnání ornice v rovině nebo ve svahu sklonu do 1:5 strojně při souvislé ploše přes 500 m2, tl. vrstvy do 200 mm</t>
  </si>
  <si>
    <t>-2116722307</t>
  </si>
  <si>
    <t>https://podminky.urs.cz/item/CS_URS_2022_02/181351113</t>
  </si>
  <si>
    <t xml:space="preserve">urovnané a oseté plochy kolem komunikace </t>
  </si>
  <si>
    <t>255*1*2</t>
  </si>
  <si>
    <t xml:space="preserve">Rozprostření  ornice svahy příkopů</t>
  </si>
  <si>
    <t>14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</si>
  <si>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</si>
  <si>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</si>
  <si>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-1575215236</t>
  </si>
  <si>
    <t>https://podminky.urs.cz/item/CS_URS_2022_02/182151111</t>
  </si>
  <si>
    <t>svahy příkopů u komunikace</t>
  </si>
  <si>
    <t>140*2</t>
  </si>
  <si>
    <t>M</t>
  </si>
  <si>
    <t>10364100</t>
  </si>
  <si>
    <t>zemina pro terénní úpravy - tříděná</t>
  </si>
  <si>
    <t>1614621507</t>
  </si>
  <si>
    <t xml:space="preserve">Zemina pro rozprostření  - možno i z výzisku</t>
  </si>
  <si>
    <t>255*1*2*0,2</t>
  </si>
  <si>
    <t>svahy příkopů</t>
  </si>
  <si>
    <t>140*2*0,2</t>
  </si>
  <si>
    <t>158*1,9 'Přepočtené koeficientem množství</t>
  </si>
  <si>
    <t>16</t>
  </si>
  <si>
    <t>181411121</t>
  </si>
  <si>
    <t>Založení trávníku na půdě předem připravené plochy do 1000 m2 výsevem včetně utažení lučního v rovině nebo na svahu do 1:5</t>
  </si>
  <si>
    <t>467029939</t>
  </si>
  <si>
    <t>https://podminky.urs.cz/item/CS_URS_2022_02/181411121</t>
  </si>
  <si>
    <t xml:space="preserve">Osetí zpětně zúrodněné plochy  kolem stavby</t>
  </si>
  <si>
    <t xml:space="preserve">Rozprostření  ornice u L+P příkopů</t>
  </si>
  <si>
    <t>ostatní plochy</t>
  </si>
  <si>
    <t>100</t>
  </si>
  <si>
    <t xml:space="preserve">Součet </t>
  </si>
  <si>
    <t>17</t>
  </si>
  <si>
    <t>00572470</t>
  </si>
  <si>
    <t>osivo směs travní univerzál</t>
  </si>
  <si>
    <t>kg</t>
  </si>
  <si>
    <t>1684478929</t>
  </si>
  <si>
    <t>k=0,02</t>
  </si>
  <si>
    <t>890*0,02 'Přepočtené koeficientem množství</t>
  </si>
  <si>
    <t>18</t>
  </si>
  <si>
    <t>183403151</t>
  </si>
  <si>
    <t>Obdělání půdy smykováním v rovině nebo na svahu do 1:5</t>
  </si>
  <si>
    <t>-1021951209</t>
  </si>
  <si>
    <t xml:space="preserve">Obdělání  půdy pro</t>
  </si>
  <si>
    <t>19</t>
  </si>
  <si>
    <t>183403152</t>
  </si>
  <si>
    <t>Obdělání půdy vláčením v rovině nebo na svahu do 1:5</t>
  </si>
  <si>
    <t>1225369008</t>
  </si>
  <si>
    <t>20</t>
  </si>
  <si>
    <t>183403153</t>
  </si>
  <si>
    <t>Obdělání půdy hrabáním v rovině nebo na svahu do 1:5</t>
  </si>
  <si>
    <t>1315067288</t>
  </si>
  <si>
    <t>https://podminky.urs.cz/item/CS_URS_2022_02/183403153</t>
  </si>
  <si>
    <t>183403161</t>
  </si>
  <si>
    <t>Obdělání půdy válením v rovině nebo na svahu do 1:5</t>
  </si>
  <si>
    <t>256705291</t>
  </si>
  <si>
    <t>P</t>
  </si>
  <si>
    <t>Poznámka k položce:_x000d_
Uválcování po zasetí je zahrnuto v položce založení trávníku.</t>
  </si>
  <si>
    <t>Zakládání</t>
  </si>
  <si>
    <t>22</t>
  </si>
  <si>
    <t>211521111</t>
  </si>
  <si>
    <t>Výplň kamenivem do rýh odvodňovacích žeber nebo trativodů bez zhutnění, s úpravou povrchu výplně kamenivem hrubým drceným frakce 63 až 125 mm</t>
  </si>
  <si>
    <t>2103577035</t>
  </si>
  <si>
    <t>https://podminky.urs.cz/item/CS_URS_2022_02/211521111</t>
  </si>
  <si>
    <t>23</t>
  </si>
  <si>
    <t>211561111</t>
  </si>
  <si>
    <t>Výplň kamenivem do rýh odvodňovacích žeber nebo trativodů bez zhutnění, s úpravou povrchu výplně kamenivem hrubým drceným frakce 4 až 16 mm</t>
  </si>
  <si>
    <t>-912996339</t>
  </si>
  <si>
    <t>https://podminky.urs.cz/item/CS_URS_2022_02/211561111</t>
  </si>
  <si>
    <t xml:space="preserve">zásyp drenáže KHD fr  4/16</t>
  </si>
  <si>
    <t>trativody</t>
  </si>
  <si>
    <t>k=0,5*0,8=0,40m3</t>
  </si>
  <si>
    <t>115</t>
  </si>
  <si>
    <t>115*0,4 'Přepočtené koeficientem množství</t>
  </si>
  <si>
    <t>24</t>
  </si>
  <si>
    <t>28611223</t>
  </si>
  <si>
    <t>trubka drenážní flexibilní celoperforovaná PVC-U SN 4 DN 100 pro meliorace, dočasné nebo odlehčovací drenáže</t>
  </si>
  <si>
    <t>m</t>
  </si>
  <si>
    <t>-771735442</t>
  </si>
  <si>
    <t>115*1,1 'Přepočtené koeficientem množství</t>
  </si>
  <si>
    <t>25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</si>
  <si>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</si>
  <si>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</si>
  <si>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-519109682</t>
  </si>
  <si>
    <t>https://podminky.urs.cz/item/CS_URS_2022_02/212751104</t>
  </si>
  <si>
    <t>Drenáž komunikace</t>
  </si>
  <si>
    <t>26</t>
  </si>
  <si>
    <t>213141112</t>
  </si>
  <si>
    <t>Zřízení vrstvy z geotextilie filtrační, separační, odvodňovací, ochranné, výztužné nebo protierozní v rovině nebo ve sklonu do 1:5, šířky přes 3 do 6 m</t>
  </si>
  <si>
    <t>548205218</t>
  </si>
  <si>
    <t>https://podminky.urs.cz/item/CS_URS_2022_02/213141112</t>
  </si>
  <si>
    <t xml:space="preserve">geotextílie  komunikace</t>
  </si>
  <si>
    <t xml:space="preserve">použití bude předem  konzultováno na místě s geologem </t>
  </si>
  <si>
    <t>vozovka</t>
  </si>
  <si>
    <t>1335*1,1 'Přepočtené koeficientem množství</t>
  </si>
  <si>
    <t>27</t>
  </si>
  <si>
    <t>69311270</t>
  </si>
  <si>
    <t>geotextilie netkaná separační, ochranná, filtrační, drenážní PES 400g/m2</t>
  </si>
  <si>
    <t>2029102529</t>
  </si>
  <si>
    <t>k=1,18</t>
  </si>
  <si>
    <t xml:space="preserve">opláštění  vsaku separační geotextílií</t>
  </si>
  <si>
    <t>4*(1+1+2+2)+(2*1*2)</t>
  </si>
  <si>
    <t>opláštění drenáže</t>
  </si>
  <si>
    <t>115*(2,6*1,1)</t>
  </si>
  <si>
    <t>1691,9*1,18 'Přepočtené koeficientem množství</t>
  </si>
  <si>
    <t>28</t>
  </si>
  <si>
    <t>213141131</t>
  </si>
  <si>
    <t>Zřízení vrstvy z geotextilie filtrační, separační, odvodňovací, ochranné, výztužné nebo protierozní ve sklonu přes 1:2 do 1:1, šířky do 3 m</t>
  </si>
  <si>
    <t>-1368467459</t>
  </si>
  <si>
    <t>https://podminky.urs.cz/item/CS_URS_2022_02/213141131</t>
  </si>
  <si>
    <t>Komunikace</t>
  </si>
  <si>
    <t>29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</si>
  <si>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</si>
  <si>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</si>
  <si>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-566103365</t>
  </si>
  <si>
    <t>https://podminky.urs.cz/item/CS_URS_2022_02/561061121</t>
  </si>
  <si>
    <t>pláň komunikace stabilizace vápnem - dorosolem</t>
  </si>
  <si>
    <t>30</t>
  </si>
  <si>
    <t>58530170</t>
  </si>
  <si>
    <t>vápno nehašené CL 90-Q pro úpravu zemin standardní</t>
  </si>
  <si>
    <t>-1309925736</t>
  </si>
  <si>
    <t>Stabilizace CaO nebo Dorosolem - hydr. pojivy dle výsledků průkazní zkoušky tl. 400mm ( 4%)</t>
  </si>
  <si>
    <t>k=1,15</t>
  </si>
  <si>
    <t xml:space="preserve">Úprava pláně  (1468)*1,1</t>
  </si>
  <si>
    <t>Pojivo hydraulické</t>
  </si>
  <si>
    <t>(1468)*0,40*1,75*0,04</t>
  </si>
  <si>
    <t>41,104*1,15 'Přepočtené koeficientem množství</t>
  </si>
  <si>
    <t>31</t>
  </si>
  <si>
    <t>564851111</t>
  </si>
  <si>
    <t>Podklad ze štěrkodrti ŠD s rozprostřením a zhutněním plochy přes 100 m2, po zhutnění tl. 150 mm</t>
  </si>
  <si>
    <t>2038862661</t>
  </si>
  <si>
    <t>https://podminky.urs.cz/item/CS_URS_2022_02/564851111</t>
  </si>
  <si>
    <t>k=1,03</t>
  </si>
  <si>
    <t xml:space="preserve">šd  0/63</t>
  </si>
  <si>
    <t xml:space="preserve">typ asfaltová  komunikace</t>
  </si>
  <si>
    <t>1. vrstva</t>
  </si>
  <si>
    <t>1335*1,03 'Přepočtené koeficientem množství</t>
  </si>
  <si>
    <t>32</t>
  </si>
  <si>
    <t>1225071465</t>
  </si>
  <si>
    <t xml:space="preserve">šd  0/32</t>
  </si>
  <si>
    <t xml:space="preserve">typ kolejová  komunikace</t>
  </si>
  <si>
    <t>2. vrstva</t>
  </si>
  <si>
    <t>33</t>
  </si>
  <si>
    <t>564871111</t>
  </si>
  <si>
    <t>Podklad ze štěrkodrti ŠD s rozprostřením a zhutněním plochy přes 100 m2, po zhutnění tl. 250 mm</t>
  </si>
  <si>
    <t>-1345659045</t>
  </si>
  <si>
    <t>https://podminky.urs.cz/item/CS_URS_2022_02/564871111</t>
  </si>
  <si>
    <t>Sanace neúnosnch míst</t>
  </si>
  <si>
    <t>50*2</t>
  </si>
  <si>
    <t>34</t>
  </si>
  <si>
    <t>573111112</t>
  </si>
  <si>
    <t>Postřik infiltrační PI z asfaltu silničního s posypem kamenivem, v množství 1,00 kg/m2</t>
  </si>
  <si>
    <t>-105246844</t>
  </si>
  <si>
    <t>https://podminky.urs.cz/item/CS_URS_2022_02/573111112</t>
  </si>
  <si>
    <t>1089*1,03 'Přepočtené koeficientem množství</t>
  </si>
  <si>
    <t>35</t>
  </si>
  <si>
    <t>565155121</t>
  </si>
  <si>
    <t>Asfaltový beton vrstva podkladní ACP 16 (obalované kamenivo střednězrnné - OKS) s rozprostřením a zhutněním v pruhu šířky přes 3 m, po zhutnění tl. 70 mm</t>
  </si>
  <si>
    <t>126003981</t>
  </si>
  <si>
    <t>https://podminky.urs.cz/item/CS_URS_2022_02/565155121</t>
  </si>
  <si>
    <t>nová kce</t>
  </si>
  <si>
    <t xml:space="preserve">typ asfaltová  komunikace ACP 16+</t>
  </si>
  <si>
    <t>36</t>
  </si>
  <si>
    <t>573211111</t>
  </si>
  <si>
    <t>Postřik spojovací PS bez posypu kamenivem z asfaltu silničního, v množství 0,60 kg/m2</t>
  </si>
  <si>
    <t>-1548113441</t>
  </si>
  <si>
    <t>https://podminky.urs.cz/item/CS_URS_2022_02/573211111</t>
  </si>
  <si>
    <t>1 vrstva</t>
  </si>
  <si>
    <t>577134221</t>
  </si>
  <si>
    <t>Asfaltový beton vrstva obrusná ACO 11 (ABS) s rozprostřením a se zhutněním z nemodifikovaného asfaltu v pruhu šířky přes 3 m tř. II, po zhutnění tl. 40 mm</t>
  </si>
  <si>
    <t>-1997752357</t>
  </si>
  <si>
    <t>https://podminky.urs.cz/item/CS_URS_2022_02/577134221</t>
  </si>
  <si>
    <t>ACO 11</t>
  </si>
  <si>
    <t>38</t>
  </si>
  <si>
    <t>569851111</t>
  </si>
  <si>
    <t>Zpevnění krajnic nebo komunikací pro pěší s rozprostřením a zhutněním, po zhutnění štěrkodrtí tl. 150 mm</t>
  </si>
  <si>
    <t>93718430</t>
  </si>
  <si>
    <t>https://podminky.urs.cz/item/CS_URS_2022_02/569851111</t>
  </si>
  <si>
    <t>246*1,15 'Přepočtené koeficientem množství</t>
  </si>
  <si>
    <t>39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</si>
  <si>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</si>
  <si>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</si>
  <si>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-190038906</t>
  </si>
  <si>
    <t>https://podminky.urs.cz/item/CS_URS_2022_02/916131213</t>
  </si>
  <si>
    <t xml:space="preserve">obrubník zapuštěný  u sjezdů</t>
  </si>
  <si>
    <t>6+6+6</t>
  </si>
  <si>
    <t>40</t>
  </si>
  <si>
    <t>59217029</t>
  </si>
  <si>
    <t>obrubník betonový silniční nájezdový 1000x150x150mm</t>
  </si>
  <si>
    <t>-1508794804</t>
  </si>
  <si>
    <t>k=1,02</t>
  </si>
  <si>
    <t>18*1,02 'Přepočtené koeficientem množství</t>
  </si>
  <si>
    <t>Ostatní konstrukce a práce, bourání</t>
  </si>
  <si>
    <t>41</t>
  </si>
  <si>
    <t>912211111</t>
  </si>
  <si>
    <t>Montáž směrového sloupku plastového s odrazkou prostým uložením bez betonového základu silničního</t>
  </si>
  <si>
    <t>kus</t>
  </si>
  <si>
    <t>798731985</t>
  </si>
  <si>
    <t>https://podminky.urs.cz/item/CS_URS_2022_02/912211111</t>
  </si>
  <si>
    <t>sloupek červený</t>
  </si>
  <si>
    <t>42</t>
  </si>
  <si>
    <t>40445158</t>
  </si>
  <si>
    <t>sloupek směrový silniční plastový 1,2m</t>
  </si>
  <si>
    <t>-1838262586</t>
  </si>
  <si>
    <t xml:space="preserve">sloupek  červený</t>
  </si>
  <si>
    <t>43</t>
  </si>
  <si>
    <t>914511111</t>
  </si>
  <si>
    <t>Montáž sloupku dopravních značek délky do 3,5 m do betonového základu</t>
  </si>
  <si>
    <t>-72429707</t>
  </si>
  <si>
    <t>https://podminky.urs.cz/item/CS_URS_2022_02/914511111</t>
  </si>
  <si>
    <t>44</t>
  </si>
  <si>
    <t>40445240</t>
  </si>
  <si>
    <t>patka pro sloupek Al D 60mm</t>
  </si>
  <si>
    <t>1993819675</t>
  </si>
  <si>
    <t>45</t>
  </si>
  <si>
    <t>40445225</t>
  </si>
  <si>
    <t>sloupek pro dopravní značku Zn D 60mm v 3,5m</t>
  </si>
  <si>
    <t>1760379595</t>
  </si>
  <si>
    <t>46</t>
  </si>
  <si>
    <t>914111111</t>
  </si>
  <si>
    <t>Montáž svislé dopravní značky základní velikosti do 1 m2 objímkami na sloupky nebo konzoly</t>
  </si>
  <si>
    <t>1374526027</t>
  </si>
  <si>
    <t>https://podminky.urs.cz/item/CS_URS_2022_02/914111111</t>
  </si>
  <si>
    <t xml:space="preserve">značka </t>
  </si>
  <si>
    <t>47</t>
  </si>
  <si>
    <t>40445621.SDZ</t>
  </si>
  <si>
    <t>značky provozní 500x500mm</t>
  </si>
  <si>
    <t>833255915</t>
  </si>
  <si>
    <t>Značka P6</t>
  </si>
  <si>
    <t>B 11</t>
  </si>
  <si>
    <t>tabulka "mimo dopravní obsluhu"</t>
  </si>
  <si>
    <t>48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</si>
  <si>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</si>
  <si>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</si>
  <si>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-347223359</t>
  </si>
  <si>
    <t>https://podminky.urs.cz/item/CS_URS_2022_02/919732221</t>
  </si>
  <si>
    <t>Napojení na silnici</t>
  </si>
  <si>
    <t>8+5</t>
  </si>
  <si>
    <t>49</t>
  </si>
  <si>
    <t>919735113</t>
  </si>
  <si>
    <t>Řezání stávajícího živičného krytu nebo podkladu hloubky přes 100 do 150 mm</t>
  </si>
  <si>
    <t>298203257</t>
  </si>
  <si>
    <t>https://podminky.urs.cz/item/CS_URS_2022_02/919735113</t>
  </si>
  <si>
    <t>997</t>
  </si>
  <si>
    <t>Přesun sutě</t>
  </si>
  <si>
    <t>50</t>
  </si>
  <si>
    <t>997002611</t>
  </si>
  <si>
    <t>Nakládání suti a vybouraných hmot na dopravní prostředek pro vodorovné přemístění</t>
  </si>
  <si>
    <t>239578543</t>
  </si>
  <si>
    <t>https://podminky.urs.cz/item/CS_URS_2022_02/997002611</t>
  </si>
  <si>
    <t>51</t>
  </si>
  <si>
    <t>997211511</t>
  </si>
  <si>
    <t>Vodorovná doprava suti nebo vybouraných hmot suti se složením a hrubým urovnáním, na vzdálenost do 1 km</t>
  </si>
  <si>
    <t>-2088371027</t>
  </si>
  <si>
    <t>https://podminky.urs.cz/item/CS_URS_2022_02/997211511</t>
  </si>
  <si>
    <t>52</t>
  </si>
  <si>
    <t>997211519</t>
  </si>
  <si>
    <t>Vodorovná doprava suti nebo vybouraných hmot suti se složením a hrubým urovnáním, na vzdálenost Příplatek k ceně za každý další i započatý 1 km přes 1 km</t>
  </si>
  <si>
    <t>-621737130</t>
  </si>
  <si>
    <t>https://podminky.urs.cz/item/CS_URS_2022_02/997211519</t>
  </si>
  <si>
    <t>989,352*9 'Přepočtené koeficientem množství</t>
  </si>
  <si>
    <t>53</t>
  </si>
  <si>
    <t>997221861</t>
  </si>
  <si>
    <t>Poplatek za uložení stavebního odpadu na recyklační skládce (skládkovné) z prostého betonu zatříděného do Katalogu odpadů pod kódem 17 01 01</t>
  </si>
  <si>
    <t>474602829</t>
  </si>
  <si>
    <t>https://podminky.urs.cz/item/CS_URS_2022_02/997221861</t>
  </si>
  <si>
    <t>998</t>
  </si>
  <si>
    <t>Přesun hmot</t>
  </si>
  <si>
    <t>54</t>
  </si>
  <si>
    <t>998225111</t>
  </si>
  <si>
    <t>Přesun hmot pro komunikace s krytem z kameniva, monolitickým betonovým nebo živičným dopravní vzdálenost do 200 m jakékoliv délky objektu</t>
  </si>
  <si>
    <t>-313127577</t>
  </si>
  <si>
    <t>https://podminky.urs.cz/item/CS_URS_2022_02/998225111</t>
  </si>
  <si>
    <t>SO 801 PC2 - Doprovodná zeleň</t>
  </si>
  <si>
    <t>242</t>
  </si>
  <si>
    <t>CZ-CPV:</t>
  </si>
  <si>
    <t>77200000-2</t>
  </si>
  <si>
    <t xml:space="preserve">    3 - Svislé a kompletní konstrukce</t>
  </si>
  <si>
    <t>111151421</t>
  </si>
  <si>
    <t>Odstranění stařiny ze souvislé plochy přes 100 do 500 m2 v rovině nebo na svahu do 1:5</t>
  </si>
  <si>
    <t>-1624974018</t>
  </si>
  <si>
    <t>https://podminky.urs.cz/item/CS_URS_2022_02/111151421</t>
  </si>
  <si>
    <t>"pokosení stařiny před výsadbou)"</t>
  </si>
  <si>
    <t>1500</t>
  </si>
  <si>
    <t>183101115</t>
  </si>
  <si>
    <t>Hloubení jamek pro vysazování rostlin v zemině tř.1 až 4 bez výměny půdy v rovině nebo na svahu do 1:5, objemu přes 0,125 do 0,40 m3</t>
  </si>
  <si>
    <t>-1644139306</t>
  </si>
  <si>
    <t>https://podminky.urs.cz/item/CS_URS_2022_02/183101115</t>
  </si>
  <si>
    <t xml:space="preserve">"stromy" </t>
  </si>
  <si>
    <t>"ovocné"25</t>
  </si>
  <si>
    <t>"listnaté" 25+12</t>
  </si>
  <si>
    <t>"odrostky" 52+34</t>
  </si>
  <si>
    <t>183951121</t>
  </si>
  <si>
    <t>Ochrana dřevin chemickým postřikem solitérů strojně, výšky do 2 m</t>
  </si>
  <si>
    <t>-1047915449</t>
  </si>
  <si>
    <t>https://podminky.urs.cz/item/CS_URS_2022_02/183951121</t>
  </si>
  <si>
    <t xml:space="preserve">Chemický repelemt  např. Morsivin</t>
  </si>
  <si>
    <t>148</t>
  </si>
  <si>
    <t>25234001.R15</t>
  </si>
  <si>
    <t>Chemický repelent např. Morsuvin</t>
  </si>
  <si>
    <t>litr</t>
  </si>
  <si>
    <t>1415356058</t>
  </si>
  <si>
    <t>0,05*148</t>
  </si>
  <si>
    <t>184102112</t>
  </si>
  <si>
    <t>Výsadba dřeviny s balem do předem vyhloubené jamky se zalitím v rovině nebo na svahu do 1:5, při průměru balu přes 200 do 300 mm</t>
  </si>
  <si>
    <t>2001429245</t>
  </si>
  <si>
    <t>https://podminky.urs.cz/item/CS_URS_2022_02/184102112</t>
  </si>
  <si>
    <t>184813121</t>
  </si>
  <si>
    <t>Ochrana dřevin před okusem zvěří ručně v rovině nebo ve svahu do 1:5, pletivem, výšky do 2 m</t>
  </si>
  <si>
    <t>-314304395</t>
  </si>
  <si>
    <t>https://podminky.urs.cz/item/CS_URS_2022_02/184813121</t>
  </si>
  <si>
    <t>02650300R3</t>
  </si>
  <si>
    <t>javor babyka /Acer campestre/ 120-205cm</t>
  </si>
  <si>
    <t>1362546116</t>
  </si>
  <si>
    <t>02650300R2</t>
  </si>
  <si>
    <t>javor mléč /Acer platanoides/ 120-205cm</t>
  </si>
  <si>
    <t>-775407915</t>
  </si>
  <si>
    <t xml:space="preserve">strom  velikost obvodu  kmene  6-8  cm,  výška 150-200 cm, se zapěstovanou korunkou</t>
  </si>
  <si>
    <t>026700R14</t>
  </si>
  <si>
    <t>Lípa velkolitá / Tilia Platyphyllos</t>
  </si>
  <si>
    <t>-1276017509</t>
  </si>
  <si>
    <t>026700R11</t>
  </si>
  <si>
    <t>Třešeň ptačí/ Prunus avium</t>
  </si>
  <si>
    <t>1429785826</t>
  </si>
  <si>
    <t>02640445R1</t>
  </si>
  <si>
    <t>habr obecný /Carpinus betulus/ 200-250cm</t>
  </si>
  <si>
    <t>2124293060</t>
  </si>
  <si>
    <t>184215133</t>
  </si>
  <si>
    <t>Ukotvení dřeviny kůly třemi kůly, délky přes 2 do 3 m</t>
  </si>
  <si>
    <t>954830627</t>
  </si>
  <si>
    <t>https://podminky.urs.cz/item/CS_URS_2022_02/184215133</t>
  </si>
  <si>
    <t>Poznámka k položce:_x000d_
Cena zahrnuje úvazek.</t>
  </si>
  <si>
    <t>60591255</t>
  </si>
  <si>
    <t>kůl vyvazovací dřevěný impregnovaný D 8cm dl 2,5m</t>
  </si>
  <si>
    <t>-1712244454</t>
  </si>
  <si>
    <t>"kůly ke stromům)"</t>
  </si>
  <si>
    <t>3*148</t>
  </si>
  <si>
    <t>60599001-R</t>
  </si>
  <si>
    <t>Příčka spojovací ke kůlům impregnovaná 50 x 8 cm</t>
  </si>
  <si>
    <t>-1590309664</t>
  </si>
  <si>
    <t>Poznámka k položce:_x000d_
- v polovině nadzemní výšky a na vrcholu</t>
  </si>
  <si>
    <t>"kůly ke stromům- příčka vyvazovací)"</t>
  </si>
  <si>
    <t>184802111</t>
  </si>
  <si>
    <t>Chemické odplevelení půdy před založením kultury, trávníku nebo zpevněných ploch o výměře jednotlivě přes 20 m2 v rovině nebo na svahu do 1:5 postřikem na široko</t>
  </si>
  <si>
    <t>CS ÚRS 2020 01</t>
  </si>
  <si>
    <t>410111032</t>
  </si>
  <si>
    <t>aplikace herbicidu 2x</t>
  </si>
  <si>
    <t>1500*2</t>
  </si>
  <si>
    <t>25234001</t>
  </si>
  <si>
    <t>herbicid totální systémový neselektivní</t>
  </si>
  <si>
    <t>-247944675</t>
  </si>
  <si>
    <t>aplikace 2x</t>
  </si>
  <si>
    <t xml:space="preserve"> dávkování 60 ml/2l vody/100m2</t>
  </si>
  <si>
    <t>1500*0,060/100</t>
  </si>
  <si>
    <t>0,9*2 'Přepočtené koeficientem množství</t>
  </si>
  <si>
    <t>-290043115</t>
  </si>
  <si>
    <t>https://podminky.urs.cz/item/CS_URS_2022_02/183403151</t>
  </si>
  <si>
    <t>smykování</t>
  </si>
  <si>
    <t>1964663561</t>
  </si>
  <si>
    <t>https://podminky.urs.cz/item/CS_URS_2022_02/183403161</t>
  </si>
  <si>
    <t xml:space="preserve">"příprava půdy (uválcování před zasetím)" </t>
  </si>
  <si>
    <t>181451311</t>
  </si>
  <si>
    <t>Založení trávníku strojně výsevem včetně utažení na ploše v rovině nebo na svahu do 1:5</t>
  </si>
  <si>
    <t>976534232</t>
  </si>
  <si>
    <t>https://podminky.urs.cz/item/CS_URS_2022_02/181451311</t>
  </si>
  <si>
    <t>trávník bez remízků</t>
  </si>
  <si>
    <t>00572474R0</t>
  </si>
  <si>
    <t>osivo směs travní krajinná-svahová</t>
  </si>
  <si>
    <t>-624322468</t>
  </si>
  <si>
    <t>Osetí travním semenem - svah</t>
  </si>
  <si>
    <t>0,1500*(10000/120)</t>
  </si>
  <si>
    <t>183101113</t>
  </si>
  <si>
    <t>Hloubení jamek pro vysazování rostlin v zemině tř.1 až 4 bez výměny půdy v rovině nebo na svahu do 1:5, objemu přes 0,02 do 0,05 m3</t>
  </si>
  <si>
    <t>986420457</t>
  </si>
  <si>
    <t>https://podminky.urs.cz/item/CS_URS_2022_02/183101113</t>
  </si>
  <si>
    <t xml:space="preserve">"keře" </t>
  </si>
  <si>
    <t>130+90</t>
  </si>
  <si>
    <t>184102211</t>
  </si>
  <si>
    <t>Výsadba keře bez balu do předem vyhloubené jamky se zalitím v rovině nebo na svahu do 1:5 výšky do 1 m v terénu</t>
  </si>
  <si>
    <t>-1051143901</t>
  </si>
  <si>
    <t>https://podminky.urs.cz/item/CS_URS_2022_02/184102211</t>
  </si>
  <si>
    <t>220</t>
  </si>
  <si>
    <t>026700R12</t>
  </si>
  <si>
    <t>trnka obecná/Prunus spinosa</t>
  </si>
  <si>
    <t>-357150153</t>
  </si>
  <si>
    <t>keř kontejnerovaný 60-100cm</t>
  </si>
  <si>
    <t>90</t>
  </si>
  <si>
    <t>02652024R4</t>
  </si>
  <si>
    <t>svída krvavá Cornus sanquinea</t>
  </si>
  <si>
    <t>1321979576</t>
  </si>
  <si>
    <t>130</t>
  </si>
  <si>
    <t>184215112</t>
  </si>
  <si>
    <t>Ukotvení dřeviny kůly jedním kůlem, délky přes 1 do 2 m</t>
  </si>
  <si>
    <t>2101642648</t>
  </si>
  <si>
    <t>https://podminky.urs.cz/item/CS_URS_2022_02/184215112</t>
  </si>
  <si>
    <t>60599010-R</t>
  </si>
  <si>
    <t>Kolíky ke keřům - označník smrkový impregnovaný dl. 130 cm, průměr 4-10 cm</t>
  </si>
  <si>
    <t>ks</t>
  </si>
  <si>
    <t>1434002954</t>
  </si>
  <si>
    <t>184813511</t>
  </si>
  <si>
    <t>Chemické odplevelení půdy před založením kultury, trávníku nebo zpevněných ploch ručně o jakékoli výměře postřikem na široko v rovině nebo na svahu do 1:5</t>
  </si>
  <si>
    <t>-710250881</t>
  </si>
  <si>
    <t>https://podminky.urs.cz/item/CS_URS_2022_02/184813511</t>
  </si>
  <si>
    <t>184816111</t>
  </si>
  <si>
    <t>Hnojení sazenic průmyslovými hnojivy v množství do 0,25 kg k jedné sazenici</t>
  </si>
  <si>
    <t>2072447068</t>
  </si>
  <si>
    <t>https://podminky.urs.cz/item/CS_URS_2022_02/184816111</t>
  </si>
  <si>
    <t>148+220</t>
  </si>
  <si>
    <t>25191155</t>
  </si>
  <si>
    <t>hnojivo průmyslové</t>
  </si>
  <si>
    <t>1723774753</t>
  </si>
  <si>
    <t>trávník</t>
  </si>
  <si>
    <t>1417*0,025</t>
  </si>
  <si>
    <t>dřeviny ( 0,25 kg hnojiva/dřevina )</t>
  </si>
  <si>
    <t>(148+220)*0,025</t>
  </si>
  <si>
    <t>184911201-R</t>
  </si>
  <si>
    <t>Bavlněný úvazek 0,4 m, Materiál k zafixování úvazku na stabilizačním kůlu proti sklouznutí</t>
  </si>
  <si>
    <t>852898532</t>
  </si>
  <si>
    <t>"keře"</t>
  </si>
  <si>
    <t>184911421</t>
  </si>
  <si>
    <t>Mulčování vysazených rostlin mulčovací kůrou, tl. do 100 mm v rovině nebo na svahu do 1:5</t>
  </si>
  <si>
    <t>1036485902</t>
  </si>
  <si>
    <t>https://podminky.urs.cz/item/CS_URS_2022_02/184911421</t>
  </si>
  <si>
    <t xml:space="preserve">mulč kolem keřů  a stromů po slehnutí</t>
  </si>
  <si>
    <t>1*(148+220)</t>
  </si>
  <si>
    <t>10391100</t>
  </si>
  <si>
    <t>kůra mulčovací VL</t>
  </si>
  <si>
    <t>-413189919</t>
  </si>
  <si>
    <t>mulčovací kůra - štěpka</t>
  </si>
  <si>
    <t>(148+220)*0,1</t>
  </si>
  <si>
    <t>185802113</t>
  </si>
  <si>
    <t>Hnojení půdy nebo trávníku v rovině nebo na svahu do 1:5 umělým hnojivem na široko</t>
  </si>
  <si>
    <t>1888222557</t>
  </si>
  <si>
    <t>https://podminky.urs.cz/item/CS_URS_2022_02/185802113</t>
  </si>
  <si>
    <t>1500*0,025*0,001</t>
  </si>
  <si>
    <t>185803111</t>
  </si>
  <si>
    <t>Ošetření trávníku jednorázové v rovině nebo na svahu do 1:5</t>
  </si>
  <si>
    <t>-1504632789</t>
  </si>
  <si>
    <t>https://podminky.urs.cz/item/CS_URS_2022_02/185803111</t>
  </si>
  <si>
    <t>Poznámka k položce:_x000d_
V cenách jsou započteny i náklady na pokosení se shrabáním, naložením shrabu na dopravní prostředek s odvezením a vyložením shrabu.</t>
  </si>
  <si>
    <t xml:space="preserve">trávník  </t>
  </si>
  <si>
    <t>185804312</t>
  </si>
  <si>
    <t>Zalití rostlin vodou plochy záhonů jednotlivě přes 20 m2</t>
  </si>
  <si>
    <t>-585156247</t>
  </si>
  <si>
    <t>https://podminky.urs.cz/item/CS_URS_2022_02/185804312</t>
  </si>
  <si>
    <t>zalití dřevin dle potřeby 5x za sezonu</t>
  </si>
  <si>
    <t>5 x /sezónu v množství 50l/ks stromy</t>
  </si>
  <si>
    <t>5*148*50/1000</t>
  </si>
  <si>
    <t>5 x /sezónu v množství 20l/ks keře</t>
  </si>
  <si>
    <t>5*220*20/1000</t>
  </si>
  <si>
    <t>08113910</t>
  </si>
  <si>
    <t>voda povrchová pro jinou potřebu průmyslu a služeb</t>
  </si>
  <si>
    <t>1358066976</t>
  </si>
  <si>
    <t>185851121</t>
  </si>
  <si>
    <t>Dovoz vody pro zálivku rostlin na vzdálenost do 1000 m</t>
  </si>
  <si>
    <t>-2063356030</t>
  </si>
  <si>
    <t>https://podminky.urs.cz/item/CS_URS_2022_02/185851121</t>
  </si>
  <si>
    <t>185851129</t>
  </si>
  <si>
    <t>Dovoz vody pro zálivku rostlin Příplatek k ceně za každých dalších i započatých 1000 m</t>
  </si>
  <si>
    <t>1201801444</t>
  </si>
  <si>
    <t>https://podminky.urs.cz/item/CS_URS_2022_02/185851129</t>
  </si>
  <si>
    <t>dovoz 4 km</t>
  </si>
  <si>
    <t>zalití dřevin dle potřeby 3x za sezonu</t>
  </si>
  <si>
    <t>59*3 'Přepočtené koeficientem množství</t>
  </si>
  <si>
    <t>Svislé a kompletní konstrukce</t>
  </si>
  <si>
    <t>348951250R16</t>
  </si>
  <si>
    <t>Oplocení lesních kultur dřevěnými kůly průměru do 120 mm, bez impregnace, v osové vzdálenosti 3 m, v oplocení výšky 1,6 m, s drátěným pletivem výšky 1.6 m a s třemi řadami ocelového drátu taženého, průměru 3 mm</t>
  </si>
  <si>
    <t>471638960</t>
  </si>
  <si>
    <t xml:space="preserve">oplocenka -  lesnické pletivo výšky 1,6m, kůly  po 3m</t>
  </si>
  <si>
    <t>k Vyšehněvicím</t>
  </si>
  <si>
    <t>207</t>
  </si>
  <si>
    <t>K Rohovládově Bělé</t>
  </si>
  <si>
    <t>180</t>
  </si>
  <si>
    <t>187</t>
  </si>
  <si>
    <t>55</t>
  </si>
  <si>
    <t>348952262</t>
  </si>
  <si>
    <t>Osazení oplocení lesních kultur vrata z plotových tyček výšky do 1,5 m plochy přes 2 do 10 m2</t>
  </si>
  <si>
    <t>-565743624</t>
  </si>
  <si>
    <t>https://podminky.urs.cz/item/CS_URS_2022_02/348952262</t>
  </si>
  <si>
    <t>"vrata do oplocenky š 2,5m u přístupových komunikací "</t>
  </si>
  <si>
    <t>"1* 2,5"1</t>
  </si>
  <si>
    <t>"1*2,5"1</t>
  </si>
  <si>
    <t>61173000.VDO</t>
  </si>
  <si>
    <t>vrata dřevěná dvoukřídlá 2,25x1,94m</t>
  </si>
  <si>
    <t>1476710307</t>
  </si>
  <si>
    <t>998231311</t>
  </si>
  <si>
    <t>Přesun hmot pro sadovnické a krajinářské úpravy - strojně dopravní vzdálenost do 5000 m</t>
  </si>
  <si>
    <t>161957928</t>
  </si>
  <si>
    <t>https://podminky.urs.cz/item/CS_URS_2022_02/998231311</t>
  </si>
  <si>
    <t>28-10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</si>
  <si>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</si>
  <si>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</si>
  <si>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1594931072</t>
  </si>
  <si>
    <t>https://podminky.urs.cz/item/CS_URS_2022_02/998232110</t>
  </si>
  <si>
    <t>28,158</t>
  </si>
  <si>
    <t>VON - Vedlejší a ostatní náklady</t>
  </si>
  <si>
    <t>VRN - Vedlejší rozpočtové náklady</t>
  </si>
  <si>
    <t>VRN</t>
  </si>
  <si>
    <t>Vedlejší rozpočtové náklady</t>
  </si>
  <si>
    <t>011503000.1</t>
  </si>
  <si>
    <t>Stavební průzkum bez rozlišení</t>
  </si>
  <si>
    <t>soubor</t>
  </si>
  <si>
    <t>1024</t>
  </si>
  <si>
    <t>-219951097</t>
  </si>
  <si>
    <t xml:space="preserve">Archeologický průzkum,  ZAV, významější nálezy se neočekávají</t>
  </si>
  <si>
    <t>012103000.2</t>
  </si>
  <si>
    <t>Geodetické práce před výstavbou</t>
  </si>
  <si>
    <t>358370988</t>
  </si>
  <si>
    <t>Délka úseku</t>
  </si>
  <si>
    <t>255 m</t>
  </si>
  <si>
    <t>012303000.3</t>
  </si>
  <si>
    <t>Geodetické práce po výstavbě</t>
  </si>
  <si>
    <t>-1969365081</t>
  </si>
  <si>
    <t>Geodetické zaměření skutečně provedeného díla pro kolaudační řízení</t>
  </si>
  <si>
    <t>013254000.4</t>
  </si>
  <si>
    <t>Dokumentace skutečného provedení stavby</t>
  </si>
  <si>
    <t>91772674</t>
  </si>
  <si>
    <t>3x tištěná dokumentace, 1x na CD</t>
  </si>
  <si>
    <t>032903000.5</t>
  </si>
  <si>
    <t>Náklady na provoz a údržbu vybavení staveniště</t>
  </si>
  <si>
    <t>-1239326552</t>
  </si>
  <si>
    <t>Zajištění a zabezpečení staveniště, zřízení a likvidace zařízení staveniště, vč. případných přípojek, přístupů a skládek, deponií a pod.</t>
  </si>
  <si>
    <t xml:space="preserve">Zřízení čistících zón  před výjezdem z obvodu staveniště.</t>
  </si>
  <si>
    <t>Uvedení pozemků do původního stavu.</t>
  </si>
  <si>
    <t>034403000.6</t>
  </si>
  <si>
    <t>DIO</t>
  </si>
  <si>
    <t>244947169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</si>
  <si>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</si>
  <si>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</si>
  <si>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043194000.7</t>
  </si>
  <si>
    <t>Ostatní zkoušky</t>
  </si>
  <si>
    <t>-10306042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</si>
  <si>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</si>
  <si>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</si>
  <si>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</si>
  <si>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075603000.8</t>
  </si>
  <si>
    <t>Jiná ochranná pásma</t>
  </si>
  <si>
    <t>676037496</t>
  </si>
  <si>
    <t xml:space="preserve">Zajištění ochrany a vytýčení podzemních inženýrských sítí uvedených v projektové dokumentaci dle podmínek v aktualizované  dokladové části.</t>
  </si>
  <si>
    <t xml:space="preserve">Dle vyjádření  správců byla v době zpracování  dotčena síť - dle vyjádření složka doklady.</t>
  </si>
  <si>
    <t>091504000.9</t>
  </si>
  <si>
    <t>Náklady související s publikační činností</t>
  </si>
  <si>
    <t>256518066</t>
  </si>
  <si>
    <t>Prezentační tabule</t>
  </si>
  <si>
    <t>Zhotovení a osazení prezentační tabule dle požadavku investora stavby.</t>
  </si>
  <si>
    <t>SEZNAM FIGUR</t>
  </si>
  <si>
    <t>Výměra</t>
  </si>
  <si>
    <t xml:space="preserve"> SO 101</t>
  </si>
  <si>
    <t>F0001</t>
  </si>
  <si>
    <t>DEK Základ ZS.2001A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</si>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</sst>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1" TargetMode="External" /><Relationship Id="rId2" Type="http://schemas.openxmlformats.org/officeDocument/2006/relationships/hyperlink" Target="https://podminky.urs.cz/item/CS_URS_2022_02/113107243" TargetMode="External" /><Relationship Id="rId3" Type="http://schemas.openxmlformats.org/officeDocument/2006/relationships/hyperlink" Target="https://podminky.urs.cz/item/CS_URS_2022_02/113107226" TargetMode="External" /><Relationship Id="rId4" Type="http://schemas.openxmlformats.org/officeDocument/2006/relationships/hyperlink" Target="https://podminky.urs.cz/item/CS_URS_2022_02/122251104" TargetMode="External" /><Relationship Id="rId5" Type="http://schemas.openxmlformats.org/officeDocument/2006/relationships/hyperlink" Target="https://podminky.urs.cz/item/CS_URS_2022_02/132251102" TargetMode="External" /><Relationship Id="rId6" Type="http://schemas.openxmlformats.org/officeDocument/2006/relationships/hyperlink" Target="https://podminky.urs.cz/item/CS_URS_2022_02/162451105" TargetMode="External" /><Relationship Id="rId7" Type="http://schemas.openxmlformats.org/officeDocument/2006/relationships/hyperlink" Target="https://podminky.urs.cz/item/CS_URS_2022_02/162751117" TargetMode="External" /><Relationship Id="rId8" Type="http://schemas.openxmlformats.org/officeDocument/2006/relationships/hyperlink" Target="https://podminky.urs.cz/item/CS_URS_2022_02/167151111" TargetMode="External" /><Relationship Id="rId9" Type="http://schemas.openxmlformats.org/officeDocument/2006/relationships/hyperlink" Target="https://podminky.urs.cz/item/CS_URS_2022_02/171201201" TargetMode="External" /><Relationship Id="rId10" Type="http://schemas.openxmlformats.org/officeDocument/2006/relationships/hyperlink" Target="https://podminky.urs.cz/item/CS_URS_2022_02/171201231" TargetMode="External" /><Relationship Id="rId11" Type="http://schemas.openxmlformats.org/officeDocument/2006/relationships/hyperlink" Target="https://podminky.urs.cz/item/CS_URS_2022_02/181951111" TargetMode="External" /><Relationship Id="rId12" Type="http://schemas.openxmlformats.org/officeDocument/2006/relationships/hyperlink" Target="https://podminky.urs.cz/item/CS_URS_2022_02/181152302" TargetMode="External" /><Relationship Id="rId13" Type="http://schemas.openxmlformats.org/officeDocument/2006/relationships/hyperlink" Target="https://podminky.urs.cz/item/CS_URS_2022_02/181351113" TargetMode="External" /><Relationship Id="rId14" Type="http://schemas.openxmlformats.org/officeDocument/2006/relationships/hyperlink" Target="https://podminky.urs.cz/item/CS_URS_2022_02/182151111" TargetMode="External" /><Relationship Id="rId15" Type="http://schemas.openxmlformats.org/officeDocument/2006/relationships/hyperlink" Target="https://podminky.urs.cz/item/CS_URS_2022_02/181411121" TargetMode="External" /><Relationship Id="rId16" Type="http://schemas.openxmlformats.org/officeDocument/2006/relationships/hyperlink" Target="https://podminky.urs.cz/item/CS_URS_2022_02/183403153" TargetMode="External" /><Relationship Id="rId17" Type="http://schemas.openxmlformats.org/officeDocument/2006/relationships/hyperlink" Target="https://podminky.urs.cz/item/CS_URS_2022_02/211521111" TargetMode="External" /><Relationship Id="rId18" Type="http://schemas.openxmlformats.org/officeDocument/2006/relationships/hyperlink" Target="https://podminky.urs.cz/item/CS_URS_2022_02/211561111" TargetMode="External" /><Relationship Id="rId19" Type="http://schemas.openxmlformats.org/officeDocument/2006/relationships/hyperlink" Target="https://podminky.urs.cz/item/CS_URS_2022_02/212751104" TargetMode="External" /><Relationship Id="rId20" Type="http://schemas.openxmlformats.org/officeDocument/2006/relationships/hyperlink" Target="https://podminky.urs.cz/item/CS_URS_2022_02/213141112" TargetMode="External" /><Relationship Id="rId21" Type="http://schemas.openxmlformats.org/officeDocument/2006/relationships/hyperlink" Target="https://podminky.urs.cz/item/CS_URS_2022_02/213141131" TargetMode="External" /><Relationship Id="rId22" Type="http://schemas.openxmlformats.org/officeDocument/2006/relationships/hyperlink" Target="https://podminky.urs.cz/item/CS_URS_2022_02/561061121" TargetMode="External" /><Relationship Id="rId23" Type="http://schemas.openxmlformats.org/officeDocument/2006/relationships/hyperlink" Target="https://podminky.urs.cz/item/CS_URS_2022_02/564851111" TargetMode="External" /><Relationship Id="rId24" Type="http://schemas.openxmlformats.org/officeDocument/2006/relationships/hyperlink" Target="https://podminky.urs.cz/item/CS_URS_2022_02/564851111" TargetMode="External" /><Relationship Id="rId25" Type="http://schemas.openxmlformats.org/officeDocument/2006/relationships/hyperlink" Target="https://podminky.urs.cz/item/CS_URS_2022_02/564871111" TargetMode="External" /><Relationship Id="rId26" Type="http://schemas.openxmlformats.org/officeDocument/2006/relationships/hyperlink" Target="https://podminky.urs.cz/item/CS_URS_2022_02/573111112" TargetMode="External" /><Relationship Id="rId27" Type="http://schemas.openxmlformats.org/officeDocument/2006/relationships/hyperlink" Target="https://podminky.urs.cz/item/CS_URS_2022_02/565155121" TargetMode="External" /><Relationship Id="rId28" Type="http://schemas.openxmlformats.org/officeDocument/2006/relationships/hyperlink" Target="https://podminky.urs.cz/item/CS_URS_2022_02/573211111" TargetMode="External" /><Relationship Id="rId29" Type="http://schemas.openxmlformats.org/officeDocument/2006/relationships/hyperlink" Target="https://podminky.urs.cz/item/CS_URS_2022_02/577134221" TargetMode="External" /><Relationship Id="rId30" Type="http://schemas.openxmlformats.org/officeDocument/2006/relationships/hyperlink" Target="https://podminky.urs.cz/item/CS_URS_2022_02/569851111" TargetMode="External" /><Relationship Id="rId31" Type="http://schemas.openxmlformats.org/officeDocument/2006/relationships/hyperlink" Target="https://podminky.urs.cz/item/CS_URS_2022_02/916131213" TargetMode="External" /><Relationship Id="rId32" Type="http://schemas.openxmlformats.org/officeDocument/2006/relationships/hyperlink" Target="https://podminky.urs.cz/item/CS_URS_2022_02/912211111" TargetMode="External" /><Relationship Id="rId33" Type="http://schemas.openxmlformats.org/officeDocument/2006/relationships/hyperlink" Target="https://podminky.urs.cz/item/CS_URS_2022_02/914511111" TargetMode="External" /><Relationship Id="rId34" Type="http://schemas.openxmlformats.org/officeDocument/2006/relationships/hyperlink" Target="https://podminky.urs.cz/item/CS_URS_2022_02/914111111" TargetMode="External" /><Relationship Id="rId35" Type="http://schemas.openxmlformats.org/officeDocument/2006/relationships/hyperlink" Target="https://podminky.urs.cz/item/CS_URS_2022_02/919732221" TargetMode="External" /><Relationship Id="rId36" Type="http://schemas.openxmlformats.org/officeDocument/2006/relationships/hyperlink" Target="https://podminky.urs.cz/item/CS_URS_2022_02/919735113" TargetMode="External" /><Relationship Id="rId37" Type="http://schemas.openxmlformats.org/officeDocument/2006/relationships/hyperlink" Target="https://podminky.urs.cz/item/CS_URS_2022_02/997002611" TargetMode="External" /><Relationship Id="rId38" Type="http://schemas.openxmlformats.org/officeDocument/2006/relationships/hyperlink" Target="https://podminky.urs.cz/item/CS_URS_2022_02/997211511" TargetMode="External" /><Relationship Id="rId39" Type="http://schemas.openxmlformats.org/officeDocument/2006/relationships/hyperlink" Target="https://podminky.urs.cz/item/CS_URS_2022_02/997211519" TargetMode="External" /><Relationship Id="rId40" Type="http://schemas.openxmlformats.org/officeDocument/2006/relationships/hyperlink" Target="https://podminky.urs.cz/item/CS_URS_2022_02/997221861" TargetMode="External" /><Relationship Id="rId41" Type="http://schemas.openxmlformats.org/officeDocument/2006/relationships/hyperlink" Target="https://podminky.urs.cz/item/CS_URS_2022_02/99822511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421" TargetMode="External" /><Relationship Id="rId2" Type="http://schemas.openxmlformats.org/officeDocument/2006/relationships/hyperlink" Target="https://podminky.urs.cz/item/CS_URS_2022_02/183101115" TargetMode="External" /><Relationship Id="rId3" Type="http://schemas.openxmlformats.org/officeDocument/2006/relationships/hyperlink" Target="https://podminky.urs.cz/item/CS_URS_2022_02/183951121" TargetMode="External" /><Relationship Id="rId4" Type="http://schemas.openxmlformats.org/officeDocument/2006/relationships/hyperlink" Target="https://podminky.urs.cz/item/CS_URS_2022_02/184102112" TargetMode="External" /><Relationship Id="rId5" Type="http://schemas.openxmlformats.org/officeDocument/2006/relationships/hyperlink" Target="https://podminky.urs.cz/item/CS_URS_2022_02/184813121" TargetMode="External" /><Relationship Id="rId6" Type="http://schemas.openxmlformats.org/officeDocument/2006/relationships/hyperlink" Target="https://podminky.urs.cz/item/CS_URS_2022_02/184215133" TargetMode="External" /><Relationship Id="rId7" Type="http://schemas.openxmlformats.org/officeDocument/2006/relationships/hyperlink" Target="https://podminky.urs.cz/item/CS_URS_2022_02/183403151" TargetMode="External" /><Relationship Id="rId8" Type="http://schemas.openxmlformats.org/officeDocument/2006/relationships/hyperlink" Target="https://podminky.urs.cz/item/CS_URS_2022_02/183403161" TargetMode="External" /><Relationship Id="rId9" Type="http://schemas.openxmlformats.org/officeDocument/2006/relationships/hyperlink" Target="https://podminky.urs.cz/item/CS_URS_2022_02/181451311" TargetMode="External" /><Relationship Id="rId10" Type="http://schemas.openxmlformats.org/officeDocument/2006/relationships/hyperlink" Target="https://podminky.urs.cz/item/CS_URS_2022_02/183101113" TargetMode="External" /><Relationship Id="rId11" Type="http://schemas.openxmlformats.org/officeDocument/2006/relationships/hyperlink" Target="https://podminky.urs.cz/item/CS_URS_2022_02/184102211" TargetMode="External" /><Relationship Id="rId12" Type="http://schemas.openxmlformats.org/officeDocument/2006/relationships/hyperlink" Target="https://podminky.urs.cz/item/CS_URS_2022_02/184215112" TargetMode="External" /><Relationship Id="rId13" Type="http://schemas.openxmlformats.org/officeDocument/2006/relationships/hyperlink" Target="https://podminky.urs.cz/item/CS_URS_2022_02/184813511" TargetMode="External" /><Relationship Id="rId14" Type="http://schemas.openxmlformats.org/officeDocument/2006/relationships/hyperlink" Target="https://podminky.urs.cz/item/CS_URS_2022_02/184816111" TargetMode="External" /><Relationship Id="rId15" Type="http://schemas.openxmlformats.org/officeDocument/2006/relationships/hyperlink" Target="https://podminky.urs.cz/item/CS_URS_2022_02/184911421" TargetMode="External" /><Relationship Id="rId16" Type="http://schemas.openxmlformats.org/officeDocument/2006/relationships/hyperlink" Target="https://podminky.urs.cz/item/CS_URS_2022_02/185802113" TargetMode="External" /><Relationship Id="rId17" Type="http://schemas.openxmlformats.org/officeDocument/2006/relationships/hyperlink" Target="https://podminky.urs.cz/item/CS_URS_2022_02/185803111" TargetMode="External" /><Relationship Id="rId18" Type="http://schemas.openxmlformats.org/officeDocument/2006/relationships/hyperlink" Target="https://podminky.urs.cz/item/CS_URS_2022_02/185804312" TargetMode="External" /><Relationship Id="rId19" Type="http://schemas.openxmlformats.org/officeDocument/2006/relationships/hyperlink" Target="https://podminky.urs.cz/item/CS_URS_2022_02/185851121" TargetMode="External" /><Relationship Id="rId20" Type="http://schemas.openxmlformats.org/officeDocument/2006/relationships/hyperlink" Target="https://podminky.urs.cz/item/CS_URS_2022_02/185851129" TargetMode="External" /><Relationship Id="rId21" Type="http://schemas.openxmlformats.org/officeDocument/2006/relationships/hyperlink" Target="https://podminky.urs.cz/item/CS_URS_2022_02/348952262" TargetMode="External" /><Relationship Id="rId22" Type="http://schemas.openxmlformats.org/officeDocument/2006/relationships/hyperlink" Target="https://podminky.urs.cz/item/CS_URS_2022_02/998231311" TargetMode="External" /><Relationship Id="rId23" Type="http://schemas.openxmlformats.org/officeDocument/2006/relationships/hyperlink" Target="https://podminky.urs.cz/item/CS_URS_2022_02/998232110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26</v>
      </c>
      <c r="AL9" s="23"/>
      <c r="AM9" s="23"/>
      <c r="AN9" s="35" t="s">
        <v>27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30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33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32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37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20/2022akt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vedlejší cesty PC2 v k.ú. Rohovládova Bělá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Rohovládová Bělá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17. 4. 2024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28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ČR- SPÚ, KPÚ pobočka Parduice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36</v>
      </c>
      <c r="AJ49" s="42"/>
      <c r="AK49" s="42"/>
      <c r="AL49" s="42"/>
      <c r="AM49" s="75" t="str">
        <f>IF(E17="","",E17)</f>
        <v>SELLA&amp;AGRETA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34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41</v>
      </c>
      <c r="AJ50" s="42"/>
      <c r="AK50" s="42"/>
      <c r="AL50" s="42"/>
      <c r="AM50" s="75" t="str">
        <f>IF(E20="","",E20)</f>
        <v>SELLA&amp;AGRETA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33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Polní cesta PC2'!J30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'SO 101 - Polní cesta PC2'!P86</f>
        <v>0</v>
      </c>
      <c r="AV55" s="122">
        <f>'SO 101 - Polní cesta PC2'!J33</f>
        <v>0</v>
      </c>
      <c r="AW55" s="122">
        <f>'SO 101 - Polní cesta PC2'!J34</f>
        <v>0</v>
      </c>
      <c r="AX55" s="122">
        <f>'SO 101 - Polní cesta PC2'!J35</f>
        <v>0</v>
      </c>
      <c r="AY55" s="122">
        <f>'SO 101 - Polní cesta PC2'!J36</f>
        <v>0</v>
      </c>
      <c r="AZ55" s="122">
        <f>'SO 101 - Polní cesta PC2'!F33</f>
        <v>0</v>
      </c>
      <c r="BA55" s="122">
        <f>'SO 101 - Polní cesta PC2'!F34</f>
        <v>0</v>
      </c>
      <c r="BB55" s="122">
        <f>'SO 101 - Polní cesta PC2'!F35</f>
        <v>0</v>
      </c>
      <c r="BC55" s="122">
        <f>'SO 101 - Polní cesta PC2'!F36</f>
        <v>0</v>
      </c>
      <c r="BD55" s="124">
        <f>'SO 101 - Polní cesta PC2'!F37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33</v>
      </c>
      <c r="CM55" s="125" t="s">
        <v>88</v>
      </c>
    </row>
    <row r="56" s="7" customFormat="1" ht="24.75" customHeight="1">
      <c r="A56" s="113" t="s">
        <v>82</v>
      </c>
      <c r="B56" s="114"/>
      <c r="C56" s="115"/>
      <c r="D56" s="116" t="s">
        <v>89</v>
      </c>
      <c r="E56" s="116"/>
      <c r="F56" s="116"/>
      <c r="G56" s="116"/>
      <c r="H56" s="116"/>
      <c r="I56" s="117"/>
      <c r="J56" s="116" t="s">
        <v>90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801 PC2 - Doprovodná z...'!J30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'SO 801 PC2 - Doprovodná z...'!P83</f>
        <v>0</v>
      </c>
      <c r="AV56" s="122">
        <f>'SO 801 PC2 - Doprovodná z...'!J33</f>
        <v>0</v>
      </c>
      <c r="AW56" s="122">
        <f>'SO 801 PC2 - Doprovodná z...'!J34</f>
        <v>0</v>
      </c>
      <c r="AX56" s="122">
        <f>'SO 801 PC2 - Doprovodná z...'!J35</f>
        <v>0</v>
      </c>
      <c r="AY56" s="122">
        <f>'SO 801 PC2 - Doprovodná z...'!J36</f>
        <v>0</v>
      </c>
      <c r="AZ56" s="122">
        <f>'SO 801 PC2 - Doprovodná z...'!F33</f>
        <v>0</v>
      </c>
      <c r="BA56" s="122">
        <f>'SO 801 PC2 - Doprovodná z...'!F34</f>
        <v>0</v>
      </c>
      <c r="BB56" s="122">
        <f>'SO 801 PC2 - Doprovodná z...'!F35</f>
        <v>0</v>
      </c>
      <c r="BC56" s="122">
        <f>'SO 801 PC2 - Doprovodná z...'!F36</f>
        <v>0</v>
      </c>
      <c r="BD56" s="124">
        <f>'SO 801 PC2 - Doprovodná z...'!F37</f>
        <v>0</v>
      </c>
      <c r="BE56" s="7"/>
      <c r="BT56" s="125" t="s">
        <v>86</v>
      </c>
      <c r="BV56" s="125" t="s">
        <v>80</v>
      </c>
      <c r="BW56" s="125" t="s">
        <v>91</v>
      </c>
      <c r="BX56" s="125" t="s">
        <v>5</v>
      </c>
      <c r="CL56" s="125" t="s">
        <v>92</v>
      </c>
      <c r="CM56" s="125" t="s">
        <v>88</v>
      </c>
    </row>
    <row r="57" s="7" customFormat="1" ht="16.5" customHeight="1">
      <c r="A57" s="113" t="s">
        <v>82</v>
      </c>
      <c r="B57" s="114"/>
      <c r="C57" s="115"/>
      <c r="D57" s="116" t="s">
        <v>93</v>
      </c>
      <c r="E57" s="116"/>
      <c r="F57" s="116"/>
      <c r="G57" s="116"/>
      <c r="H57" s="116"/>
      <c r="I57" s="117"/>
      <c r="J57" s="116" t="s">
        <v>94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'VON - Vedlejší a ostatní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6">
        <v>0</v>
      </c>
      <c r="AT57" s="127">
        <f>ROUND(SUM(AV57:AW57),2)</f>
        <v>0</v>
      </c>
      <c r="AU57" s="128">
        <f>'VON - Vedlejší a ostatní ...'!P80</f>
        <v>0</v>
      </c>
      <c r="AV57" s="127">
        <f>'VON - Vedlejší a ostatní ...'!J33</f>
        <v>0</v>
      </c>
      <c r="AW57" s="127">
        <f>'VON - Vedlejší a ostatní ...'!J34</f>
        <v>0</v>
      </c>
      <c r="AX57" s="127">
        <f>'VON - Vedlejší a ostatní ...'!J35</f>
        <v>0</v>
      </c>
      <c r="AY57" s="127">
        <f>'VON - Vedlejší a ostatní ...'!J36</f>
        <v>0</v>
      </c>
      <c r="AZ57" s="127">
        <f>'VON - Vedlejší a ostatní ...'!F33</f>
        <v>0</v>
      </c>
      <c r="BA57" s="127">
        <f>'VON - Vedlejší a ostatní ...'!F34</f>
        <v>0</v>
      </c>
      <c r="BB57" s="127">
        <f>'VON - Vedlejší a ostatní ...'!F35</f>
        <v>0</v>
      </c>
      <c r="BC57" s="127">
        <f>'VON - Vedlejší a ostatní ...'!F36</f>
        <v>0</v>
      </c>
      <c r="BD57" s="129">
        <f>'VON - Vedlejší a ostatní ...'!F37</f>
        <v>0</v>
      </c>
      <c r="BE57" s="7"/>
      <c r="BT57" s="125" t="s">
        <v>86</v>
      </c>
      <c r="BV57" s="125" t="s">
        <v>80</v>
      </c>
      <c r="BW57" s="125" t="s">
        <v>95</v>
      </c>
      <c r="BX57" s="125" t="s">
        <v>5</v>
      </c>
      <c r="CL57" s="125" t="s">
        <v>96</v>
      </c>
      <c r="CM57" s="125" t="s">
        <v>88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67O0nAV0z3xsS52zqQ6a6bLuZ6Op3JHDezeBDZn4DOajrEWZFxcC5WJccvUHhv02eVOUxUukZq+I8lGwFuwZyQ==" hashValue="Di2ABchcy/dV267GHNWUODoGQETnULwZoj3Tup4c5epDD9+jnAht4AR+0B9D+OEgf2L8xvAllPBcZy2auc38I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101 - Polní cesta PC2'!C2" display="/"/>
    <hyperlink ref="A56" location="'SO 801 PC2 - Doprovodná z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97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vedlejší cesty PC2 v k.ú. Rohovládova Bělá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33</v>
      </c>
      <c r="G11" s="40"/>
      <c r="H11" s="40"/>
      <c r="I11" s="134" t="s">
        <v>20</v>
      </c>
      <c r="J11" s="138" t="s">
        <v>33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17. 4. 2024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28</v>
      </c>
      <c r="E14" s="40"/>
      <c r="F14" s="40"/>
      <c r="G14" s="40"/>
      <c r="H14" s="40"/>
      <c r="I14" s="134" t="s">
        <v>29</v>
      </c>
      <c r="J14" s="138" t="s">
        <v>30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33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29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29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32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29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32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ROUND((SUM(BE86:BE525)),  2)</f>
        <v>0</v>
      </c>
      <c r="G33" s="40"/>
      <c r="H33" s="40"/>
      <c r="I33" s="150">
        <v>0.20999999999999999</v>
      </c>
      <c r="J33" s="149">
        <f>ROUND(((SUM(BE86:BE525))*I33),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ROUND((SUM(BF86:BF525)),  2)</f>
        <v>0</v>
      </c>
      <c r="G34" s="40"/>
      <c r="H34" s="40"/>
      <c r="I34" s="150">
        <v>0.14999999999999999</v>
      </c>
      <c r="J34" s="149">
        <f>ROUND(((SUM(BF86:BF525))*I34),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ROUND((SUM(BG86:BG525)),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ROUND((SUM(BH86:BH525)),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ROUND((SUM(BI86:BI525)),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vedlejší cesty PC2 v k.ú. Rohovládova Bělá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Polní cesta PC2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Rohovládová Bělá</v>
      </c>
      <c r="G52" s="42"/>
      <c r="H52" s="42"/>
      <c r="I52" s="33" t="s">
        <v>24</v>
      </c>
      <c r="J52" s="74" t="str">
        <f>IF(J12="","",J12)</f>
        <v>17. 4. 2024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28</v>
      </c>
      <c r="D54" s="42"/>
      <c r="E54" s="42"/>
      <c r="F54" s="28" t="str">
        <f>E15</f>
        <v>ČR- SPÚ, KPÚ pobočka Parduice</v>
      </c>
      <c r="G54" s="42"/>
      <c r="H54" s="42"/>
      <c r="I54" s="33" t="s">
        <v>36</v>
      </c>
      <c r="J54" s="38" t="str">
        <f>E21</f>
        <v>SELLA&amp;AGRETA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SELLA&amp;AGRETA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106</v>
      </c>
      <c r="E62" s="176"/>
      <c r="F62" s="176"/>
      <c r="G62" s="176"/>
      <c r="H62" s="176"/>
      <c r="I62" s="176"/>
      <c r="J62" s="177">
        <f>J326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</v>
      </c>
      <c r="E63" s="176"/>
      <c r="F63" s="176"/>
      <c r="G63" s="176"/>
      <c r="H63" s="176"/>
      <c r="I63" s="176"/>
      <c r="J63" s="177">
        <f>J382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108</v>
      </c>
      <c r="E64" s="176"/>
      <c r="F64" s="176"/>
      <c r="G64" s="176"/>
      <c r="H64" s="176"/>
      <c r="I64" s="176"/>
      <c r="J64" s="177">
        <f>J478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109</v>
      </c>
      <c r="E65" s="176"/>
      <c r="F65" s="176"/>
      <c r="G65" s="176"/>
      <c r="H65" s="176"/>
      <c r="I65" s="176"/>
      <c r="J65" s="177">
        <f>J513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110</v>
      </c>
      <c r="E66" s="176"/>
      <c r="F66" s="176"/>
      <c r="G66" s="176"/>
      <c r="H66" s="176"/>
      <c r="I66" s="176"/>
      <c r="J66" s="177">
        <f>J523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111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Rekonstrukce vedlejší cesty PC2 v k.ú. Rohovládova Bělá</v>
      </c>
      <c r="F76" s="33"/>
      <c r="G76" s="33"/>
      <c r="H76" s="33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98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101 - Polní cesta PC2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>Rohovládová Bělá</v>
      </c>
      <c r="G80" s="42"/>
      <c r="H80" s="42"/>
      <c r="I80" s="33" t="s">
        <v>24</v>
      </c>
      <c r="J80" s="74" t="str">
        <f>IF(J12="","",J12)</f>
        <v>17. 4. 2024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28</v>
      </c>
      <c r="D82" s="42"/>
      <c r="E82" s="42"/>
      <c r="F82" s="28" t="str">
        <f>E15</f>
        <v>ČR- SPÚ, KPÚ pobočka Parduice</v>
      </c>
      <c r="G82" s="42"/>
      <c r="H82" s="42"/>
      <c r="I82" s="33" t="s">
        <v>36</v>
      </c>
      <c r="J82" s="38" t="str">
        <f>E21</f>
        <v>SELLA&amp;AGRETA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34</v>
      </c>
      <c r="D83" s="42"/>
      <c r="E83" s="42"/>
      <c r="F83" s="28" t="str">
        <f>IF(E18="","",E18)</f>
        <v>Vyplň údaj</v>
      </c>
      <c r="G83" s="42"/>
      <c r="H83" s="42"/>
      <c r="I83" s="33" t="s">
        <v>41</v>
      </c>
      <c r="J83" s="38" t="str">
        <f>E24</f>
        <v>SELLA&amp;AGRETA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112</v>
      </c>
      <c r="D85" s="182" t="s">
        <v>63</v>
      </c>
      <c r="E85" s="182" t="s">
        <v>59</v>
      </c>
      <c r="F85" s="182" t="s">
        <v>60</v>
      </c>
      <c r="G85" s="182" t="s">
        <v>113</v>
      </c>
      <c r="H85" s="182" t="s">
        <v>114</v>
      </c>
      <c r="I85" s="182" t="s">
        <v>115</v>
      </c>
      <c r="J85" s="182" t="s">
        <v>102</v>
      </c>
      <c r="K85" s="183" t="s">
        <v>116</v>
      </c>
      <c r="L85" s="184"/>
      <c r="M85" s="94" t="s">
        <v>33</v>
      </c>
      <c r="N85" s="95" t="s">
        <v>48</v>
      </c>
      <c r="O85" s="95" t="s">
        <v>117</v>
      </c>
      <c r="P85" s="95" t="s">
        <v>118</v>
      </c>
      <c r="Q85" s="95" t="s">
        <v>119</v>
      </c>
      <c r="R85" s="95" t="s">
        <v>120</v>
      </c>
      <c r="S85" s="95" t="s">
        <v>121</v>
      </c>
      <c r="T85" s="96" t="s">
        <v>122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123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557.66359020000004</v>
      </c>
      <c r="S86" s="98"/>
      <c r="T86" s="188">
        <f>T87</f>
        <v>989.35200000000009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103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77</v>
      </c>
      <c r="E87" s="193" t="s">
        <v>124</v>
      </c>
      <c r="F87" s="193" t="s">
        <v>125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P88+P326+P382+P478+P513+P523</f>
        <v>0</v>
      </c>
      <c r="Q87" s="198"/>
      <c r="R87" s="199">
        <f>R88+R326+R382+R478+R513+R523</f>
        <v>557.66359020000004</v>
      </c>
      <c r="S87" s="198"/>
      <c r="T87" s="200">
        <f>T88+T326+T382+T478+T513+T523</f>
        <v>989.35200000000009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86</v>
      </c>
      <c r="AT87" s="202" t="s">
        <v>77</v>
      </c>
      <c r="AU87" s="202" t="s">
        <v>78</v>
      </c>
      <c r="AY87" s="201" t="s">
        <v>126</v>
      </c>
      <c r="BK87" s="203">
        <f>BK88+BK326+BK382+BK478+BK513+BK523</f>
        <v>0</v>
      </c>
    </row>
    <row r="88" s="12" customFormat="1" ht="22.8" customHeight="1">
      <c r="A88" s="12"/>
      <c r="B88" s="190"/>
      <c r="C88" s="191"/>
      <c r="D88" s="192" t="s">
        <v>77</v>
      </c>
      <c r="E88" s="204" t="s">
        <v>86</v>
      </c>
      <c r="F88" s="204" t="s">
        <v>127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SUM(P89:P325)</f>
        <v>0</v>
      </c>
      <c r="Q88" s="198"/>
      <c r="R88" s="199">
        <f>SUM(R89:R325)</f>
        <v>300.21780000000001</v>
      </c>
      <c r="S88" s="198"/>
      <c r="T88" s="200">
        <f>SUM(T89:T325)</f>
        <v>989.35200000000009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86</v>
      </c>
      <c r="AY88" s="201" t="s">
        <v>126</v>
      </c>
      <c r="BK88" s="203">
        <f>SUM(BK89:BK325)</f>
        <v>0</v>
      </c>
    </row>
    <row r="89" s="2" customFormat="1" ht="24.15" customHeight="1">
      <c r="A89" s="40"/>
      <c r="B89" s="41"/>
      <c r="C89" s="206" t="s">
        <v>86</v>
      </c>
      <c r="D89" s="206" t="s">
        <v>128</v>
      </c>
      <c r="E89" s="207" t="s">
        <v>129</v>
      </c>
      <c r="F89" s="208" t="s">
        <v>130</v>
      </c>
      <c r="G89" s="209" t="s">
        <v>131</v>
      </c>
      <c r="H89" s="210">
        <v>57</v>
      </c>
      <c r="I89" s="211"/>
      <c r="J89" s="212">
        <f>ROUND(I89*H89,2)</f>
        <v>0</v>
      </c>
      <c r="K89" s="208" t="s">
        <v>132</v>
      </c>
      <c r="L89" s="46"/>
      <c r="M89" s="213" t="s">
        <v>33</v>
      </c>
      <c r="N89" s="214" t="s">
        <v>49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133</v>
      </c>
      <c r="AT89" s="217" t="s">
        <v>128</v>
      </c>
      <c r="AU89" s="217" t="s">
        <v>88</v>
      </c>
      <c r="AY89" s="18" t="s">
        <v>126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86</v>
      </c>
      <c r="BK89" s="218">
        <f>ROUND(I89*H89,2)</f>
        <v>0</v>
      </c>
      <c r="BL89" s="18" t="s">
        <v>133</v>
      </c>
      <c r="BM89" s="217" t="s">
        <v>134</v>
      </c>
    </row>
    <row r="90" s="2" customFormat="1">
      <c r="A90" s="40"/>
      <c r="B90" s="41"/>
      <c r="C90" s="42"/>
      <c r="D90" s="219" t="s">
        <v>135</v>
      </c>
      <c r="E90" s="42"/>
      <c r="F90" s="220" t="s">
        <v>136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135</v>
      </c>
      <c r="AU90" s="18" t="s">
        <v>88</v>
      </c>
    </row>
    <row r="91" s="13" customFormat="1">
      <c r="A91" s="13"/>
      <c r="B91" s="224"/>
      <c r="C91" s="225"/>
      <c r="D91" s="226" t="s">
        <v>137</v>
      </c>
      <c r="E91" s="227" t="s">
        <v>33</v>
      </c>
      <c r="F91" s="228" t="s">
        <v>138</v>
      </c>
      <c r="G91" s="225"/>
      <c r="H91" s="227" t="s">
        <v>33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137</v>
      </c>
      <c r="AU91" s="234" t="s">
        <v>88</v>
      </c>
      <c r="AV91" s="13" t="s">
        <v>86</v>
      </c>
      <c r="AW91" s="13" t="s">
        <v>40</v>
      </c>
      <c r="AX91" s="13" t="s">
        <v>78</v>
      </c>
      <c r="AY91" s="234" t="s">
        <v>126</v>
      </c>
    </row>
    <row r="92" s="14" customFormat="1">
      <c r="A92" s="14"/>
      <c r="B92" s="235"/>
      <c r="C92" s="236"/>
      <c r="D92" s="226" t="s">
        <v>137</v>
      </c>
      <c r="E92" s="237" t="s">
        <v>33</v>
      </c>
      <c r="F92" s="238" t="s">
        <v>139</v>
      </c>
      <c r="G92" s="236"/>
      <c r="H92" s="239">
        <v>57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137</v>
      </c>
      <c r="AU92" s="245" t="s">
        <v>88</v>
      </c>
      <c r="AV92" s="14" t="s">
        <v>88</v>
      </c>
      <c r="AW92" s="14" t="s">
        <v>40</v>
      </c>
      <c r="AX92" s="14" t="s">
        <v>86</v>
      </c>
      <c r="AY92" s="245" t="s">
        <v>126</v>
      </c>
    </row>
    <row r="93" s="2" customFormat="1" ht="33" customHeight="1">
      <c r="A93" s="40"/>
      <c r="B93" s="41"/>
      <c r="C93" s="206" t="s">
        <v>88</v>
      </c>
      <c r="D93" s="206" t="s">
        <v>128</v>
      </c>
      <c r="E93" s="207" t="s">
        <v>140</v>
      </c>
      <c r="F93" s="208" t="s">
        <v>141</v>
      </c>
      <c r="G93" s="209" t="s">
        <v>131</v>
      </c>
      <c r="H93" s="210">
        <v>1057</v>
      </c>
      <c r="I93" s="211"/>
      <c r="J93" s="212">
        <f>ROUND(I93*H93,2)</f>
        <v>0</v>
      </c>
      <c r="K93" s="208" t="s">
        <v>132</v>
      </c>
      <c r="L93" s="46"/>
      <c r="M93" s="213" t="s">
        <v>33</v>
      </c>
      <c r="N93" s="214" t="s">
        <v>49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0.316</v>
      </c>
      <c r="T93" s="216">
        <f>S93*H93</f>
        <v>334.012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133</v>
      </c>
      <c r="AT93" s="217" t="s">
        <v>128</v>
      </c>
      <c r="AU93" s="217" t="s">
        <v>88</v>
      </c>
      <c r="AY93" s="18" t="s">
        <v>126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86</v>
      </c>
      <c r="BK93" s="218">
        <f>ROUND(I93*H93,2)</f>
        <v>0</v>
      </c>
      <c r="BL93" s="18" t="s">
        <v>133</v>
      </c>
      <c r="BM93" s="217" t="s">
        <v>142</v>
      </c>
    </row>
    <row r="94" s="2" customFormat="1">
      <c r="A94" s="40"/>
      <c r="B94" s="41"/>
      <c r="C94" s="42"/>
      <c r="D94" s="219" t="s">
        <v>135</v>
      </c>
      <c r="E94" s="42"/>
      <c r="F94" s="220" t="s">
        <v>143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135</v>
      </c>
      <c r="AU94" s="18" t="s">
        <v>88</v>
      </c>
    </row>
    <row r="95" s="13" customFormat="1">
      <c r="A95" s="13"/>
      <c r="B95" s="224"/>
      <c r="C95" s="225"/>
      <c r="D95" s="226" t="s">
        <v>137</v>
      </c>
      <c r="E95" s="227" t="s">
        <v>33</v>
      </c>
      <c r="F95" s="228" t="s">
        <v>144</v>
      </c>
      <c r="G95" s="225"/>
      <c r="H95" s="227" t="s">
        <v>33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137</v>
      </c>
      <c r="AU95" s="234" t="s">
        <v>88</v>
      </c>
      <c r="AV95" s="13" t="s">
        <v>86</v>
      </c>
      <c r="AW95" s="13" t="s">
        <v>40</v>
      </c>
      <c r="AX95" s="13" t="s">
        <v>78</v>
      </c>
      <c r="AY95" s="234" t="s">
        <v>126</v>
      </c>
    </row>
    <row r="96" s="13" customFormat="1">
      <c r="A96" s="13"/>
      <c r="B96" s="224"/>
      <c r="C96" s="225"/>
      <c r="D96" s="226" t="s">
        <v>137</v>
      </c>
      <c r="E96" s="227" t="s">
        <v>33</v>
      </c>
      <c r="F96" s="228" t="s">
        <v>145</v>
      </c>
      <c r="G96" s="225"/>
      <c r="H96" s="227" t="s">
        <v>33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137</v>
      </c>
      <c r="AU96" s="234" t="s">
        <v>88</v>
      </c>
      <c r="AV96" s="13" t="s">
        <v>86</v>
      </c>
      <c r="AW96" s="13" t="s">
        <v>40</v>
      </c>
      <c r="AX96" s="13" t="s">
        <v>78</v>
      </c>
      <c r="AY96" s="234" t="s">
        <v>126</v>
      </c>
    </row>
    <row r="97" s="14" customFormat="1">
      <c r="A97" s="14"/>
      <c r="B97" s="235"/>
      <c r="C97" s="236"/>
      <c r="D97" s="226" t="s">
        <v>137</v>
      </c>
      <c r="E97" s="237" t="s">
        <v>33</v>
      </c>
      <c r="F97" s="238" t="s">
        <v>146</v>
      </c>
      <c r="G97" s="236"/>
      <c r="H97" s="239">
        <v>1020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137</v>
      </c>
      <c r="AU97" s="245" t="s">
        <v>88</v>
      </c>
      <c r="AV97" s="14" t="s">
        <v>88</v>
      </c>
      <c r="AW97" s="14" t="s">
        <v>40</v>
      </c>
      <c r="AX97" s="14" t="s">
        <v>78</v>
      </c>
      <c r="AY97" s="245" t="s">
        <v>126</v>
      </c>
    </row>
    <row r="98" s="13" customFormat="1">
      <c r="A98" s="13"/>
      <c r="B98" s="224"/>
      <c r="C98" s="225"/>
      <c r="D98" s="226" t="s">
        <v>137</v>
      </c>
      <c r="E98" s="227" t="s">
        <v>33</v>
      </c>
      <c r="F98" s="228" t="s">
        <v>144</v>
      </c>
      <c r="G98" s="225"/>
      <c r="H98" s="227" t="s">
        <v>33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137</v>
      </c>
      <c r="AU98" s="234" t="s">
        <v>88</v>
      </c>
      <c r="AV98" s="13" t="s">
        <v>86</v>
      </c>
      <c r="AW98" s="13" t="s">
        <v>40</v>
      </c>
      <c r="AX98" s="13" t="s">
        <v>78</v>
      </c>
      <c r="AY98" s="234" t="s">
        <v>126</v>
      </c>
    </row>
    <row r="99" s="13" customFormat="1">
      <c r="A99" s="13"/>
      <c r="B99" s="224"/>
      <c r="C99" s="225"/>
      <c r="D99" s="226" t="s">
        <v>137</v>
      </c>
      <c r="E99" s="227" t="s">
        <v>33</v>
      </c>
      <c r="F99" s="228" t="s">
        <v>147</v>
      </c>
      <c r="G99" s="225"/>
      <c r="H99" s="227" t="s">
        <v>33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137</v>
      </c>
      <c r="AU99" s="234" t="s">
        <v>88</v>
      </c>
      <c r="AV99" s="13" t="s">
        <v>86</v>
      </c>
      <c r="AW99" s="13" t="s">
        <v>40</v>
      </c>
      <c r="AX99" s="13" t="s">
        <v>78</v>
      </c>
      <c r="AY99" s="234" t="s">
        <v>126</v>
      </c>
    </row>
    <row r="100" s="14" customFormat="1">
      <c r="A100" s="14"/>
      <c r="B100" s="235"/>
      <c r="C100" s="236"/>
      <c r="D100" s="226" t="s">
        <v>137</v>
      </c>
      <c r="E100" s="237" t="s">
        <v>33</v>
      </c>
      <c r="F100" s="238" t="s">
        <v>148</v>
      </c>
      <c r="G100" s="236"/>
      <c r="H100" s="239">
        <v>37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137</v>
      </c>
      <c r="AU100" s="245" t="s">
        <v>88</v>
      </c>
      <c r="AV100" s="14" t="s">
        <v>88</v>
      </c>
      <c r="AW100" s="14" t="s">
        <v>40</v>
      </c>
      <c r="AX100" s="14" t="s">
        <v>78</v>
      </c>
      <c r="AY100" s="245" t="s">
        <v>126</v>
      </c>
    </row>
    <row r="101" s="15" customFormat="1">
      <c r="A101" s="15"/>
      <c r="B101" s="246"/>
      <c r="C101" s="247"/>
      <c r="D101" s="226" t="s">
        <v>137</v>
      </c>
      <c r="E101" s="248" t="s">
        <v>33</v>
      </c>
      <c r="F101" s="249" t="s">
        <v>149</v>
      </c>
      <c r="G101" s="247"/>
      <c r="H101" s="250">
        <v>1057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137</v>
      </c>
      <c r="AU101" s="256" t="s">
        <v>88</v>
      </c>
      <c r="AV101" s="15" t="s">
        <v>133</v>
      </c>
      <c r="AW101" s="15" t="s">
        <v>40</v>
      </c>
      <c r="AX101" s="15" t="s">
        <v>86</v>
      </c>
      <c r="AY101" s="256" t="s">
        <v>126</v>
      </c>
    </row>
    <row r="102" s="2" customFormat="1" ht="37.8" customHeight="1">
      <c r="A102" s="40"/>
      <c r="B102" s="41"/>
      <c r="C102" s="206" t="s">
        <v>150</v>
      </c>
      <c r="D102" s="206" t="s">
        <v>128</v>
      </c>
      <c r="E102" s="207" t="s">
        <v>151</v>
      </c>
      <c r="F102" s="208" t="s">
        <v>152</v>
      </c>
      <c r="G102" s="209" t="s">
        <v>131</v>
      </c>
      <c r="H102" s="210">
        <v>1057</v>
      </c>
      <c r="I102" s="211"/>
      <c r="J102" s="212">
        <f>ROUND(I102*H102,2)</f>
        <v>0</v>
      </c>
      <c r="K102" s="208" t="s">
        <v>132</v>
      </c>
      <c r="L102" s="46"/>
      <c r="M102" s="213" t="s">
        <v>33</v>
      </c>
      <c r="N102" s="214" t="s">
        <v>49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0.62</v>
      </c>
      <c r="T102" s="216">
        <f>S102*H102</f>
        <v>655.34000000000003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133</v>
      </c>
      <c r="AT102" s="217" t="s">
        <v>128</v>
      </c>
      <c r="AU102" s="217" t="s">
        <v>88</v>
      </c>
      <c r="AY102" s="18" t="s">
        <v>126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86</v>
      </c>
      <c r="BK102" s="218">
        <f>ROUND(I102*H102,2)</f>
        <v>0</v>
      </c>
      <c r="BL102" s="18" t="s">
        <v>133</v>
      </c>
      <c r="BM102" s="217" t="s">
        <v>153</v>
      </c>
    </row>
    <row r="103" s="2" customFormat="1">
      <c r="A103" s="40"/>
      <c r="B103" s="41"/>
      <c r="C103" s="42"/>
      <c r="D103" s="219" t="s">
        <v>135</v>
      </c>
      <c r="E103" s="42"/>
      <c r="F103" s="220" t="s">
        <v>154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135</v>
      </c>
      <c r="AU103" s="18" t="s">
        <v>88</v>
      </c>
    </row>
    <row r="104" s="13" customFormat="1">
      <c r="A104" s="13"/>
      <c r="B104" s="224"/>
      <c r="C104" s="225"/>
      <c r="D104" s="226" t="s">
        <v>137</v>
      </c>
      <c r="E104" s="227" t="s">
        <v>33</v>
      </c>
      <c r="F104" s="228" t="s">
        <v>144</v>
      </c>
      <c r="G104" s="225"/>
      <c r="H104" s="227" t="s">
        <v>33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137</v>
      </c>
      <c r="AU104" s="234" t="s">
        <v>88</v>
      </c>
      <c r="AV104" s="13" t="s">
        <v>86</v>
      </c>
      <c r="AW104" s="13" t="s">
        <v>40</v>
      </c>
      <c r="AX104" s="13" t="s">
        <v>78</v>
      </c>
      <c r="AY104" s="234" t="s">
        <v>126</v>
      </c>
    </row>
    <row r="105" s="13" customFormat="1">
      <c r="A105" s="13"/>
      <c r="B105" s="224"/>
      <c r="C105" s="225"/>
      <c r="D105" s="226" t="s">
        <v>137</v>
      </c>
      <c r="E105" s="227" t="s">
        <v>33</v>
      </c>
      <c r="F105" s="228" t="s">
        <v>145</v>
      </c>
      <c r="G105" s="225"/>
      <c r="H105" s="227" t="s">
        <v>33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137</v>
      </c>
      <c r="AU105" s="234" t="s">
        <v>88</v>
      </c>
      <c r="AV105" s="13" t="s">
        <v>86</v>
      </c>
      <c r="AW105" s="13" t="s">
        <v>40</v>
      </c>
      <c r="AX105" s="13" t="s">
        <v>78</v>
      </c>
      <c r="AY105" s="234" t="s">
        <v>126</v>
      </c>
    </row>
    <row r="106" s="14" customFormat="1">
      <c r="A106" s="14"/>
      <c r="B106" s="235"/>
      <c r="C106" s="236"/>
      <c r="D106" s="226" t="s">
        <v>137</v>
      </c>
      <c r="E106" s="237" t="s">
        <v>33</v>
      </c>
      <c r="F106" s="238" t="s">
        <v>146</v>
      </c>
      <c r="G106" s="236"/>
      <c r="H106" s="239">
        <v>1020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137</v>
      </c>
      <c r="AU106" s="245" t="s">
        <v>88</v>
      </c>
      <c r="AV106" s="14" t="s">
        <v>88</v>
      </c>
      <c r="AW106" s="14" t="s">
        <v>40</v>
      </c>
      <c r="AX106" s="14" t="s">
        <v>78</v>
      </c>
      <c r="AY106" s="245" t="s">
        <v>126</v>
      </c>
    </row>
    <row r="107" s="13" customFormat="1">
      <c r="A107" s="13"/>
      <c r="B107" s="224"/>
      <c r="C107" s="225"/>
      <c r="D107" s="226" t="s">
        <v>137</v>
      </c>
      <c r="E107" s="227" t="s">
        <v>33</v>
      </c>
      <c r="F107" s="228" t="s">
        <v>144</v>
      </c>
      <c r="G107" s="225"/>
      <c r="H107" s="227" t="s">
        <v>33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137</v>
      </c>
      <c r="AU107" s="234" t="s">
        <v>88</v>
      </c>
      <c r="AV107" s="13" t="s">
        <v>86</v>
      </c>
      <c r="AW107" s="13" t="s">
        <v>40</v>
      </c>
      <c r="AX107" s="13" t="s">
        <v>78</v>
      </c>
      <c r="AY107" s="234" t="s">
        <v>126</v>
      </c>
    </row>
    <row r="108" s="13" customFormat="1">
      <c r="A108" s="13"/>
      <c r="B108" s="224"/>
      <c r="C108" s="225"/>
      <c r="D108" s="226" t="s">
        <v>137</v>
      </c>
      <c r="E108" s="227" t="s">
        <v>33</v>
      </c>
      <c r="F108" s="228" t="s">
        <v>147</v>
      </c>
      <c r="G108" s="225"/>
      <c r="H108" s="227" t="s">
        <v>33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137</v>
      </c>
      <c r="AU108" s="234" t="s">
        <v>88</v>
      </c>
      <c r="AV108" s="13" t="s">
        <v>86</v>
      </c>
      <c r="AW108" s="13" t="s">
        <v>40</v>
      </c>
      <c r="AX108" s="13" t="s">
        <v>78</v>
      </c>
      <c r="AY108" s="234" t="s">
        <v>126</v>
      </c>
    </row>
    <row r="109" s="14" customFormat="1">
      <c r="A109" s="14"/>
      <c r="B109" s="235"/>
      <c r="C109" s="236"/>
      <c r="D109" s="226" t="s">
        <v>137</v>
      </c>
      <c r="E109" s="237" t="s">
        <v>33</v>
      </c>
      <c r="F109" s="238" t="s">
        <v>148</v>
      </c>
      <c r="G109" s="236"/>
      <c r="H109" s="239">
        <v>37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137</v>
      </c>
      <c r="AU109" s="245" t="s">
        <v>88</v>
      </c>
      <c r="AV109" s="14" t="s">
        <v>88</v>
      </c>
      <c r="AW109" s="14" t="s">
        <v>40</v>
      </c>
      <c r="AX109" s="14" t="s">
        <v>78</v>
      </c>
      <c r="AY109" s="245" t="s">
        <v>126</v>
      </c>
    </row>
    <row r="110" s="15" customFormat="1">
      <c r="A110" s="15"/>
      <c r="B110" s="246"/>
      <c r="C110" s="247"/>
      <c r="D110" s="226" t="s">
        <v>137</v>
      </c>
      <c r="E110" s="248" t="s">
        <v>33</v>
      </c>
      <c r="F110" s="249" t="s">
        <v>149</v>
      </c>
      <c r="G110" s="247"/>
      <c r="H110" s="250">
        <v>1057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137</v>
      </c>
      <c r="AU110" s="256" t="s">
        <v>88</v>
      </c>
      <c r="AV110" s="15" t="s">
        <v>133</v>
      </c>
      <c r="AW110" s="15" t="s">
        <v>40</v>
      </c>
      <c r="AX110" s="15" t="s">
        <v>86</v>
      </c>
      <c r="AY110" s="256" t="s">
        <v>126</v>
      </c>
    </row>
    <row r="111" s="2" customFormat="1" ht="21.75" customHeight="1">
      <c r="A111" s="40"/>
      <c r="B111" s="41"/>
      <c r="C111" s="206" t="s">
        <v>133</v>
      </c>
      <c r="D111" s="206" t="s">
        <v>128</v>
      </c>
      <c r="E111" s="207" t="s">
        <v>155</v>
      </c>
      <c r="F111" s="208" t="s">
        <v>156</v>
      </c>
      <c r="G111" s="209" t="s">
        <v>157</v>
      </c>
      <c r="H111" s="210">
        <v>305.39999999999998</v>
      </c>
      <c r="I111" s="211"/>
      <c r="J111" s="212">
        <f>ROUND(I111*H111,2)</f>
        <v>0</v>
      </c>
      <c r="K111" s="208" t="s">
        <v>132</v>
      </c>
      <c r="L111" s="46"/>
      <c r="M111" s="213" t="s">
        <v>33</v>
      </c>
      <c r="N111" s="214" t="s">
        <v>49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133</v>
      </c>
      <c r="AT111" s="217" t="s">
        <v>128</v>
      </c>
      <c r="AU111" s="217" t="s">
        <v>88</v>
      </c>
      <c r="AY111" s="18" t="s">
        <v>126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86</v>
      </c>
      <c r="BK111" s="218">
        <f>ROUND(I111*H111,2)</f>
        <v>0</v>
      </c>
      <c r="BL111" s="18" t="s">
        <v>133</v>
      </c>
      <c r="BM111" s="217" t="s">
        <v>158</v>
      </c>
    </row>
    <row r="112" s="2" customFormat="1">
      <c r="A112" s="40"/>
      <c r="B112" s="41"/>
      <c r="C112" s="42"/>
      <c r="D112" s="219" t="s">
        <v>135</v>
      </c>
      <c r="E112" s="42"/>
      <c r="F112" s="220" t="s">
        <v>159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135</v>
      </c>
      <c r="AU112" s="18" t="s">
        <v>88</v>
      </c>
    </row>
    <row r="113" s="13" customFormat="1">
      <c r="A113" s="13"/>
      <c r="B113" s="224"/>
      <c r="C113" s="225"/>
      <c r="D113" s="226" t="s">
        <v>137</v>
      </c>
      <c r="E113" s="227" t="s">
        <v>33</v>
      </c>
      <c r="F113" s="228" t="s">
        <v>160</v>
      </c>
      <c r="G113" s="225"/>
      <c r="H113" s="227" t="s">
        <v>33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137</v>
      </c>
      <c r="AU113" s="234" t="s">
        <v>88</v>
      </c>
      <c r="AV113" s="13" t="s">
        <v>86</v>
      </c>
      <c r="AW113" s="13" t="s">
        <v>40</v>
      </c>
      <c r="AX113" s="13" t="s">
        <v>78</v>
      </c>
      <c r="AY113" s="234" t="s">
        <v>126</v>
      </c>
    </row>
    <row r="114" s="13" customFormat="1">
      <c r="A114" s="13"/>
      <c r="B114" s="224"/>
      <c r="C114" s="225"/>
      <c r="D114" s="226" t="s">
        <v>137</v>
      </c>
      <c r="E114" s="227" t="s">
        <v>33</v>
      </c>
      <c r="F114" s="228" t="s">
        <v>161</v>
      </c>
      <c r="G114" s="225"/>
      <c r="H114" s="227" t="s">
        <v>33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137</v>
      </c>
      <c r="AU114" s="234" t="s">
        <v>88</v>
      </c>
      <c r="AV114" s="13" t="s">
        <v>86</v>
      </c>
      <c r="AW114" s="13" t="s">
        <v>40</v>
      </c>
      <c r="AX114" s="13" t="s">
        <v>78</v>
      </c>
      <c r="AY114" s="234" t="s">
        <v>126</v>
      </c>
    </row>
    <row r="115" s="14" customFormat="1">
      <c r="A115" s="14"/>
      <c r="B115" s="235"/>
      <c r="C115" s="236"/>
      <c r="D115" s="226" t="s">
        <v>137</v>
      </c>
      <c r="E115" s="237" t="s">
        <v>33</v>
      </c>
      <c r="F115" s="238" t="s">
        <v>162</v>
      </c>
      <c r="G115" s="236"/>
      <c r="H115" s="239">
        <v>114.75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137</v>
      </c>
      <c r="AU115" s="245" t="s">
        <v>88</v>
      </c>
      <c r="AV115" s="14" t="s">
        <v>88</v>
      </c>
      <c r="AW115" s="14" t="s">
        <v>40</v>
      </c>
      <c r="AX115" s="14" t="s">
        <v>78</v>
      </c>
      <c r="AY115" s="245" t="s">
        <v>126</v>
      </c>
    </row>
    <row r="116" s="14" customFormat="1">
      <c r="A116" s="14"/>
      <c r="B116" s="235"/>
      <c r="C116" s="236"/>
      <c r="D116" s="226" t="s">
        <v>137</v>
      </c>
      <c r="E116" s="237" t="s">
        <v>33</v>
      </c>
      <c r="F116" s="238" t="s">
        <v>163</v>
      </c>
      <c r="G116" s="236"/>
      <c r="H116" s="239">
        <v>127.5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137</v>
      </c>
      <c r="AU116" s="245" t="s">
        <v>88</v>
      </c>
      <c r="AV116" s="14" t="s">
        <v>88</v>
      </c>
      <c r="AW116" s="14" t="s">
        <v>40</v>
      </c>
      <c r="AX116" s="14" t="s">
        <v>78</v>
      </c>
      <c r="AY116" s="245" t="s">
        <v>126</v>
      </c>
    </row>
    <row r="117" s="13" customFormat="1">
      <c r="A117" s="13"/>
      <c r="B117" s="224"/>
      <c r="C117" s="225"/>
      <c r="D117" s="226" t="s">
        <v>137</v>
      </c>
      <c r="E117" s="227" t="s">
        <v>33</v>
      </c>
      <c r="F117" s="228" t="s">
        <v>164</v>
      </c>
      <c r="G117" s="225"/>
      <c r="H117" s="227" t="s">
        <v>33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137</v>
      </c>
      <c r="AU117" s="234" t="s">
        <v>88</v>
      </c>
      <c r="AV117" s="13" t="s">
        <v>86</v>
      </c>
      <c r="AW117" s="13" t="s">
        <v>40</v>
      </c>
      <c r="AX117" s="13" t="s">
        <v>78</v>
      </c>
      <c r="AY117" s="234" t="s">
        <v>126</v>
      </c>
    </row>
    <row r="118" s="14" customFormat="1">
      <c r="A118" s="14"/>
      <c r="B118" s="235"/>
      <c r="C118" s="236"/>
      <c r="D118" s="226" t="s">
        <v>137</v>
      </c>
      <c r="E118" s="237" t="s">
        <v>33</v>
      </c>
      <c r="F118" s="238" t="s">
        <v>165</v>
      </c>
      <c r="G118" s="236"/>
      <c r="H118" s="239">
        <v>8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137</v>
      </c>
      <c r="AU118" s="245" t="s">
        <v>88</v>
      </c>
      <c r="AV118" s="14" t="s">
        <v>88</v>
      </c>
      <c r="AW118" s="14" t="s">
        <v>40</v>
      </c>
      <c r="AX118" s="14" t="s">
        <v>78</v>
      </c>
      <c r="AY118" s="245" t="s">
        <v>126</v>
      </c>
    </row>
    <row r="119" s="13" customFormat="1">
      <c r="A119" s="13"/>
      <c r="B119" s="224"/>
      <c r="C119" s="225"/>
      <c r="D119" s="226" t="s">
        <v>137</v>
      </c>
      <c r="E119" s="227" t="s">
        <v>33</v>
      </c>
      <c r="F119" s="228" t="s">
        <v>166</v>
      </c>
      <c r="G119" s="225"/>
      <c r="H119" s="227" t="s">
        <v>33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137</v>
      </c>
      <c r="AU119" s="234" t="s">
        <v>88</v>
      </c>
      <c r="AV119" s="13" t="s">
        <v>86</v>
      </c>
      <c r="AW119" s="13" t="s">
        <v>40</v>
      </c>
      <c r="AX119" s="13" t="s">
        <v>78</v>
      </c>
      <c r="AY119" s="234" t="s">
        <v>126</v>
      </c>
    </row>
    <row r="120" s="14" customFormat="1">
      <c r="A120" s="14"/>
      <c r="B120" s="235"/>
      <c r="C120" s="236"/>
      <c r="D120" s="226" t="s">
        <v>137</v>
      </c>
      <c r="E120" s="237" t="s">
        <v>33</v>
      </c>
      <c r="F120" s="238" t="s">
        <v>167</v>
      </c>
      <c r="G120" s="236"/>
      <c r="H120" s="239">
        <v>30.149999999999999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137</v>
      </c>
      <c r="AU120" s="245" t="s">
        <v>88</v>
      </c>
      <c r="AV120" s="14" t="s">
        <v>88</v>
      </c>
      <c r="AW120" s="14" t="s">
        <v>40</v>
      </c>
      <c r="AX120" s="14" t="s">
        <v>78</v>
      </c>
      <c r="AY120" s="245" t="s">
        <v>126</v>
      </c>
    </row>
    <row r="121" s="13" customFormat="1">
      <c r="A121" s="13"/>
      <c r="B121" s="224"/>
      <c r="C121" s="225"/>
      <c r="D121" s="226" t="s">
        <v>137</v>
      </c>
      <c r="E121" s="227" t="s">
        <v>33</v>
      </c>
      <c r="F121" s="228" t="s">
        <v>168</v>
      </c>
      <c r="G121" s="225"/>
      <c r="H121" s="227" t="s">
        <v>33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137</v>
      </c>
      <c r="AU121" s="234" t="s">
        <v>88</v>
      </c>
      <c r="AV121" s="13" t="s">
        <v>86</v>
      </c>
      <c r="AW121" s="13" t="s">
        <v>40</v>
      </c>
      <c r="AX121" s="13" t="s">
        <v>78</v>
      </c>
      <c r="AY121" s="234" t="s">
        <v>126</v>
      </c>
    </row>
    <row r="122" s="14" customFormat="1">
      <c r="A122" s="14"/>
      <c r="B122" s="235"/>
      <c r="C122" s="236"/>
      <c r="D122" s="226" t="s">
        <v>137</v>
      </c>
      <c r="E122" s="237" t="s">
        <v>33</v>
      </c>
      <c r="F122" s="238" t="s">
        <v>169</v>
      </c>
      <c r="G122" s="236"/>
      <c r="H122" s="239">
        <v>25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137</v>
      </c>
      <c r="AU122" s="245" t="s">
        <v>88</v>
      </c>
      <c r="AV122" s="14" t="s">
        <v>88</v>
      </c>
      <c r="AW122" s="14" t="s">
        <v>40</v>
      </c>
      <c r="AX122" s="14" t="s">
        <v>78</v>
      </c>
      <c r="AY122" s="245" t="s">
        <v>126</v>
      </c>
    </row>
    <row r="123" s="15" customFormat="1">
      <c r="A123" s="15"/>
      <c r="B123" s="246"/>
      <c r="C123" s="247"/>
      <c r="D123" s="226" t="s">
        <v>137</v>
      </c>
      <c r="E123" s="248" t="s">
        <v>33</v>
      </c>
      <c r="F123" s="249" t="s">
        <v>149</v>
      </c>
      <c r="G123" s="247"/>
      <c r="H123" s="250">
        <v>305.39999999999998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137</v>
      </c>
      <c r="AU123" s="256" t="s">
        <v>88</v>
      </c>
      <c r="AV123" s="15" t="s">
        <v>133</v>
      </c>
      <c r="AW123" s="15" t="s">
        <v>40</v>
      </c>
      <c r="AX123" s="15" t="s">
        <v>86</v>
      </c>
      <c r="AY123" s="256" t="s">
        <v>126</v>
      </c>
    </row>
    <row r="124" s="2" customFormat="1" ht="24.15" customHeight="1">
      <c r="A124" s="40"/>
      <c r="B124" s="41"/>
      <c r="C124" s="206" t="s">
        <v>170</v>
      </c>
      <c r="D124" s="206" t="s">
        <v>128</v>
      </c>
      <c r="E124" s="207" t="s">
        <v>171</v>
      </c>
      <c r="F124" s="208" t="s">
        <v>172</v>
      </c>
      <c r="G124" s="209" t="s">
        <v>157</v>
      </c>
      <c r="H124" s="210">
        <v>51</v>
      </c>
      <c r="I124" s="211"/>
      <c r="J124" s="212">
        <f>ROUND(I124*H124,2)</f>
        <v>0</v>
      </c>
      <c r="K124" s="208" t="s">
        <v>132</v>
      </c>
      <c r="L124" s="46"/>
      <c r="M124" s="213" t="s">
        <v>33</v>
      </c>
      <c r="N124" s="214" t="s">
        <v>49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133</v>
      </c>
      <c r="AT124" s="217" t="s">
        <v>128</v>
      </c>
      <c r="AU124" s="217" t="s">
        <v>88</v>
      </c>
      <c r="AY124" s="18" t="s">
        <v>126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86</v>
      </c>
      <c r="BK124" s="218">
        <f>ROUND(I124*H124,2)</f>
        <v>0</v>
      </c>
      <c r="BL124" s="18" t="s">
        <v>133</v>
      </c>
      <c r="BM124" s="217" t="s">
        <v>173</v>
      </c>
    </row>
    <row r="125" s="2" customFormat="1">
      <c r="A125" s="40"/>
      <c r="B125" s="41"/>
      <c r="C125" s="42"/>
      <c r="D125" s="219" t="s">
        <v>135</v>
      </c>
      <c r="E125" s="42"/>
      <c r="F125" s="220" t="s">
        <v>174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135</v>
      </c>
      <c r="AU125" s="18" t="s">
        <v>88</v>
      </c>
    </row>
    <row r="126" s="13" customFormat="1">
      <c r="A126" s="13"/>
      <c r="B126" s="224"/>
      <c r="C126" s="225"/>
      <c r="D126" s="226" t="s">
        <v>137</v>
      </c>
      <c r="E126" s="227" t="s">
        <v>33</v>
      </c>
      <c r="F126" s="228" t="s">
        <v>175</v>
      </c>
      <c r="G126" s="225"/>
      <c r="H126" s="227" t="s">
        <v>33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137</v>
      </c>
      <c r="AU126" s="234" t="s">
        <v>88</v>
      </c>
      <c r="AV126" s="13" t="s">
        <v>86</v>
      </c>
      <c r="AW126" s="13" t="s">
        <v>40</v>
      </c>
      <c r="AX126" s="13" t="s">
        <v>78</v>
      </c>
      <c r="AY126" s="234" t="s">
        <v>126</v>
      </c>
    </row>
    <row r="127" s="14" customFormat="1">
      <c r="A127" s="14"/>
      <c r="B127" s="235"/>
      <c r="C127" s="236"/>
      <c r="D127" s="226" t="s">
        <v>137</v>
      </c>
      <c r="E127" s="237" t="s">
        <v>33</v>
      </c>
      <c r="F127" s="238" t="s">
        <v>176</v>
      </c>
      <c r="G127" s="236"/>
      <c r="H127" s="239">
        <v>46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137</v>
      </c>
      <c r="AU127" s="245" t="s">
        <v>88</v>
      </c>
      <c r="AV127" s="14" t="s">
        <v>88</v>
      </c>
      <c r="AW127" s="14" t="s">
        <v>40</v>
      </c>
      <c r="AX127" s="14" t="s">
        <v>78</v>
      </c>
      <c r="AY127" s="245" t="s">
        <v>126</v>
      </c>
    </row>
    <row r="128" s="13" customFormat="1">
      <c r="A128" s="13"/>
      <c r="B128" s="224"/>
      <c r="C128" s="225"/>
      <c r="D128" s="226" t="s">
        <v>137</v>
      </c>
      <c r="E128" s="227" t="s">
        <v>33</v>
      </c>
      <c r="F128" s="228" t="s">
        <v>177</v>
      </c>
      <c r="G128" s="225"/>
      <c r="H128" s="227" t="s">
        <v>33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137</v>
      </c>
      <c r="AU128" s="234" t="s">
        <v>88</v>
      </c>
      <c r="AV128" s="13" t="s">
        <v>86</v>
      </c>
      <c r="AW128" s="13" t="s">
        <v>40</v>
      </c>
      <c r="AX128" s="13" t="s">
        <v>78</v>
      </c>
      <c r="AY128" s="234" t="s">
        <v>126</v>
      </c>
    </row>
    <row r="129" s="14" customFormat="1">
      <c r="A129" s="14"/>
      <c r="B129" s="235"/>
      <c r="C129" s="236"/>
      <c r="D129" s="226" t="s">
        <v>137</v>
      </c>
      <c r="E129" s="237" t="s">
        <v>33</v>
      </c>
      <c r="F129" s="238" t="s">
        <v>170</v>
      </c>
      <c r="G129" s="236"/>
      <c r="H129" s="239">
        <v>5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137</v>
      </c>
      <c r="AU129" s="245" t="s">
        <v>88</v>
      </c>
      <c r="AV129" s="14" t="s">
        <v>88</v>
      </c>
      <c r="AW129" s="14" t="s">
        <v>40</v>
      </c>
      <c r="AX129" s="14" t="s">
        <v>78</v>
      </c>
      <c r="AY129" s="245" t="s">
        <v>126</v>
      </c>
    </row>
    <row r="130" s="15" customFormat="1">
      <c r="A130" s="15"/>
      <c r="B130" s="246"/>
      <c r="C130" s="247"/>
      <c r="D130" s="226" t="s">
        <v>137</v>
      </c>
      <c r="E130" s="248" t="s">
        <v>33</v>
      </c>
      <c r="F130" s="249" t="s">
        <v>149</v>
      </c>
      <c r="G130" s="247"/>
      <c r="H130" s="250">
        <v>51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137</v>
      </c>
      <c r="AU130" s="256" t="s">
        <v>88</v>
      </c>
      <c r="AV130" s="15" t="s">
        <v>133</v>
      </c>
      <c r="AW130" s="15" t="s">
        <v>40</v>
      </c>
      <c r="AX130" s="15" t="s">
        <v>86</v>
      </c>
      <c r="AY130" s="256" t="s">
        <v>126</v>
      </c>
    </row>
    <row r="131" s="2" customFormat="1" ht="37.8" customHeight="1">
      <c r="A131" s="40"/>
      <c r="B131" s="41"/>
      <c r="C131" s="206" t="s">
        <v>178</v>
      </c>
      <c r="D131" s="206" t="s">
        <v>128</v>
      </c>
      <c r="E131" s="207" t="s">
        <v>179</v>
      </c>
      <c r="F131" s="208" t="s">
        <v>180</v>
      </c>
      <c r="G131" s="209" t="s">
        <v>157</v>
      </c>
      <c r="H131" s="210">
        <v>356.39999999999998</v>
      </c>
      <c r="I131" s="211"/>
      <c r="J131" s="212">
        <f>ROUND(I131*H131,2)</f>
        <v>0</v>
      </c>
      <c r="K131" s="208" t="s">
        <v>132</v>
      </c>
      <c r="L131" s="46"/>
      <c r="M131" s="213" t="s">
        <v>33</v>
      </c>
      <c r="N131" s="214" t="s">
        <v>49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133</v>
      </c>
      <c r="AT131" s="217" t="s">
        <v>128</v>
      </c>
      <c r="AU131" s="217" t="s">
        <v>88</v>
      </c>
      <c r="AY131" s="18" t="s">
        <v>126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86</v>
      </c>
      <c r="BK131" s="218">
        <f>ROUND(I131*H131,2)</f>
        <v>0</v>
      </c>
      <c r="BL131" s="18" t="s">
        <v>133</v>
      </c>
      <c r="BM131" s="217" t="s">
        <v>181</v>
      </c>
    </row>
    <row r="132" s="2" customFormat="1">
      <c r="A132" s="40"/>
      <c r="B132" s="41"/>
      <c r="C132" s="42"/>
      <c r="D132" s="219" t="s">
        <v>135</v>
      </c>
      <c r="E132" s="42"/>
      <c r="F132" s="220" t="s">
        <v>182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135</v>
      </c>
      <c r="AU132" s="18" t="s">
        <v>88</v>
      </c>
    </row>
    <row r="133" s="13" customFormat="1">
      <c r="A133" s="13"/>
      <c r="B133" s="224"/>
      <c r="C133" s="225"/>
      <c r="D133" s="226" t="s">
        <v>137</v>
      </c>
      <c r="E133" s="227" t="s">
        <v>33</v>
      </c>
      <c r="F133" s="228" t="s">
        <v>160</v>
      </c>
      <c r="G133" s="225"/>
      <c r="H133" s="227" t="s">
        <v>33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137</v>
      </c>
      <c r="AU133" s="234" t="s">
        <v>88</v>
      </c>
      <c r="AV133" s="13" t="s">
        <v>86</v>
      </c>
      <c r="AW133" s="13" t="s">
        <v>40</v>
      </c>
      <c r="AX133" s="13" t="s">
        <v>78</v>
      </c>
      <c r="AY133" s="234" t="s">
        <v>126</v>
      </c>
    </row>
    <row r="134" s="13" customFormat="1">
      <c r="A134" s="13"/>
      <c r="B134" s="224"/>
      <c r="C134" s="225"/>
      <c r="D134" s="226" t="s">
        <v>137</v>
      </c>
      <c r="E134" s="227" t="s">
        <v>33</v>
      </c>
      <c r="F134" s="228" t="s">
        <v>161</v>
      </c>
      <c r="G134" s="225"/>
      <c r="H134" s="227" t="s">
        <v>33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137</v>
      </c>
      <c r="AU134" s="234" t="s">
        <v>88</v>
      </c>
      <c r="AV134" s="13" t="s">
        <v>86</v>
      </c>
      <c r="AW134" s="13" t="s">
        <v>40</v>
      </c>
      <c r="AX134" s="13" t="s">
        <v>78</v>
      </c>
      <c r="AY134" s="234" t="s">
        <v>126</v>
      </c>
    </row>
    <row r="135" s="14" customFormat="1">
      <c r="A135" s="14"/>
      <c r="B135" s="235"/>
      <c r="C135" s="236"/>
      <c r="D135" s="226" t="s">
        <v>137</v>
      </c>
      <c r="E135" s="237" t="s">
        <v>33</v>
      </c>
      <c r="F135" s="238" t="s">
        <v>162</v>
      </c>
      <c r="G135" s="236"/>
      <c r="H135" s="239">
        <v>114.75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137</v>
      </c>
      <c r="AU135" s="245" t="s">
        <v>88</v>
      </c>
      <c r="AV135" s="14" t="s">
        <v>88</v>
      </c>
      <c r="AW135" s="14" t="s">
        <v>40</v>
      </c>
      <c r="AX135" s="14" t="s">
        <v>78</v>
      </c>
      <c r="AY135" s="245" t="s">
        <v>126</v>
      </c>
    </row>
    <row r="136" s="14" customFormat="1">
      <c r="A136" s="14"/>
      <c r="B136" s="235"/>
      <c r="C136" s="236"/>
      <c r="D136" s="226" t="s">
        <v>137</v>
      </c>
      <c r="E136" s="237" t="s">
        <v>33</v>
      </c>
      <c r="F136" s="238" t="s">
        <v>163</v>
      </c>
      <c r="G136" s="236"/>
      <c r="H136" s="239">
        <v>127.5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137</v>
      </c>
      <c r="AU136" s="245" t="s">
        <v>88</v>
      </c>
      <c r="AV136" s="14" t="s">
        <v>88</v>
      </c>
      <c r="AW136" s="14" t="s">
        <v>40</v>
      </c>
      <c r="AX136" s="14" t="s">
        <v>78</v>
      </c>
      <c r="AY136" s="245" t="s">
        <v>126</v>
      </c>
    </row>
    <row r="137" s="13" customFormat="1">
      <c r="A137" s="13"/>
      <c r="B137" s="224"/>
      <c r="C137" s="225"/>
      <c r="D137" s="226" t="s">
        <v>137</v>
      </c>
      <c r="E137" s="227" t="s">
        <v>33</v>
      </c>
      <c r="F137" s="228" t="s">
        <v>164</v>
      </c>
      <c r="G137" s="225"/>
      <c r="H137" s="227" t="s">
        <v>33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137</v>
      </c>
      <c r="AU137" s="234" t="s">
        <v>88</v>
      </c>
      <c r="AV137" s="13" t="s">
        <v>86</v>
      </c>
      <c r="AW137" s="13" t="s">
        <v>40</v>
      </c>
      <c r="AX137" s="13" t="s">
        <v>78</v>
      </c>
      <c r="AY137" s="234" t="s">
        <v>126</v>
      </c>
    </row>
    <row r="138" s="14" customFormat="1">
      <c r="A138" s="14"/>
      <c r="B138" s="235"/>
      <c r="C138" s="236"/>
      <c r="D138" s="226" t="s">
        <v>137</v>
      </c>
      <c r="E138" s="237" t="s">
        <v>33</v>
      </c>
      <c r="F138" s="238" t="s">
        <v>165</v>
      </c>
      <c r="G138" s="236"/>
      <c r="H138" s="239">
        <v>8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137</v>
      </c>
      <c r="AU138" s="245" t="s">
        <v>88</v>
      </c>
      <c r="AV138" s="14" t="s">
        <v>88</v>
      </c>
      <c r="AW138" s="14" t="s">
        <v>40</v>
      </c>
      <c r="AX138" s="14" t="s">
        <v>78</v>
      </c>
      <c r="AY138" s="245" t="s">
        <v>126</v>
      </c>
    </row>
    <row r="139" s="13" customFormat="1">
      <c r="A139" s="13"/>
      <c r="B139" s="224"/>
      <c r="C139" s="225"/>
      <c r="D139" s="226" t="s">
        <v>137</v>
      </c>
      <c r="E139" s="227" t="s">
        <v>33</v>
      </c>
      <c r="F139" s="228" t="s">
        <v>166</v>
      </c>
      <c r="G139" s="225"/>
      <c r="H139" s="227" t="s">
        <v>33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137</v>
      </c>
      <c r="AU139" s="234" t="s">
        <v>88</v>
      </c>
      <c r="AV139" s="13" t="s">
        <v>86</v>
      </c>
      <c r="AW139" s="13" t="s">
        <v>40</v>
      </c>
      <c r="AX139" s="13" t="s">
        <v>78</v>
      </c>
      <c r="AY139" s="234" t="s">
        <v>126</v>
      </c>
    </row>
    <row r="140" s="14" customFormat="1">
      <c r="A140" s="14"/>
      <c r="B140" s="235"/>
      <c r="C140" s="236"/>
      <c r="D140" s="226" t="s">
        <v>137</v>
      </c>
      <c r="E140" s="237" t="s">
        <v>33</v>
      </c>
      <c r="F140" s="238" t="s">
        <v>167</v>
      </c>
      <c r="G140" s="236"/>
      <c r="H140" s="239">
        <v>30.149999999999999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137</v>
      </c>
      <c r="AU140" s="245" t="s">
        <v>88</v>
      </c>
      <c r="AV140" s="14" t="s">
        <v>88</v>
      </c>
      <c r="AW140" s="14" t="s">
        <v>40</v>
      </c>
      <c r="AX140" s="14" t="s">
        <v>78</v>
      </c>
      <c r="AY140" s="245" t="s">
        <v>126</v>
      </c>
    </row>
    <row r="141" s="13" customFormat="1">
      <c r="A141" s="13"/>
      <c r="B141" s="224"/>
      <c r="C141" s="225"/>
      <c r="D141" s="226" t="s">
        <v>137</v>
      </c>
      <c r="E141" s="227" t="s">
        <v>33</v>
      </c>
      <c r="F141" s="228" t="s">
        <v>168</v>
      </c>
      <c r="G141" s="225"/>
      <c r="H141" s="227" t="s">
        <v>33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137</v>
      </c>
      <c r="AU141" s="234" t="s">
        <v>88</v>
      </c>
      <c r="AV141" s="13" t="s">
        <v>86</v>
      </c>
      <c r="AW141" s="13" t="s">
        <v>40</v>
      </c>
      <c r="AX141" s="13" t="s">
        <v>78</v>
      </c>
      <c r="AY141" s="234" t="s">
        <v>126</v>
      </c>
    </row>
    <row r="142" s="14" customFormat="1">
      <c r="A142" s="14"/>
      <c r="B142" s="235"/>
      <c r="C142" s="236"/>
      <c r="D142" s="226" t="s">
        <v>137</v>
      </c>
      <c r="E142" s="237" t="s">
        <v>33</v>
      </c>
      <c r="F142" s="238" t="s">
        <v>169</v>
      </c>
      <c r="G142" s="236"/>
      <c r="H142" s="239">
        <v>25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137</v>
      </c>
      <c r="AU142" s="245" t="s">
        <v>88</v>
      </c>
      <c r="AV142" s="14" t="s">
        <v>88</v>
      </c>
      <c r="AW142" s="14" t="s">
        <v>40</v>
      </c>
      <c r="AX142" s="14" t="s">
        <v>78</v>
      </c>
      <c r="AY142" s="245" t="s">
        <v>126</v>
      </c>
    </row>
    <row r="143" s="13" customFormat="1">
      <c r="A143" s="13"/>
      <c r="B143" s="224"/>
      <c r="C143" s="225"/>
      <c r="D143" s="226" t="s">
        <v>137</v>
      </c>
      <c r="E143" s="227" t="s">
        <v>33</v>
      </c>
      <c r="F143" s="228" t="s">
        <v>175</v>
      </c>
      <c r="G143" s="225"/>
      <c r="H143" s="227" t="s">
        <v>33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137</v>
      </c>
      <c r="AU143" s="234" t="s">
        <v>88</v>
      </c>
      <c r="AV143" s="13" t="s">
        <v>86</v>
      </c>
      <c r="AW143" s="13" t="s">
        <v>40</v>
      </c>
      <c r="AX143" s="13" t="s">
        <v>78</v>
      </c>
      <c r="AY143" s="234" t="s">
        <v>126</v>
      </c>
    </row>
    <row r="144" s="14" customFormat="1">
      <c r="A144" s="14"/>
      <c r="B144" s="235"/>
      <c r="C144" s="236"/>
      <c r="D144" s="226" t="s">
        <v>137</v>
      </c>
      <c r="E144" s="237" t="s">
        <v>33</v>
      </c>
      <c r="F144" s="238" t="s">
        <v>176</v>
      </c>
      <c r="G144" s="236"/>
      <c r="H144" s="239">
        <v>46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137</v>
      </c>
      <c r="AU144" s="245" t="s">
        <v>88</v>
      </c>
      <c r="AV144" s="14" t="s">
        <v>88</v>
      </c>
      <c r="AW144" s="14" t="s">
        <v>40</v>
      </c>
      <c r="AX144" s="14" t="s">
        <v>78</v>
      </c>
      <c r="AY144" s="245" t="s">
        <v>126</v>
      </c>
    </row>
    <row r="145" s="13" customFormat="1">
      <c r="A145" s="13"/>
      <c r="B145" s="224"/>
      <c r="C145" s="225"/>
      <c r="D145" s="226" t="s">
        <v>137</v>
      </c>
      <c r="E145" s="227" t="s">
        <v>33</v>
      </c>
      <c r="F145" s="228" t="s">
        <v>177</v>
      </c>
      <c r="G145" s="225"/>
      <c r="H145" s="227" t="s">
        <v>33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137</v>
      </c>
      <c r="AU145" s="234" t="s">
        <v>88</v>
      </c>
      <c r="AV145" s="13" t="s">
        <v>86</v>
      </c>
      <c r="AW145" s="13" t="s">
        <v>40</v>
      </c>
      <c r="AX145" s="13" t="s">
        <v>78</v>
      </c>
      <c r="AY145" s="234" t="s">
        <v>126</v>
      </c>
    </row>
    <row r="146" s="14" customFormat="1">
      <c r="A146" s="14"/>
      <c r="B146" s="235"/>
      <c r="C146" s="236"/>
      <c r="D146" s="226" t="s">
        <v>137</v>
      </c>
      <c r="E146" s="237" t="s">
        <v>33</v>
      </c>
      <c r="F146" s="238" t="s">
        <v>170</v>
      </c>
      <c r="G146" s="236"/>
      <c r="H146" s="239">
        <v>5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137</v>
      </c>
      <c r="AU146" s="245" t="s">
        <v>88</v>
      </c>
      <c r="AV146" s="14" t="s">
        <v>88</v>
      </c>
      <c r="AW146" s="14" t="s">
        <v>40</v>
      </c>
      <c r="AX146" s="14" t="s">
        <v>78</v>
      </c>
      <c r="AY146" s="245" t="s">
        <v>126</v>
      </c>
    </row>
    <row r="147" s="15" customFormat="1">
      <c r="A147" s="15"/>
      <c r="B147" s="246"/>
      <c r="C147" s="247"/>
      <c r="D147" s="226" t="s">
        <v>137</v>
      </c>
      <c r="E147" s="248" t="s">
        <v>33</v>
      </c>
      <c r="F147" s="249" t="s">
        <v>149</v>
      </c>
      <c r="G147" s="247"/>
      <c r="H147" s="250">
        <v>356.39999999999998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137</v>
      </c>
      <c r="AU147" s="256" t="s">
        <v>88</v>
      </c>
      <c r="AV147" s="15" t="s">
        <v>133</v>
      </c>
      <c r="AW147" s="15" t="s">
        <v>40</v>
      </c>
      <c r="AX147" s="15" t="s">
        <v>86</v>
      </c>
      <c r="AY147" s="256" t="s">
        <v>126</v>
      </c>
    </row>
    <row r="148" s="2" customFormat="1" ht="37.8" customHeight="1">
      <c r="A148" s="40"/>
      <c r="B148" s="41"/>
      <c r="C148" s="206" t="s">
        <v>183</v>
      </c>
      <c r="D148" s="206" t="s">
        <v>128</v>
      </c>
      <c r="E148" s="207" t="s">
        <v>184</v>
      </c>
      <c r="F148" s="208" t="s">
        <v>185</v>
      </c>
      <c r="G148" s="209" t="s">
        <v>157</v>
      </c>
      <c r="H148" s="210">
        <v>356.39999999999998</v>
      </c>
      <c r="I148" s="211"/>
      <c r="J148" s="212">
        <f>ROUND(I148*H148,2)</f>
        <v>0</v>
      </c>
      <c r="K148" s="208" t="s">
        <v>132</v>
      </c>
      <c r="L148" s="46"/>
      <c r="M148" s="213" t="s">
        <v>33</v>
      </c>
      <c r="N148" s="214" t="s">
        <v>49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133</v>
      </c>
      <c r="AT148" s="217" t="s">
        <v>128</v>
      </c>
      <c r="AU148" s="217" t="s">
        <v>88</v>
      </c>
      <c r="AY148" s="18" t="s">
        <v>126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86</v>
      </c>
      <c r="BK148" s="218">
        <f>ROUND(I148*H148,2)</f>
        <v>0</v>
      </c>
      <c r="BL148" s="18" t="s">
        <v>133</v>
      </c>
      <c r="BM148" s="217" t="s">
        <v>186</v>
      </c>
    </row>
    <row r="149" s="2" customFormat="1">
      <c r="A149" s="40"/>
      <c r="B149" s="41"/>
      <c r="C149" s="42"/>
      <c r="D149" s="219" t="s">
        <v>135</v>
      </c>
      <c r="E149" s="42"/>
      <c r="F149" s="220" t="s">
        <v>187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135</v>
      </c>
      <c r="AU149" s="18" t="s">
        <v>88</v>
      </c>
    </row>
    <row r="150" s="13" customFormat="1">
      <c r="A150" s="13"/>
      <c r="B150" s="224"/>
      <c r="C150" s="225"/>
      <c r="D150" s="226" t="s">
        <v>137</v>
      </c>
      <c r="E150" s="227" t="s">
        <v>33</v>
      </c>
      <c r="F150" s="228" t="s">
        <v>160</v>
      </c>
      <c r="G150" s="225"/>
      <c r="H150" s="227" t="s">
        <v>33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137</v>
      </c>
      <c r="AU150" s="234" t="s">
        <v>88</v>
      </c>
      <c r="AV150" s="13" t="s">
        <v>86</v>
      </c>
      <c r="AW150" s="13" t="s">
        <v>40</v>
      </c>
      <c r="AX150" s="13" t="s">
        <v>78</v>
      </c>
      <c r="AY150" s="234" t="s">
        <v>126</v>
      </c>
    </row>
    <row r="151" s="13" customFormat="1">
      <c r="A151" s="13"/>
      <c r="B151" s="224"/>
      <c r="C151" s="225"/>
      <c r="D151" s="226" t="s">
        <v>137</v>
      </c>
      <c r="E151" s="227" t="s">
        <v>33</v>
      </c>
      <c r="F151" s="228" t="s">
        <v>161</v>
      </c>
      <c r="G151" s="225"/>
      <c r="H151" s="227" t="s">
        <v>33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137</v>
      </c>
      <c r="AU151" s="234" t="s">
        <v>88</v>
      </c>
      <c r="AV151" s="13" t="s">
        <v>86</v>
      </c>
      <c r="AW151" s="13" t="s">
        <v>40</v>
      </c>
      <c r="AX151" s="13" t="s">
        <v>78</v>
      </c>
      <c r="AY151" s="234" t="s">
        <v>126</v>
      </c>
    </row>
    <row r="152" s="14" customFormat="1">
      <c r="A152" s="14"/>
      <c r="B152" s="235"/>
      <c r="C152" s="236"/>
      <c r="D152" s="226" t="s">
        <v>137</v>
      </c>
      <c r="E152" s="237" t="s">
        <v>33</v>
      </c>
      <c r="F152" s="238" t="s">
        <v>162</v>
      </c>
      <c r="G152" s="236"/>
      <c r="H152" s="239">
        <v>114.75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137</v>
      </c>
      <c r="AU152" s="245" t="s">
        <v>88</v>
      </c>
      <c r="AV152" s="14" t="s">
        <v>88</v>
      </c>
      <c r="AW152" s="14" t="s">
        <v>40</v>
      </c>
      <c r="AX152" s="14" t="s">
        <v>78</v>
      </c>
      <c r="AY152" s="245" t="s">
        <v>126</v>
      </c>
    </row>
    <row r="153" s="14" customFormat="1">
      <c r="A153" s="14"/>
      <c r="B153" s="235"/>
      <c r="C153" s="236"/>
      <c r="D153" s="226" t="s">
        <v>137</v>
      </c>
      <c r="E153" s="237" t="s">
        <v>33</v>
      </c>
      <c r="F153" s="238" t="s">
        <v>163</v>
      </c>
      <c r="G153" s="236"/>
      <c r="H153" s="239">
        <v>127.5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137</v>
      </c>
      <c r="AU153" s="245" t="s">
        <v>88</v>
      </c>
      <c r="AV153" s="14" t="s">
        <v>88</v>
      </c>
      <c r="AW153" s="14" t="s">
        <v>40</v>
      </c>
      <c r="AX153" s="14" t="s">
        <v>78</v>
      </c>
      <c r="AY153" s="245" t="s">
        <v>126</v>
      </c>
    </row>
    <row r="154" s="13" customFormat="1">
      <c r="A154" s="13"/>
      <c r="B154" s="224"/>
      <c r="C154" s="225"/>
      <c r="D154" s="226" t="s">
        <v>137</v>
      </c>
      <c r="E154" s="227" t="s">
        <v>33</v>
      </c>
      <c r="F154" s="228" t="s">
        <v>164</v>
      </c>
      <c r="G154" s="225"/>
      <c r="H154" s="227" t="s">
        <v>33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137</v>
      </c>
      <c r="AU154" s="234" t="s">
        <v>88</v>
      </c>
      <c r="AV154" s="13" t="s">
        <v>86</v>
      </c>
      <c r="AW154" s="13" t="s">
        <v>40</v>
      </c>
      <c r="AX154" s="13" t="s">
        <v>78</v>
      </c>
      <c r="AY154" s="234" t="s">
        <v>126</v>
      </c>
    </row>
    <row r="155" s="14" customFormat="1">
      <c r="A155" s="14"/>
      <c r="B155" s="235"/>
      <c r="C155" s="236"/>
      <c r="D155" s="226" t="s">
        <v>137</v>
      </c>
      <c r="E155" s="237" t="s">
        <v>33</v>
      </c>
      <c r="F155" s="238" t="s">
        <v>165</v>
      </c>
      <c r="G155" s="236"/>
      <c r="H155" s="239">
        <v>8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137</v>
      </c>
      <c r="AU155" s="245" t="s">
        <v>88</v>
      </c>
      <c r="AV155" s="14" t="s">
        <v>88</v>
      </c>
      <c r="AW155" s="14" t="s">
        <v>40</v>
      </c>
      <c r="AX155" s="14" t="s">
        <v>78</v>
      </c>
      <c r="AY155" s="245" t="s">
        <v>126</v>
      </c>
    </row>
    <row r="156" s="13" customFormat="1">
      <c r="A156" s="13"/>
      <c r="B156" s="224"/>
      <c r="C156" s="225"/>
      <c r="D156" s="226" t="s">
        <v>137</v>
      </c>
      <c r="E156" s="227" t="s">
        <v>33</v>
      </c>
      <c r="F156" s="228" t="s">
        <v>166</v>
      </c>
      <c r="G156" s="225"/>
      <c r="H156" s="227" t="s">
        <v>33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137</v>
      </c>
      <c r="AU156" s="234" t="s">
        <v>88</v>
      </c>
      <c r="AV156" s="13" t="s">
        <v>86</v>
      </c>
      <c r="AW156" s="13" t="s">
        <v>40</v>
      </c>
      <c r="AX156" s="13" t="s">
        <v>78</v>
      </c>
      <c r="AY156" s="234" t="s">
        <v>126</v>
      </c>
    </row>
    <row r="157" s="14" customFormat="1">
      <c r="A157" s="14"/>
      <c r="B157" s="235"/>
      <c r="C157" s="236"/>
      <c r="D157" s="226" t="s">
        <v>137</v>
      </c>
      <c r="E157" s="237" t="s">
        <v>33</v>
      </c>
      <c r="F157" s="238" t="s">
        <v>167</v>
      </c>
      <c r="G157" s="236"/>
      <c r="H157" s="239">
        <v>30.149999999999999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137</v>
      </c>
      <c r="AU157" s="245" t="s">
        <v>88</v>
      </c>
      <c r="AV157" s="14" t="s">
        <v>88</v>
      </c>
      <c r="AW157" s="14" t="s">
        <v>40</v>
      </c>
      <c r="AX157" s="14" t="s">
        <v>78</v>
      </c>
      <c r="AY157" s="245" t="s">
        <v>126</v>
      </c>
    </row>
    <row r="158" s="13" customFormat="1">
      <c r="A158" s="13"/>
      <c r="B158" s="224"/>
      <c r="C158" s="225"/>
      <c r="D158" s="226" t="s">
        <v>137</v>
      </c>
      <c r="E158" s="227" t="s">
        <v>33</v>
      </c>
      <c r="F158" s="228" t="s">
        <v>168</v>
      </c>
      <c r="G158" s="225"/>
      <c r="H158" s="227" t="s">
        <v>33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137</v>
      </c>
      <c r="AU158" s="234" t="s">
        <v>88</v>
      </c>
      <c r="AV158" s="13" t="s">
        <v>86</v>
      </c>
      <c r="AW158" s="13" t="s">
        <v>40</v>
      </c>
      <c r="AX158" s="13" t="s">
        <v>78</v>
      </c>
      <c r="AY158" s="234" t="s">
        <v>126</v>
      </c>
    </row>
    <row r="159" s="14" customFormat="1">
      <c r="A159" s="14"/>
      <c r="B159" s="235"/>
      <c r="C159" s="236"/>
      <c r="D159" s="226" t="s">
        <v>137</v>
      </c>
      <c r="E159" s="237" t="s">
        <v>33</v>
      </c>
      <c r="F159" s="238" t="s">
        <v>169</v>
      </c>
      <c r="G159" s="236"/>
      <c r="H159" s="239">
        <v>25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137</v>
      </c>
      <c r="AU159" s="245" t="s">
        <v>88</v>
      </c>
      <c r="AV159" s="14" t="s">
        <v>88</v>
      </c>
      <c r="AW159" s="14" t="s">
        <v>40</v>
      </c>
      <c r="AX159" s="14" t="s">
        <v>78</v>
      </c>
      <c r="AY159" s="245" t="s">
        <v>126</v>
      </c>
    </row>
    <row r="160" s="13" customFormat="1">
      <c r="A160" s="13"/>
      <c r="B160" s="224"/>
      <c r="C160" s="225"/>
      <c r="D160" s="226" t="s">
        <v>137</v>
      </c>
      <c r="E160" s="227" t="s">
        <v>33</v>
      </c>
      <c r="F160" s="228" t="s">
        <v>175</v>
      </c>
      <c r="G160" s="225"/>
      <c r="H160" s="227" t="s">
        <v>33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137</v>
      </c>
      <c r="AU160" s="234" t="s">
        <v>88</v>
      </c>
      <c r="AV160" s="13" t="s">
        <v>86</v>
      </c>
      <c r="AW160" s="13" t="s">
        <v>40</v>
      </c>
      <c r="AX160" s="13" t="s">
        <v>78</v>
      </c>
      <c r="AY160" s="234" t="s">
        <v>126</v>
      </c>
    </row>
    <row r="161" s="14" customFormat="1">
      <c r="A161" s="14"/>
      <c r="B161" s="235"/>
      <c r="C161" s="236"/>
      <c r="D161" s="226" t="s">
        <v>137</v>
      </c>
      <c r="E161" s="237" t="s">
        <v>33</v>
      </c>
      <c r="F161" s="238" t="s">
        <v>176</v>
      </c>
      <c r="G161" s="236"/>
      <c r="H161" s="239">
        <v>46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137</v>
      </c>
      <c r="AU161" s="245" t="s">
        <v>88</v>
      </c>
      <c r="AV161" s="14" t="s">
        <v>88</v>
      </c>
      <c r="AW161" s="14" t="s">
        <v>40</v>
      </c>
      <c r="AX161" s="14" t="s">
        <v>78</v>
      </c>
      <c r="AY161" s="245" t="s">
        <v>126</v>
      </c>
    </row>
    <row r="162" s="13" customFormat="1">
      <c r="A162" s="13"/>
      <c r="B162" s="224"/>
      <c r="C162" s="225"/>
      <c r="D162" s="226" t="s">
        <v>137</v>
      </c>
      <c r="E162" s="227" t="s">
        <v>33</v>
      </c>
      <c r="F162" s="228" t="s">
        <v>177</v>
      </c>
      <c r="G162" s="225"/>
      <c r="H162" s="227" t="s">
        <v>33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137</v>
      </c>
      <c r="AU162" s="234" t="s">
        <v>88</v>
      </c>
      <c r="AV162" s="13" t="s">
        <v>86</v>
      </c>
      <c r="AW162" s="13" t="s">
        <v>40</v>
      </c>
      <c r="AX162" s="13" t="s">
        <v>78</v>
      </c>
      <c r="AY162" s="234" t="s">
        <v>126</v>
      </c>
    </row>
    <row r="163" s="14" customFormat="1">
      <c r="A163" s="14"/>
      <c r="B163" s="235"/>
      <c r="C163" s="236"/>
      <c r="D163" s="226" t="s">
        <v>137</v>
      </c>
      <c r="E163" s="237" t="s">
        <v>33</v>
      </c>
      <c r="F163" s="238" t="s">
        <v>170</v>
      </c>
      <c r="G163" s="236"/>
      <c r="H163" s="239">
        <v>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137</v>
      </c>
      <c r="AU163" s="245" t="s">
        <v>88</v>
      </c>
      <c r="AV163" s="14" t="s">
        <v>88</v>
      </c>
      <c r="AW163" s="14" t="s">
        <v>40</v>
      </c>
      <c r="AX163" s="14" t="s">
        <v>78</v>
      </c>
      <c r="AY163" s="245" t="s">
        <v>126</v>
      </c>
    </row>
    <row r="164" s="15" customFormat="1">
      <c r="A164" s="15"/>
      <c r="B164" s="246"/>
      <c r="C164" s="247"/>
      <c r="D164" s="226" t="s">
        <v>137</v>
      </c>
      <c r="E164" s="248" t="s">
        <v>33</v>
      </c>
      <c r="F164" s="249" t="s">
        <v>149</v>
      </c>
      <c r="G164" s="247"/>
      <c r="H164" s="250">
        <v>356.39999999999998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137</v>
      </c>
      <c r="AU164" s="256" t="s">
        <v>88</v>
      </c>
      <c r="AV164" s="15" t="s">
        <v>133</v>
      </c>
      <c r="AW164" s="15" t="s">
        <v>40</v>
      </c>
      <c r="AX164" s="15" t="s">
        <v>86</v>
      </c>
      <c r="AY164" s="256" t="s">
        <v>126</v>
      </c>
    </row>
    <row r="165" s="2" customFormat="1" ht="24.15" customHeight="1">
      <c r="A165" s="40"/>
      <c r="B165" s="41"/>
      <c r="C165" s="206" t="s">
        <v>188</v>
      </c>
      <c r="D165" s="206" t="s">
        <v>128</v>
      </c>
      <c r="E165" s="207" t="s">
        <v>189</v>
      </c>
      <c r="F165" s="208" t="s">
        <v>190</v>
      </c>
      <c r="G165" s="209" t="s">
        <v>157</v>
      </c>
      <c r="H165" s="210">
        <v>356.39999999999998</v>
      </c>
      <c r="I165" s="211"/>
      <c r="J165" s="212">
        <f>ROUND(I165*H165,2)</f>
        <v>0</v>
      </c>
      <c r="K165" s="208" t="s">
        <v>132</v>
      </c>
      <c r="L165" s="46"/>
      <c r="M165" s="213" t="s">
        <v>33</v>
      </c>
      <c r="N165" s="214" t="s">
        <v>49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133</v>
      </c>
      <c r="AT165" s="217" t="s">
        <v>128</v>
      </c>
      <c r="AU165" s="217" t="s">
        <v>88</v>
      </c>
      <c r="AY165" s="18" t="s">
        <v>126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86</v>
      </c>
      <c r="BK165" s="218">
        <f>ROUND(I165*H165,2)</f>
        <v>0</v>
      </c>
      <c r="BL165" s="18" t="s">
        <v>133</v>
      </c>
      <c r="BM165" s="217" t="s">
        <v>191</v>
      </c>
    </row>
    <row r="166" s="2" customFormat="1">
      <c r="A166" s="40"/>
      <c r="B166" s="41"/>
      <c r="C166" s="42"/>
      <c r="D166" s="219" t="s">
        <v>135</v>
      </c>
      <c r="E166" s="42"/>
      <c r="F166" s="220" t="s">
        <v>192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135</v>
      </c>
      <c r="AU166" s="18" t="s">
        <v>88</v>
      </c>
    </row>
    <row r="167" s="13" customFormat="1">
      <c r="A167" s="13"/>
      <c r="B167" s="224"/>
      <c r="C167" s="225"/>
      <c r="D167" s="226" t="s">
        <v>137</v>
      </c>
      <c r="E167" s="227" t="s">
        <v>33</v>
      </c>
      <c r="F167" s="228" t="s">
        <v>160</v>
      </c>
      <c r="G167" s="225"/>
      <c r="H167" s="227" t="s">
        <v>33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137</v>
      </c>
      <c r="AU167" s="234" t="s">
        <v>88</v>
      </c>
      <c r="AV167" s="13" t="s">
        <v>86</v>
      </c>
      <c r="AW167" s="13" t="s">
        <v>40</v>
      </c>
      <c r="AX167" s="13" t="s">
        <v>78</v>
      </c>
      <c r="AY167" s="234" t="s">
        <v>126</v>
      </c>
    </row>
    <row r="168" s="13" customFormat="1">
      <c r="A168" s="13"/>
      <c r="B168" s="224"/>
      <c r="C168" s="225"/>
      <c r="D168" s="226" t="s">
        <v>137</v>
      </c>
      <c r="E168" s="227" t="s">
        <v>33</v>
      </c>
      <c r="F168" s="228" t="s">
        <v>161</v>
      </c>
      <c r="G168" s="225"/>
      <c r="H168" s="227" t="s">
        <v>33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137</v>
      </c>
      <c r="AU168" s="234" t="s">
        <v>88</v>
      </c>
      <c r="AV168" s="13" t="s">
        <v>86</v>
      </c>
      <c r="AW168" s="13" t="s">
        <v>40</v>
      </c>
      <c r="AX168" s="13" t="s">
        <v>78</v>
      </c>
      <c r="AY168" s="234" t="s">
        <v>126</v>
      </c>
    </row>
    <row r="169" s="14" customFormat="1">
      <c r="A169" s="14"/>
      <c r="B169" s="235"/>
      <c r="C169" s="236"/>
      <c r="D169" s="226" t="s">
        <v>137</v>
      </c>
      <c r="E169" s="237" t="s">
        <v>33</v>
      </c>
      <c r="F169" s="238" t="s">
        <v>162</v>
      </c>
      <c r="G169" s="236"/>
      <c r="H169" s="239">
        <v>114.75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137</v>
      </c>
      <c r="AU169" s="245" t="s">
        <v>88</v>
      </c>
      <c r="AV169" s="14" t="s">
        <v>88</v>
      </c>
      <c r="AW169" s="14" t="s">
        <v>40</v>
      </c>
      <c r="AX169" s="14" t="s">
        <v>78</v>
      </c>
      <c r="AY169" s="245" t="s">
        <v>126</v>
      </c>
    </row>
    <row r="170" s="14" customFormat="1">
      <c r="A170" s="14"/>
      <c r="B170" s="235"/>
      <c r="C170" s="236"/>
      <c r="D170" s="226" t="s">
        <v>137</v>
      </c>
      <c r="E170" s="237" t="s">
        <v>33</v>
      </c>
      <c r="F170" s="238" t="s">
        <v>163</v>
      </c>
      <c r="G170" s="236"/>
      <c r="H170" s="239">
        <v>127.5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137</v>
      </c>
      <c r="AU170" s="245" t="s">
        <v>88</v>
      </c>
      <c r="AV170" s="14" t="s">
        <v>88</v>
      </c>
      <c r="AW170" s="14" t="s">
        <v>40</v>
      </c>
      <c r="AX170" s="14" t="s">
        <v>78</v>
      </c>
      <c r="AY170" s="245" t="s">
        <v>126</v>
      </c>
    </row>
    <row r="171" s="13" customFormat="1">
      <c r="A171" s="13"/>
      <c r="B171" s="224"/>
      <c r="C171" s="225"/>
      <c r="D171" s="226" t="s">
        <v>137</v>
      </c>
      <c r="E171" s="227" t="s">
        <v>33</v>
      </c>
      <c r="F171" s="228" t="s">
        <v>164</v>
      </c>
      <c r="G171" s="225"/>
      <c r="H171" s="227" t="s">
        <v>33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137</v>
      </c>
      <c r="AU171" s="234" t="s">
        <v>88</v>
      </c>
      <c r="AV171" s="13" t="s">
        <v>86</v>
      </c>
      <c r="AW171" s="13" t="s">
        <v>40</v>
      </c>
      <c r="AX171" s="13" t="s">
        <v>78</v>
      </c>
      <c r="AY171" s="234" t="s">
        <v>126</v>
      </c>
    </row>
    <row r="172" s="14" customFormat="1">
      <c r="A172" s="14"/>
      <c r="B172" s="235"/>
      <c r="C172" s="236"/>
      <c r="D172" s="226" t="s">
        <v>137</v>
      </c>
      <c r="E172" s="237" t="s">
        <v>33</v>
      </c>
      <c r="F172" s="238" t="s">
        <v>165</v>
      </c>
      <c r="G172" s="236"/>
      <c r="H172" s="239">
        <v>8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137</v>
      </c>
      <c r="AU172" s="245" t="s">
        <v>88</v>
      </c>
      <c r="AV172" s="14" t="s">
        <v>88</v>
      </c>
      <c r="AW172" s="14" t="s">
        <v>40</v>
      </c>
      <c r="AX172" s="14" t="s">
        <v>78</v>
      </c>
      <c r="AY172" s="245" t="s">
        <v>126</v>
      </c>
    </row>
    <row r="173" s="13" customFormat="1">
      <c r="A173" s="13"/>
      <c r="B173" s="224"/>
      <c r="C173" s="225"/>
      <c r="D173" s="226" t="s">
        <v>137</v>
      </c>
      <c r="E173" s="227" t="s">
        <v>33</v>
      </c>
      <c r="F173" s="228" t="s">
        <v>166</v>
      </c>
      <c r="G173" s="225"/>
      <c r="H173" s="227" t="s">
        <v>33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137</v>
      </c>
      <c r="AU173" s="234" t="s">
        <v>88</v>
      </c>
      <c r="AV173" s="13" t="s">
        <v>86</v>
      </c>
      <c r="AW173" s="13" t="s">
        <v>40</v>
      </c>
      <c r="AX173" s="13" t="s">
        <v>78</v>
      </c>
      <c r="AY173" s="234" t="s">
        <v>126</v>
      </c>
    </row>
    <row r="174" s="14" customFormat="1">
      <c r="A174" s="14"/>
      <c r="B174" s="235"/>
      <c r="C174" s="236"/>
      <c r="D174" s="226" t="s">
        <v>137</v>
      </c>
      <c r="E174" s="237" t="s">
        <v>33</v>
      </c>
      <c r="F174" s="238" t="s">
        <v>167</v>
      </c>
      <c r="G174" s="236"/>
      <c r="H174" s="239">
        <v>30.149999999999999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137</v>
      </c>
      <c r="AU174" s="245" t="s">
        <v>88</v>
      </c>
      <c r="AV174" s="14" t="s">
        <v>88</v>
      </c>
      <c r="AW174" s="14" t="s">
        <v>40</v>
      </c>
      <c r="AX174" s="14" t="s">
        <v>78</v>
      </c>
      <c r="AY174" s="245" t="s">
        <v>126</v>
      </c>
    </row>
    <row r="175" s="13" customFormat="1">
      <c r="A175" s="13"/>
      <c r="B175" s="224"/>
      <c r="C175" s="225"/>
      <c r="D175" s="226" t="s">
        <v>137</v>
      </c>
      <c r="E175" s="227" t="s">
        <v>33</v>
      </c>
      <c r="F175" s="228" t="s">
        <v>168</v>
      </c>
      <c r="G175" s="225"/>
      <c r="H175" s="227" t="s">
        <v>33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137</v>
      </c>
      <c r="AU175" s="234" t="s">
        <v>88</v>
      </c>
      <c r="AV175" s="13" t="s">
        <v>86</v>
      </c>
      <c r="AW175" s="13" t="s">
        <v>40</v>
      </c>
      <c r="AX175" s="13" t="s">
        <v>78</v>
      </c>
      <c r="AY175" s="234" t="s">
        <v>126</v>
      </c>
    </row>
    <row r="176" s="14" customFormat="1">
      <c r="A176" s="14"/>
      <c r="B176" s="235"/>
      <c r="C176" s="236"/>
      <c r="D176" s="226" t="s">
        <v>137</v>
      </c>
      <c r="E176" s="237" t="s">
        <v>33</v>
      </c>
      <c r="F176" s="238" t="s">
        <v>169</v>
      </c>
      <c r="G176" s="236"/>
      <c r="H176" s="239">
        <v>25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137</v>
      </c>
      <c r="AU176" s="245" t="s">
        <v>88</v>
      </c>
      <c r="AV176" s="14" t="s">
        <v>88</v>
      </c>
      <c r="AW176" s="14" t="s">
        <v>40</v>
      </c>
      <c r="AX176" s="14" t="s">
        <v>78</v>
      </c>
      <c r="AY176" s="245" t="s">
        <v>126</v>
      </c>
    </row>
    <row r="177" s="13" customFormat="1">
      <c r="A177" s="13"/>
      <c r="B177" s="224"/>
      <c r="C177" s="225"/>
      <c r="D177" s="226" t="s">
        <v>137</v>
      </c>
      <c r="E177" s="227" t="s">
        <v>33</v>
      </c>
      <c r="F177" s="228" t="s">
        <v>175</v>
      </c>
      <c r="G177" s="225"/>
      <c r="H177" s="227" t="s">
        <v>33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137</v>
      </c>
      <c r="AU177" s="234" t="s">
        <v>88</v>
      </c>
      <c r="AV177" s="13" t="s">
        <v>86</v>
      </c>
      <c r="AW177" s="13" t="s">
        <v>40</v>
      </c>
      <c r="AX177" s="13" t="s">
        <v>78</v>
      </c>
      <c r="AY177" s="234" t="s">
        <v>126</v>
      </c>
    </row>
    <row r="178" s="14" customFormat="1">
      <c r="A178" s="14"/>
      <c r="B178" s="235"/>
      <c r="C178" s="236"/>
      <c r="D178" s="226" t="s">
        <v>137</v>
      </c>
      <c r="E178" s="237" t="s">
        <v>33</v>
      </c>
      <c r="F178" s="238" t="s">
        <v>176</v>
      </c>
      <c r="G178" s="236"/>
      <c r="H178" s="239">
        <v>46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137</v>
      </c>
      <c r="AU178" s="245" t="s">
        <v>88</v>
      </c>
      <c r="AV178" s="14" t="s">
        <v>88</v>
      </c>
      <c r="AW178" s="14" t="s">
        <v>40</v>
      </c>
      <c r="AX178" s="14" t="s">
        <v>78</v>
      </c>
      <c r="AY178" s="245" t="s">
        <v>126</v>
      </c>
    </row>
    <row r="179" s="13" customFormat="1">
      <c r="A179" s="13"/>
      <c r="B179" s="224"/>
      <c r="C179" s="225"/>
      <c r="D179" s="226" t="s">
        <v>137</v>
      </c>
      <c r="E179" s="227" t="s">
        <v>33</v>
      </c>
      <c r="F179" s="228" t="s">
        <v>177</v>
      </c>
      <c r="G179" s="225"/>
      <c r="H179" s="227" t="s">
        <v>33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137</v>
      </c>
      <c r="AU179" s="234" t="s">
        <v>88</v>
      </c>
      <c r="AV179" s="13" t="s">
        <v>86</v>
      </c>
      <c r="AW179" s="13" t="s">
        <v>40</v>
      </c>
      <c r="AX179" s="13" t="s">
        <v>78</v>
      </c>
      <c r="AY179" s="234" t="s">
        <v>126</v>
      </c>
    </row>
    <row r="180" s="14" customFormat="1">
      <c r="A180" s="14"/>
      <c r="B180" s="235"/>
      <c r="C180" s="236"/>
      <c r="D180" s="226" t="s">
        <v>137</v>
      </c>
      <c r="E180" s="237" t="s">
        <v>33</v>
      </c>
      <c r="F180" s="238" t="s">
        <v>170</v>
      </c>
      <c r="G180" s="236"/>
      <c r="H180" s="239">
        <v>5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137</v>
      </c>
      <c r="AU180" s="245" t="s">
        <v>88</v>
      </c>
      <c r="AV180" s="14" t="s">
        <v>88</v>
      </c>
      <c r="AW180" s="14" t="s">
        <v>40</v>
      </c>
      <c r="AX180" s="14" t="s">
        <v>78</v>
      </c>
      <c r="AY180" s="245" t="s">
        <v>126</v>
      </c>
    </row>
    <row r="181" s="15" customFormat="1">
      <c r="A181" s="15"/>
      <c r="B181" s="246"/>
      <c r="C181" s="247"/>
      <c r="D181" s="226" t="s">
        <v>137</v>
      </c>
      <c r="E181" s="248" t="s">
        <v>33</v>
      </c>
      <c r="F181" s="249" t="s">
        <v>149</v>
      </c>
      <c r="G181" s="247"/>
      <c r="H181" s="250">
        <v>356.39999999999998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137</v>
      </c>
      <c r="AU181" s="256" t="s">
        <v>88</v>
      </c>
      <c r="AV181" s="15" t="s">
        <v>133</v>
      </c>
      <c r="AW181" s="15" t="s">
        <v>40</v>
      </c>
      <c r="AX181" s="15" t="s">
        <v>86</v>
      </c>
      <c r="AY181" s="256" t="s">
        <v>126</v>
      </c>
    </row>
    <row r="182" s="2" customFormat="1" ht="24.15" customHeight="1">
      <c r="A182" s="40"/>
      <c r="B182" s="41"/>
      <c r="C182" s="206" t="s">
        <v>193</v>
      </c>
      <c r="D182" s="206" t="s">
        <v>128</v>
      </c>
      <c r="E182" s="207" t="s">
        <v>194</v>
      </c>
      <c r="F182" s="208" t="s">
        <v>195</v>
      </c>
      <c r="G182" s="209" t="s">
        <v>157</v>
      </c>
      <c r="H182" s="210">
        <v>356.39999999999998</v>
      </c>
      <c r="I182" s="211"/>
      <c r="J182" s="212">
        <f>ROUND(I182*H182,2)</f>
        <v>0</v>
      </c>
      <c r="K182" s="208" t="s">
        <v>132</v>
      </c>
      <c r="L182" s="46"/>
      <c r="M182" s="213" t="s">
        <v>33</v>
      </c>
      <c r="N182" s="214" t="s">
        <v>49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133</v>
      </c>
      <c r="AT182" s="217" t="s">
        <v>128</v>
      </c>
      <c r="AU182" s="217" t="s">
        <v>88</v>
      </c>
      <c r="AY182" s="18" t="s">
        <v>126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8" t="s">
        <v>86</v>
      </c>
      <c r="BK182" s="218">
        <f>ROUND(I182*H182,2)</f>
        <v>0</v>
      </c>
      <c r="BL182" s="18" t="s">
        <v>133</v>
      </c>
      <c r="BM182" s="217" t="s">
        <v>196</v>
      </c>
    </row>
    <row r="183" s="2" customFormat="1">
      <c r="A183" s="40"/>
      <c r="B183" s="41"/>
      <c r="C183" s="42"/>
      <c r="D183" s="219" t="s">
        <v>135</v>
      </c>
      <c r="E183" s="42"/>
      <c r="F183" s="220" t="s">
        <v>197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135</v>
      </c>
      <c r="AU183" s="18" t="s">
        <v>88</v>
      </c>
    </row>
    <row r="184" s="13" customFormat="1">
      <c r="A184" s="13"/>
      <c r="B184" s="224"/>
      <c r="C184" s="225"/>
      <c r="D184" s="226" t="s">
        <v>137</v>
      </c>
      <c r="E184" s="227" t="s">
        <v>33</v>
      </c>
      <c r="F184" s="228" t="s">
        <v>160</v>
      </c>
      <c r="G184" s="225"/>
      <c r="H184" s="227" t="s">
        <v>33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137</v>
      </c>
      <c r="AU184" s="234" t="s">
        <v>88</v>
      </c>
      <c r="AV184" s="13" t="s">
        <v>86</v>
      </c>
      <c r="AW184" s="13" t="s">
        <v>40</v>
      </c>
      <c r="AX184" s="13" t="s">
        <v>78</v>
      </c>
      <c r="AY184" s="234" t="s">
        <v>126</v>
      </c>
    </row>
    <row r="185" s="13" customFormat="1">
      <c r="A185" s="13"/>
      <c r="B185" s="224"/>
      <c r="C185" s="225"/>
      <c r="D185" s="226" t="s">
        <v>137</v>
      </c>
      <c r="E185" s="227" t="s">
        <v>33</v>
      </c>
      <c r="F185" s="228" t="s">
        <v>161</v>
      </c>
      <c r="G185" s="225"/>
      <c r="H185" s="227" t="s">
        <v>33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137</v>
      </c>
      <c r="AU185" s="234" t="s">
        <v>88</v>
      </c>
      <c r="AV185" s="13" t="s">
        <v>86</v>
      </c>
      <c r="AW185" s="13" t="s">
        <v>40</v>
      </c>
      <c r="AX185" s="13" t="s">
        <v>78</v>
      </c>
      <c r="AY185" s="234" t="s">
        <v>126</v>
      </c>
    </row>
    <row r="186" s="14" customFormat="1">
      <c r="A186" s="14"/>
      <c r="B186" s="235"/>
      <c r="C186" s="236"/>
      <c r="D186" s="226" t="s">
        <v>137</v>
      </c>
      <c r="E186" s="237" t="s">
        <v>33</v>
      </c>
      <c r="F186" s="238" t="s">
        <v>162</v>
      </c>
      <c r="G186" s="236"/>
      <c r="H186" s="239">
        <v>114.75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137</v>
      </c>
      <c r="AU186" s="245" t="s">
        <v>88</v>
      </c>
      <c r="AV186" s="14" t="s">
        <v>88</v>
      </c>
      <c r="AW186" s="14" t="s">
        <v>40</v>
      </c>
      <c r="AX186" s="14" t="s">
        <v>78</v>
      </c>
      <c r="AY186" s="245" t="s">
        <v>126</v>
      </c>
    </row>
    <row r="187" s="14" customFormat="1">
      <c r="A187" s="14"/>
      <c r="B187" s="235"/>
      <c r="C187" s="236"/>
      <c r="D187" s="226" t="s">
        <v>137</v>
      </c>
      <c r="E187" s="237" t="s">
        <v>33</v>
      </c>
      <c r="F187" s="238" t="s">
        <v>163</v>
      </c>
      <c r="G187" s="236"/>
      <c r="H187" s="239">
        <v>127.5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137</v>
      </c>
      <c r="AU187" s="245" t="s">
        <v>88</v>
      </c>
      <c r="AV187" s="14" t="s">
        <v>88</v>
      </c>
      <c r="AW187" s="14" t="s">
        <v>40</v>
      </c>
      <c r="AX187" s="14" t="s">
        <v>78</v>
      </c>
      <c r="AY187" s="245" t="s">
        <v>126</v>
      </c>
    </row>
    <row r="188" s="13" customFormat="1">
      <c r="A188" s="13"/>
      <c r="B188" s="224"/>
      <c r="C188" s="225"/>
      <c r="D188" s="226" t="s">
        <v>137</v>
      </c>
      <c r="E188" s="227" t="s">
        <v>33</v>
      </c>
      <c r="F188" s="228" t="s">
        <v>164</v>
      </c>
      <c r="G188" s="225"/>
      <c r="H188" s="227" t="s">
        <v>33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137</v>
      </c>
      <c r="AU188" s="234" t="s">
        <v>88</v>
      </c>
      <c r="AV188" s="13" t="s">
        <v>86</v>
      </c>
      <c r="AW188" s="13" t="s">
        <v>40</v>
      </c>
      <c r="AX188" s="13" t="s">
        <v>78</v>
      </c>
      <c r="AY188" s="234" t="s">
        <v>126</v>
      </c>
    </row>
    <row r="189" s="14" customFormat="1">
      <c r="A189" s="14"/>
      <c r="B189" s="235"/>
      <c r="C189" s="236"/>
      <c r="D189" s="226" t="s">
        <v>137</v>
      </c>
      <c r="E189" s="237" t="s">
        <v>33</v>
      </c>
      <c r="F189" s="238" t="s">
        <v>165</v>
      </c>
      <c r="G189" s="236"/>
      <c r="H189" s="239">
        <v>8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137</v>
      </c>
      <c r="AU189" s="245" t="s">
        <v>88</v>
      </c>
      <c r="AV189" s="14" t="s">
        <v>88</v>
      </c>
      <c r="AW189" s="14" t="s">
        <v>40</v>
      </c>
      <c r="AX189" s="14" t="s">
        <v>78</v>
      </c>
      <c r="AY189" s="245" t="s">
        <v>126</v>
      </c>
    </row>
    <row r="190" s="13" customFormat="1">
      <c r="A190" s="13"/>
      <c r="B190" s="224"/>
      <c r="C190" s="225"/>
      <c r="D190" s="226" t="s">
        <v>137</v>
      </c>
      <c r="E190" s="227" t="s">
        <v>33</v>
      </c>
      <c r="F190" s="228" t="s">
        <v>166</v>
      </c>
      <c r="G190" s="225"/>
      <c r="H190" s="227" t="s">
        <v>33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137</v>
      </c>
      <c r="AU190" s="234" t="s">
        <v>88</v>
      </c>
      <c r="AV190" s="13" t="s">
        <v>86</v>
      </c>
      <c r="AW190" s="13" t="s">
        <v>40</v>
      </c>
      <c r="AX190" s="13" t="s">
        <v>78</v>
      </c>
      <c r="AY190" s="234" t="s">
        <v>126</v>
      </c>
    </row>
    <row r="191" s="14" customFormat="1">
      <c r="A191" s="14"/>
      <c r="B191" s="235"/>
      <c r="C191" s="236"/>
      <c r="D191" s="226" t="s">
        <v>137</v>
      </c>
      <c r="E191" s="237" t="s">
        <v>33</v>
      </c>
      <c r="F191" s="238" t="s">
        <v>167</v>
      </c>
      <c r="G191" s="236"/>
      <c r="H191" s="239">
        <v>30.149999999999999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137</v>
      </c>
      <c r="AU191" s="245" t="s">
        <v>88</v>
      </c>
      <c r="AV191" s="14" t="s">
        <v>88</v>
      </c>
      <c r="AW191" s="14" t="s">
        <v>40</v>
      </c>
      <c r="AX191" s="14" t="s">
        <v>78</v>
      </c>
      <c r="AY191" s="245" t="s">
        <v>126</v>
      </c>
    </row>
    <row r="192" s="13" customFormat="1">
      <c r="A192" s="13"/>
      <c r="B192" s="224"/>
      <c r="C192" s="225"/>
      <c r="D192" s="226" t="s">
        <v>137</v>
      </c>
      <c r="E192" s="227" t="s">
        <v>33</v>
      </c>
      <c r="F192" s="228" t="s">
        <v>168</v>
      </c>
      <c r="G192" s="225"/>
      <c r="H192" s="227" t="s">
        <v>33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137</v>
      </c>
      <c r="AU192" s="234" t="s">
        <v>88</v>
      </c>
      <c r="AV192" s="13" t="s">
        <v>86</v>
      </c>
      <c r="AW192" s="13" t="s">
        <v>40</v>
      </c>
      <c r="AX192" s="13" t="s">
        <v>78</v>
      </c>
      <c r="AY192" s="234" t="s">
        <v>126</v>
      </c>
    </row>
    <row r="193" s="14" customFormat="1">
      <c r="A193" s="14"/>
      <c r="B193" s="235"/>
      <c r="C193" s="236"/>
      <c r="D193" s="226" t="s">
        <v>137</v>
      </c>
      <c r="E193" s="237" t="s">
        <v>33</v>
      </c>
      <c r="F193" s="238" t="s">
        <v>169</v>
      </c>
      <c r="G193" s="236"/>
      <c r="H193" s="239">
        <v>25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137</v>
      </c>
      <c r="AU193" s="245" t="s">
        <v>88</v>
      </c>
      <c r="AV193" s="14" t="s">
        <v>88</v>
      </c>
      <c r="AW193" s="14" t="s">
        <v>40</v>
      </c>
      <c r="AX193" s="14" t="s">
        <v>78</v>
      </c>
      <c r="AY193" s="245" t="s">
        <v>126</v>
      </c>
    </row>
    <row r="194" s="13" customFormat="1">
      <c r="A194" s="13"/>
      <c r="B194" s="224"/>
      <c r="C194" s="225"/>
      <c r="D194" s="226" t="s">
        <v>137</v>
      </c>
      <c r="E194" s="227" t="s">
        <v>33</v>
      </c>
      <c r="F194" s="228" t="s">
        <v>175</v>
      </c>
      <c r="G194" s="225"/>
      <c r="H194" s="227" t="s">
        <v>33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137</v>
      </c>
      <c r="AU194" s="234" t="s">
        <v>88</v>
      </c>
      <c r="AV194" s="13" t="s">
        <v>86</v>
      </c>
      <c r="AW194" s="13" t="s">
        <v>40</v>
      </c>
      <c r="AX194" s="13" t="s">
        <v>78</v>
      </c>
      <c r="AY194" s="234" t="s">
        <v>126</v>
      </c>
    </row>
    <row r="195" s="14" customFormat="1">
      <c r="A195" s="14"/>
      <c r="B195" s="235"/>
      <c r="C195" s="236"/>
      <c r="D195" s="226" t="s">
        <v>137</v>
      </c>
      <c r="E195" s="237" t="s">
        <v>33</v>
      </c>
      <c r="F195" s="238" t="s">
        <v>176</v>
      </c>
      <c r="G195" s="236"/>
      <c r="H195" s="239">
        <v>46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137</v>
      </c>
      <c r="AU195" s="245" t="s">
        <v>88</v>
      </c>
      <c r="AV195" s="14" t="s">
        <v>88</v>
      </c>
      <c r="AW195" s="14" t="s">
        <v>40</v>
      </c>
      <c r="AX195" s="14" t="s">
        <v>78</v>
      </c>
      <c r="AY195" s="245" t="s">
        <v>126</v>
      </c>
    </row>
    <row r="196" s="13" customFormat="1">
      <c r="A196" s="13"/>
      <c r="B196" s="224"/>
      <c r="C196" s="225"/>
      <c r="D196" s="226" t="s">
        <v>137</v>
      </c>
      <c r="E196" s="227" t="s">
        <v>33</v>
      </c>
      <c r="F196" s="228" t="s">
        <v>177</v>
      </c>
      <c r="G196" s="225"/>
      <c r="H196" s="227" t="s">
        <v>33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137</v>
      </c>
      <c r="AU196" s="234" t="s">
        <v>88</v>
      </c>
      <c r="AV196" s="13" t="s">
        <v>86</v>
      </c>
      <c r="AW196" s="13" t="s">
        <v>40</v>
      </c>
      <c r="AX196" s="13" t="s">
        <v>78</v>
      </c>
      <c r="AY196" s="234" t="s">
        <v>126</v>
      </c>
    </row>
    <row r="197" s="14" customFormat="1">
      <c r="A197" s="14"/>
      <c r="B197" s="235"/>
      <c r="C197" s="236"/>
      <c r="D197" s="226" t="s">
        <v>137</v>
      </c>
      <c r="E197" s="237" t="s">
        <v>33</v>
      </c>
      <c r="F197" s="238" t="s">
        <v>170</v>
      </c>
      <c r="G197" s="236"/>
      <c r="H197" s="239">
        <v>5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137</v>
      </c>
      <c r="AU197" s="245" t="s">
        <v>88</v>
      </c>
      <c r="AV197" s="14" t="s">
        <v>88</v>
      </c>
      <c r="AW197" s="14" t="s">
        <v>40</v>
      </c>
      <c r="AX197" s="14" t="s">
        <v>78</v>
      </c>
      <c r="AY197" s="245" t="s">
        <v>126</v>
      </c>
    </row>
    <row r="198" s="15" customFormat="1">
      <c r="A198" s="15"/>
      <c r="B198" s="246"/>
      <c r="C198" s="247"/>
      <c r="D198" s="226" t="s">
        <v>137</v>
      </c>
      <c r="E198" s="248" t="s">
        <v>33</v>
      </c>
      <c r="F198" s="249" t="s">
        <v>149</v>
      </c>
      <c r="G198" s="247"/>
      <c r="H198" s="250">
        <v>356.39999999999998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6" t="s">
        <v>137</v>
      </c>
      <c r="AU198" s="256" t="s">
        <v>88</v>
      </c>
      <c r="AV198" s="15" t="s">
        <v>133</v>
      </c>
      <c r="AW198" s="15" t="s">
        <v>40</v>
      </c>
      <c r="AX198" s="15" t="s">
        <v>86</v>
      </c>
      <c r="AY198" s="256" t="s">
        <v>126</v>
      </c>
    </row>
    <row r="199" s="2" customFormat="1" ht="24.15" customHeight="1">
      <c r="A199" s="40"/>
      <c r="B199" s="41"/>
      <c r="C199" s="206" t="s">
        <v>198</v>
      </c>
      <c r="D199" s="206" t="s">
        <v>128</v>
      </c>
      <c r="E199" s="207" t="s">
        <v>199</v>
      </c>
      <c r="F199" s="208" t="s">
        <v>200</v>
      </c>
      <c r="G199" s="209" t="s">
        <v>201</v>
      </c>
      <c r="H199" s="210">
        <v>677.15999999999997</v>
      </c>
      <c r="I199" s="211"/>
      <c r="J199" s="212">
        <f>ROUND(I199*H199,2)</f>
        <v>0</v>
      </c>
      <c r="K199" s="208" t="s">
        <v>132</v>
      </c>
      <c r="L199" s="46"/>
      <c r="M199" s="213" t="s">
        <v>33</v>
      </c>
      <c r="N199" s="214" t="s">
        <v>49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133</v>
      </c>
      <c r="AT199" s="217" t="s">
        <v>128</v>
      </c>
      <c r="AU199" s="217" t="s">
        <v>88</v>
      </c>
      <c r="AY199" s="18" t="s">
        <v>126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86</v>
      </c>
      <c r="BK199" s="218">
        <f>ROUND(I199*H199,2)</f>
        <v>0</v>
      </c>
      <c r="BL199" s="18" t="s">
        <v>133</v>
      </c>
      <c r="BM199" s="217" t="s">
        <v>202</v>
      </c>
    </row>
    <row r="200" s="2" customFormat="1">
      <c r="A200" s="40"/>
      <c r="B200" s="41"/>
      <c r="C200" s="42"/>
      <c r="D200" s="219" t="s">
        <v>135</v>
      </c>
      <c r="E200" s="42"/>
      <c r="F200" s="220" t="s">
        <v>203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135</v>
      </c>
      <c r="AU200" s="18" t="s">
        <v>88</v>
      </c>
    </row>
    <row r="201" s="13" customFormat="1">
      <c r="A201" s="13"/>
      <c r="B201" s="224"/>
      <c r="C201" s="225"/>
      <c r="D201" s="226" t="s">
        <v>137</v>
      </c>
      <c r="E201" s="227" t="s">
        <v>33</v>
      </c>
      <c r="F201" s="228" t="s">
        <v>204</v>
      </c>
      <c r="G201" s="225"/>
      <c r="H201" s="227" t="s">
        <v>33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137</v>
      </c>
      <c r="AU201" s="234" t="s">
        <v>88</v>
      </c>
      <c r="AV201" s="13" t="s">
        <v>86</v>
      </c>
      <c r="AW201" s="13" t="s">
        <v>40</v>
      </c>
      <c r="AX201" s="13" t="s">
        <v>78</v>
      </c>
      <c r="AY201" s="234" t="s">
        <v>126</v>
      </c>
    </row>
    <row r="202" s="13" customFormat="1">
      <c r="A202" s="13"/>
      <c r="B202" s="224"/>
      <c r="C202" s="225"/>
      <c r="D202" s="226" t="s">
        <v>137</v>
      </c>
      <c r="E202" s="227" t="s">
        <v>33</v>
      </c>
      <c r="F202" s="228" t="s">
        <v>160</v>
      </c>
      <c r="G202" s="225"/>
      <c r="H202" s="227" t="s">
        <v>33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137</v>
      </c>
      <c r="AU202" s="234" t="s">
        <v>88</v>
      </c>
      <c r="AV202" s="13" t="s">
        <v>86</v>
      </c>
      <c r="AW202" s="13" t="s">
        <v>40</v>
      </c>
      <c r="AX202" s="13" t="s">
        <v>78</v>
      </c>
      <c r="AY202" s="234" t="s">
        <v>126</v>
      </c>
    </row>
    <row r="203" s="13" customFormat="1">
      <c r="A203" s="13"/>
      <c r="B203" s="224"/>
      <c r="C203" s="225"/>
      <c r="D203" s="226" t="s">
        <v>137</v>
      </c>
      <c r="E203" s="227" t="s">
        <v>33</v>
      </c>
      <c r="F203" s="228" t="s">
        <v>161</v>
      </c>
      <c r="G203" s="225"/>
      <c r="H203" s="227" t="s">
        <v>33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137</v>
      </c>
      <c r="AU203" s="234" t="s">
        <v>88</v>
      </c>
      <c r="AV203" s="13" t="s">
        <v>86</v>
      </c>
      <c r="AW203" s="13" t="s">
        <v>40</v>
      </c>
      <c r="AX203" s="13" t="s">
        <v>78</v>
      </c>
      <c r="AY203" s="234" t="s">
        <v>126</v>
      </c>
    </row>
    <row r="204" s="14" customFormat="1">
      <c r="A204" s="14"/>
      <c r="B204" s="235"/>
      <c r="C204" s="236"/>
      <c r="D204" s="226" t="s">
        <v>137</v>
      </c>
      <c r="E204" s="237" t="s">
        <v>33</v>
      </c>
      <c r="F204" s="238" t="s">
        <v>162</v>
      </c>
      <c r="G204" s="236"/>
      <c r="H204" s="239">
        <v>114.75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137</v>
      </c>
      <c r="AU204" s="245" t="s">
        <v>88</v>
      </c>
      <c r="AV204" s="14" t="s">
        <v>88</v>
      </c>
      <c r="AW204" s="14" t="s">
        <v>40</v>
      </c>
      <c r="AX204" s="14" t="s">
        <v>78</v>
      </c>
      <c r="AY204" s="245" t="s">
        <v>126</v>
      </c>
    </row>
    <row r="205" s="14" customFormat="1">
      <c r="A205" s="14"/>
      <c r="B205" s="235"/>
      <c r="C205" s="236"/>
      <c r="D205" s="226" t="s">
        <v>137</v>
      </c>
      <c r="E205" s="237" t="s">
        <v>33</v>
      </c>
      <c r="F205" s="238" t="s">
        <v>163</v>
      </c>
      <c r="G205" s="236"/>
      <c r="H205" s="239">
        <v>127.5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137</v>
      </c>
      <c r="AU205" s="245" t="s">
        <v>88</v>
      </c>
      <c r="AV205" s="14" t="s">
        <v>88</v>
      </c>
      <c r="AW205" s="14" t="s">
        <v>40</v>
      </c>
      <c r="AX205" s="14" t="s">
        <v>78</v>
      </c>
      <c r="AY205" s="245" t="s">
        <v>126</v>
      </c>
    </row>
    <row r="206" s="13" customFormat="1">
      <c r="A206" s="13"/>
      <c r="B206" s="224"/>
      <c r="C206" s="225"/>
      <c r="D206" s="226" t="s">
        <v>137</v>
      </c>
      <c r="E206" s="227" t="s">
        <v>33</v>
      </c>
      <c r="F206" s="228" t="s">
        <v>164</v>
      </c>
      <c r="G206" s="225"/>
      <c r="H206" s="227" t="s">
        <v>33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137</v>
      </c>
      <c r="AU206" s="234" t="s">
        <v>88</v>
      </c>
      <c r="AV206" s="13" t="s">
        <v>86</v>
      </c>
      <c r="AW206" s="13" t="s">
        <v>40</v>
      </c>
      <c r="AX206" s="13" t="s">
        <v>78</v>
      </c>
      <c r="AY206" s="234" t="s">
        <v>126</v>
      </c>
    </row>
    <row r="207" s="14" customFormat="1">
      <c r="A207" s="14"/>
      <c r="B207" s="235"/>
      <c r="C207" s="236"/>
      <c r="D207" s="226" t="s">
        <v>137</v>
      </c>
      <c r="E207" s="237" t="s">
        <v>33</v>
      </c>
      <c r="F207" s="238" t="s">
        <v>165</v>
      </c>
      <c r="G207" s="236"/>
      <c r="H207" s="239">
        <v>8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137</v>
      </c>
      <c r="AU207" s="245" t="s">
        <v>88</v>
      </c>
      <c r="AV207" s="14" t="s">
        <v>88</v>
      </c>
      <c r="AW207" s="14" t="s">
        <v>40</v>
      </c>
      <c r="AX207" s="14" t="s">
        <v>78</v>
      </c>
      <c r="AY207" s="245" t="s">
        <v>126</v>
      </c>
    </row>
    <row r="208" s="13" customFormat="1">
      <c r="A208" s="13"/>
      <c r="B208" s="224"/>
      <c r="C208" s="225"/>
      <c r="D208" s="226" t="s">
        <v>137</v>
      </c>
      <c r="E208" s="227" t="s">
        <v>33</v>
      </c>
      <c r="F208" s="228" t="s">
        <v>166</v>
      </c>
      <c r="G208" s="225"/>
      <c r="H208" s="227" t="s">
        <v>33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137</v>
      </c>
      <c r="AU208" s="234" t="s">
        <v>88</v>
      </c>
      <c r="AV208" s="13" t="s">
        <v>86</v>
      </c>
      <c r="AW208" s="13" t="s">
        <v>40</v>
      </c>
      <c r="AX208" s="13" t="s">
        <v>78</v>
      </c>
      <c r="AY208" s="234" t="s">
        <v>126</v>
      </c>
    </row>
    <row r="209" s="14" customFormat="1">
      <c r="A209" s="14"/>
      <c r="B209" s="235"/>
      <c r="C209" s="236"/>
      <c r="D209" s="226" t="s">
        <v>137</v>
      </c>
      <c r="E209" s="237" t="s">
        <v>33</v>
      </c>
      <c r="F209" s="238" t="s">
        <v>167</v>
      </c>
      <c r="G209" s="236"/>
      <c r="H209" s="239">
        <v>30.149999999999999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137</v>
      </c>
      <c r="AU209" s="245" t="s">
        <v>88</v>
      </c>
      <c r="AV209" s="14" t="s">
        <v>88</v>
      </c>
      <c r="AW209" s="14" t="s">
        <v>40</v>
      </c>
      <c r="AX209" s="14" t="s">
        <v>78</v>
      </c>
      <c r="AY209" s="245" t="s">
        <v>126</v>
      </c>
    </row>
    <row r="210" s="13" customFormat="1">
      <c r="A210" s="13"/>
      <c r="B210" s="224"/>
      <c r="C210" s="225"/>
      <c r="D210" s="226" t="s">
        <v>137</v>
      </c>
      <c r="E210" s="227" t="s">
        <v>33</v>
      </c>
      <c r="F210" s="228" t="s">
        <v>168</v>
      </c>
      <c r="G210" s="225"/>
      <c r="H210" s="227" t="s">
        <v>33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137</v>
      </c>
      <c r="AU210" s="234" t="s">
        <v>88</v>
      </c>
      <c r="AV210" s="13" t="s">
        <v>86</v>
      </c>
      <c r="AW210" s="13" t="s">
        <v>40</v>
      </c>
      <c r="AX210" s="13" t="s">
        <v>78</v>
      </c>
      <c r="AY210" s="234" t="s">
        <v>126</v>
      </c>
    </row>
    <row r="211" s="14" customFormat="1">
      <c r="A211" s="14"/>
      <c r="B211" s="235"/>
      <c r="C211" s="236"/>
      <c r="D211" s="226" t="s">
        <v>137</v>
      </c>
      <c r="E211" s="237" t="s">
        <v>33</v>
      </c>
      <c r="F211" s="238" t="s">
        <v>169</v>
      </c>
      <c r="G211" s="236"/>
      <c r="H211" s="239">
        <v>25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137</v>
      </c>
      <c r="AU211" s="245" t="s">
        <v>88</v>
      </c>
      <c r="AV211" s="14" t="s">
        <v>88</v>
      </c>
      <c r="AW211" s="14" t="s">
        <v>40</v>
      </c>
      <c r="AX211" s="14" t="s">
        <v>78</v>
      </c>
      <c r="AY211" s="245" t="s">
        <v>126</v>
      </c>
    </row>
    <row r="212" s="13" customFormat="1">
      <c r="A212" s="13"/>
      <c r="B212" s="224"/>
      <c r="C212" s="225"/>
      <c r="D212" s="226" t="s">
        <v>137</v>
      </c>
      <c r="E212" s="227" t="s">
        <v>33</v>
      </c>
      <c r="F212" s="228" t="s">
        <v>175</v>
      </c>
      <c r="G212" s="225"/>
      <c r="H212" s="227" t="s">
        <v>33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137</v>
      </c>
      <c r="AU212" s="234" t="s">
        <v>88</v>
      </c>
      <c r="AV212" s="13" t="s">
        <v>86</v>
      </c>
      <c r="AW212" s="13" t="s">
        <v>40</v>
      </c>
      <c r="AX212" s="13" t="s">
        <v>78</v>
      </c>
      <c r="AY212" s="234" t="s">
        <v>126</v>
      </c>
    </row>
    <row r="213" s="14" customFormat="1">
      <c r="A213" s="14"/>
      <c r="B213" s="235"/>
      <c r="C213" s="236"/>
      <c r="D213" s="226" t="s">
        <v>137</v>
      </c>
      <c r="E213" s="237" t="s">
        <v>33</v>
      </c>
      <c r="F213" s="238" t="s">
        <v>176</v>
      </c>
      <c r="G213" s="236"/>
      <c r="H213" s="239">
        <v>46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137</v>
      </c>
      <c r="AU213" s="245" t="s">
        <v>88</v>
      </c>
      <c r="AV213" s="14" t="s">
        <v>88</v>
      </c>
      <c r="AW213" s="14" t="s">
        <v>40</v>
      </c>
      <c r="AX213" s="14" t="s">
        <v>78</v>
      </c>
      <c r="AY213" s="245" t="s">
        <v>126</v>
      </c>
    </row>
    <row r="214" s="13" customFormat="1">
      <c r="A214" s="13"/>
      <c r="B214" s="224"/>
      <c r="C214" s="225"/>
      <c r="D214" s="226" t="s">
        <v>137</v>
      </c>
      <c r="E214" s="227" t="s">
        <v>33</v>
      </c>
      <c r="F214" s="228" t="s">
        <v>177</v>
      </c>
      <c r="G214" s="225"/>
      <c r="H214" s="227" t="s">
        <v>33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137</v>
      </c>
      <c r="AU214" s="234" t="s">
        <v>88</v>
      </c>
      <c r="AV214" s="13" t="s">
        <v>86</v>
      </c>
      <c r="AW214" s="13" t="s">
        <v>40</v>
      </c>
      <c r="AX214" s="13" t="s">
        <v>78</v>
      </c>
      <c r="AY214" s="234" t="s">
        <v>126</v>
      </c>
    </row>
    <row r="215" s="14" customFormat="1">
      <c r="A215" s="14"/>
      <c r="B215" s="235"/>
      <c r="C215" s="236"/>
      <c r="D215" s="226" t="s">
        <v>137</v>
      </c>
      <c r="E215" s="237" t="s">
        <v>33</v>
      </c>
      <c r="F215" s="238" t="s">
        <v>170</v>
      </c>
      <c r="G215" s="236"/>
      <c r="H215" s="239">
        <v>5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137</v>
      </c>
      <c r="AU215" s="245" t="s">
        <v>88</v>
      </c>
      <c r="AV215" s="14" t="s">
        <v>88</v>
      </c>
      <c r="AW215" s="14" t="s">
        <v>40</v>
      </c>
      <c r="AX215" s="14" t="s">
        <v>78</v>
      </c>
      <c r="AY215" s="245" t="s">
        <v>126</v>
      </c>
    </row>
    <row r="216" s="15" customFormat="1">
      <c r="A216" s="15"/>
      <c r="B216" s="246"/>
      <c r="C216" s="247"/>
      <c r="D216" s="226" t="s">
        <v>137</v>
      </c>
      <c r="E216" s="248" t="s">
        <v>33</v>
      </c>
      <c r="F216" s="249" t="s">
        <v>149</v>
      </c>
      <c r="G216" s="247"/>
      <c r="H216" s="250">
        <v>356.39999999999998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6" t="s">
        <v>137</v>
      </c>
      <c r="AU216" s="256" t="s">
        <v>88</v>
      </c>
      <c r="AV216" s="15" t="s">
        <v>133</v>
      </c>
      <c r="AW216" s="15" t="s">
        <v>40</v>
      </c>
      <c r="AX216" s="15" t="s">
        <v>86</v>
      </c>
      <c r="AY216" s="256" t="s">
        <v>126</v>
      </c>
    </row>
    <row r="217" s="14" customFormat="1">
      <c r="A217" s="14"/>
      <c r="B217" s="235"/>
      <c r="C217" s="236"/>
      <c r="D217" s="226" t="s">
        <v>137</v>
      </c>
      <c r="E217" s="236"/>
      <c r="F217" s="238" t="s">
        <v>205</v>
      </c>
      <c r="G217" s="236"/>
      <c r="H217" s="239">
        <v>677.15999999999997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137</v>
      </c>
      <c r="AU217" s="245" t="s">
        <v>88</v>
      </c>
      <c r="AV217" s="14" t="s">
        <v>88</v>
      </c>
      <c r="AW217" s="14" t="s">
        <v>4</v>
      </c>
      <c r="AX217" s="14" t="s">
        <v>86</v>
      </c>
      <c r="AY217" s="245" t="s">
        <v>126</v>
      </c>
    </row>
    <row r="218" s="2" customFormat="1" ht="21.75" customHeight="1">
      <c r="A218" s="40"/>
      <c r="B218" s="41"/>
      <c r="C218" s="206" t="s">
        <v>206</v>
      </c>
      <c r="D218" s="206" t="s">
        <v>128</v>
      </c>
      <c r="E218" s="207" t="s">
        <v>207</v>
      </c>
      <c r="F218" s="208" t="s">
        <v>208</v>
      </c>
      <c r="G218" s="209" t="s">
        <v>131</v>
      </c>
      <c r="H218" s="210">
        <v>2026.2000000000001</v>
      </c>
      <c r="I218" s="211"/>
      <c r="J218" s="212">
        <f>ROUND(I218*H218,2)</f>
        <v>0</v>
      </c>
      <c r="K218" s="208" t="s">
        <v>132</v>
      </c>
      <c r="L218" s="46"/>
      <c r="M218" s="213" t="s">
        <v>33</v>
      </c>
      <c r="N218" s="214" t="s">
        <v>49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133</v>
      </c>
      <c r="AT218" s="217" t="s">
        <v>128</v>
      </c>
      <c r="AU218" s="217" t="s">
        <v>88</v>
      </c>
      <c r="AY218" s="18" t="s">
        <v>126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86</v>
      </c>
      <c r="BK218" s="218">
        <f>ROUND(I218*H218,2)</f>
        <v>0</v>
      </c>
      <c r="BL218" s="18" t="s">
        <v>133</v>
      </c>
      <c r="BM218" s="217" t="s">
        <v>209</v>
      </c>
    </row>
    <row r="219" s="2" customFormat="1">
      <c r="A219" s="40"/>
      <c r="B219" s="41"/>
      <c r="C219" s="42"/>
      <c r="D219" s="219" t="s">
        <v>135</v>
      </c>
      <c r="E219" s="42"/>
      <c r="F219" s="220" t="s">
        <v>210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135</v>
      </c>
      <c r="AU219" s="18" t="s">
        <v>88</v>
      </c>
    </row>
    <row r="220" s="13" customFormat="1">
      <c r="A220" s="13"/>
      <c r="B220" s="224"/>
      <c r="C220" s="225"/>
      <c r="D220" s="226" t="s">
        <v>137</v>
      </c>
      <c r="E220" s="227" t="s">
        <v>33</v>
      </c>
      <c r="F220" s="228" t="s">
        <v>211</v>
      </c>
      <c r="G220" s="225"/>
      <c r="H220" s="227" t="s">
        <v>33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137</v>
      </c>
      <c r="AU220" s="234" t="s">
        <v>88</v>
      </c>
      <c r="AV220" s="13" t="s">
        <v>86</v>
      </c>
      <c r="AW220" s="13" t="s">
        <v>40</v>
      </c>
      <c r="AX220" s="13" t="s">
        <v>78</v>
      </c>
      <c r="AY220" s="234" t="s">
        <v>126</v>
      </c>
    </row>
    <row r="221" s="13" customFormat="1">
      <c r="A221" s="13"/>
      <c r="B221" s="224"/>
      <c r="C221" s="225"/>
      <c r="D221" s="226" t="s">
        <v>137</v>
      </c>
      <c r="E221" s="227" t="s">
        <v>33</v>
      </c>
      <c r="F221" s="228" t="s">
        <v>212</v>
      </c>
      <c r="G221" s="225"/>
      <c r="H221" s="227" t="s">
        <v>33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137</v>
      </c>
      <c r="AU221" s="234" t="s">
        <v>88</v>
      </c>
      <c r="AV221" s="13" t="s">
        <v>86</v>
      </c>
      <c r="AW221" s="13" t="s">
        <v>40</v>
      </c>
      <c r="AX221" s="13" t="s">
        <v>78</v>
      </c>
      <c r="AY221" s="234" t="s">
        <v>126</v>
      </c>
    </row>
    <row r="222" s="13" customFormat="1">
      <c r="A222" s="13"/>
      <c r="B222" s="224"/>
      <c r="C222" s="225"/>
      <c r="D222" s="226" t="s">
        <v>137</v>
      </c>
      <c r="E222" s="227" t="s">
        <v>33</v>
      </c>
      <c r="F222" s="228" t="s">
        <v>213</v>
      </c>
      <c r="G222" s="225"/>
      <c r="H222" s="227" t="s">
        <v>33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137</v>
      </c>
      <c r="AU222" s="234" t="s">
        <v>88</v>
      </c>
      <c r="AV222" s="13" t="s">
        <v>86</v>
      </c>
      <c r="AW222" s="13" t="s">
        <v>40</v>
      </c>
      <c r="AX222" s="13" t="s">
        <v>78</v>
      </c>
      <c r="AY222" s="234" t="s">
        <v>126</v>
      </c>
    </row>
    <row r="223" s="14" customFormat="1">
      <c r="A223" s="14"/>
      <c r="B223" s="235"/>
      <c r="C223" s="236"/>
      <c r="D223" s="226" t="s">
        <v>137</v>
      </c>
      <c r="E223" s="237" t="s">
        <v>33</v>
      </c>
      <c r="F223" s="238" t="s">
        <v>214</v>
      </c>
      <c r="G223" s="236"/>
      <c r="H223" s="239">
        <v>1022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137</v>
      </c>
      <c r="AU223" s="245" t="s">
        <v>88</v>
      </c>
      <c r="AV223" s="14" t="s">
        <v>88</v>
      </c>
      <c r="AW223" s="14" t="s">
        <v>40</v>
      </c>
      <c r="AX223" s="14" t="s">
        <v>78</v>
      </c>
      <c r="AY223" s="245" t="s">
        <v>126</v>
      </c>
    </row>
    <row r="224" s="13" customFormat="1">
      <c r="A224" s="13"/>
      <c r="B224" s="224"/>
      <c r="C224" s="225"/>
      <c r="D224" s="226" t="s">
        <v>137</v>
      </c>
      <c r="E224" s="227" t="s">
        <v>33</v>
      </c>
      <c r="F224" s="228" t="s">
        <v>215</v>
      </c>
      <c r="G224" s="225"/>
      <c r="H224" s="227" t="s">
        <v>33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137</v>
      </c>
      <c r="AU224" s="234" t="s">
        <v>88</v>
      </c>
      <c r="AV224" s="13" t="s">
        <v>86</v>
      </c>
      <c r="AW224" s="13" t="s">
        <v>40</v>
      </c>
      <c r="AX224" s="13" t="s">
        <v>78</v>
      </c>
      <c r="AY224" s="234" t="s">
        <v>126</v>
      </c>
    </row>
    <row r="225" s="14" customFormat="1">
      <c r="A225" s="14"/>
      <c r="B225" s="235"/>
      <c r="C225" s="236"/>
      <c r="D225" s="226" t="s">
        <v>137</v>
      </c>
      <c r="E225" s="237" t="s">
        <v>33</v>
      </c>
      <c r="F225" s="238" t="s">
        <v>216</v>
      </c>
      <c r="G225" s="236"/>
      <c r="H225" s="239">
        <v>67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137</v>
      </c>
      <c r="AU225" s="245" t="s">
        <v>88</v>
      </c>
      <c r="AV225" s="14" t="s">
        <v>88</v>
      </c>
      <c r="AW225" s="14" t="s">
        <v>40</v>
      </c>
      <c r="AX225" s="14" t="s">
        <v>78</v>
      </c>
      <c r="AY225" s="245" t="s">
        <v>126</v>
      </c>
    </row>
    <row r="226" s="13" customFormat="1">
      <c r="A226" s="13"/>
      <c r="B226" s="224"/>
      <c r="C226" s="225"/>
      <c r="D226" s="226" t="s">
        <v>137</v>
      </c>
      <c r="E226" s="227" t="s">
        <v>33</v>
      </c>
      <c r="F226" s="228" t="s">
        <v>217</v>
      </c>
      <c r="G226" s="225"/>
      <c r="H226" s="227" t="s">
        <v>33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137</v>
      </c>
      <c r="AU226" s="234" t="s">
        <v>88</v>
      </c>
      <c r="AV226" s="13" t="s">
        <v>86</v>
      </c>
      <c r="AW226" s="13" t="s">
        <v>40</v>
      </c>
      <c r="AX226" s="13" t="s">
        <v>78</v>
      </c>
      <c r="AY226" s="234" t="s">
        <v>126</v>
      </c>
    </row>
    <row r="227" s="14" customFormat="1">
      <c r="A227" s="14"/>
      <c r="B227" s="235"/>
      <c r="C227" s="236"/>
      <c r="D227" s="226" t="s">
        <v>137</v>
      </c>
      <c r="E227" s="237" t="s">
        <v>33</v>
      </c>
      <c r="F227" s="238" t="s">
        <v>218</v>
      </c>
      <c r="G227" s="236"/>
      <c r="H227" s="239">
        <v>246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137</v>
      </c>
      <c r="AU227" s="245" t="s">
        <v>88</v>
      </c>
      <c r="AV227" s="14" t="s">
        <v>88</v>
      </c>
      <c r="AW227" s="14" t="s">
        <v>40</v>
      </c>
      <c r="AX227" s="14" t="s">
        <v>78</v>
      </c>
      <c r="AY227" s="245" t="s">
        <v>126</v>
      </c>
    </row>
    <row r="228" s="13" customFormat="1">
      <c r="A228" s="13"/>
      <c r="B228" s="224"/>
      <c r="C228" s="225"/>
      <c r="D228" s="226" t="s">
        <v>137</v>
      </c>
      <c r="E228" s="227" t="s">
        <v>33</v>
      </c>
      <c r="F228" s="228" t="s">
        <v>219</v>
      </c>
      <c r="G228" s="225"/>
      <c r="H228" s="227" t="s">
        <v>33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137</v>
      </c>
      <c r="AU228" s="234" t="s">
        <v>88</v>
      </c>
      <c r="AV228" s="13" t="s">
        <v>86</v>
      </c>
      <c r="AW228" s="13" t="s">
        <v>40</v>
      </c>
      <c r="AX228" s="13" t="s">
        <v>78</v>
      </c>
      <c r="AY228" s="234" t="s">
        <v>126</v>
      </c>
    </row>
    <row r="229" s="14" customFormat="1">
      <c r="A229" s="14"/>
      <c r="B229" s="235"/>
      <c r="C229" s="236"/>
      <c r="D229" s="226" t="s">
        <v>137</v>
      </c>
      <c r="E229" s="237" t="s">
        <v>33</v>
      </c>
      <c r="F229" s="238" t="s">
        <v>220</v>
      </c>
      <c r="G229" s="236"/>
      <c r="H229" s="239">
        <v>507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137</v>
      </c>
      <c r="AU229" s="245" t="s">
        <v>88</v>
      </c>
      <c r="AV229" s="14" t="s">
        <v>88</v>
      </c>
      <c r="AW229" s="14" t="s">
        <v>40</v>
      </c>
      <c r="AX229" s="14" t="s">
        <v>78</v>
      </c>
      <c r="AY229" s="245" t="s">
        <v>126</v>
      </c>
    </row>
    <row r="230" s="15" customFormat="1">
      <c r="A230" s="15"/>
      <c r="B230" s="246"/>
      <c r="C230" s="247"/>
      <c r="D230" s="226" t="s">
        <v>137</v>
      </c>
      <c r="E230" s="248" t="s">
        <v>33</v>
      </c>
      <c r="F230" s="249" t="s">
        <v>149</v>
      </c>
      <c r="G230" s="247"/>
      <c r="H230" s="250">
        <v>1842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6" t="s">
        <v>137</v>
      </c>
      <c r="AU230" s="256" t="s">
        <v>88</v>
      </c>
      <c r="AV230" s="15" t="s">
        <v>133</v>
      </c>
      <c r="AW230" s="15" t="s">
        <v>40</v>
      </c>
      <c r="AX230" s="15" t="s">
        <v>86</v>
      </c>
      <c r="AY230" s="256" t="s">
        <v>126</v>
      </c>
    </row>
    <row r="231" s="14" customFormat="1">
      <c r="A231" s="14"/>
      <c r="B231" s="235"/>
      <c r="C231" s="236"/>
      <c r="D231" s="226" t="s">
        <v>137</v>
      </c>
      <c r="E231" s="236"/>
      <c r="F231" s="238" t="s">
        <v>221</v>
      </c>
      <c r="G231" s="236"/>
      <c r="H231" s="239">
        <v>2026.2000000000001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137</v>
      </c>
      <c r="AU231" s="245" t="s">
        <v>88</v>
      </c>
      <c r="AV231" s="14" t="s">
        <v>88</v>
      </c>
      <c r="AW231" s="14" t="s">
        <v>4</v>
      </c>
      <c r="AX231" s="14" t="s">
        <v>86</v>
      </c>
      <c r="AY231" s="245" t="s">
        <v>126</v>
      </c>
    </row>
    <row r="232" s="2" customFormat="1" ht="16.5" customHeight="1">
      <c r="A232" s="40"/>
      <c r="B232" s="41"/>
      <c r="C232" s="206" t="s">
        <v>222</v>
      </c>
      <c r="D232" s="206" t="s">
        <v>128</v>
      </c>
      <c r="E232" s="207" t="s">
        <v>223</v>
      </c>
      <c r="F232" s="208" t="s">
        <v>224</v>
      </c>
      <c r="G232" s="209" t="s">
        <v>131</v>
      </c>
      <c r="H232" s="210">
        <v>1335</v>
      </c>
      <c r="I232" s="211"/>
      <c r="J232" s="212">
        <f>ROUND(I232*H232,2)</f>
        <v>0</v>
      </c>
      <c r="K232" s="208" t="s">
        <v>132</v>
      </c>
      <c r="L232" s="46"/>
      <c r="M232" s="213" t="s">
        <v>33</v>
      </c>
      <c r="N232" s="214" t="s">
        <v>49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133</v>
      </c>
      <c r="AT232" s="217" t="s">
        <v>128</v>
      </c>
      <c r="AU232" s="217" t="s">
        <v>88</v>
      </c>
      <c r="AY232" s="18" t="s">
        <v>126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86</v>
      </c>
      <c r="BK232" s="218">
        <f>ROUND(I232*H232,2)</f>
        <v>0</v>
      </c>
      <c r="BL232" s="18" t="s">
        <v>133</v>
      </c>
      <c r="BM232" s="217" t="s">
        <v>225</v>
      </c>
    </row>
    <row r="233" s="2" customFormat="1">
      <c r="A233" s="40"/>
      <c r="B233" s="41"/>
      <c r="C233" s="42"/>
      <c r="D233" s="219" t="s">
        <v>135</v>
      </c>
      <c r="E233" s="42"/>
      <c r="F233" s="220" t="s">
        <v>226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135</v>
      </c>
      <c r="AU233" s="18" t="s">
        <v>88</v>
      </c>
    </row>
    <row r="234" s="13" customFormat="1">
      <c r="A234" s="13"/>
      <c r="B234" s="224"/>
      <c r="C234" s="225"/>
      <c r="D234" s="226" t="s">
        <v>137</v>
      </c>
      <c r="E234" s="227" t="s">
        <v>33</v>
      </c>
      <c r="F234" s="228" t="s">
        <v>211</v>
      </c>
      <c r="G234" s="225"/>
      <c r="H234" s="227" t="s">
        <v>33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137</v>
      </c>
      <c r="AU234" s="234" t="s">
        <v>88</v>
      </c>
      <c r="AV234" s="13" t="s">
        <v>86</v>
      </c>
      <c r="AW234" s="13" t="s">
        <v>40</v>
      </c>
      <c r="AX234" s="13" t="s">
        <v>78</v>
      </c>
      <c r="AY234" s="234" t="s">
        <v>126</v>
      </c>
    </row>
    <row r="235" s="13" customFormat="1">
      <c r="A235" s="13"/>
      <c r="B235" s="224"/>
      <c r="C235" s="225"/>
      <c r="D235" s="226" t="s">
        <v>137</v>
      </c>
      <c r="E235" s="227" t="s">
        <v>33</v>
      </c>
      <c r="F235" s="228" t="s">
        <v>212</v>
      </c>
      <c r="G235" s="225"/>
      <c r="H235" s="227" t="s">
        <v>33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137</v>
      </c>
      <c r="AU235" s="234" t="s">
        <v>88</v>
      </c>
      <c r="AV235" s="13" t="s">
        <v>86</v>
      </c>
      <c r="AW235" s="13" t="s">
        <v>40</v>
      </c>
      <c r="AX235" s="13" t="s">
        <v>78</v>
      </c>
      <c r="AY235" s="234" t="s">
        <v>126</v>
      </c>
    </row>
    <row r="236" s="13" customFormat="1">
      <c r="A236" s="13"/>
      <c r="B236" s="224"/>
      <c r="C236" s="225"/>
      <c r="D236" s="226" t="s">
        <v>137</v>
      </c>
      <c r="E236" s="227" t="s">
        <v>33</v>
      </c>
      <c r="F236" s="228" t="s">
        <v>213</v>
      </c>
      <c r="G236" s="225"/>
      <c r="H236" s="227" t="s">
        <v>33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137</v>
      </c>
      <c r="AU236" s="234" t="s">
        <v>88</v>
      </c>
      <c r="AV236" s="13" t="s">
        <v>86</v>
      </c>
      <c r="AW236" s="13" t="s">
        <v>40</v>
      </c>
      <c r="AX236" s="13" t="s">
        <v>78</v>
      </c>
      <c r="AY236" s="234" t="s">
        <v>126</v>
      </c>
    </row>
    <row r="237" s="14" customFormat="1">
      <c r="A237" s="14"/>
      <c r="B237" s="235"/>
      <c r="C237" s="236"/>
      <c r="D237" s="226" t="s">
        <v>137</v>
      </c>
      <c r="E237" s="237" t="s">
        <v>33</v>
      </c>
      <c r="F237" s="238" t="s">
        <v>214</v>
      </c>
      <c r="G237" s="236"/>
      <c r="H237" s="239">
        <v>1022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137</v>
      </c>
      <c r="AU237" s="245" t="s">
        <v>88</v>
      </c>
      <c r="AV237" s="14" t="s">
        <v>88</v>
      </c>
      <c r="AW237" s="14" t="s">
        <v>40</v>
      </c>
      <c r="AX237" s="14" t="s">
        <v>78</v>
      </c>
      <c r="AY237" s="245" t="s">
        <v>126</v>
      </c>
    </row>
    <row r="238" s="13" customFormat="1">
      <c r="A238" s="13"/>
      <c r="B238" s="224"/>
      <c r="C238" s="225"/>
      <c r="D238" s="226" t="s">
        <v>137</v>
      </c>
      <c r="E238" s="227" t="s">
        <v>33</v>
      </c>
      <c r="F238" s="228" t="s">
        <v>215</v>
      </c>
      <c r="G238" s="225"/>
      <c r="H238" s="227" t="s">
        <v>33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137</v>
      </c>
      <c r="AU238" s="234" t="s">
        <v>88</v>
      </c>
      <c r="AV238" s="13" t="s">
        <v>86</v>
      </c>
      <c r="AW238" s="13" t="s">
        <v>40</v>
      </c>
      <c r="AX238" s="13" t="s">
        <v>78</v>
      </c>
      <c r="AY238" s="234" t="s">
        <v>126</v>
      </c>
    </row>
    <row r="239" s="14" customFormat="1">
      <c r="A239" s="14"/>
      <c r="B239" s="235"/>
      <c r="C239" s="236"/>
      <c r="D239" s="226" t="s">
        <v>137</v>
      </c>
      <c r="E239" s="237" t="s">
        <v>33</v>
      </c>
      <c r="F239" s="238" t="s">
        <v>216</v>
      </c>
      <c r="G239" s="236"/>
      <c r="H239" s="239">
        <v>67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137</v>
      </c>
      <c r="AU239" s="245" t="s">
        <v>88</v>
      </c>
      <c r="AV239" s="14" t="s">
        <v>88</v>
      </c>
      <c r="AW239" s="14" t="s">
        <v>40</v>
      </c>
      <c r="AX239" s="14" t="s">
        <v>78</v>
      </c>
      <c r="AY239" s="245" t="s">
        <v>126</v>
      </c>
    </row>
    <row r="240" s="13" customFormat="1">
      <c r="A240" s="13"/>
      <c r="B240" s="224"/>
      <c r="C240" s="225"/>
      <c r="D240" s="226" t="s">
        <v>137</v>
      </c>
      <c r="E240" s="227" t="s">
        <v>33</v>
      </c>
      <c r="F240" s="228" t="s">
        <v>217</v>
      </c>
      <c r="G240" s="225"/>
      <c r="H240" s="227" t="s">
        <v>33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137</v>
      </c>
      <c r="AU240" s="234" t="s">
        <v>88</v>
      </c>
      <c r="AV240" s="13" t="s">
        <v>86</v>
      </c>
      <c r="AW240" s="13" t="s">
        <v>40</v>
      </c>
      <c r="AX240" s="13" t="s">
        <v>78</v>
      </c>
      <c r="AY240" s="234" t="s">
        <v>126</v>
      </c>
    </row>
    <row r="241" s="14" customFormat="1">
      <c r="A241" s="14"/>
      <c r="B241" s="235"/>
      <c r="C241" s="236"/>
      <c r="D241" s="226" t="s">
        <v>137</v>
      </c>
      <c r="E241" s="237" t="s">
        <v>33</v>
      </c>
      <c r="F241" s="238" t="s">
        <v>218</v>
      </c>
      <c r="G241" s="236"/>
      <c r="H241" s="239">
        <v>246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137</v>
      </c>
      <c r="AU241" s="245" t="s">
        <v>88</v>
      </c>
      <c r="AV241" s="14" t="s">
        <v>88</v>
      </c>
      <c r="AW241" s="14" t="s">
        <v>40</v>
      </c>
      <c r="AX241" s="14" t="s">
        <v>78</v>
      </c>
      <c r="AY241" s="245" t="s">
        <v>126</v>
      </c>
    </row>
    <row r="242" s="15" customFormat="1">
      <c r="A242" s="15"/>
      <c r="B242" s="246"/>
      <c r="C242" s="247"/>
      <c r="D242" s="226" t="s">
        <v>137</v>
      </c>
      <c r="E242" s="248" t="s">
        <v>33</v>
      </c>
      <c r="F242" s="249" t="s">
        <v>149</v>
      </c>
      <c r="G242" s="247"/>
      <c r="H242" s="250">
        <v>1335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6" t="s">
        <v>137</v>
      </c>
      <c r="AU242" s="256" t="s">
        <v>88</v>
      </c>
      <c r="AV242" s="15" t="s">
        <v>133</v>
      </c>
      <c r="AW242" s="15" t="s">
        <v>40</v>
      </c>
      <c r="AX242" s="15" t="s">
        <v>86</v>
      </c>
      <c r="AY242" s="256" t="s">
        <v>126</v>
      </c>
    </row>
    <row r="243" s="2" customFormat="1" ht="24.15" customHeight="1">
      <c r="A243" s="40"/>
      <c r="B243" s="41"/>
      <c r="C243" s="206" t="s">
        <v>227</v>
      </c>
      <c r="D243" s="206" t="s">
        <v>128</v>
      </c>
      <c r="E243" s="207" t="s">
        <v>228</v>
      </c>
      <c r="F243" s="208" t="s">
        <v>229</v>
      </c>
      <c r="G243" s="209" t="s">
        <v>131</v>
      </c>
      <c r="H243" s="210">
        <v>1017</v>
      </c>
      <c r="I243" s="211"/>
      <c r="J243" s="212">
        <f>ROUND(I243*H243,2)</f>
        <v>0</v>
      </c>
      <c r="K243" s="208" t="s">
        <v>132</v>
      </c>
      <c r="L243" s="46"/>
      <c r="M243" s="213" t="s">
        <v>33</v>
      </c>
      <c r="N243" s="214" t="s">
        <v>49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133</v>
      </c>
      <c r="AT243" s="217" t="s">
        <v>128</v>
      </c>
      <c r="AU243" s="217" t="s">
        <v>88</v>
      </c>
      <c r="AY243" s="18" t="s">
        <v>126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86</v>
      </c>
      <c r="BK243" s="218">
        <f>ROUND(I243*H243,2)</f>
        <v>0</v>
      </c>
      <c r="BL243" s="18" t="s">
        <v>133</v>
      </c>
      <c r="BM243" s="217" t="s">
        <v>230</v>
      </c>
    </row>
    <row r="244" s="2" customFormat="1">
      <c r="A244" s="40"/>
      <c r="B244" s="41"/>
      <c r="C244" s="42"/>
      <c r="D244" s="219" t="s">
        <v>135</v>
      </c>
      <c r="E244" s="42"/>
      <c r="F244" s="220" t="s">
        <v>231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135</v>
      </c>
      <c r="AU244" s="18" t="s">
        <v>88</v>
      </c>
    </row>
    <row r="245" s="13" customFormat="1">
      <c r="A245" s="13"/>
      <c r="B245" s="224"/>
      <c r="C245" s="225"/>
      <c r="D245" s="226" t="s">
        <v>137</v>
      </c>
      <c r="E245" s="227" t="s">
        <v>33</v>
      </c>
      <c r="F245" s="228" t="s">
        <v>232</v>
      </c>
      <c r="G245" s="225"/>
      <c r="H245" s="227" t="s">
        <v>33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137</v>
      </c>
      <c r="AU245" s="234" t="s">
        <v>88</v>
      </c>
      <c r="AV245" s="13" t="s">
        <v>86</v>
      </c>
      <c r="AW245" s="13" t="s">
        <v>40</v>
      </c>
      <c r="AX245" s="13" t="s">
        <v>78</v>
      </c>
      <c r="AY245" s="234" t="s">
        <v>126</v>
      </c>
    </row>
    <row r="246" s="14" customFormat="1">
      <c r="A246" s="14"/>
      <c r="B246" s="235"/>
      <c r="C246" s="236"/>
      <c r="D246" s="226" t="s">
        <v>137</v>
      </c>
      <c r="E246" s="237" t="s">
        <v>33</v>
      </c>
      <c r="F246" s="238" t="s">
        <v>233</v>
      </c>
      <c r="G246" s="236"/>
      <c r="H246" s="239">
        <v>510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137</v>
      </c>
      <c r="AU246" s="245" t="s">
        <v>88</v>
      </c>
      <c r="AV246" s="14" t="s">
        <v>88</v>
      </c>
      <c r="AW246" s="14" t="s">
        <v>40</v>
      </c>
      <c r="AX246" s="14" t="s">
        <v>78</v>
      </c>
      <c r="AY246" s="245" t="s">
        <v>126</v>
      </c>
    </row>
    <row r="247" s="13" customFormat="1">
      <c r="A247" s="13"/>
      <c r="B247" s="224"/>
      <c r="C247" s="225"/>
      <c r="D247" s="226" t="s">
        <v>137</v>
      </c>
      <c r="E247" s="227" t="s">
        <v>33</v>
      </c>
      <c r="F247" s="228" t="s">
        <v>234</v>
      </c>
      <c r="G247" s="225"/>
      <c r="H247" s="227" t="s">
        <v>33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137</v>
      </c>
      <c r="AU247" s="234" t="s">
        <v>88</v>
      </c>
      <c r="AV247" s="13" t="s">
        <v>86</v>
      </c>
      <c r="AW247" s="13" t="s">
        <v>40</v>
      </c>
      <c r="AX247" s="13" t="s">
        <v>78</v>
      </c>
      <c r="AY247" s="234" t="s">
        <v>126</v>
      </c>
    </row>
    <row r="248" s="14" customFormat="1">
      <c r="A248" s="14"/>
      <c r="B248" s="235"/>
      <c r="C248" s="236"/>
      <c r="D248" s="226" t="s">
        <v>137</v>
      </c>
      <c r="E248" s="237" t="s">
        <v>33</v>
      </c>
      <c r="F248" s="238" t="s">
        <v>220</v>
      </c>
      <c r="G248" s="236"/>
      <c r="H248" s="239">
        <v>507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137</v>
      </c>
      <c r="AU248" s="245" t="s">
        <v>88</v>
      </c>
      <c r="AV248" s="14" t="s">
        <v>88</v>
      </c>
      <c r="AW248" s="14" t="s">
        <v>40</v>
      </c>
      <c r="AX248" s="14" t="s">
        <v>78</v>
      </c>
      <c r="AY248" s="245" t="s">
        <v>126</v>
      </c>
    </row>
    <row r="249" s="15" customFormat="1">
      <c r="A249" s="15"/>
      <c r="B249" s="246"/>
      <c r="C249" s="247"/>
      <c r="D249" s="226" t="s">
        <v>137</v>
      </c>
      <c r="E249" s="248" t="s">
        <v>33</v>
      </c>
      <c r="F249" s="249" t="s">
        <v>149</v>
      </c>
      <c r="G249" s="247"/>
      <c r="H249" s="250">
        <v>1017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137</v>
      </c>
      <c r="AU249" s="256" t="s">
        <v>88</v>
      </c>
      <c r="AV249" s="15" t="s">
        <v>133</v>
      </c>
      <c r="AW249" s="15" t="s">
        <v>40</v>
      </c>
      <c r="AX249" s="15" t="s">
        <v>86</v>
      </c>
      <c r="AY249" s="256" t="s">
        <v>126</v>
      </c>
    </row>
    <row r="250" s="2" customFormat="1" ht="24.15" customHeight="1">
      <c r="A250" s="40"/>
      <c r="B250" s="41"/>
      <c r="C250" s="206" t="s">
        <v>235</v>
      </c>
      <c r="D250" s="206" t="s">
        <v>128</v>
      </c>
      <c r="E250" s="207" t="s">
        <v>236</v>
      </c>
      <c r="F250" s="208" t="s">
        <v>237</v>
      </c>
      <c r="G250" s="209" t="s">
        <v>131</v>
      </c>
      <c r="H250" s="210">
        <v>280</v>
      </c>
      <c r="I250" s="211"/>
      <c r="J250" s="212">
        <f>ROUND(I250*H250,2)</f>
        <v>0</v>
      </c>
      <c r="K250" s="208" t="s">
        <v>132</v>
      </c>
      <c r="L250" s="46"/>
      <c r="M250" s="213" t="s">
        <v>33</v>
      </c>
      <c r="N250" s="214" t="s">
        <v>49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133</v>
      </c>
      <c r="AT250" s="217" t="s">
        <v>128</v>
      </c>
      <c r="AU250" s="217" t="s">
        <v>88</v>
      </c>
      <c r="AY250" s="18" t="s">
        <v>126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86</v>
      </c>
      <c r="BK250" s="218">
        <f>ROUND(I250*H250,2)</f>
        <v>0</v>
      </c>
      <c r="BL250" s="18" t="s">
        <v>133</v>
      </c>
      <c r="BM250" s="217" t="s">
        <v>238</v>
      </c>
    </row>
    <row r="251" s="2" customFormat="1">
      <c r="A251" s="40"/>
      <c r="B251" s="41"/>
      <c r="C251" s="42"/>
      <c r="D251" s="219" t="s">
        <v>135</v>
      </c>
      <c r="E251" s="42"/>
      <c r="F251" s="220" t="s">
        <v>239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135</v>
      </c>
      <c r="AU251" s="18" t="s">
        <v>88</v>
      </c>
    </row>
    <row r="252" s="13" customFormat="1">
      <c r="A252" s="13"/>
      <c r="B252" s="224"/>
      <c r="C252" s="225"/>
      <c r="D252" s="226" t="s">
        <v>137</v>
      </c>
      <c r="E252" s="227" t="s">
        <v>33</v>
      </c>
      <c r="F252" s="228" t="s">
        <v>240</v>
      </c>
      <c r="G252" s="225"/>
      <c r="H252" s="227" t="s">
        <v>33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137</v>
      </c>
      <c r="AU252" s="234" t="s">
        <v>88</v>
      </c>
      <c r="AV252" s="13" t="s">
        <v>86</v>
      </c>
      <c r="AW252" s="13" t="s">
        <v>40</v>
      </c>
      <c r="AX252" s="13" t="s">
        <v>78</v>
      </c>
      <c r="AY252" s="234" t="s">
        <v>126</v>
      </c>
    </row>
    <row r="253" s="14" customFormat="1">
      <c r="A253" s="14"/>
      <c r="B253" s="235"/>
      <c r="C253" s="236"/>
      <c r="D253" s="226" t="s">
        <v>137</v>
      </c>
      <c r="E253" s="237" t="s">
        <v>33</v>
      </c>
      <c r="F253" s="238" t="s">
        <v>241</v>
      </c>
      <c r="G253" s="236"/>
      <c r="H253" s="239">
        <v>280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137</v>
      </c>
      <c r="AU253" s="245" t="s">
        <v>88</v>
      </c>
      <c r="AV253" s="14" t="s">
        <v>88</v>
      </c>
      <c r="AW253" s="14" t="s">
        <v>40</v>
      </c>
      <c r="AX253" s="14" t="s">
        <v>86</v>
      </c>
      <c r="AY253" s="245" t="s">
        <v>126</v>
      </c>
    </row>
    <row r="254" s="2" customFormat="1" ht="16.5" customHeight="1">
      <c r="A254" s="40"/>
      <c r="B254" s="41"/>
      <c r="C254" s="257" t="s">
        <v>8</v>
      </c>
      <c r="D254" s="257" t="s">
        <v>242</v>
      </c>
      <c r="E254" s="258" t="s">
        <v>243</v>
      </c>
      <c r="F254" s="259" t="s">
        <v>244</v>
      </c>
      <c r="G254" s="260" t="s">
        <v>201</v>
      </c>
      <c r="H254" s="261">
        <v>300.19999999999999</v>
      </c>
      <c r="I254" s="262"/>
      <c r="J254" s="263">
        <f>ROUND(I254*H254,2)</f>
        <v>0</v>
      </c>
      <c r="K254" s="259" t="s">
        <v>132</v>
      </c>
      <c r="L254" s="264"/>
      <c r="M254" s="265" t="s">
        <v>33</v>
      </c>
      <c r="N254" s="266" t="s">
        <v>49</v>
      </c>
      <c r="O254" s="86"/>
      <c r="P254" s="215">
        <f>O254*H254</f>
        <v>0</v>
      </c>
      <c r="Q254" s="215">
        <v>1</v>
      </c>
      <c r="R254" s="215">
        <f>Q254*H254</f>
        <v>300.19999999999999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188</v>
      </c>
      <c r="AT254" s="217" t="s">
        <v>242</v>
      </c>
      <c r="AU254" s="217" t="s">
        <v>88</v>
      </c>
      <c r="AY254" s="18" t="s">
        <v>126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86</v>
      </c>
      <c r="BK254" s="218">
        <f>ROUND(I254*H254,2)</f>
        <v>0</v>
      </c>
      <c r="BL254" s="18" t="s">
        <v>133</v>
      </c>
      <c r="BM254" s="217" t="s">
        <v>245</v>
      </c>
    </row>
    <row r="255" s="13" customFormat="1">
      <c r="A255" s="13"/>
      <c r="B255" s="224"/>
      <c r="C255" s="225"/>
      <c r="D255" s="226" t="s">
        <v>137</v>
      </c>
      <c r="E255" s="227" t="s">
        <v>33</v>
      </c>
      <c r="F255" s="228" t="s">
        <v>204</v>
      </c>
      <c r="G255" s="225"/>
      <c r="H255" s="227" t="s">
        <v>33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137</v>
      </c>
      <c r="AU255" s="234" t="s">
        <v>88</v>
      </c>
      <c r="AV255" s="13" t="s">
        <v>86</v>
      </c>
      <c r="AW255" s="13" t="s">
        <v>40</v>
      </c>
      <c r="AX255" s="13" t="s">
        <v>78</v>
      </c>
      <c r="AY255" s="234" t="s">
        <v>126</v>
      </c>
    </row>
    <row r="256" s="13" customFormat="1">
      <c r="A256" s="13"/>
      <c r="B256" s="224"/>
      <c r="C256" s="225"/>
      <c r="D256" s="226" t="s">
        <v>137</v>
      </c>
      <c r="E256" s="227" t="s">
        <v>33</v>
      </c>
      <c r="F256" s="228" t="s">
        <v>246</v>
      </c>
      <c r="G256" s="225"/>
      <c r="H256" s="227" t="s">
        <v>33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137</v>
      </c>
      <c r="AU256" s="234" t="s">
        <v>88</v>
      </c>
      <c r="AV256" s="13" t="s">
        <v>86</v>
      </c>
      <c r="AW256" s="13" t="s">
        <v>40</v>
      </c>
      <c r="AX256" s="13" t="s">
        <v>78</v>
      </c>
      <c r="AY256" s="234" t="s">
        <v>126</v>
      </c>
    </row>
    <row r="257" s="13" customFormat="1">
      <c r="A257" s="13"/>
      <c r="B257" s="224"/>
      <c r="C257" s="225"/>
      <c r="D257" s="226" t="s">
        <v>137</v>
      </c>
      <c r="E257" s="227" t="s">
        <v>33</v>
      </c>
      <c r="F257" s="228" t="s">
        <v>232</v>
      </c>
      <c r="G257" s="225"/>
      <c r="H257" s="227" t="s">
        <v>33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137</v>
      </c>
      <c r="AU257" s="234" t="s">
        <v>88</v>
      </c>
      <c r="AV257" s="13" t="s">
        <v>86</v>
      </c>
      <c r="AW257" s="13" t="s">
        <v>40</v>
      </c>
      <c r="AX257" s="13" t="s">
        <v>78</v>
      </c>
      <c r="AY257" s="234" t="s">
        <v>126</v>
      </c>
    </row>
    <row r="258" s="14" customFormat="1">
      <c r="A258" s="14"/>
      <c r="B258" s="235"/>
      <c r="C258" s="236"/>
      <c r="D258" s="226" t="s">
        <v>137</v>
      </c>
      <c r="E258" s="237" t="s">
        <v>33</v>
      </c>
      <c r="F258" s="238" t="s">
        <v>247</v>
      </c>
      <c r="G258" s="236"/>
      <c r="H258" s="239">
        <v>102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137</v>
      </c>
      <c r="AU258" s="245" t="s">
        <v>88</v>
      </c>
      <c r="AV258" s="14" t="s">
        <v>88</v>
      </c>
      <c r="AW258" s="14" t="s">
        <v>40</v>
      </c>
      <c r="AX258" s="14" t="s">
        <v>78</v>
      </c>
      <c r="AY258" s="245" t="s">
        <v>126</v>
      </c>
    </row>
    <row r="259" s="13" customFormat="1">
      <c r="A259" s="13"/>
      <c r="B259" s="224"/>
      <c r="C259" s="225"/>
      <c r="D259" s="226" t="s">
        <v>137</v>
      </c>
      <c r="E259" s="227" t="s">
        <v>33</v>
      </c>
      <c r="F259" s="228" t="s">
        <v>248</v>
      </c>
      <c r="G259" s="225"/>
      <c r="H259" s="227" t="s">
        <v>33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137</v>
      </c>
      <c r="AU259" s="234" t="s">
        <v>88</v>
      </c>
      <c r="AV259" s="13" t="s">
        <v>86</v>
      </c>
      <c r="AW259" s="13" t="s">
        <v>40</v>
      </c>
      <c r="AX259" s="13" t="s">
        <v>78</v>
      </c>
      <c r="AY259" s="234" t="s">
        <v>126</v>
      </c>
    </row>
    <row r="260" s="14" customFormat="1">
      <c r="A260" s="14"/>
      <c r="B260" s="235"/>
      <c r="C260" s="236"/>
      <c r="D260" s="226" t="s">
        <v>137</v>
      </c>
      <c r="E260" s="237" t="s">
        <v>33</v>
      </c>
      <c r="F260" s="238" t="s">
        <v>249</v>
      </c>
      <c r="G260" s="236"/>
      <c r="H260" s="239">
        <v>56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137</v>
      </c>
      <c r="AU260" s="245" t="s">
        <v>88</v>
      </c>
      <c r="AV260" s="14" t="s">
        <v>88</v>
      </c>
      <c r="AW260" s="14" t="s">
        <v>40</v>
      </c>
      <c r="AX260" s="14" t="s">
        <v>78</v>
      </c>
      <c r="AY260" s="245" t="s">
        <v>126</v>
      </c>
    </row>
    <row r="261" s="15" customFormat="1">
      <c r="A261" s="15"/>
      <c r="B261" s="246"/>
      <c r="C261" s="247"/>
      <c r="D261" s="226" t="s">
        <v>137</v>
      </c>
      <c r="E261" s="248" t="s">
        <v>33</v>
      </c>
      <c r="F261" s="249" t="s">
        <v>149</v>
      </c>
      <c r="G261" s="247"/>
      <c r="H261" s="250">
        <v>158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6" t="s">
        <v>137</v>
      </c>
      <c r="AU261" s="256" t="s">
        <v>88</v>
      </c>
      <c r="AV261" s="15" t="s">
        <v>133</v>
      </c>
      <c r="AW261" s="15" t="s">
        <v>40</v>
      </c>
      <c r="AX261" s="15" t="s">
        <v>86</v>
      </c>
      <c r="AY261" s="256" t="s">
        <v>126</v>
      </c>
    </row>
    <row r="262" s="14" customFormat="1">
      <c r="A262" s="14"/>
      <c r="B262" s="235"/>
      <c r="C262" s="236"/>
      <c r="D262" s="226" t="s">
        <v>137</v>
      </c>
      <c r="E262" s="236"/>
      <c r="F262" s="238" t="s">
        <v>250</v>
      </c>
      <c r="G262" s="236"/>
      <c r="H262" s="239">
        <v>300.19999999999999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137</v>
      </c>
      <c r="AU262" s="245" t="s">
        <v>88</v>
      </c>
      <c r="AV262" s="14" t="s">
        <v>88</v>
      </c>
      <c r="AW262" s="14" t="s">
        <v>4</v>
      </c>
      <c r="AX262" s="14" t="s">
        <v>86</v>
      </c>
      <c r="AY262" s="245" t="s">
        <v>126</v>
      </c>
    </row>
    <row r="263" s="2" customFormat="1" ht="24.15" customHeight="1">
      <c r="A263" s="40"/>
      <c r="B263" s="41"/>
      <c r="C263" s="206" t="s">
        <v>251</v>
      </c>
      <c r="D263" s="206" t="s">
        <v>128</v>
      </c>
      <c r="E263" s="207" t="s">
        <v>252</v>
      </c>
      <c r="F263" s="208" t="s">
        <v>253</v>
      </c>
      <c r="G263" s="209" t="s">
        <v>131</v>
      </c>
      <c r="H263" s="210">
        <v>890</v>
      </c>
      <c r="I263" s="211"/>
      <c r="J263" s="212">
        <f>ROUND(I263*H263,2)</f>
        <v>0</v>
      </c>
      <c r="K263" s="208" t="s">
        <v>132</v>
      </c>
      <c r="L263" s="46"/>
      <c r="M263" s="213" t="s">
        <v>33</v>
      </c>
      <c r="N263" s="214" t="s">
        <v>49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133</v>
      </c>
      <c r="AT263" s="217" t="s">
        <v>128</v>
      </c>
      <c r="AU263" s="217" t="s">
        <v>88</v>
      </c>
      <c r="AY263" s="18" t="s">
        <v>126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86</v>
      </c>
      <c r="BK263" s="218">
        <f>ROUND(I263*H263,2)</f>
        <v>0</v>
      </c>
      <c r="BL263" s="18" t="s">
        <v>133</v>
      </c>
      <c r="BM263" s="217" t="s">
        <v>254</v>
      </c>
    </row>
    <row r="264" s="2" customFormat="1">
      <c r="A264" s="40"/>
      <c r="B264" s="41"/>
      <c r="C264" s="42"/>
      <c r="D264" s="219" t="s">
        <v>135</v>
      </c>
      <c r="E264" s="42"/>
      <c r="F264" s="220" t="s">
        <v>255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135</v>
      </c>
      <c r="AU264" s="18" t="s">
        <v>88</v>
      </c>
    </row>
    <row r="265" s="13" customFormat="1">
      <c r="A265" s="13"/>
      <c r="B265" s="224"/>
      <c r="C265" s="225"/>
      <c r="D265" s="226" t="s">
        <v>137</v>
      </c>
      <c r="E265" s="227" t="s">
        <v>33</v>
      </c>
      <c r="F265" s="228" t="s">
        <v>256</v>
      </c>
      <c r="G265" s="225"/>
      <c r="H265" s="227" t="s">
        <v>33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137</v>
      </c>
      <c r="AU265" s="234" t="s">
        <v>88</v>
      </c>
      <c r="AV265" s="13" t="s">
        <v>86</v>
      </c>
      <c r="AW265" s="13" t="s">
        <v>40</v>
      </c>
      <c r="AX265" s="13" t="s">
        <v>78</v>
      </c>
      <c r="AY265" s="234" t="s">
        <v>126</v>
      </c>
    </row>
    <row r="266" s="13" customFormat="1">
      <c r="A266" s="13"/>
      <c r="B266" s="224"/>
      <c r="C266" s="225"/>
      <c r="D266" s="226" t="s">
        <v>137</v>
      </c>
      <c r="E266" s="227" t="s">
        <v>33</v>
      </c>
      <c r="F266" s="228" t="s">
        <v>232</v>
      </c>
      <c r="G266" s="225"/>
      <c r="H266" s="227" t="s">
        <v>33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137</v>
      </c>
      <c r="AU266" s="234" t="s">
        <v>88</v>
      </c>
      <c r="AV266" s="13" t="s">
        <v>86</v>
      </c>
      <c r="AW266" s="13" t="s">
        <v>40</v>
      </c>
      <c r="AX266" s="13" t="s">
        <v>78</v>
      </c>
      <c r="AY266" s="234" t="s">
        <v>126</v>
      </c>
    </row>
    <row r="267" s="14" customFormat="1">
      <c r="A267" s="14"/>
      <c r="B267" s="235"/>
      <c r="C267" s="236"/>
      <c r="D267" s="226" t="s">
        <v>137</v>
      </c>
      <c r="E267" s="237" t="s">
        <v>33</v>
      </c>
      <c r="F267" s="238" t="s">
        <v>233</v>
      </c>
      <c r="G267" s="236"/>
      <c r="H267" s="239">
        <v>510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137</v>
      </c>
      <c r="AU267" s="245" t="s">
        <v>88</v>
      </c>
      <c r="AV267" s="14" t="s">
        <v>88</v>
      </c>
      <c r="AW267" s="14" t="s">
        <v>40</v>
      </c>
      <c r="AX267" s="14" t="s">
        <v>78</v>
      </c>
      <c r="AY267" s="245" t="s">
        <v>126</v>
      </c>
    </row>
    <row r="268" s="13" customFormat="1">
      <c r="A268" s="13"/>
      <c r="B268" s="224"/>
      <c r="C268" s="225"/>
      <c r="D268" s="226" t="s">
        <v>137</v>
      </c>
      <c r="E268" s="227" t="s">
        <v>33</v>
      </c>
      <c r="F268" s="228" t="s">
        <v>257</v>
      </c>
      <c r="G268" s="225"/>
      <c r="H268" s="227" t="s">
        <v>33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137</v>
      </c>
      <c r="AU268" s="234" t="s">
        <v>88</v>
      </c>
      <c r="AV268" s="13" t="s">
        <v>86</v>
      </c>
      <c r="AW268" s="13" t="s">
        <v>40</v>
      </c>
      <c r="AX268" s="13" t="s">
        <v>78</v>
      </c>
      <c r="AY268" s="234" t="s">
        <v>126</v>
      </c>
    </row>
    <row r="269" s="14" customFormat="1">
      <c r="A269" s="14"/>
      <c r="B269" s="235"/>
      <c r="C269" s="236"/>
      <c r="D269" s="226" t="s">
        <v>137</v>
      </c>
      <c r="E269" s="237" t="s">
        <v>33</v>
      </c>
      <c r="F269" s="238" t="s">
        <v>241</v>
      </c>
      <c r="G269" s="236"/>
      <c r="H269" s="239">
        <v>280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137</v>
      </c>
      <c r="AU269" s="245" t="s">
        <v>88</v>
      </c>
      <c r="AV269" s="14" t="s">
        <v>88</v>
      </c>
      <c r="AW269" s="14" t="s">
        <v>40</v>
      </c>
      <c r="AX269" s="14" t="s">
        <v>78</v>
      </c>
      <c r="AY269" s="245" t="s">
        <v>126</v>
      </c>
    </row>
    <row r="270" s="13" customFormat="1">
      <c r="A270" s="13"/>
      <c r="B270" s="224"/>
      <c r="C270" s="225"/>
      <c r="D270" s="226" t="s">
        <v>137</v>
      </c>
      <c r="E270" s="227" t="s">
        <v>33</v>
      </c>
      <c r="F270" s="228" t="s">
        <v>258</v>
      </c>
      <c r="G270" s="225"/>
      <c r="H270" s="227" t="s">
        <v>33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137</v>
      </c>
      <c r="AU270" s="234" t="s">
        <v>88</v>
      </c>
      <c r="AV270" s="13" t="s">
        <v>86</v>
      </c>
      <c r="AW270" s="13" t="s">
        <v>40</v>
      </c>
      <c r="AX270" s="13" t="s">
        <v>78</v>
      </c>
      <c r="AY270" s="234" t="s">
        <v>126</v>
      </c>
    </row>
    <row r="271" s="14" customFormat="1">
      <c r="A271" s="14"/>
      <c r="B271" s="235"/>
      <c r="C271" s="236"/>
      <c r="D271" s="226" t="s">
        <v>137</v>
      </c>
      <c r="E271" s="237" t="s">
        <v>33</v>
      </c>
      <c r="F271" s="238" t="s">
        <v>259</v>
      </c>
      <c r="G271" s="236"/>
      <c r="H271" s="239">
        <v>100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137</v>
      </c>
      <c r="AU271" s="245" t="s">
        <v>88</v>
      </c>
      <c r="AV271" s="14" t="s">
        <v>88</v>
      </c>
      <c r="AW271" s="14" t="s">
        <v>40</v>
      </c>
      <c r="AX271" s="14" t="s">
        <v>78</v>
      </c>
      <c r="AY271" s="245" t="s">
        <v>126</v>
      </c>
    </row>
    <row r="272" s="15" customFormat="1">
      <c r="A272" s="15"/>
      <c r="B272" s="246"/>
      <c r="C272" s="247"/>
      <c r="D272" s="226" t="s">
        <v>137</v>
      </c>
      <c r="E272" s="248" t="s">
        <v>33</v>
      </c>
      <c r="F272" s="249" t="s">
        <v>260</v>
      </c>
      <c r="G272" s="247"/>
      <c r="H272" s="250">
        <v>890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6" t="s">
        <v>137</v>
      </c>
      <c r="AU272" s="256" t="s">
        <v>88</v>
      </c>
      <c r="AV272" s="15" t="s">
        <v>133</v>
      </c>
      <c r="AW272" s="15" t="s">
        <v>40</v>
      </c>
      <c r="AX272" s="15" t="s">
        <v>86</v>
      </c>
      <c r="AY272" s="256" t="s">
        <v>126</v>
      </c>
    </row>
    <row r="273" s="2" customFormat="1" ht="16.5" customHeight="1">
      <c r="A273" s="40"/>
      <c r="B273" s="41"/>
      <c r="C273" s="257" t="s">
        <v>261</v>
      </c>
      <c r="D273" s="257" t="s">
        <v>242</v>
      </c>
      <c r="E273" s="258" t="s">
        <v>262</v>
      </c>
      <c r="F273" s="259" t="s">
        <v>263</v>
      </c>
      <c r="G273" s="260" t="s">
        <v>264</v>
      </c>
      <c r="H273" s="261">
        <v>17.800000000000001</v>
      </c>
      <c r="I273" s="262"/>
      <c r="J273" s="263">
        <f>ROUND(I273*H273,2)</f>
        <v>0</v>
      </c>
      <c r="K273" s="259" t="s">
        <v>132</v>
      </c>
      <c r="L273" s="264"/>
      <c r="M273" s="265" t="s">
        <v>33</v>
      </c>
      <c r="N273" s="266" t="s">
        <v>49</v>
      </c>
      <c r="O273" s="86"/>
      <c r="P273" s="215">
        <f>O273*H273</f>
        <v>0</v>
      </c>
      <c r="Q273" s="215">
        <v>0.001</v>
      </c>
      <c r="R273" s="215">
        <f>Q273*H273</f>
        <v>0.0178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188</v>
      </c>
      <c r="AT273" s="217" t="s">
        <v>242</v>
      </c>
      <c r="AU273" s="217" t="s">
        <v>88</v>
      </c>
      <c r="AY273" s="18" t="s">
        <v>126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8" t="s">
        <v>86</v>
      </c>
      <c r="BK273" s="218">
        <f>ROUND(I273*H273,2)</f>
        <v>0</v>
      </c>
      <c r="BL273" s="18" t="s">
        <v>133</v>
      </c>
      <c r="BM273" s="217" t="s">
        <v>265</v>
      </c>
    </row>
    <row r="274" s="13" customFormat="1">
      <c r="A274" s="13"/>
      <c r="B274" s="224"/>
      <c r="C274" s="225"/>
      <c r="D274" s="226" t="s">
        <v>137</v>
      </c>
      <c r="E274" s="227" t="s">
        <v>33</v>
      </c>
      <c r="F274" s="228" t="s">
        <v>266</v>
      </c>
      <c r="G274" s="225"/>
      <c r="H274" s="227" t="s">
        <v>33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137</v>
      </c>
      <c r="AU274" s="234" t="s">
        <v>88</v>
      </c>
      <c r="AV274" s="13" t="s">
        <v>86</v>
      </c>
      <c r="AW274" s="13" t="s">
        <v>40</v>
      </c>
      <c r="AX274" s="13" t="s">
        <v>78</v>
      </c>
      <c r="AY274" s="234" t="s">
        <v>126</v>
      </c>
    </row>
    <row r="275" s="13" customFormat="1">
      <c r="A275" s="13"/>
      <c r="B275" s="224"/>
      <c r="C275" s="225"/>
      <c r="D275" s="226" t="s">
        <v>137</v>
      </c>
      <c r="E275" s="227" t="s">
        <v>33</v>
      </c>
      <c r="F275" s="228" t="s">
        <v>256</v>
      </c>
      <c r="G275" s="225"/>
      <c r="H275" s="227" t="s">
        <v>33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137</v>
      </c>
      <c r="AU275" s="234" t="s">
        <v>88</v>
      </c>
      <c r="AV275" s="13" t="s">
        <v>86</v>
      </c>
      <c r="AW275" s="13" t="s">
        <v>40</v>
      </c>
      <c r="AX275" s="13" t="s">
        <v>78</v>
      </c>
      <c r="AY275" s="234" t="s">
        <v>126</v>
      </c>
    </row>
    <row r="276" s="13" customFormat="1">
      <c r="A276" s="13"/>
      <c r="B276" s="224"/>
      <c r="C276" s="225"/>
      <c r="D276" s="226" t="s">
        <v>137</v>
      </c>
      <c r="E276" s="227" t="s">
        <v>33</v>
      </c>
      <c r="F276" s="228" t="s">
        <v>232</v>
      </c>
      <c r="G276" s="225"/>
      <c r="H276" s="227" t="s">
        <v>33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137</v>
      </c>
      <c r="AU276" s="234" t="s">
        <v>88</v>
      </c>
      <c r="AV276" s="13" t="s">
        <v>86</v>
      </c>
      <c r="AW276" s="13" t="s">
        <v>40</v>
      </c>
      <c r="AX276" s="13" t="s">
        <v>78</v>
      </c>
      <c r="AY276" s="234" t="s">
        <v>126</v>
      </c>
    </row>
    <row r="277" s="14" customFormat="1">
      <c r="A277" s="14"/>
      <c r="B277" s="235"/>
      <c r="C277" s="236"/>
      <c r="D277" s="226" t="s">
        <v>137</v>
      </c>
      <c r="E277" s="237" t="s">
        <v>33</v>
      </c>
      <c r="F277" s="238" t="s">
        <v>233</v>
      </c>
      <c r="G277" s="236"/>
      <c r="H277" s="239">
        <v>510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137</v>
      </c>
      <c r="AU277" s="245" t="s">
        <v>88</v>
      </c>
      <c r="AV277" s="14" t="s">
        <v>88</v>
      </c>
      <c r="AW277" s="14" t="s">
        <v>40</v>
      </c>
      <c r="AX277" s="14" t="s">
        <v>78</v>
      </c>
      <c r="AY277" s="245" t="s">
        <v>126</v>
      </c>
    </row>
    <row r="278" s="13" customFormat="1">
      <c r="A278" s="13"/>
      <c r="B278" s="224"/>
      <c r="C278" s="225"/>
      <c r="D278" s="226" t="s">
        <v>137</v>
      </c>
      <c r="E278" s="227" t="s">
        <v>33</v>
      </c>
      <c r="F278" s="228" t="s">
        <v>257</v>
      </c>
      <c r="G278" s="225"/>
      <c r="H278" s="227" t="s">
        <v>33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137</v>
      </c>
      <c r="AU278" s="234" t="s">
        <v>88</v>
      </c>
      <c r="AV278" s="13" t="s">
        <v>86</v>
      </c>
      <c r="AW278" s="13" t="s">
        <v>40</v>
      </c>
      <c r="AX278" s="13" t="s">
        <v>78</v>
      </c>
      <c r="AY278" s="234" t="s">
        <v>126</v>
      </c>
    </row>
    <row r="279" s="14" customFormat="1">
      <c r="A279" s="14"/>
      <c r="B279" s="235"/>
      <c r="C279" s="236"/>
      <c r="D279" s="226" t="s">
        <v>137</v>
      </c>
      <c r="E279" s="237" t="s">
        <v>33</v>
      </c>
      <c r="F279" s="238" t="s">
        <v>241</v>
      </c>
      <c r="G279" s="236"/>
      <c r="H279" s="239">
        <v>280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137</v>
      </c>
      <c r="AU279" s="245" t="s">
        <v>88</v>
      </c>
      <c r="AV279" s="14" t="s">
        <v>88</v>
      </c>
      <c r="AW279" s="14" t="s">
        <v>40</v>
      </c>
      <c r="AX279" s="14" t="s">
        <v>78</v>
      </c>
      <c r="AY279" s="245" t="s">
        <v>126</v>
      </c>
    </row>
    <row r="280" s="13" customFormat="1">
      <c r="A280" s="13"/>
      <c r="B280" s="224"/>
      <c r="C280" s="225"/>
      <c r="D280" s="226" t="s">
        <v>137</v>
      </c>
      <c r="E280" s="227" t="s">
        <v>33</v>
      </c>
      <c r="F280" s="228" t="s">
        <v>258</v>
      </c>
      <c r="G280" s="225"/>
      <c r="H280" s="227" t="s">
        <v>33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137</v>
      </c>
      <c r="AU280" s="234" t="s">
        <v>88</v>
      </c>
      <c r="AV280" s="13" t="s">
        <v>86</v>
      </c>
      <c r="AW280" s="13" t="s">
        <v>40</v>
      </c>
      <c r="AX280" s="13" t="s">
        <v>78</v>
      </c>
      <c r="AY280" s="234" t="s">
        <v>126</v>
      </c>
    </row>
    <row r="281" s="14" customFormat="1">
      <c r="A281" s="14"/>
      <c r="B281" s="235"/>
      <c r="C281" s="236"/>
      <c r="D281" s="226" t="s">
        <v>137</v>
      </c>
      <c r="E281" s="237" t="s">
        <v>33</v>
      </c>
      <c r="F281" s="238" t="s">
        <v>259</v>
      </c>
      <c r="G281" s="236"/>
      <c r="H281" s="239">
        <v>100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137</v>
      </c>
      <c r="AU281" s="245" t="s">
        <v>88</v>
      </c>
      <c r="AV281" s="14" t="s">
        <v>88</v>
      </c>
      <c r="AW281" s="14" t="s">
        <v>40</v>
      </c>
      <c r="AX281" s="14" t="s">
        <v>78</v>
      </c>
      <c r="AY281" s="245" t="s">
        <v>126</v>
      </c>
    </row>
    <row r="282" s="15" customFormat="1">
      <c r="A282" s="15"/>
      <c r="B282" s="246"/>
      <c r="C282" s="247"/>
      <c r="D282" s="226" t="s">
        <v>137</v>
      </c>
      <c r="E282" s="248" t="s">
        <v>33</v>
      </c>
      <c r="F282" s="249" t="s">
        <v>260</v>
      </c>
      <c r="G282" s="247"/>
      <c r="H282" s="250">
        <v>890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6" t="s">
        <v>137</v>
      </c>
      <c r="AU282" s="256" t="s">
        <v>88</v>
      </c>
      <c r="AV282" s="15" t="s">
        <v>133</v>
      </c>
      <c r="AW282" s="15" t="s">
        <v>40</v>
      </c>
      <c r="AX282" s="15" t="s">
        <v>86</v>
      </c>
      <c r="AY282" s="256" t="s">
        <v>126</v>
      </c>
    </row>
    <row r="283" s="14" customFormat="1">
      <c r="A283" s="14"/>
      <c r="B283" s="235"/>
      <c r="C283" s="236"/>
      <c r="D283" s="226" t="s">
        <v>137</v>
      </c>
      <c r="E283" s="236"/>
      <c r="F283" s="238" t="s">
        <v>267</v>
      </c>
      <c r="G283" s="236"/>
      <c r="H283" s="239">
        <v>17.800000000000001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137</v>
      </c>
      <c r="AU283" s="245" t="s">
        <v>88</v>
      </c>
      <c r="AV283" s="14" t="s">
        <v>88</v>
      </c>
      <c r="AW283" s="14" t="s">
        <v>4</v>
      </c>
      <c r="AX283" s="14" t="s">
        <v>86</v>
      </c>
      <c r="AY283" s="245" t="s">
        <v>126</v>
      </c>
    </row>
    <row r="284" s="2" customFormat="1" ht="16.5" customHeight="1">
      <c r="A284" s="40"/>
      <c r="B284" s="41"/>
      <c r="C284" s="206" t="s">
        <v>268</v>
      </c>
      <c r="D284" s="206" t="s">
        <v>128</v>
      </c>
      <c r="E284" s="207" t="s">
        <v>269</v>
      </c>
      <c r="F284" s="208" t="s">
        <v>270</v>
      </c>
      <c r="G284" s="209" t="s">
        <v>131</v>
      </c>
      <c r="H284" s="210">
        <v>890</v>
      </c>
      <c r="I284" s="211"/>
      <c r="J284" s="212">
        <f>ROUND(I284*H284,2)</f>
        <v>0</v>
      </c>
      <c r="K284" s="208" t="s">
        <v>33</v>
      </c>
      <c r="L284" s="46"/>
      <c r="M284" s="213" t="s">
        <v>33</v>
      </c>
      <c r="N284" s="214" t="s">
        <v>49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133</v>
      </c>
      <c r="AT284" s="217" t="s">
        <v>128</v>
      </c>
      <c r="AU284" s="217" t="s">
        <v>88</v>
      </c>
      <c r="AY284" s="18" t="s">
        <v>126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8" t="s">
        <v>86</v>
      </c>
      <c r="BK284" s="218">
        <f>ROUND(I284*H284,2)</f>
        <v>0</v>
      </c>
      <c r="BL284" s="18" t="s">
        <v>133</v>
      </c>
      <c r="BM284" s="217" t="s">
        <v>271</v>
      </c>
    </row>
    <row r="285" s="13" customFormat="1">
      <c r="A285" s="13"/>
      <c r="B285" s="224"/>
      <c r="C285" s="225"/>
      <c r="D285" s="226" t="s">
        <v>137</v>
      </c>
      <c r="E285" s="227" t="s">
        <v>33</v>
      </c>
      <c r="F285" s="228" t="s">
        <v>272</v>
      </c>
      <c r="G285" s="225"/>
      <c r="H285" s="227" t="s">
        <v>33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137</v>
      </c>
      <c r="AU285" s="234" t="s">
        <v>88</v>
      </c>
      <c r="AV285" s="13" t="s">
        <v>86</v>
      </c>
      <c r="AW285" s="13" t="s">
        <v>40</v>
      </c>
      <c r="AX285" s="13" t="s">
        <v>78</v>
      </c>
      <c r="AY285" s="234" t="s">
        <v>126</v>
      </c>
    </row>
    <row r="286" s="13" customFormat="1">
      <c r="A286" s="13"/>
      <c r="B286" s="224"/>
      <c r="C286" s="225"/>
      <c r="D286" s="226" t="s">
        <v>137</v>
      </c>
      <c r="E286" s="227" t="s">
        <v>33</v>
      </c>
      <c r="F286" s="228" t="s">
        <v>256</v>
      </c>
      <c r="G286" s="225"/>
      <c r="H286" s="227" t="s">
        <v>33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137</v>
      </c>
      <c r="AU286" s="234" t="s">
        <v>88</v>
      </c>
      <c r="AV286" s="13" t="s">
        <v>86</v>
      </c>
      <c r="AW286" s="13" t="s">
        <v>40</v>
      </c>
      <c r="AX286" s="13" t="s">
        <v>78</v>
      </c>
      <c r="AY286" s="234" t="s">
        <v>126</v>
      </c>
    </row>
    <row r="287" s="13" customFormat="1">
      <c r="A287" s="13"/>
      <c r="B287" s="224"/>
      <c r="C287" s="225"/>
      <c r="D287" s="226" t="s">
        <v>137</v>
      </c>
      <c r="E287" s="227" t="s">
        <v>33</v>
      </c>
      <c r="F287" s="228" t="s">
        <v>232</v>
      </c>
      <c r="G287" s="225"/>
      <c r="H287" s="227" t="s">
        <v>33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137</v>
      </c>
      <c r="AU287" s="234" t="s">
        <v>88</v>
      </c>
      <c r="AV287" s="13" t="s">
        <v>86</v>
      </c>
      <c r="AW287" s="13" t="s">
        <v>40</v>
      </c>
      <c r="AX287" s="13" t="s">
        <v>78</v>
      </c>
      <c r="AY287" s="234" t="s">
        <v>126</v>
      </c>
    </row>
    <row r="288" s="14" customFormat="1">
      <c r="A288" s="14"/>
      <c r="B288" s="235"/>
      <c r="C288" s="236"/>
      <c r="D288" s="226" t="s">
        <v>137</v>
      </c>
      <c r="E288" s="237" t="s">
        <v>33</v>
      </c>
      <c r="F288" s="238" t="s">
        <v>233</v>
      </c>
      <c r="G288" s="236"/>
      <c r="H288" s="239">
        <v>510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137</v>
      </c>
      <c r="AU288" s="245" t="s">
        <v>88</v>
      </c>
      <c r="AV288" s="14" t="s">
        <v>88</v>
      </c>
      <c r="AW288" s="14" t="s">
        <v>40</v>
      </c>
      <c r="AX288" s="14" t="s">
        <v>78</v>
      </c>
      <c r="AY288" s="245" t="s">
        <v>126</v>
      </c>
    </row>
    <row r="289" s="13" customFormat="1">
      <c r="A289" s="13"/>
      <c r="B289" s="224"/>
      <c r="C289" s="225"/>
      <c r="D289" s="226" t="s">
        <v>137</v>
      </c>
      <c r="E289" s="227" t="s">
        <v>33</v>
      </c>
      <c r="F289" s="228" t="s">
        <v>257</v>
      </c>
      <c r="G289" s="225"/>
      <c r="H289" s="227" t="s">
        <v>33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137</v>
      </c>
      <c r="AU289" s="234" t="s">
        <v>88</v>
      </c>
      <c r="AV289" s="13" t="s">
        <v>86</v>
      </c>
      <c r="AW289" s="13" t="s">
        <v>40</v>
      </c>
      <c r="AX289" s="13" t="s">
        <v>78</v>
      </c>
      <c r="AY289" s="234" t="s">
        <v>126</v>
      </c>
    </row>
    <row r="290" s="14" customFormat="1">
      <c r="A290" s="14"/>
      <c r="B290" s="235"/>
      <c r="C290" s="236"/>
      <c r="D290" s="226" t="s">
        <v>137</v>
      </c>
      <c r="E290" s="237" t="s">
        <v>33</v>
      </c>
      <c r="F290" s="238" t="s">
        <v>241</v>
      </c>
      <c r="G290" s="236"/>
      <c r="H290" s="239">
        <v>280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137</v>
      </c>
      <c r="AU290" s="245" t="s">
        <v>88</v>
      </c>
      <c r="AV290" s="14" t="s">
        <v>88</v>
      </c>
      <c r="AW290" s="14" t="s">
        <v>40</v>
      </c>
      <c r="AX290" s="14" t="s">
        <v>78</v>
      </c>
      <c r="AY290" s="245" t="s">
        <v>126</v>
      </c>
    </row>
    <row r="291" s="13" customFormat="1">
      <c r="A291" s="13"/>
      <c r="B291" s="224"/>
      <c r="C291" s="225"/>
      <c r="D291" s="226" t="s">
        <v>137</v>
      </c>
      <c r="E291" s="227" t="s">
        <v>33</v>
      </c>
      <c r="F291" s="228" t="s">
        <v>258</v>
      </c>
      <c r="G291" s="225"/>
      <c r="H291" s="227" t="s">
        <v>33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137</v>
      </c>
      <c r="AU291" s="234" t="s">
        <v>88</v>
      </c>
      <c r="AV291" s="13" t="s">
        <v>86</v>
      </c>
      <c r="AW291" s="13" t="s">
        <v>40</v>
      </c>
      <c r="AX291" s="13" t="s">
        <v>78</v>
      </c>
      <c r="AY291" s="234" t="s">
        <v>126</v>
      </c>
    </row>
    <row r="292" s="14" customFormat="1">
      <c r="A292" s="14"/>
      <c r="B292" s="235"/>
      <c r="C292" s="236"/>
      <c r="D292" s="226" t="s">
        <v>137</v>
      </c>
      <c r="E292" s="237" t="s">
        <v>33</v>
      </c>
      <c r="F292" s="238" t="s">
        <v>259</v>
      </c>
      <c r="G292" s="236"/>
      <c r="H292" s="239">
        <v>100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137</v>
      </c>
      <c r="AU292" s="245" t="s">
        <v>88</v>
      </c>
      <c r="AV292" s="14" t="s">
        <v>88</v>
      </c>
      <c r="AW292" s="14" t="s">
        <v>40</v>
      </c>
      <c r="AX292" s="14" t="s">
        <v>78</v>
      </c>
      <c r="AY292" s="245" t="s">
        <v>126</v>
      </c>
    </row>
    <row r="293" s="15" customFormat="1">
      <c r="A293" s="15"/>
      <c r="B293" s="246"/>
      <c r="C293" s="247"/>
      <c r="D293" s="226" t="s">
        <v>137</v>
      </c>
      <c r="E293" s="248" t="s">
        <v>33</v>
      </c>
      <c r="F293" s="249" t="s">
        <v>260</v>
      </c>
      <c r="G293" s="247"/>
      <c r="H293" s="250">
        <v>890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6" t="s">
        <v>137</v>
      </c>
      <c r="AU293" s="256" t="s">
        <v>88</v>
      </c>
      <c r="AV293" s="15" t="s">
        <v>133</v>
      </c>
      <c r="AW293" s="15" t="s">
        <v>40</v>
      </c>
      <c r="AX293" s="15" t="s">
        <v>86</v>
      </c>
      <c r="AY293" s="256" t="s">
        <v>126</v>
      </c>
    </row>
    <row r="294" s="2" customFormat="1" ht="16.5" customHeight="1">
      <c r="A294" s="40"/>
      <c r="B294" s="41"/>
      <c r="C294" s="206" t="s">
        <v>273</v>
      </c>
      <c r="D294" s="206" t="s">
        <v>128</v>
      </c>
      <c r="E294" s="207" t="s">
        <v>274</v>
      </c>
      <c r="F294" s="208" t="s">
        <v>275</v>
      </c>
      <c r="G294" s="209" t="s">
        <v>131</v>
      </c>
      <c r="H294" s="210">
        <v>890</v>
      </c>
      <c r="I294" s="211"/>
      <c r="J294" s="212">
        <f>ROUND(I294*H294,2)</f>
        <v>0</v>
      </c>
      <c r="K294" s="208" t="s">
        <v>33</v>
      </c>
      <c r="L294" s="46"/>
      <c r="M294" s="213" t="s">
        <v>33</v>
      </c>
      <c r="N294" s="214" t="s">
        <v>49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133</v>
      </c>
      <c r="AT294" s="217" t="s">
        <v>128</v>
      </c>
      <c r="AU294" s="217" t="s">
        <v>88</v>
      </c>
      <c r="AY294" s="18" t="s">
        <v>126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86</v>
      </c>
      <c r="BK294" s="218">
        <f>ROUND(I294*H294,2)</f>
        <v>0</v>
      </c>
      <c r="BL294" s="18" t="s">
        <v>133</v>
      </c>
      <c r="BM294" s="217" t="s">
        <v>276</v>
      </c>
    </row>
    <row r="295" s="13" customFormat="1">
      <c r="A295" s="13"/>
      <c r="B295" s="224"/>
      <c r="C295" s="225"/>
      <c r="D295" s="226" t="s">
        <v>137</v>
      </c>
      <c r="E295" s="227" t="s">
        <v>33</v>
      </c>
      <c r="F295" s="228" t="s">
        <v>272</v>
      </c>
      <c r="G295" s="225"/>
      <c r="H295" s="227" t="s">
        <v>33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137</v>
      </c>
      <c r="AU295" s="234" t="s">
        <v>88</v>
      </c>
      <c r="AV295" s="13" t="s">
        <v>86</v>
      </c>
      <c r="AW295" s="13" t="s">
        <v>40</v>
      </c>
      <c r="AX295" s="13" t="s">
        <v>78</v>
      </c>
      <c r="AY295" s="234" t="s">
        <v>126</v>
      </c>
    </row>
    <row r="296" s="13" customFormat="1">
      <c r="A296" s="13"/>
      <c r="B296" s="224"/>
      <c r="C296" s="225"/>
      <c r="D296" s="226" t="s">
        <v>137</v>
      </c>
      <c r="E296" s="227" t="s">
        <v>33</v>
      </c>
      <c r="F296" s="228" t="s">
        <v>256</v>
      </c>
      <c r="G296" s="225"/>
      <c r="H296" s="227" t="s">
        <v>33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137</v>
      </c>
      <c r="AU296" s="234" t="s">
        <v>88</v>
      </c>
      <c r="AV296" s="13" t="s">
        <v>86</v>
      </c>
      <c r="AW296" s="13" t="s">
        <v>40</v>
      </c>
      <c r="AX296" s="13" t="s">
        <v>78</v>
      </c>
      <c r="AY296" s="234" t="s">
        <v>126</v>
      </c>
    </row>
    <row r="297" s="13" customFormat="1">
      <c r="A297" s="13"/>
      <c r="B297" s="224"/>
      <c r="C297" s="225"/>
      <c r="D297" s="226" t="s">
        <v>137</v>
      </c>
      <c r="E297" s="227" t="s">
        <v>33</v>
      </c>
      <c r="F297" s="228" t="s">
        <v>232</v>
      </c>
      <c r="G297" s="225"/>
      <c r="H297" s="227" t="s">
        <v>33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137</v>
      </c>
      <c r="AU297" s="234" t="s">
        <v>88</v>
      </c>
      <c r="AV297" s="13" t="s">
        <v>86</v>
      </c>
      <c r="AW297" s="13" t="s">
        <v>40</v>
      </c>
      <c r="AX297" s="13" t="s">
        <v>78</v>
      </c>
      <c r="AY297" s="234" t="s">
        <v>126</v>
      </c>
    </row>
    <row r="298" s="14" customFormat="1">
      <c r="A298" s="14"/>
      <c r="B298" s="235"/>
      <c r="C298" s="236"/>
      <c r="D298" s="226" t="s">
        <v>137</v>
      </c>
      <c r="E298" s="237" t="s">
        <v>33</v>
      </c>
      <c r="F298" s="238" t="s">
        <v>233</v>
      </c>
      <c r="G298" s="236"/>
      <c r="H298" s="239">
        <v>510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137</v>
      </c>
      <c r="AU298" s="245" t="s">
        <v>88</v>
      </c>
      <c r="AV298" s="14" t="s">
        <v>88</v>
      </c>
      <c r="AW298" s="14" t="s">
        <v>40</v>
      </c>
      <c r="AX298" s="14" t="s">
        <v>78</v>
      </c>
      <c r="AY298" s="245" t="s">
        <v>126</v>
      </c>
    </row>
    <row r="299" s="13" customFormat="1">
      <c r="A299" s="13"/>
      <c r="B299" s="224"/>
      <c r="C299" s="225"/>
      <c r="D299" s="226" t="s">
        <v>137</v>
      </c>
      <c r="E299" s="227" t="s">
        <v>33</v>
      </c>
      <c r="F299" s="228" t="s">
        <v>257</v>
      </c>
      <c r="G299" s="225"/>
      <c r="H299" s="227" t="s">
        <v>33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137</v>
      </c>
      <c r="AU299" s="234" t="s">
        <v>88</v>
      </c>
      <c r="AV299" s="13" t="s">
        <v>86</v>
      </c>
      <c r="AW299" s="13" t="s">
        <v>40</v>
      </c>
      <c r="AX299" s="13" t="s">
        <v>78</v>
      </c>
      <c r="AY299" s="234" t="s">
        <v>126</v>
      </c>
    </row>
    <row r="300" s="14" customFormat="1">
      <c r="A300" s="14"/>
      <c r="B300" s="235"/>
      <c r="C300" s="236"/>
      <c r="D300" s="226" t="s">
        <v>137</v>
      </c>
      <c r="E300" s="237" t="s">
        <v>33</v>
      </c>
      <c r="F300" s="238" t="s">
        <v>241</v>
      </c>
      <c r="G300" s="236"/>
      <c r="H300" s="239">
        <v>280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137</v>
      </c>
      <c r="AU300" s="245" t="s">
        <v>88</v>
      </c>
      <c r="AV300" s="14" t="s">
        <v>88</v>
      </c>
      <c r="AW300" s="14" t="s">
        <v>40</v>
      </c>
      <c r="AX300" s="14" t="s">
        <v>78</v>
      </c>
      <c r="AY300" s="245" t="s">
        <v>126</v>
      </c>
    </row>
    <row r="301" s="13" customFormat="1">
      <c r="A301" s="13"/>
      <c r="B301" s="224"/>
      <c r="C301" s="225"/>
      <c r="D301" s="226" t="s">
        <v>137</v>
      </c>
      <c r="E301" s="227" t="s">
        <v>33</v>
      </c>
      <c r="F301" s="228" t="s">
        <v>258</v>
      </c>
      <c r="G301" s="225"/>
      <c r="H301" s="227" t="s">
        <v>33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137</v>
      </c>
      <c r="AU301" s="234" t="s">
        <v>88</v>
      </c>
      <c r="AV301" s="13" t="s">
        <v>86</v>
      </c>
      <c r="AW301" s="13" t="s">
        <v>40</v>
      </c>
      <c r="AX301" s="13" t="s">
        <v>78</v>
      </c>
      <c r="AY301" s="234" t="s">
        <v>126</v>
      </c>
    </row>
    <row r="302" s="14" customFormat="1">
      <c r="A302" s="14"/>
      <c r="B302" s="235"/>
      <c r="C302" s="236"/>
      <c r="D302" s="226" t="s">
        <v>137</v>
      </c>
      <c r="E302" s="237" t="s">
        <v>33</v>
      </c>
      <c r="F302" s="238" t="s">
        <v>259</v>
      </c>
      <c r="G302" s="236"/>
      <c r="H302" s="239">
        <v>100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137</v>
      </c>
      <c r="AU302" s="245" t="s">
        <v>88</v>
      </c>
      <c r="AV302" s="14" t="s">
        <v>88</v>
      </c>
      <c r="AW302" s="14" t="s">
        <v>40</v>
      </c>
      <c r="AX302" s="14" t="s">
        <v>78</v>
      </c>
      <c r="AY302" s="245" t="s">
        <v>126</v>
      </c>
    </row>
    <row r="303" s="15" customFormat="1">
      <c r="A303" s="15"/>
      <c r="B303" s="246"/>
      <c r="C303" s="247"/>
      <c r="D303" s="226" t="s">
        <v>137</v>
      </c>
      <c r="E303" s="248" t="s">
        <v>33</v>
      </c>
      <c r="F303" s="249" t="s">
        <v>260</v>
      </c>
      <c r="G303" s="247"/>
      <c r="H303" s="250">
        <v>890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6" t="s">
        <v>137</v>
      </c>
      <c r="AU303" s="256" t="s">
        <v>88</v>
      </c>
      <c r="AV303" s="15" t="s">
        <v>133</v>
      </c>
      <c r="AW303" s="15" t="s">
        <v>40</v>
      </c>
      <c r="AX303" s="15" t="s">
        <v>86</v>
      </c>
      <c r="AY303" s="256" t="s">
        <v>126</v>
      </c>
    </row>
    <row r="304" s="2" customFormat="1" ht="16.5" customHeight="1">
      <c r="A304" s="40"/>
      <c r="B304" s="41"/>
      <c r="C304" s="206" t="s">
        <v>277</v>
      </c>
      <c r="D304" s="206" t="s">
        <v>128</v>
      </c>
      <c r="E304" s="207" t="s">
        <v>278</v>
      </c>
      <c r="F304" s="208" t="s">
        <v>279</v>
      </c>
      <c r="G304" s="209" t="s">
        <v>131</v>
      </c>
      <c r="H304" s="210">
        <v>890</v>
      </c>
      <c r="I304" s="211"/>
      <c r="J304" s="212">
        <f>ROUND(I304*H304,2)</f>
        <v>0</v>
      </c>
      <c r="K304" s="208" t="s">
        <v>132</v>
      </c>
      <c r="L304" s="46"/>
      <c r="M304" s="213" t="s">
        <v>33</v>
      </c>
      <c r="N304" s="214" t="s">
        <v>49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133</v>
      </c>
      <c r="AT304" s="217" t="s">
        <v>128</v>
      </c>
      <c r="AU304" s="217" t="s">
        <v>88</v>
      </c>
      <c r="AY304" s="18" t="s">
        <v>126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8" t="s">
        <v>86</v>
      </c>
      <c r="BK304" s="218">
        <f>ROUND(I304*H304,2)</f>
        <v>0</v>
      </c>
      <c r="BL304" s="18" t="s">
        <v>133</v>
      </c>
      <c r="BM304" s="217" t="s">
        <v>280</v>
      </c>
    </row>
    <row r="305" s="2" customFormat="1">
      <c r="A305" s="40"/>
      <c r="B305" s="41"/>
      <c r="C305" s="42"/>
      <c r="D305" s="219" t="s">
        <v>135</v>
      </c>
      <c r="E305" s="42"/>
      <c r="F305" s="220" t="s">
        <v>281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8" t="s">
        <v>135</v>
      </c>
      <c r="AU305" s="18" t="s">
        <v>88</v>
      </c>
    </row>
    <row r="306" s="13" customFormat="1">
      <c r="A306" s="13"/>
      <c r="B306" s="224"/>
      <c r="C306" s="225"/>
      <c r="D306" s="226" t="s">
        <v>137</v>
      </c>
      <c r="E306" s="227" t="s">
        <v>33</v>
      </c>
      <c r="F306" s="228" t="s">
        <v>272</v>
      </c>
      <c r="G306" s="225"/>
      <c r="H306" s="227" t="s">
        <v>33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137</v>
      </c>
      <c r="AU306" s="234" t="s">
        <v>88</v>
      </c>
      <c r="AV306" s="13" t="s">
        <v>86</v>
      </c>
      <c r="AW306" s="13" t="s">
        <v>40</v>
      </c>
      <c r="AX306" s="13" t="s">
        <v>78</v>
      </c>
      <c r="AY306" s="234" t="s">
        <v>126</v>
      </c>
    </row>
    <row r="307" s="13" customFormat="1">
      <c r="A307" s="13"/>
      <c r="B307" s="224"/>
      <c r="C307" s="225"/>
      <c r="D307" s="226" t="s">
        <v>137</v>
      </c>
      <c r="E307" s="227" t="s">
        <v>33</v>
      </c>
      <c r="F307" s="228" t="s">
        <v>256</v>
      </c>
      <c r="G307" s="225"/>
      <c r="H307" s="227" t="s">
        <v>33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137</v>
      </c>
      <c r="AU307" s="234" t="s">
        <v>88</v>
      </c>
      <c r="AV307" s="13" t="s">
        <v>86</v>
      </c>
      <c r="AW307" s="13" t="s">
        <v>40</v>
      </c>
      <c r="AX307" s="13" t="s">
        <v>78</v>
      </c>
      <c r="AY307" s="234" t="s">
        <v>126</v>
      </c>
    </row>
    <row r="308" s="13" customFormat="1">
      <c r="A308" s="13"/>
      <c r="B308" s="224"/>
      <c r="C308" s="225"/>
      <c r="D308" s="226" t="s">
        <v>137</v>
      </c>
      <c r="E308" s="227" t="s">
        <v>33</v>
      </c>
      <c r="F308" s="228" t="s">
        <v>232</v>
      </c>
      <c r="G308" s="225"/>
      <c r="H308" s="227" t="s">
        <v>33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137</v>
      </c>
      <c r="AU308" s="234" t="s">
        <v>88</v>
      </c>
      <c r="AV308" s="13" t="s">
        <v>86</v>
      </c>
      <c r="AW308" s="13" t="s">
        <v>40</v>
      </c>
      <c r="AX308" s="13" t="s">
        <v>78</v>
      </c>
      <c r="AY308" s="234" t="s">
        <v>126</v>
      </c>
    </row>
    <row r="309" s="14" customFormat="1">
      <c r="A309" s="14"/>
      <c r="B309" s="235"/>
      <c r="C309" s="236"/>
      <c r="D309" s="226" t="s">
        <v>137</v>
      </c>
      <c r="E309" s="237" t="s">
        <v>33</v>
      </c>
      <c r="F309" s="238" t="s">
        <v>233</v>
      </c>
      <c r="G309" s="236"/>
      <c r="H309" s="239">
        <v>510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137</v>
      </c>
      <c r="AU309" s="245" t="s">
        <v>88</v>
      </c>
      <c r="AV309" s="14" t="s">
        <v>88</v>
      </c>
      <c r="AW309" s="14" t="s">
        <v>40</v>
      </c>
      <c r="AX309" s="14" t="s">
        <v>78</v>
      </c>
      <c r="AY309" s="245" t="s">
        <v>126</v>
      </c>
    </row>
    <row r="310" s="13" customFormat="1">
      <c r="A310" s="13"/>
      <c r="B310" s="224"/>
      <c r="C310" s="225"/>
      <c r="D310" s="226" t="s">
        <v>137</v>
      </c>
      <c r="E310" s="227" t="s">
        <v>33</v>
      </c>
      <c r="F310" s="228" t="s">
        <v>257</v>
      </c>
      <c r="G310" s="225"/>
      <c r="H310" s="227" t="s">
        <v>33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137</v>
      </c>
      <c r="AU310" s="234" t="s">
        <v>88</v>
      </c>
      <c r="AV310" s="13" t="s">
        <v>86</v>
      </c>
      <c r="AW310" s="13" t="s">
        <v>40</v>
      </c>
      <c r="AX310" s="13" t="s">
        <v>78</v>
      </c>
      <c r="AY310" s="234" t="s">
        <v>126</v>
      </c>
    </row>
    <row r="311" s="14" customFormat="1">
      <c r="A311" s="14"/>
      <c r="B311" s="235"/>
      <c r="C311" s="236"/>
      <c r="D311" s="226" t="s">
        <v>137</v>
      </c>
      <c r="E311" s="237" t="s">
        <v>33</v>
      </c>
      <c r="F311" s="238" t="s">
        <v>241</v>
      </c>
      <c r="G311" s="236"/>
      <c r="H311" s="239">
        <v>280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137</v>
      </c>
      <c r="AU311" s="245" t="s">
        <v>88</v>
      </c>
      <c r="AV311" s="14" t="s">
        <v>88</v>
      </c>
      <c r="AW311" s="14" t="s">
        <v>40</v>
      </c>
      <c r="AX311" s="14" t="s">
        <v>78</v>
      </c>
      <c r="AY311" s="245" t="s">
        <v>126</v>
      </c>
    </row>
    <row r="312" s="13" customFormat="1">
      <c r="A312" s="13"/>
      <c r="B312" s="224"/>
      <c r="C312" s="225"/>
      <c r="D312" s="226" t="s">
        <v>137</v>
      </c>
      <c r="E312" s="227" t="s">
        <v>33</v>
      </c>
      <c r="F312" s="228" t="s">
        <v>258</v>
      </c>
      <c r="G312" s="225"/>
      <c r="H312" s="227" t="s">
        <v>33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137</v>
      </c>
      <c r="AU312" s="234" t="s">
        <v>88</v>
      </c>
      <c r="AV312" s="13" t="s">
        <v>86</v>
      </c>
      <c r="AW312" s="13" t="s">
        <v>40</v>
      </c>
      <c r="AX312" s="13" t="s">
        <v>78</v>
      </c>
      <c r="AY312" s="234" t="s">
        <v>126</v>
      </c>
    </row>
    <row r="313" s="14" customFormat="1">
      <c r="A313" s="14"/>
      <c r="B313" s="235"/>
      <c r="C313" s="236"/>
      <c r="D313" s="226" t="s">
        <v>137</v>
      </c>
      <c r="E313" s="237" t="s">
        <v>33</v>
      </c>
      <c r="F313" s="238" t="s">
        <v>259</v>
      </c>
      <c r="G313" s="236"/>
      <c r="H313" s="239">
        <v>100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137</v>
      </c>
      <c r="AU313" s="245" t="s">
        <v>88</v>
      </c>
      <c r="AV313" s="14" t="s">
        <v>88</v>
      </c>
      <c r="AW313" s="14" t="s">
        <v>40</v>
      </c>
      <c r="AX313" s="14" t="s">
        <v>78</v>
      </c>
      <c r="AY313" s="245" t="s">
        <v>126</v>
      </c>
    </row>
    <row r="314" s="15" customFormat="1">
      <c r="A314" s="15"/>
      <c r="B314" s="246"/>
      <c r="C314" s="247"/>
      <c r="D314" s="226" t="s">
        <v>137</v>
      </c>
      <c r="E314" s="248" t="s">
        <v>33</v>
      </c>
      <c r="F314" s="249" t="s">
        <v>260</v>
      </c>
      <c r="G314" s="247"/>
      <c r="H314" s="250">
        <v>890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6" t="s">
        <v>137</v>
      </c>
      <c r="AU314" s="256" t="s">
        <v>88</v>
      </c>
      <c r="AV314" s="15" t="s">
        <v>133</v>
      </c>
      <c r="AW314" s="15" t="s">
        <v>40</v>
      </c>
      <c r="AX314" s="15" t="s">
        <v>86</v>
      </c>
      <c r="AY314" s="256" t="s">
        <v>126</v>
      </c>
    </row>
    <row r="315" s="2" customFormat="1" ht="16.5" customHeight="1">
      <c r="A315" s="40"/>
      <c r="B315" s="41"/>
      <c r="C315" s="206" t="s">
        <v>7</v>
      </c>
      <c r="D315" s="206" t="s">
        <v>128</v>
      </c>
      <c r="E315" s="207" t="s">
        <v>282</v>
      </c>
      <c r="F315" s="208" t="s">
        <v>283</v>
      </c>
      <c r="G315" s="209" t="s">
        <v>131</v>
      </c>
      <c r="H315" s="210">
        <v>890</v>
      </c>
      <c r="I315" s="211"/>
      <c r="J315" s="212">
        <f>ROUND(I315*H315,2)</f>
        <v>0</v>
      </c>
      <c r="K315" s="208" t="s">
        <v>33</v>
      </c>
      <c r="L315" s="46"/>
      <c r="M315" s="213" t="s">
        <v>33</v>
      </c>
      <c r="N315" s="214" t="s">
        <v>49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133</v>
      </c>
      <c r="AT315" s="217" t="s">
        <v>128</v>
      </c>
      <c r="AU315" s="217" t="s">
        <v>88</v>
      </c>
      <c r="AY315" s="18" t="s">
        <v>126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8" t="s">
        <v>86</v>
      </c>
      <c r="BK315" s="218">
        <f>ROUND(I315*H315,2)</f>
        <v>0</v>
      </c>
      <c r="BL315" s="18" t="s">
        <v>133</v>
      </c>
      <c r="BM315" s="217" t="s">
        <v>284</v>
      </c>
    </row>
    <row r="316" s="2" customFormat="1">
      <c r="A316" s="40"/>
      <c r="B316" s="41"/>
      <c r="C316" s="42"/>
      <c r="D316" s="226" t="s">
        <v>285</v>
      </c>
      <c r="E316" s="42"/>
      <c r="F316" s="267" t="s">
        <v>286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285</v>
      </c>
      <c r="AU316" s="18" t="s">
        <v>88</v>
      </c>
    </row>
    <row r="317" s="13" customFormat="1">
      <c r="A317" s="13"/>
      <c r="B317" s="224"/>
      <c r="C317" s="225"/>
      <c r="D317" s="226" t="s">
        <v>137</v>
      </c>
      <c r="E317" s="227" t="s">
        <v>33</v>
      </c>
      <c r="F317" s="228" t="s">
        <v>272</v>
      </c>
      <c r="G317" s="225"/>
      <c r="H317" s="227" t="s">
        <v>33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137</v>
      </c>
      <c r="AU317" s="234" t="s">
        <v>88</v>
      </c>
      <c r="AV317" s="13" t="s">
        <v>86</v>
      </c>
      <c r="AW317" s="13" t="s">
        <v>40</v>
      </c>
      <c r="AX317" s="13" t="s">
        <v>78</v>
      </c>
      <c r="AY317" s="234" t="s">
        <v>126</v>
      </c>
    </row>
    <row r="318" s="13" customFormat="1">
      <c r="A318" s="13"/>
      <c r="B318" s="224"/>
      <c r="C318" s="225"/>
      <c r="D318" s="226" t="s">
        <v>137</v>
      </c>
      <c r="E318" s="227" t="s">
        <v>33</v>
      </c>
      <c r="F318" s="228" t="s">
        <v>256</v>
      </c>
      <c r="G318" s="225"/>
      <c r="H318" s="227" t="s">
        <v>33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137</v>
      </c>
      <c r="AU318" s="234" t="s">
        <v>88</v>
      </c>
      <c r="AV318" s="13" t="s">
        <v>86</v>
      </c>
      <c r="AW318" s="13" t="s">
        <v>40</v>
      </c>
      <c r="AX318" s="13" t="s">
        <v>78</v>
      </c>
      <c r="AY318" s="234" t="s">
        <v>126</v>
      </c>
    </row>
    <row r="319" s="13" customFormat="1">
      <c r="A319" s="13"/>
      <c r="B319" s="224"/>
      <c r="C319" s="225"/>
      <c r="D319" s="226" t="s">
        <v>137</v>
      </c>
      <c r="E319" s="227" t="s">
        <v>33</v>
      </c>
      <c r="F319" s="228" t="s">
        <v>232</v>
      </c>
      <c r="G319" s="225"/>
      <c r="H319" s="227" t="s">
        <v>33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137</v>
      </c>
      <c r="AU319" s="234" t="s">
        <v>88</v>
      </c>
      <c r="AV319" s="13" t="s">
        <v>86</v>
      </c>
      <c r="AW319" s="13" t="s">
        <v>40</v>
      </c>
      <c r="AX319" s="13" t="s">
        <v>78</v>
      </c>
      <c r="AY319" s="234" t="s">
        <v>126</v>
      </c>
    </row>
    <row r="320" s="14" customFormat="1">
      <c r="A320" s="14"/>
      <c r="B320" s="235"/>
      <c r="C320" s="236"/>
      <c r="D320" s="226" t="s">
        <v>137</v>
      </c>
      <c r="E320" s="237" t="s">
        <v>33</v>
      </c>
      <c r="F320" s="238" t="s">
        <v>233</v>
      </c>
      <c r="G320" s="236"/>
      <c r="H320" s="239">
        <v>510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137</v>
      </c>
      <c r="AU320" s="245" t="s">
        <v>88</v>
      </c>
      <c r="AV320" s="14" t="s">
        <v>88</v>
      </c>
      <c r="AW320" s="14" t="s">
        <v>40</v>
      </c>
      <c r="AX320" s="14" t="s">
        <v>78</v>
      </c>
      <c r="AY320" s="245" t="s">
        <v>126</v>
      </c>
    </row>
    <row r="321" s="13" customFormat="1">
      <c r="A321" s="13"/>
      <c r="B321" s="224"/>
      <c r="C321" s="225"/>
      <c r="D321" s="226" t="s">
        <v>137</v>
      </c>
      <c r="E321" s="227" t="s">
        <v>33</v>
      </c>
      <c r="F321" s="228" t="s">
        <v>257</v>
      </c>
      <c r="G321" s="225"/>
      <c r="H321" s="227" t="s">
        <v>33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137</v>
      </c>
      <c r="AU321" s="234" t="s">
        <v>88</v>
      </c>
      <c r="AV321" s="13" t="s">
        <v>86</v>
      </c>
      <c r="AW321" s="13" t="s">
        <v>40</v>
      </c>
      <c r="AX321" s="13" t="s">
        <v>78</v>
      </c>
      <c r="AY321" s="234" t="s">
        <v>126</v>
      </c>
    </row>
    <row r="322" s="14" customFormat="1">
      <c r="A322" s="14"/>
      <c r="B322" s="235"/>
      <c r="C322" s="236"/>
      <c r="D322" s="226" t="s">
        <v>137</v>
      </c>
      <c r="E322" s="237" t="s">
        <v>33</v>
      </c>
      <c r="F322" s="238" t="s">
        <v>241</v>
      </c>
      <c r="G322" s="236"/>
      <c r="H322" s="239">
        <v>280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137</v>
      </c>
      <c r="AU322" s="245" t="s">
        <v>88</v>
      </c>
      <c r="AV322" s="14" t="s">
        <v>88</v>
      </c>
      <c r="AW322" s="14" t="s">
        <v>40</v>
      </c>
      <c r="AX322" s="14" t="s">
        <v>78</v>
      </c>
      <c r="AY322" s="245" t="s">
        <v>126</v>
      </c>
    </row>
    <row r="323" s="13" customFormat="1">
      <c r="A323" s="13"/>
      <c r="B323" s="224"/>
      <c r="C323" s="225"/>
      <c r="D323" s="226" t="s">
        <v>137</v>
      </c>
      <c r="E323" s="227" t="s">
        <v>33</v>
      </c>
      <c r="F323" s="228" t="s">
        <v>258</v>
      </c>
      <c r="G323" s="225"/>
      <c r="H323" s="227" t="s">
        <v>33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137</v>
      </c>
      <c r="AU323" s="234" t="s">
        <v>88</v>
      </c>
      <c r="AV323" s="13" t="s">
        <v>86</v>
      </c>
      <c r="AW323" s="13" t="s">
        <v>40</v>
      </c>
      <c r="AX323" s="13" t="s">
        <v>78</v>
      </c>
      <c r="AY323" s="234" t="s">
        <v>126</v>
      </c>
    </row>
    <row r="324" s="14" customFormat="1">
      <c r="A324" s="14"/>
      <c r="B324" s="235"/>
      <c r="C324" s="236"/>
      <c r="D324" s="226" t="s">
        <v>137</v>
      </c>
      <c r="E324" s="237" t="s">
        <v>33</v>
      </c>
      <c r="F324" s="238" t="s">
        <v>259</v>
      </c>
      <c r="G324" s="236"/>
      <c r="H324" s="239">
        <v>100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137</v>
      </c>
      <c r="AU324" s="245" t="s">
        <v>88</v>
      </c>
      <c r="AV324" s="14" t="s">
        <v>88</v>
      </c>
      <c r="AW324" s="14" t="s">
        <v>40</v>
      </c>
      <c r="AX324" s="14" t="s">
        <v>78</v>
      </c>
      <c r="AY324" s="245" t="s">
        <v>126</v>
      </c>
    </row>
    <row r="325" s="15" customFormat="1">
      <c r="A325" s="15"/>
      <c r="B325" s="246"/>
      <c r="C325" s="247"/>
      <c r="D325" s="226" t="s">
        <v>137</v>
      </c>
      <c r="E325" s="248" t="s">
        <v>33</v>
      </c>
      <c r="F325" s="249" t="s">
        <v>260</v>
      </c>
      <c r="G325" s="247"/>
      <c r="H325" s="250">
        <v>890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137</v>
      </c>
      <c r="AU325" s="256" t="s">
        <v>88</v>
      </c>
      <c r="AV325" s="15" t="s">
        <v>133</v>
      </c>
      <c r="AW325" s="15" t="s">
        <v>40</v>
      </c>
      <c r="AX325" s="15" t="s">
        <v>86</v>
      </c>
      <c r="AY325" s="256" t="s">
        <v>126</v>
      </c>
    </row>
    <row r="326" s="12" customFormat="1" ht="22.8" customHeight="1">
      <c r="A326" s="12"/>
      <c r="B326" s="190"/>
      <c r="C326" s="191"/>
      <c r="D326" s="192" t="s">
        <v>77</v>
      </c>
      <c r="E326" s="204" t="s">
        <v>88</v>
      </c>
      <c r="F326" s="204" t="s">
        <v>287</v>
      </c>
      <c r="G326" s="191"/>
      <c r="H326" s="191"/>
      <c r="I326" s="194"/>
      <c r="J326" s="205">
        <f>BK326</f>
        <v>0</v>
      </c>
      <c r="K326" s="191"/>
      <c r="L326" s="196"/>
      <c r="M326" s="197"/>
      <c r="N326" s="198"/>
      <c r="O326" s="198"/>
      <c r="P326" s="199">
        <f>SUM(P327:P381)</f>
        <v>0</v>
      </c>
      <c r="Q326" s="198"/>
      <c r="R326" s="199">
        <f>SUM(R327:R381)</f>
        <v>101.20692680000001</v>
      </c>
      <c r="S326" s="198"/>
      <c r="T326" s="200">
        <f>SUM(T327:T381)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1" t="s">
        <v>86</v>
      </c>
      <c r="AT326" s="202" t="s">
        <v>77</v>
      </c>
      <c r="AU326" s="202" t="s">
        <v>86</v>
      </c>
      <c r="AY326" s="201" t="s">
        <v>126</v>
      </c>
      <c r="BK326" s="203">
        <f>SUM(BK327:BK381)</f>
        <v>0</v>
      </c>
    </row>
    <row r="327" s="2" customFormat="1" ht="24.15" customHeight="1">
      <c r="A327" s="40"/>
      <c r="B327" s="41"/>
      <c r="C327" s="206" t="s">
        <v>288</v>
      </c>
      <c r="D327" s="206" t="s">
        <v>128</v>
      </c>
      <c r="E327" s="207" t="s">
        <v>289</v>
      </c>
      <c r="F327" s="208" t="s">
        <v>290</v>
      </c>
      <c r="G327" s="209" t="s">
        <v>157</v>
      </c>
      <c r="H327" s="210">
        <v>5</v>
      </c>
      <c r="I327" s="211"/>
      <c r="J327" s="212">
        <f>ROUND(I327*H327,2)</f>
        <v>0</v>
      </c>
      <c r="K327" s="208" t="s">
        <v>132</v>
      </c>
      <c r="L327" s="46"/>
      <c r="M327" s="213" t="s">
        <v>33</v>
      </c>
      <c r="N327" s="214" t="s">
        <v>49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133</v>
      </c>
      <c r="AT327" s="217" t="s">
        <v>128</v>
      </c>
      <c r="AU327" s="217" t="s">
        <v>88</v>
      </c>
      <c r="AY327" s="18" t="s">
        <v>126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86</v>
      </c>
      <c r="BK327" s="218">
        <f>ROUND(I327*H327,2)</f>
        <v>0</v>
      </c>
      <c r="BL327" s="18" t="s">
        <v>133</v>
      </c>
      <c r="BM327" s="217" t="s">
        <v>291</v>
      </c>
    </row>
    <row r="328" s="2" customFormat="1">
      <c r="A328" s="40"/>
      <c r="B328" s="41"/>
      <c r="C328" s="42"/>
      <c r="D328" s="219" t="s">
        <v>135</v>
      </c>
      <c r="E328" s="42"/>
      <c r="F328" s="220" t="s">
        <v>292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8" t="s">
        <v>135</v>
      </c>
      <c r="AU328" s="18" t="s">
        <v>88</v>
      </c>
    </row>
    <row r="329" s="13" customFormat="1">
      <c r="A329" s="13"/>
      <c r="B329" s="224"/>
      <c r="C329" s="225"/>
      <c r="D329" s="226" t="s">
        <v>137</v>
      </c>
      <c r="E329" s="227" t="s">
        <v>33</v>
      </c>
      <c r="F329" s="228" t="s">
        <v>177</v>
      </c>
      <c r="G329" s="225"/>
      <c r="H329" s="227" t="s">
        <v>33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137</v>
      </c>
      <c r="AU329" s="234" t="s">
        <v>88</v>
      </c>
      <c r="AV329" s="13" t="s">
        <v>86</v>
      </c>
      <c r="AW329" s="13" t="s">
        <v>40</v>
      </c>
      <c r="AX329" s="13" t="s">
        <v>78</v>
      </c>
      <c r="AY329" s="234" t="s">
        <v>126</v>
      </c>
    </row>
    <row r="330" s="14" customFormat="1">
      <c r="A330" s="14"/>
      <c r="B330" s="235"/>
      <c r="C330" s="236"/>
      <c r="D330" s="226" t="s">
        <v>137</v>
      </c>
      <c r="E330" s="237" t="s">
        <v>33</v>
      </c>
      <c r="F330" s="238" t="s">
        <v>170</v>
      </c>
      <c r="G330" s="236"/>
      <c r="H330" s="239">
        <v>5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137</v>
      </c>
      <c r="AU330" s="245" t="s">
        <v>88</v>
      </c>
      <c r="AV330" s="14" t="s">
        <v>88</v>
      </c>
      <c r="AW330" s="14" t="s">
        <v>40</v>
      </c>
      <c r="AX330" s="14" t="s">
        <v>86</v>
      </c>
      <c r="AY330" s="245" t="s">
        <v>126</v>
      </c>
    </row>
    <row r="331" s="2" customFormat="1" ht="24.15" customHeight="1">
      <c r="A331" s="40"/>
      <c r="B331" s="41"/>
      <c r="C331" s="206" t="s">
        <v>293</v>
      </c>
      <c r="D331" s="206" t="s">
        <v>128</v>
      </c>
      <c r="E331" s="207" t="s">
        <v>294</v>
      </c>
      <c r="F331" s="208" t="s">
        <v>295</v>
      </c>
      <c r="G331" s="209" t="s">
        <v>157</v>
      </c>
      <c r="H331" s="210">
        <v>46</v>
      </c>
      <c r="I331" s="211"/>
      <c r="J331" s="212">
        <f>ROUND(I331*H331,2)</f>
        <v>0</v>
      </c>
      <c r="K331" s="208" t="s">
        <v>132</v>
      </c>
      <c r="L331" s="46"/>
      <c r="M331" s="213" t="s">
        <v>33</v>
      </c>
      <c r="N331" s="214" t="s">
        <v>49</v>
      </c>
      <c r="O331" s="86"/>
      <c r="P331" s="215">
        <f>O331*H331</f>
        <v>0</v>
      </c>
      <c r="Q331" s="215">
        <v>1.665</v>
      </c>
      <c r="R331" s="215">
        <f>Q331*H331</f>
        <v>76.590000000000003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133</v>
      </c>
      <c r="AT331" s="217" t="s">
        <v>128</v>
      </c>
      <c r="AU331" s="217" t="s">
        <v>88</v>
      </c>
      <c r="AY331" s="18" t="s">
        <v>126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86</v>
      </c>
      <c r="BK331" s="218">
        <f>ROUND(I331*H331,2)</f>
        <v>0</v>
      </c>
      <c r="BL331" s="18" t="s">
        <v>133</v>
      </c>
      <c r="BM331" s="217" t="s">
        <v>296</v>
      </c>
    </row>
    <row r="332" s="2" customFormat="1">
      <c r="A332" s="40"/>
      <c r="B332" s="41"/>
      <c r="C332" s="42"/>
      <c r="D332" s="219" t="s">
        <v>135</v>
      </c>
      <c r="E332" s="42"/>
      <c r="F332" s="220" t="s">
        <v>297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8" t="s">
        <v>135</v>
      </c>
      <c r="AU332" s="18" t="s">
        <v>88</v>
      </c>
    </row>
    <row r="333" s="13" customFormat="1">
      <c r="A333" s="13"/>
      <c r="B333" s="224"/>
      <c r="C333" s="225"/>
      <c r="D333" s="226" t="s">
        <v>137</v>
      </c>
      <c r="E333" s="227" t="s">
        <v>33</v>
      </c>
      <c r="F333" s="228" t="s">
        <v>298</v>
      </c>
      <c r="G333" s="225"/>
      <c r="H333" s="227" t="s">
        <v>33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137</v>
      </c>
      <c r="AU333" s="234" t="s">
        <v>88</v>
      </c>
      <c r="AV333" s="13" t="s">
        <v>86</v>
      </c>
      <c r="AW333" s="13" t="s">
        <v>40</v>
      </c>
      <c r="AX333" s="13" t="s">
        <v>78</v>
      </c>
      <c r="AY333" s="234" t="s">
        <v>126</v>
      </c>
    </row>
    <row r="334" s="13" customFormat="1">
      <c r="A334" s="13"/>
      <c r="B334" s="224"/>
      <c r="C334" s="225"/>
      <c r="D334" s="226" t="s">
        <v>137</v>
      </c>
      <c r="E334" s="227" t="s">
        <v>33</v>
      </c>
      <c r="F334" s="228" t="s">
        <v>299</v>
      </c>
      <c r="G334" s="225"/>
      <c r="H334" s="227" t="s">
        <v>33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137</v>
      </c>
      <c r="AU334" s="234" t="s">
        <v>88</v>
      </c>
      <c r="AV334" s="13" t="s">
        <v>86</v>
      </c>
      <c r="AW334" s="13" t="s">
        <v>40</v>
      </c>
      <c r="AX334" s="13" t="s">
        <v>78</v>
      </c>
      <c r="AY334" s="234" t="s">
        <v>126</v>
      </c>
    </row>
    <row r="335" s="13" customFormat="1">
      <c r="A335" s="13"/>
      <c r="B335" s="224"/>
      <c r="C335" s="225"/>
      <c r="D335" s="226" t="s">
        <v>137</v>
      </c>
      <c r="E335" s="227" t="s">
        <v>33</v>
      </c>
      <c r="F335" s="228" t="s">
        <v>300</v>
      </c>
      <c r="G335" s="225"/>
      <c r="H335" s="227" t="s">
        <v>33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137</v>
      </c>
      <c r="AU335" s="234" t="s">
        <v>88</v>
      </c>
      <c r="AV335" s="13" t="s">
        <v>86</v>
      </c>
      <c r="AW335" s="13" t="s">
        <v>40</v>
      </c>
      <c r="AX335" s="13" t="s">
        <v>78</v>
      </c>
      <c r="AY335" s="234" t="s">
        <v>126</v>
      </c>
    </row>
    <row r="336" s="14" customFormat="1">
      <c r="A336" s="14"/>
      <c r="B336" s="235"/>
      <c r="C336" s="236"/>
      <c r="D336" s="226" t="s">
        <v>137</v>
      </c>
      <c r="E336" s="237" t="s">
        <v>33</v>
      </c>
      <c r="F336" s="238" t="s">
        <v>301</v>
      </c>
      <c r="G336" s="236"/>
      <c r="H336" s="239">
        <v>115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137</v>
      </c>
      <c r="AU336" s="245" t="s">
        <v>88</v>
      </c>
      <c r="AV336" s="14" t="s">
        <v>88</v>
      </c>
      <c r="AW336" s="14" t="s">
        <v>40</v>
      </c>
      <c r="AX336" s="14" t="s">
        <v>86</v>
      </c>
      <c r="AY336" s="245" t="s">
        <v>126</v>
      </c>
    </row>
    <row r="337" s="14" customFormat="1">
      <c r="A337" s="14"/>
      <c r="B337" s="235"/>
      <c r="C337" s="236"/>
      <c r="D337" s="226" t="s">
        <v>137</v>
      </c>
      <c r="E337" s="236"/>
      <c r="F337" s="238" t="s">
        <v>302</v>
      </c>
      <c r="G337" s="236"/>
      <c r="H337" s="239">
        <v>46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137</v>
      </c>
      <c r="AU337" s="245" t="s">
        <v>88</v>
      </c>
      <c r="AV337" s="14" t="s">
        <v>88</v>
      </c>
      <c r="AW337" s="14" t="s">
        <v>4</v>
      </c>
      <c r="AX337" s="14" t="s">
        <v>86</v>
      </c>
      <c r="AY337" s="245" t="s">
        <v>126</v>
      </c>
    </row>
    <row r="338" s="2" customFormat="1" ht="24.15" customHeight="1">
      <c r="A338" s="40"/>
      <c r="B338" s="41"/>
      <c r="C338" s="257" t="s">
        <v>303</v>
      </c>
      <c r="D338" s="257" t="s">
        <v>242</v>
      </c>
      <c r="E338" s="258" t="s">
        <v>304</v>
      </c>
      <c r="F338" s="259" t="s">
        <v>305</v>
      </c>
      <c r="G338" s="260" t="s">
        <v>306</v>
      </c>
      <c r="H338" s="261">
        <v>126.5</v>
      </c>
      <c r="I338" s="262"/>
      <c r="J338" s="263">
        <f>ROUND(I338*H338,2)</f>
        <v>0</v>
      </c>
      <c r="K338" s="259" t="s">
        <v>132</v>
      </c>
      <c r="L338" s="264"/>
      <c r="M338" s="265" t="s">
        <v>33</v>
      </c>
      <c r="N338" s="266" t="s">
        <v>49</v>
      </c>
      <c r="O338" s="86"/>
      <c r="P338" s="215">
        <f>O338*H338</f>
        <v>0</v>
      </c>
      <c r="Q338" s="215">
        <v>0.00048000000000000001</v>
      </c>
      <c r="R338" s="215">
        <f>Q338*H338</f>
        <v>0.060720000000000003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188</v>
      </c>
      <c r="AT338" s="217" t="s">
        <v>242</v>
      </c>
      <c r="AU338" s="217" t="s">
        <v>88</v>
      </c>
      <c r="AY338" s="18" t="s">
        <v>126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8" t="s">
        <v>86</v>
      </c>
      <c r="BK338" s="218">
        <f>ROUND(I338*H338,2)</f>
        <v>0</v>
      </c>
      <c r="BL338" s="18" t="s">
        <v>133</v>
      </c>
      <c r="BM338" s="217" t="s">
        <v>307</v>
      </c>
    </row>
    <row r="339" s="13" customFormat="1">
      <c r="A339" s="13"/>
      <c r="B339" s="224"/>
      <c r="C339" s="225"/>
      <c r="D339" s="226" t="s">
        <v>137</v>
      </c>
      <c r="E339" s="227" t="s">
        <v>33</v>
      </c>
      <c r="F339" s="228" t="s">
        <v>211</v>
      </c>
      <c r="G339" s="225"/>
      <c r="H339" s="227" t="s">
        <v>33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137</v>
      </c>
      <c r="AU339" s="234" t="s">
        <v>88</v>
      </c>
      <c r="AV339" s="13" t="s">
        <v>86</v>
      </c>
      <c r="AW339" s="13" t="s">
        <v>40</v>
      </c>
      <c r="AX339" s="13" t="s">
        <v>78</v>
      </c>
      <c r="AY339" s="234" t="s">
        <v>126</v>
      </c>
    </row>
    <row r="340" s="13" customFormat="1">
      <c r="A340" s="13"/>
      <c r="B340" s="224"/>
      <c r="C340" s="225"/>
      <c r="D340" s="226" t="s">
        <v>137</v>
      </c>
      <c r="E340" s="227" t="s">
        <v>33</v>
      </c>
      <c r="F340" s="228" t="s">
        <v>299</v>
      </c>
      <c r="G340" s="225"/>
      <c r="H340" s="227" t="s">
        <v>33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137</v>
      </c>
      <c r="AU340" s="234" t="s">
        <v>88</v>
      </c>
      <c r="AV340" s="13" t="s">
        <v>86</v>
      </c>
      <c r="AW340" s="13" t="s">
        <v>40</v>
      </c>
      <c r="AX340" s="13" t="s">
        <v>78</v>
      </c>
      <c r="AY340" s="234" t="s">
        <v>126</v>
      </c>
    </row>
    <row r="341" s="14" customFormat="1">
      <c r="A341" s="14"/>
      <c r="B341" s="235"/>
      <c r="C341" s="236"/>
      <c r="D341" s="226" t="s">
        <v>137</v>
      </c>
      <c r="E341" s="237" t="s">
        <v>33</v>
      </c>
      <c r="F341" s="238" t="s">
        <v>301</v>
      </c>
      <c r="G341" s="236"/>
      <c r="H341" s="239">
        <v>115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137</v>
      </c>
      <c r="AU341" s="245" t="s">
        <v>88</v>
      </c>
      <c r="AV341" s="14" t="s">
        <v>88</v>
      </c>
      <c r="AW341" s="14" t="s">
        <v>40</v>
      </c>
      <c r="AX341" s="14" t="s">
        <v>86</v>
      </c>
      <c r="AY341" s="245" t="s">
        <v>126</v>
      </c>
    </row>
    <row r="342" s="14" customFormat="1">
      <c r="A342" s="14"/>
      <c r="B342" s="235"/>
      <c r="C342" s="236"/>
      <c r="D342" s="226" t="s">
        <v>137</v>
      </c>
      <c r="E342" s="236"/>
      <c r="F342" s="238" t="s">
        <v>308</v>
      </c>
      <c r="G342" s="236"/>
      <c r="H342" s="239">
        <v>126.5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137</v>
      </c>
      <c r="AU342" s="245" t="s">
        <v>88</v>
      </c>
      <c r="AV342" s="14" t="s">
        <v>88</v>
      </c>
      <c r="AW342" s="14" t="s">
        <v>4</v>
      </c>
      <c r="AX342" s="14" t="s">
        <v>86</v>
      </c>
      <c r="AY342" s="245" t="s">
        <v>126</v>
      </c>
    </row>
    <row r="343" s="2" customFormat="1" ht="37.8" customHeight="1">
      <c r="A343" s="40"/>
      <c r="B343" s="41"/>
      <c r="C343" s="206" t="s">
        <v>309</v>
      </c>
      <c r="D343" s="206" t="s">
        <v>128</v>
      </c>
      <c r="E343" s="207" t="s">
        <v>310</v>
      </c>
      <c r="F343" s="208" t="s">
        <v>311</v>
      </c>
      <c r="G343" s="209" t="s">
        <v>306</v>
      </c>
      <c r="H343" s="210">
        <v>115</v>
      </c>
      <c r="I343" s="211"/>
      <c r="J343" s="212">
        <f>ROUND(I343*H343,2)</f>
        <v>0</v>
      </c>
      <c r="K343" s="208" t="s">
        <v>132</v>
      </c>
      <c r="L343" s="46"/>
      <c r="M343" s="213" t="s">
        <v>33</v>
      </c>
      <c r="N343" s="214" t="s">
        <v>49</v>
      </c>
      <c r="O343" s="86"/>
      <c r="P343" s="215">
        <f>O343*H343</f>
        <v>0</v>
      </c>
      <c r="Q343" s="215">
        <v>0.20449000000000001</v>
      </c>
      <c r="R343" s="215">
        <f>Q343*H343</f>
        <v>23.516349999999999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133</v>
      </c>
      <c r="AT343" s="217" t="s">
        <v>128</v>
      </c>
      <c r="AU343" s="217" t="s">
        <v>88</v>
      </c>
      <c r="AY343" s="18" t="s">
        <v>126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8" t="s">
        <v>86</v>
      </c>
      <c r="BK343" s="218">
        <f>ROUND(I343*H343,2)</f>
        <v>0</v>
      </c>
      <c r="BL343" s="18" t="s">
        <v>133</v>
      </c>
      <c r="BM343" s="217" t="s">
        <v>312</v>
      </c>
    </row>
    <row r="344" s="2" customFormat="1">
      <c r="A344" s="40"/>
      <c r="B344" s="41"/>
      <c r="C344" s="42"/>
      <c r="D344" s="219" t="s">
        <v>135</v>
      </c>
      <c r="E344" s="42"/>
      <c r="F344" s="220" t="s">
        <v>313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8" t="s">
        <v>135</v>
      </c>
      <c r="AU344" s="18" t="s">
        <v>88</v>
      </c>
    </row>
    <row r="345" s="13" customFormat="1">
      <c r="A345" s="13"/>
      <c r="B345" s="224"/>
      <c r="C345" s="225"/>
      <c r="D345" s="226" t="s">
        <v>137</v>
      </c>
      <c r="E345" s="227" t="s">
        <v>33</v>
      </c>
      <c r="F345" s="228" t="s">
        <v>314</v>
      </c>
      <c r="G345" s="225"/>
      <c r="H345" s="227" t="s">
        <v>33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137</v>
      </c>
      <c r="AU345" s="234" t="s">
        <v>88</v>
      </c>
      <c r="AV345" s="13" t="s">
        <v>86</v>
      </c>
      <c r="AW345" s="13" t="s">
        <v>40</v>
      </c>
      <c r="AX345" s="13" t="s">
        <v>78</v>
      </c>
      <c r="AY345" s="234" t="s">
        <v>126</v>
      </c>
    </row>
    <row r="346" s="14" customFormat="1">
      <c r="A346" s="14"/>
      <c r="B346" s="235"/>
      <c r="C346" s="236"/>
      <c r="D346" s="226" t="s">
        <v>137</v>
      </c>
      <c r="E346" s="237" t="s">
        <v>33</v>
      </c>
      <c r="F346" s="238" t="s">
        <v>301</v>
      </c>
      <c r="G346" s="236"/>
      <c r="H346" s="239">
        <v>115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137</v>
      </c>
      <c r="AU346" s="245" t="s">
        <v>88</v>
      </c>
      <c r="AV346" s="14" t="s">
        <v>88</v>
      </c>
      <c r="AW346" s="14" t="s">
        <v>40</v>
      </c>
      <c r="AX346" s="14" t="s">
        <v>86</v>
      </c>
      <c r="AY346" s="245" t="s">
        <v>126</v>
      </c>
    </row>
    <row r="347" s="2" customFormat="1" ht="24.15" customHeight="1">
      <c r="A347" s="40"/>
      <c r="B347" s="41"/>
      <c r="C347" s="206" t="s">
        <v>315</v>
      </c>
      <c r="D347" s="206" t="s">
        <v>128</v>
      </c>
      <c r="E347" s="207" t="s">
        <v>316</v>
      </c>
      <c r="F347" s="208" t="s">
        <v>317</v>
      </c>
      <c r="G347" s="209" t="s">
        <v>131</v>
      </c>
      <c r="H347" s="210">
        <v>1468.5</v>
      </c>
      <c r="I347" s="211"/>
      <c r="J347" s="212">
        <f>ROUND(I347*H347,2)</f>
        <v>0</v>
      </c>
      <c r="K347" s="208" t="s">
        <v>132</v>
      </c>
      <c r="L347" s="46"/>
      <c r="M347" s="213" t="s">
        <v>33</v>
      </c>
      <c r="N347" s="214" t="s">
        <v>49</v>
      </c>
      <c r="O347" s="86"/>
      <c r="P347" s="215">
        <f>O347*H347</f>
        <v>0</v>
      </c>
      <c r="Q347" s="215">
        <v>0.00013999999999999999</v>
      </c>
      <c r="R347" s="215">
        <f>Q347*H347</f>
        <v>0.20559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133</v>
      </c>
      <c r="AT347" s="217" t="s">
        <v>128</v>
      </c>
      <c r="AU347" s="217" t="s">
        <v>88</v>
      </c>
      <c r="AY347" s="18" t="s">
        <v>126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8" t="s">
        <v>86</v>
      </c>
      <c r="BK347" s="218">
        <f>ROUND(I347*H347,2)</f>
        <v>0</v>
      </c>
      <c r="BL347" s="18" t="s">
        <v>133</v>
      </c>
      <c r="BM347" s="217" t="s">
        <v>318</v>
      </c>
    </row>
    <row r="348" s="2" customFormat="1">
      <c r="A348" s="40"/>
      <c r="B348" s="41"/>
      <c r="C348" s="42"/>
      <c r="D348" s="219" t="s">
        <v>135</v>
      </c>
      <c r="E348" s="42"/>
      <c r="F348" s="220" t="s">
        <v>319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8" t="s">
        <v>135</v>
      </c>
      <c r="AU348" s="18" t="s">
        <v>88</v>
      </c>
    </row>
    <row r="349" s="13" customFormat="1">
      <c r="A349" s="13"/>
      <c r="B349" s="224"/>
      <c r="C349" s="225"/>
      <c r="D349" s="226" t="s">
        <v>137</v>
      </c>
      <c r="E349" s="227" t="s">
        <v>33</v>
      </c>
      <c r="F349" s="228" t="s">
        <v>320</v>
      </c>
      <c r="G349" s="225"/>
      <c r="H349" s="227" t="s">
        <v>33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137</v>
      </c>
      <c r="AU349" s="234" t="s">
        <v>88</v>
      </c>
      <c r="AV349" s="13" t="s">
        <v>86</v>
      </c>
      <c r="AW349" s="13" t="s">
        <v>40</v>
      </c>
      <c r="AX349" s="13" t="s">
        <v>78</v>
      </c>
      <c r="AY349" s="234" t="s">
        <v>126</v>
      </c>
    </row>
    <row r="350" s="13" customFormat="1">
      <c r="A350" s="13"/>
      <c r="B350" s="224"/>
      <c r="C350" s="225"/>
      <c r="D350" s="226" t="s">
        <v>137</v>
      </c>
      <c r="E350" s="227" t="s">
        <v>33</v>
      </c>
      <c r="F350" s="228" t="s">
        <v>321</v>
      </c>
      <c r="G350" s="225"/>
      <c r="H350" s="227" t="s">
        <v>33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137</v>
      </c>
      <c r="AU350" s="234" t="s">
        <v>88</v>
      </c>
      <c r="AV350" s="13" t="s">
        <v>86</v>
      </c>
      <c r="AW350" s="13" t="s">
        <v>40</v>
      </c>
      <c r="AX350" s="13" t="s">
        <v>78</v>
      </c>
      <c r="AY350" s="234" t="s">
        <v>126</v>
      </c>
    </row>
    <row r="351" s="13" customFormat="1">
      <c r="A351" s="13"/>
      <c r="B351" s="224"/>
      <c r="C351" s="225"/>
      <c r="D351" s="226" t="s">
        <v>137</v>
      </c>
      <c r="E351" s="227" t="s">
        <v>33</v>
      </c>
      <c r="F351" s="228" t="s">
        <v>211</v>
      </c>
      <c r="G351" s="225"/>
      <c r="H351" s="227" t="s">
        <v>33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137</v>
      </c>
      <c r="AU351" s="234" t="s">
        <v>88</v>
      </c>
      <c r="AV351" s="13" t="s">
        <v>86</v>
      </c>
      <c r="AW351" s="13" t="s">
        <v>40</v>
      </c>
      <c r="AX351" s="13" t="s">
        <v>78</v>
      </c>
      <c r="AY351" s="234" t="s">
        <v>126</v>
      </c>
    </row>
    <row r="352" s="13" customFormat="1">
      <c r="A352" s="13"/>
      <c r="B352" s="224"/>
      <c r="C352" s="225"/>
      <c r="D352" s="226" t="s">
        <v>137</v>
      </c>
      <c r="E352" s="227" t="s">
        <v>33</v>
      </c>
      <c r="F352" s="228" t="s">
        <v>322</v>
      </c>
      <c r="G352" s="225"/>
      <c r="H352" s="227" t="s">
        <v>33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137</v>
      </c>
      <c r="AU352" s="234" t="s">
        <v>88</v>
      </c>
      <c r="AV352" s="13" t="s">
        <v>86</v>
      </c>
      <c r="AW352" s="13" t="s">
        <v>40</v>
      </c>
      <c r="AX352" s="13" t="s">
        <v>78</v>
      </c>
      <c r="AY352" s="234" t="s">
        <v>126</v>
      </c>
    </row>
    <row r="353" s="14" customFormat="1">
      <c r="A353" s="14"/>
      <c r="B353" s="235"/>
      <c r="C353" s="236"/>
      <c r="D353" s="226" t="s">
        <v>137</v>
      </c>
      <c r="E353" s="237" t="s">
        <v>33</v>
      </c>
      <c r="F353" s="238" t="s">
        <v>214</v>
      </c>
      <c r="G353" s="236"/>
      <c r="H353" s="239">
        <v>1022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137</v>
      </c>
      <c r="AU353" s="245" t="s">
        <v>88</v>
      </c>
      <c r="AV353" s="14" t="s">
        <v>88</v>
      </c>
      <c r="AW353" s="14" t="s">
        <v>40</v>
      </c>
      <c r="AX353" s="14" t="s">
        <v>78</v>
      </c>
      <c r="AY353" s="245" t="s">
        <v>126</v>
      </c>
    </row>
    <row r="354" s="13" customFormat="1">
      <c r="A354" s="13"/>
      <c r="B354" s="224"/>
      <c r="C354" s="225"/>
      <c r="D354" s="226" t="s">
        <v>137</v>
      </c>
      <c r="E354" s="227" t="s">
        <v>33</v>
      </c>
      <c r="F354" s="228" t="s">
        <v>147</v>
      </c>
      <c r="G354" s="225"/>
      <c r="H354" s="227" t="s">
        <v>33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137</v>
      </c>
      <c r="AU354" s="234" t="s">
        <v>88</v>
      </c>
      <c r="AV354" s="13" t="s">
        <v>86</v>
      </c>
      <c r="AW354" s="13" t="s">
        <v>40</v>
      </c>
      <c r="AX354" s="13" t="s">
        <v>78</v>
      </c>
      <c r="AY354" s="234" t="s">
        <v>126</v>
      </c>
    </row>
    <row r="355" s="14" customFormat="1">
      <c r="A355" s="14"/>
      <c r="B355" s="235"/>
      <c r="C355" s="236"/>
      <c r="D355" s="226" t="s">
        <v>137</v>
      </c>
      <c r="E355" s="237" t="s">
        <v>33</v>
      </c>
      <c r="F355" s="238" t="s">
        <v>216</v>
      </c>
      <c r="G355" s="236"/>
      <c r="H355" s="239">
        <v>67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137</v>
      </c>
      <c r="AU355" s="245" t="s">
        <v>88</v>
      </c>
      <c r="AV355" s="14" t="s">
        <v>88</v>
      </c>
      <c r="AW355" s="14" t="s">
        <v>40</v>
      </c>
      <c r="AX355" s="14" t="s">
        <v>78</v>
      </c>
      <c r="AY355" s="245" t="s">
        <v>126</v>
      </c>
    </row>
    <row r="356" s="13" customFormat="1">
      <c r="A356" s="13"/>
      <c r="B356" s="224"/>
      <c r="C356" s="225"/>
      <c r="D356" s="226" t="s">
        <v>137</v>
      </c>
      <c r="E356" s="227" t="s">
        <v>33</v>
      </c>
      <c r="F356" s="228" t="s">
        <v>217</v>
      </c>
      <c r="G356" s="225"/>
      <c r="H356" s="227" t="s">
        <v>33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137</v>
      </c>
      <c r="AU356" s="234" t="s">
        <v>88</v>
      </c>
      <c r="AV356" s="13" t="s">
        <v>86</v>
      </c>
      <c r="AW356" s="13" t="s">
        <v>40</v>
      </c>
      <c r="AX356" s="13" t="s">
        <v>78</v>
      </c>
      <c r="AY356" s="234" t="s">
        <v>126</v>
      </c>
    </row>
    <row r="357" s="14" customFormat="1">
      <c r="A357" s="14"/>
      <c r="B357" s="235"/>
      <c r="C357" s="236"/>
      <c r="D357" s="226" t="s">
        <v>137</v>
      </c>
      <c r="E357" s="237" t="s">
        <v>33</v>
      </c>
      <c r="F357" s="238" t="s">
        <v>218</v>
      </c>
      <c r="G357" s="236"/>
      <c r="H357" s="239">
        <v>246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137</v>
      </c>
      <c r="AU357" s="245" t="s">
        <v>88</v>
      </c>
      <c r="AV357" s="14" t="s">
        <v>88</v>
      </c>
      <c r="AW357" s="14" t="s">
        <v>40</v>
      </c>
      <c r="AX357" s="14" t="s">
        <v>78</v>
      </c>
      <c r="AY357" s="245" t="s">
        <v>126</v>
      </c>
    </row>
    <row r="358" s="15" customFormat="1">
      <c r="A358" s="15"/>
      <c r="B358" s="246"/>
      <c r="C358" s="247"/>
      <c r="D358" s="226" t="s">
        <v>137</v>
      </c>
      <c r="E358" s="248" t="s">
        <v>33</v>
      </c>
      <c r="F358" s="249" t="s">
        <v>149</v>
      </c>
      <c r="G358" s="247"/>
      <c r="H358" s="250">
        <v>1335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6" t="s">
        <v>137</v>
      </c>
      <c r="AU358" s="256" t="s">
        <v>88</v>
      </c>
      <c r="AV358" s="15" t="s">
        <v>133</v>
      </c>
      <c r="AW358" s="15" t="s">
        <v>40</v>
      </c>
      <c r="AX358" s="15" t="s">
        <v>86</v>
      </c>
      <c r="AY358" s="256" t="s">
        <v>126</v>
      </c>
    </row>
    <row r="359" s="14" customFormat="1">
      <c r="A359" s="14"/>
      <c r="B359" s="235"/>
      <c r="C359" s="236"/>
      <c r="D359" s="226" t="s">
        <v>137</v>
      </c>
      <c r="E359" s="236"/>
      <c r="F359" s="238" t="s">
        <v>323</v>
      </c>
      <c r="G359" s="236"/>
      <c r="H359" s="239">
        <v>1468.5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137</v>
      </c>
      <c r="AU359" s="245" t="s">
        <v>88</v>
      </c>
      <c r="AV359" s="14" t="s">
        <v>88</v>
      </c>
      <c r="AW359" s="14" t="s">
        <v>4</v>
      </c>
      <c r="AX359" s="14" t="s">
        <v>86</v>
      </c>
      <c r="AY359" s="245" t="s">
        <v>126</v>
      </c>
    </row>
    <row r="360" s="2" customFormat="1" ht="16.5" customHeight="1">
      <c r="A360" s="40"/>
      <c r="B360" s="41"/>
      <c r="C360" s="257" t="s">
        <v>324</v>
      </c>
      <c r="D360" s="257" t="s">
        <v>242</v>
      </c>
      <c r="E360" s="258" t="s">
        <v>325</v>
      </c>
      <c r="F360" s="259" t="s">
        <v>326</v>
      </c>
      <c r="G360" s="260" t="s">
        <v>131</v>
      </c>
      <c r="H360" s="261">
        <v>1996.442</v>
      </c>
      <c r="I360" s="262"/>
      <c r="J360" s="263">
        <f>ROUND(I360*H360,2)</f>
        <v>0</v>
      </c>
      <c r="K360" s="259" t="s">
        <v>132</v>
      </c>
      <c r="L360" s="264"/>
      <c r="M360" s="265" t="s">
        <v>33</v>
      </c>
      <c r="N360" s="266" t="s">
        <v>49</v>
      </c>
      <c r="O360" s="86"/>
      <c r="P360" s="215">
        <f>O360*H360</f>
        <v>0</v>
      </c>
      <c r="Q360" s="215">
        <v>0.00040000000000000002</v>
      </c>
      <c r="R360" s="215">
        <f>Q360*H360</f>
        <v>0.79857680000000009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188</v>
      </c>
      <c r="AT360" s="217" t="s">
        <v>242</v>
      </c>
      <c r="AU360" s="217" t="s">
        <v>88</v>
      </c>
      <c r="AY360" s="18" t="s">
        <v>126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8" t="s">
        <v>86</v>
      </c>
      <c r="BK360" s="218">
        <f>ROUND(I360*H360,2)</f>
        <v>0</v>
      </c>
      <c r="BL360" s="18" t="s">
        <v>133</v>
      </c>
      <c r="BM360" s="217" t="s">
        <v>327</v>
      </c>
    </row>
    <row r="361" s="13" customFormat="1">
      <c r="A361" s="13"/>
      <c r="B361" s="224"/>
      <c r="C361" s="225"/>
      <c r="D361" s="226" t="s">
        <v>137</v>
      </c>
      <c r="E361" s="227" t="s">
        <v>33</v>
      </c>
      <c r="F361" s="228" t="s">
        <v>328</v>
      </c>
      <c r="G361" s="225"/>
      <c r="H361" s="227" t="s">
        <v>33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137</v>
      </c>
      <c r="AU361" s="234" t="s">
        <v>88</v>
      </c>
      <c r="AV361" s="13" t="s">
        <v>86</v>
      </c>
      <c r="AW361" s="13" t="s">
        <v>40</v>
      </c>
      <c r="AX361" s="13" t="s">
        <v>78</v>
      </c>
      <c r="AY361" s="234" t="s">
        <v>126</v>
      </c>
    </row>
    <row r="362" s="13" customFormat="1">
      <c r="A362" s="13"/>
      <c r="B362" s="224"/>
      <c r="C362" s="225"/>
      <c r="D362" s="226" t="s">
        <v>137</v>
      </c>
      <c r="E362" s="227" t="s">
        <v>33</v>
      </c>
      <c r="F362" s="228" t="s">
        <v>320</v>
      </c>
      <c r="G362" s="225"/>
      <c r="H362" s="227" t="s">
        <v>33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137</v>
      </c>
      <c r="AU362" s="234" t="s">
        <v>88</v>
      </c>
      <c r="AV362" s="13" t="s">
        <v>86</v>
      </c>
      <c r="AW362" s="13" t="s">
        <v>40</v>
      </c>
      <c r="AX362" s="13" t="s">
        <v>78</v>
      </c>
      <c r="AY362" s="234" t="s">
        <v>126</v>
      </c>
    </row>
    <row r="363" s="13" customFormat="1">
      <c r="A363" s="13"/>
      <c r="B363" s="224"/>
      <c r="C363" s="225"/>
      <c r="D363" s="226" t="s">
        <v>137</v>
      </c>
      <c r="E363" s="227" t="s">
        <v>33</v>
      </c>
      <c r="F363" s="228" t="s">
        <v>322</v>
      </c>
      <c r="G363" s="225"/>
      <c r="H363" s="227" t="s">
        <v>33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137</v>
      </c>
      <c r="AU363" s="234" t="s">
        <v>88</v>
      </c>
      <c r="AV363" s="13" t="s">
        <v>86</v>
      </c>
      <c r="AW363" s="13" t="s">
        <v>40</v>
      </c>
      <c r="AX363" s="13" t="s">
        <v>78</v>
      </c>
      <c r="AY363" s="234" t="s">
        <v>126</v>
      </c>
    </row>
    <row r="364" s="14" customFormat="1">
      <c r="A364" s="14"/>
      <c r="B364" s="235"/>
      <c r="C364" s="236"/>
      <c r="D364" s="226" t="s">
        <v>137</v>
      </c>
      <c r="E364" s="237" t="s">
        <v>33</v>
      </c>
      <c r="F364" s="238" t="s">
        <v>214</v>
      </c>
      <c r="G364" s="236"/>
      <c r="H364" s="239">
        <v>1022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137</v>
      </c>
      <c r="AU364" s="245" t="s">
        <v>88</v>
      </c>
      <c r="AV364" s="14" t="s">
        <v>88</v>
      </c>
      <c r="AW364" s="14" t="s">
        <v>40</v>
      </c>
      <c r="AX364" s="14" t="s">
        <v>78</v>
      </c>
      <c r="AY364" s="245" t="s">
        <v>126</v>
      </c>
    </row>
    <row r="365" s="13" customFormat="1">
      <c r="A365" s="13"/>
      <c r="B365" s="224"/>
      <c r="C365" s="225"/>
      <c r="D365" s="226" t="s">
        <v>137</v>
      </c>
      <c r="E365" s="227" t="s">
        <v>33</v>
      </c>
      <c r="F365" s="228" t="s">
        <v>147</v>
      </c>
      <c r="G365" s="225"/>
      <c r="H365" s="227" t="s">
        <v>33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137</v>
      </c>
      <c r="AU365" s="234" t="s">
        <v>88</v>
      </c>
      <c r="AV365" s="13" t="s">
        <v>86</v>
      </c>
      <c r="AW365" s="13" t="s">
        <v>40</v>
      </c>
      <c r="AX365" s="13" t="s">
        <v>78</v>
      </c>
      <c r="AY365" s="234" t="s">
        <v>126</v>
      </c>
    </row>
    <row r="366" s="14" customFormat="1">
      <c r="A366" s="14"/>
      <c r="B366" s="235"/>
      <c r="C366" s="236"/>
      <c r="D366" s="226" t="s">
        <v>137</v>
      </c>
      <c r="E366" s="237" t="s">
        <v>33</v>
      </c>
      <c r="F366" s="238" t="s">
        <v>216</v>
      </c>
      <c r="G366" s="236"/>
      <c r="H366" s="239">
        <v>67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137</v>
      </c>
      <c r="AU366" s="245" t="s">
        <v>88</v>
      </c>
      <c r="AV366" s="14" t="s">
        <v>88</v>
      </c>
      <c r="AW366" s="14" t="s">
        <v>40</v>
      </c>
      <c r="AX366" s="14" t="s">
        <v>78</v>
      </c>
      <c r="AY366" s="245" t="s">
        <v>126</v>
      </c>
    </row>
    <row r="367" s="13" customFormat="1">
      <c r="A367" s="13"/>
      <c r="B367" s="224"/>
      <c r="C367" s="225"/>
      <c r="D367" s="226" t="s">
        <v>137</v>
      </c>
      <c r="E367" s="227" t="s">
        <v>33</v>
      </c>
      <c r="F367" s="228" t="s">
        <v>217</v>
      </c>
      <c r="G367" s="225"/>
      <c r="H367" s="227" t="s">
        <v>33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137</v>
      </c>
      <c r="AU367" s="234" t="s">
        <v>88</v>
      </c>
      <c r="AV367" s="13" t="s">
        <v>86</v>
      </c>
      <c r="AW367" s="13" t="s">
        <v>40</v>
      </c>
      <c r="AX367" s="13" t="s">
        <v>78</v>
      </c>
      <c r="AY367" s="234" t="s">
        <v>126</v>
      </c>
    </row>
    <row r="368" s="14" customFormat="1">
      <c r="A368" s="14"/>
      <c r="B368" s="235"/>
      <c r="C368" s="236"/>
      <c r="D368" s="226" t="s">
        <v>137</v>
      </c>
      <c r="E368" s="237" t="s">
        <v>33</v>
      </c>
      <c r="F368" s="238" t="s">
        <v>218</v>
      </c>
      <c r="G368" s="236"/>
      <c r="H368" s="239">
        <v>246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5" t="s">
        <v>137</v>
      </c>
      <c r="AU368" s="245" t="s">
        <v>88</v>
      </c>
      <c r="AV368" s="14" t="s">
        <v>88</v>
      </c>
      <c r="AW368" s="14" t="s">
        <v>40</v>
      </c>
      <c r="AX368" s="14" t="s">
        <v>78</v>
      </c>
      <c r="AY368" s="245" t="s">
        <v>126</v>
      </c>
    </row>
    <row r="369" s="13" customFormat="1">
      <c r="A369" s="13"/>
      <c r="B369" s="224"/>
      <c r="C369" s="225"/>
      <c r="D369" s="226" t="s">
        <v>137</v>
      </c>
      <c r="E369" s="227" t="s">
        <v>33</v>
      </c>
      <c r="F369" s="228" t="s">
        <v>329</v>
      </c>
      <c r="G369" s="225"/>
      <c r="H369" s="227" t="s">
        <v>33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137</v>
      </c>
      <c r="AU369" s="234" t="s">
        <v>88</v>
      </c>
      <c r="AV369" s="13" t="s">
        <v>86</v>
      </c>
      <c r="AW369" s="13" t="s">
        <v>40</v>
      </c>
      <c r="AX369" s="13" t="s">
        <v>78</v>
      </c>
      <c r="AY369" s="234" t="s">
        <v>126</v>
      </c>
    </row>
    <row r="370" s="14" customFormat="1">
      <c r="A370" s="14"/>
      <c r="B370" s="235"/>
      <c r="C370" s="236"/>
      <c r="D370" s="226" t="s">
        <v>137</v>
      </c>
      <c r="E370" s="237" t="s">
        <v>33</v>
      </c>
      <c r="F370" s="238" t="s">
        <v>330</v>
      </c>
      <c r="G370" s="236"/>
      <c r="H370" s="239">
        <v>28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137</v>
      </c>
      <c r="AU370" s="245" t="s">
        <v>88</v>
      </c>
      <c r="AV370" s="14" t="s">
        <v>88</v>
      </c>
      <c r="AW370" s="14" t="s">
        <v>40</v>
      </c>
      <c r="AX370" s="14" t="s">
        <v>78</v>
      </c>
      <c r="AY370" s="245" t="s">
        <v>126</v>
      </c>
    </row>
    <row r="371" s="13" customFormat="1">
      <c r="A371" s="13"/>
      <c r="B371" s="224"/>
      <c r="C371" s="225"/>
      <c r="D371" s="226" t="s">
        <v>137</v>
      </c>
      <c r="E371" s="227" t="s">
        <v>33</v>
      </c>
      <c r="F371" s="228" t="s">
        <v>331</v>
      </c>
      <c r="G371" s="225"/>
      <c r="H371" s="227" t="s">
        <v>33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137</v>
      </c>
      <c r="AU371" s="234" t="s">
        <v>88</v>
      </c>
      <c r="AV371" s="13" t="s">
        <v>86</v>
      </c>
      <c r="AW371" s="13" t="s">
        <v>40</v>
      </c>
      <c r="AX371" s="13" t="s">
        <v>78</v>
      </c>
      <c r="AY371" s="234" t="s">
        <v>126</v>
      </c>
    </row>
    <row r="372" s="14" customFormat="1">
      <c r="A372" s="14"/>
      <c r="B372" s="235"/>
      <c r="C372" s="236"/>
      <c r="D372" s="226" t="s">
        <v>137</v>
      </c>
      <c r="E372" s="237" t="s">
        <v>33</v>
      </c>
      <c r="F372" s="238" t="s">
        <v>332</v>
      </c>
      <c r="G372" s="236"/>
      <c r="H372" s="239">
        <v>328.89999999999998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137</v>
      </c>
      <c r="AU372" s="245" t="s">
        <v>88</v>
      </c>
      <c r="AV372" s="14" t="s">
        <v>88</v>
      </c>
      <c r="AW372" s="14" t="s">
        <v>40</v>
      </c>
      <c r="AX372" s="14" t="s">
        <v>78</v>
      </c>
      <c r="AY372" s="245" t="s">
        <v>126</v>
      </c>
    </row>
    <row r="373" s="15" customFormat="1">
      <c r="A373" s="15"/>
      <c r="B373" s="246"/>
      <c r="C373" s="247"/>
      <c r="D373" s="226" t="s">
        <v>137</v>
      </c>
      <c r="E373" s="248" t="s">
        <v>33</v>
      </c>
      <c r="F373" s="249" t="s">
        <v>149</v>
      </c>
      <c r="G373" s="247"/>
      <c r="H373" s="250">
        <v>1691.9000000000001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6" t="s">
        <v>137</v>
      </c>
      <c r="AU373" s="256" t="s">
        <v>88</v>
      </c>
      <c r="AV373" s="15" t="s">
        <v>133</v>
      </c>
      <c r="AW373" s="15" t="s">
        <v>40</v>
      </c>
      <c r="AX373" s="15" t="s">
        <v>86</v>
      </c>
      <c r="AY373" s="256" t="s">
        <v>126</v>
      </c>
    </row>
    <row r="374" s="14" customFormat="1">
      <c r="A374" s="14"/>
      <c r="B374" s="235"/>
      <c r="C374" s="236"/>
      <c r="D374" s="226" t="s">
        <v>137</v>
      </c>
      <c r="E374" s="236"/>
      <c r="F374" s="238" t="s">
        <v>333</v>
      </c>
      <c r="G374" s="236"/>
      <c r="H374" s="239">
        <v>1996.442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137</v>
      </c>
      <c r="AU374" s="245" t="s">
        <v>88</v>
      </c>
      <c r="AV374" s="14" t="s">
        <v>88</v>
      </c>
      <c r="AW374" s="14" t="s">
        <v>4</v>
      </c>
      <c r="AX374" s="14" t="s">
        <v>86</v>
      </c>
      <c r="AY374" s="245" t="s">
        <v>126</v>
      </c>
    </row>
    <row r="375" s="2" customFormat="1" ht="24.15" customHeight="1">
      <c r="A375" s="40"/>
      <c r="B375" s="41"/>
      <c r="C375" s="206" t="s">
        <v>334</v>
      </c>
      <c r="D375" s="206" t="s">
        <v>128</v>
      </c>
      <c r="E375" s="207" t="s">
        <v>335</v>
      </c>
      <c r="F375" s="208" t="s">
        <v>336</v>
      </c>
      <c r="G375" s="209" t="s">
        <v>131</v>
      </c>
      <c r="H375" s="210">
        <v>356.89999999999998</v>
      </c>
      <c r="I375" s="211"/>
      <c r="J375" s="212">
        <f>ROUND(I375*H375,2)</f>
        <v>0</v>
      </c>
      <c r="K375" s="208" t="s">
        <v>132</v>
      </c>
      <c r="L375" s="46"/>
      <c r="M375" s="213" t="s">
        <v>33</v>
      </c>
      <c r="N375" s="214" t="s">
        <v>49</v>
      </c>
      <c r="O375" s="86"/>
      <c r="P375" s="215">
        <f>O375*H375</f>
        <v>0</v>
      </c>
      <c r="Q375" s="215">
        <v>0.00010000000000000001</v>
      </c>
      <c r="R375" s="215">
        <f>Q375*H375</f>
        <v>0.03569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133</v>
      </c>
      <c r="AT375" s="217" t="s">
        <v>128</v>
      </c>
      <c r="AU375" s="217" t="s">
        <v>88</v>
      </c>
      <c r="AY375" s="18" t="s">
        <v>126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8" t="s">
        <v>86</v>
      </c>
      <c r="BK375" s="218">
        <f>ROUND(I375*H375,2)</f>
        <v>0</v>
      </c>
      <c r="BL375" s="18" t="s">
        <v>133</v>
      </c>
      <c r="BM375" s="217" t="s">
        <v>337</v>
      </c>
    </row>
    <row r="376" s="2" customFormat="1">
      <c r="A376" s="40"/>
      <c r="B376" s="41"/>
      <c r="C376" s="42"/>
      <c r="D376" s="219" t="s">
        <v>135</v>
      </c>
      <c r="E376" s="42"/>
      <c r="F376" s="220" t="s">
        <v>338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8" t="s">
        <v>135</v>
      </c>
      <c r="AU376" s="18" t="s">
        <v>88</v>
      </c>
    </row>
    <row r="377" s="13" customFormat="1">
      <c r="A377" s="13"/>
      <c r="B377" s="224"/>
      <c r="C377" s="225"/>
      <c r="D377" s="226" t="s">
        <v>137</v>
      </c>
      <c r="E377" s="227" t="s">
        <v>33</v>
      </c>
      <c r="F377" s="228" t="s">
        <v>329</v>
      </c>
      <c r="G377" s="225"/>
      <c r="H377" s="227" t="s">
        <v>33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137</v>
      </c>
      <c r="AU377" s="234" t="s">
        <v>88</v>
      </c>
      <c r="AV377" s="13" t="s">
        <v>86</v>
      </c>
      <c r="AW377" s="13" t="s">
        <v>40</v>
      </c>
      <c r="AX377" s="13" t="s">
        <v>78</v>
      </c>
      <c r="AY377" s="234" t="s">
        <v>126</v>
      </c>
    </row>
    <row r="378" s="14" customFormat="1">
      <c r="A378" s="14"/>
      <c r="B378" s="235"/>
      <c r="C378" s="236"/>
      <c r="D378" s="226" t="s">
        <v>137</v>
      </c>
      <c r="E378" s="237" t="s">
        <v>33</v>
      </c>
      <c r="F378" s="238" t="s">
        <v>330</v>
      </c>
      <c r="G378" s="236"/>
      <c r="H378" s="239">
        <v>28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137</v>
      </c>
      <c r="AU378" s="245" t="s">
        <v>88</v>
      </c>
      <c r="AV378" s="14" t="s">
        <v>88</v>
      </c>
      <c r="AW378" s="14" t="s">
        <v>40</v>
      </c>
      <c r="AX378" s="14" t="s">
        <v>78</v>
      </c>
      <c r="AY378" s="245" t="s">
        <v>126</v>
      </c>
    </row>
    <row r="379" s="13" customFormat="1">
      <c r="A379" s="13"/>
      <c r="B379" s="224"/>
      <c r="C379" s="225"/>
      <c r="D379" s="226" t="s">
        <v>137</v>
      </c>
      <c r="E379" s="227" t="s">
        <v>33</v>
      </c>
      <c r="F379" s="228" t="s">
        <v>331</v>
      </c>
      <c r="G379" s="225"/>
      <c r="H379" s="227" t="s">
        <v>33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137</v>
      </c>
      <c r="AU379" s="234" t="s">
        <v>88</v>
      </c>
      <c r="AV379" s="13" t="s">
        <v>86</v>
      </c>
      <c r="AW379" s="13" t="s">
        <v>40</v>
      </c>
      <c r="AX379" s="13" t="s">
        <v>78</v>
      </c>
      <c r="AY379" s="234" t="s">
        <v>126</v>
      </c>
    </row>
    <row r="380" s="14" customFormat="1">
      <c r="A380" s="14"/>
      <c r="B380" s="235"/>
      <c r="C380" s="236"/>
      <c r="D380" s="226" t="s">
        <v>137</v>
      </c>
      <c r="E380" s="237" t="s">
        <v>33</v>
      </c>
      <c r="F380" s="238" t="s">
        <v>332</v>
      </c>
      <c r="G380" s="236"/>
      <c r="H380" s="239">
        <v>328.89999999999998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137</v>
      </c>
      <c r="AU380" s="245" t="s">
        <v>88</v>
      </c>
      <c r="AV380" s="14" t="s">
        <v>88</v>
      </c>
      <c r="AW380" s="14" t="s">
        <v>40</v>
      </c>
      <c r="AX380" s="14" t="s">
        <v>78</v>
      </c>
      <c r="AY380" s="245" t="s">
        <v>126</v>
      </c>
    </row>
    <row r="381" s="15" customFormat="1">
      <c r="A381" s="15"/>
      <c r="B381" s="246"/>
      <c r="C381" s="247"/>
      <c r="D381" s="226" t="s">
        <v>137</v>
      </c>
      <c r="E381" s="248" t="s">
        <v>33</v>
      </c>
      <c r="F381" s="249" t="s">
        <v>149</v>
      </c>
      <c r="G381" s="247"/>
      <c r="H381" s="250">
        <v>356.89999999999998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6" t="s">
        <v>137</v>
      </c>
      <c r="AU381" s="256" t="s">
        <v>88</v>
      </c>
      <c r="AV381" s="15" t="s">
        <v>133</v>
      </c>
      <c r="AW381" s="15" t="s">
        <v>40</v>
      </c>
      <c r="AX381" s="15" t="s">
        <v>86</v>
      </c>
      <c r="AY381" s="256" t="s">
        <v>126</v>
      </c>
    </row>
    <row r="382" s="12" customFormat="1" ht="22.8" customHeight="1">
      <c r="A382" s="12"/>
      <c r="B382" s="190"/>
      <c r="C382" s="191"/>
      <c r="D382" s="192" t="s">
        <v>77</v>
      </c>
      <c r="E382" s="204" t="s">
        <v>170</v>
      </c>
      <c r="F382" s="204" t="s">
        <v>339</v>
      </c>
      <c r="G382" s="191"/>
      <c r="H382" s="191"/>
      <c r="I382" s="194"/>
      <c r="J382" s="205">
        <f>BK382</f>
        <v>0</v>
      </c>
      <c r="K382" s="191"/>
      <c r="L382" s="196"/>
      <c r="M382" s="197"/>
      <c r="N382" s="198"/>
      <c r="O382" s="198"/>
      <c r="P382" s="199">
        <f>SUM(P383:P477)</f>
        <v>0</v>
      </c>
      <c r="Q382" s="198"/>
      <c r="R382" s="199">
        <f>SUM(R383:R477)</f>
        <v>155.9799434</v>
      </c>
      <c r="S382" s="198"/>
      <c r="T382" s="200">
        <f>SUM(T383:T477)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1" t="s">
        <v>86</v>
      </c>
      <c r="AT382" s="202" t="s">
        <v>77</v>
      </c>
      <c r="AU382" s="202" t="s">
        <v>86</v>
      </c>
      <c r="AY382" s="201" t="s">
        <v>126</v>
      </c>
      <c r="BK382" s="203">
        <f>SUM(BK383:BK477)</f>
        <v>0</v>
      </c>
    </row>
    <row r="383" s="2" customFormat="1" ht="37.8" customHeight="1">
      <c r="A383" s="40"/>
      <c r="B383" s="41"/>
      <c r="C383" s="206" t="s">
        <v>340</v>
      </c>
      <c r="D383" s="206" t="s">
        <v>128</v>
      </c>
      <c r="E383" s="207" t="s">
        <v>341</v>
      </c>
      <c r="F383" s="208" t="s">
        <v>342</v>
      </c>
      <c r="G383" s="209" t="s">
        <v>131</v>
      </c>
      <c r="H383" s="210">
        <v>1468.5</v>
      </c>
      <c r="I383" s="211"/>
      <c r="J383" s="212">
        <f>ROUND(I383*H383,2)</f>
        <v>0</v>
      </c>
      <c r="K383" s="208" t="s">
        <v>132</v>
      </c>
      <c r="L383" s="46"/>
      <c r="M383" s="213" t="s">
        <v>33</v>
      </c>
      <c r="N383" s="214" t="s">
        <v>49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133</v>
      </c>
      <c r="AT383" s="217" t="s">
        <v>128</v>
      </c>
      <c r="AU383" s="217" t="s">
        <v>88</v>
      </c>
      <c r="AY383" s="18" t="s">
        <v>126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8" t="s">
        <v>86</v>
      </c>
      <c r="BK383" s="218">
        <f>ROUND(I383*H383,2)</f>
        <v>0</v>
      </c>
      <c r="BL383" s="18" t="s">
        <v>133</v>
      </c>
      <c r="BM383" s="217" t="s">
        <v>343</v>
      </c>
    </row>
    <row r="384" s="2" customFormat="1">
      <c r="A384" s="40"/>
      <c r="B384" s="41"/>
      <c r="C384" s="42"/>
      <c r="D384" s="219" t="s">
        <v>135</v>
      </c>
      <c r="E384" s="42"/>
      <c r="F384" s="220" t="s">
        <v>344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8" t="s">
        <v>135</v>
      </c>
      <c r="AU384" s="18" t="s">
        <v>88</v>
      </c>
    </row>
    <row r="385" s="13" customFormat="1">
      <c r="A385" s="13"/>
      <c r="B385" s="224"/>
      <c r="C385" s="225"/>
      <c r="D385" s="226" t="s">
        <v>137</v>
      </c>
      <c r="E385" s="227" t="s">
        <v>33</v>
      </c>
      <c r="F385" s="228" t="s">
        <v>211</v>
      </c>
      <c r="G385" s="225"/>
      <c r="H385" s="227" t="s">
        <v>33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137</v>
      </c>
      <c r="AU385" s="234" t="s">
        <v>88</v>
      </c>
      <c r="AV385" s="13" t="s">
        <v>86</v>
      </c>
      <c r="AW385" s="13" t="s">
        <v>40</v>
      </c>
      <c r="AX385" s="13" t="s">
        <v>78</v>
      </c>
      <c r="AY385" s="234" t="s">
        <v>126</v>
      </c>
    </row>
    <row r="386" s="13" customFormat="1">
      <c r="A386" s="13"/>
      <c r="B386" s="224"/>
      <c r="C386" s="225"/>
      <c r="D386" s="226" t="s">
        <v>137</v>
      </c>
      <c r="E386" s="227" t="s">
        <v>33</v>
      </c>
      <c r="F386" s="228" t="s">
        <v>345</v>
      </c>
      <c r="G386" s="225"/>
      <c r="H386" s="227" t="s">
        <v>33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137</v>
      </c>
      <c r="AU386" s="234" t="s">
        <v>88</v>
      </c>
      <c r="AV386" s="13" t="s">
        <v>86</v>
      </c>
      <c r="AW386" s="13" t="s">
        <v>40</v>
      </c>
      <c r="AX386" s="13" t="s">
        <v>78</v>
      </c>
      <c r="AY386" s="234" t="s">
        <v>126</v>
      </c>
    </row>
    <row r="387" s="13" customFormat="1">
      <c r="A387" s="13"/>
      <c r="B387" s="224"/>
      <c r="C387" s="225"/>
      <c r="D387" s="226" t="s">
        <v>137</v>
      </c>
      <c r="E387" s="227" t="s">
        <v>33</v>
      </c>
      <c r="F387" s="228" t="s">
        <v>322</v>
      </c>
      <c r="G387" s="225"/>
      <c r="H387" s="227" t="s">
        <v>33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137</v>
      </c>
      <c r="AU387" s="234" t="s">
        <v>88</v>
      </c>
      <c r="AV387" s="13" t="s">
        <v>86</v>
      </c>
      <c r="AW387" s="13" t="s">
        <v>40</v>
      </c>
      <c r="AX387" s="13" t="s">
        <v>78</v>
      </c>
      <c r="AY387" s="234" t="s">
        <v>126</v>
      </c>
    </row>
    <row r="388" s="14" customFormat="1">
      <c r="A388" s="14"/>
      <c r="B388" s="235"/>
      <c r="C388" s="236"/>
      <c r="D388" s="226" t="s">
        <v>137</v>
      </c>
      <c r="E388" s="237" t="s">
        <v>33</v>
      </c>
      <c r="F388" s="238" t="s">
        <v>214</v>
      </c>
      <c r="G388" s="236"/>
      <c r="H388" s="239">
        <v>1022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137</v>
      </c>
      <c r="AU388" s="245" t="s">
        <v>88</v>
      </c>
      <c r="AV388" s="14" t="s">
        <v>88</v>
      </c>
      <c r="AW388" s="14" t="s">
        <v>40</v>
      </c>
      <c r="AX388" s="14" t="s">
        <v>78</v>
      </c>
      <c r="AY388" s="245" t="s">
        <v>126</v>
      </c>
    </row>
    <row r="389" s="13" customFormat="1">
      <c r="A389" s="13"/>
      <c r="B389" s="224"/>
      <c r="C389" s="225"/>
      <c r="D389" s="226" t="s">
        <v>137</v>
      </c>
      <c r="E389" s="227" t="s">
        <v>33</v>
      </c>
      <c r="F389" s="228" t="s">
        <v>147</v>
      </c>
      <c r="G389" s="225"/>
      <c r="H389" s="227" t="s">
        <v>33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137</v>
      </c>
      <c r="AU389" s="234" t="s">
        <v>88</v>
      </c>
      <c r="AV389" s="13" t="s">
        <v>86</v>
      </c>
      <c r="AW389" s="13" t="s">
        <v>40</v>
      </c>
      <c r="AX389" s="13" t="s">
        <v>78</v>
      </c>
      <c r="AY389" s="234" t="s">
        <v>126</v>
      </c>
    </row>
    <row r="390" s="14" customFormat="1">
      <c r="A390" s="14"/>
      <c r="B390" s="235"/>
      <c r="C390" s="236"/>
      <c r="D390" s="226" t="s">
        <v>137</v>
      </c>
      <c r="E390" s="237" t="s">
        <v>33</v>
      </c>
      <c r="F390" s="238" t="s">
        <v>216</v>
      </c>
      <c r="G390" s="236"/>
      <c r="H390" s="239">
        <v>67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137</v>
      </c>
      <c r="AU390" s="245" t="s">
        <v>88</v>
      </c>
      <c r="AV390" s="14" t="s">
        <v>88</v>
      </c>
      <c r="AW390" s="14" t="s">
        <v>40</v>
      </c>
      <c r="AX390" s="14" t="s">
        <v>78</v>
      </c>
      <c r="AY390" s="245" t="s">
        <v>126</v>
      </c>
    </row>
    <row r="391" s="13" customFormat="1">
      <c r="A391" s="13"/>
      <c r="B391" s="224"/>
      <c r="C391" s="225"/>
      <c r="D391" s="226" t="s">
        <v>137</v>
      </c>
      <c r="E391" s="227" t="s">
        <v>33</v>
      </c>
      <c r="F391" s="228" t="s">
        <v>217</v>
      </c>
      <c r="G391" s="225"/>
      <c r="H391" s="227" t="s">
        <v>33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137</v>
      </c>
      <c r="AU391" s="234" t="s">
        <v>88</v>
      </c>
      <c r="AV391" s="13" t="s">
        <v>86</v>
      </c>
      <c r="AW391" s="13" t="s">
        <v>40</v>
      </c>
      <c r="AX391" s="13" t="s">
        <v>78</v>
      </c>
      <c r="AY391" s="234" t="s">
        <v>126</v>
      </c>
    </row>
    <row r="392" s="14" customFormat="1">
      <c r="A392" s="14"/>
      <c r="B392" s="235"/>
      <c r="C392" s="236"/>
      <c r="D392" s="226" t="s">
        <v>137</v>
      </c>
      <c r="E392" s="237" t="s">
        <v>33</v>
      </c>
      <c r="F392" s="238" t="s">
        <v>218</v>
      </c>
      <c r="G392" s="236"/>
      <c r="H392" s="239">
        <v>246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137</v>
      </c>
      <c r="AU392" s="245" t="s">
        <v>88</v>
      </c>
      <c r="AV392" s="14" t="s">
        <v>88</v>
      </c>
      <c r="AW392" s="14" t="s">
        <v>40</v>
      </c>
      <c r="AX392" s="14" t="s">
        <v>78</v>
      </c>
      <c r="AY392" s="245" t="s">
        <v>126</v>
      </c>
    </row>
    <row r="393" s="15" customFormat="1">
      <c r="A393" s="15"/>
      <c r="B393" s="246"/>
      <c r="C393" s="247"/>
      <c r="D393" s="226" t="s">
        <v>137</v>
      </c>
      <c r="E393" s="248" t="s">
        <v>33</v>
      </c>
      <c r="F393" s="249" t="s">
        <v>149</v>
      </c>
      <c r="G393" s="247"/>
      <c r="H393" s="250">
        <v>1335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6" t="s">
        <v>137</v>
      </c>
      <c r="AU393" s="256" t="s">
        <v>88</v>
      </c>
      <c r="AV393" s="15" t="s">
        <v>133</v>
      </c>
      <c r="AW393" s="15" t="s">
        <v>40</v>
      </c>
      <c r="AX393" s="15" t="s">
        <v>86</v>
      </c>
      <c r="AY393" s="256" t="s">
        <v>126</v>
      </c>
    </row>
    <row r="394" s="14" customFormat="1">
      <c r="A394" s="14"/>
      <c r="B394" s="235"/>
      <c r="C394" s="236"/>
      <c r="D394" s="226" t="s">
        <v>137</v>
      </c>
      <c r="E394" s="236"/>
      <c r="F394" s="238" t="s">
        <v>323</v>
      </c>
      <c r="G394" s="236"/>
      <c r="H394" s="239">
        <v>1468.5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137</v>
      </c>
      <c r="AU394" s="245" t="s">
        <v>88</v>
      </c>
      <c r="AV394" s="14" t="s">
        <v>88</v>
      </c>
      <c r="AW394" s="14" t="s">
        <v>4</v>
      </c>
      <c r="AX394" s="14" t="s">
        <v>86</v>
      </c>
      <c r="AY394" s="245" t="s">
        <v>126</v>
      </c>
    </row>
    <row r="395" s="2" customFormat="1" ht="16.5" customHeight="1">
      <c r="A395" s="40"/>
      <c r="B395" s="41"/>
      <c r="C395" s="257" t="s">
        <v>346</v>
      </c>
      <c r="D395" s="257" t="s">
        <v>242</v>
      </c>
      <c r="E395" s="258" t="s">
        <v>347</v>
      </c>
      <c r="F395" s="259" t="s">
        <v>348</v>
      </c>
      <c r="G395" s="260" t="s">
        <v>201</v>
      </c>
      <c r="H395" s="261">
        <v>47.270000000000003</v>
      </c>
      <c r="I395" s="262"/>
      <c r="J395" s="263">
        <f>ROUND(I395*H395,2)</f>
        <v>0</v>
      </c>
      <c r="K395" s="259" t="s">
        <v>132</v>
      </c>
      <c r="L395" s="264"/>
      <c r="M395" s="265" t="s">
        <v>33</v>
      </c>
      <c r="N395" s="266" t="s">
        <v>49</v>
      </c>
      <c r="O395" s="86"/>
      <c r="P395" s="215">
        <f>O395*H395</f>
        <v>0</v>
      </c>
      <c r="Q395" s="215">
        <v>1</v>
      </c>
      <c r="R395" s="215">
        <f>Q395*H395</f>
        <v>47.270000000000003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188</v>
      </c>
      <c r="AT395" s="217" t="s">
        <v>242</v>
      </c>
      <c r="AU395" s="217" t="s">
        <v>88</v>
      </c>
      <c r="AY395" s="18" t="s">
        <v>126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8" t="s">
        <v>86</v>
      </c>
      <c r="BK395" s="218">
        <f>ROUND(I395*H395,2)</f>
        <v>0</v>
      </c>
      <c r="BL395" s="18" t="s">
        <v>133</v>
      </c>
      <c r="BM395" s="217" t="s">
        <v>349</v>
      </c>
    </row>
    <row r="396" s="13" customFormat="1">
      <c r="A396" s="13"/>
      <c r="B396" s="224"/>
      <c r="C396" s="225"/>
      <c r="D396" s="226" t="s">
        <v>137</v>
      </c>
      <c r="E396" s="227" t="s">
        <v>33</v>
      </c>
      <c r="F396" s="228" t="s">
        <v>350</v>
      </c>
      <c r="G396" s="225"/>
      <c r="H396" s="227" t="s">
        <v>33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137</v>
      </c>
      <c r="AU396" s="234" t="s">
        <v>88</v>
      </c>
      <c r="AV396" s="13" t="s">
        <v>86</v>
      </c>
      <c r="AW396" s="13" t="s">
        <v>40</v>
      </c>
      <c r="AX396" s="13" t="s">
        <v>78</v>
      </c>
      <c r="AY396" s="234" t="s">
        <v>126</v>
      </c>
    </row>
    <row r="397" s="13" customFormat="1">
      <c r="A397" s="13"/>
      <c r="B397" s="224"/>
      <c r="C397" s="225"/>
      <c r="D397" s="226" t="s">
        <v>137</v>
      </c>
      <c r="E397" s="227" t="s">
        <v>33</v>
      </c>
      <c r="F397" s="228" t="s">
        <v>351</v>
      </c>
      <c r="G397" s="225"/>
      <c r="H397" s="227" t="s">
        <v>33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137</v>
      </c>
      <c r="AU397" s="234" t="s">
        <v>88</v>
      </c>
      <c r="AV397" s="13" t="s">
        <v>86</v>
      </c>
      <c r="AW397" s="13" t="s">
        <v>40</v>
      </c>
      <c r="AX397" s="13" t="s">
        <v>78</v>
      </c>
      <c r="AY397" s="234" t="s">
        <v>126</v>
      </c>
    </row>
    <row r="398" s="13" customFormat="1">
      <c r="A398" s="13"/>
      <c r="B398" s="224"/>
      <c r="C398" s="225"/>
      <c r="D398" s="226" t="s">
        <v>137</v>
      </c>
      <c r="E398" s="227" t="s">
        <v>33</v>
      </c>
      <c r="F398" s="228" t="s">
        <v>352</v>
      </c>
      <c r="G398" s="225"/>
      <c r="H398" s="227" t="s">
        <v>33</v>
      </c>
      <c r="I398" s="229"/>
      <c r="J398" s="225"/>
      <c r="K398" s="225"/>
      <c r="L398" s="230"/>
      <c r="M398" s="231"/>
      <c r="N398" s="232"/>
      <c r="O398" s="232"/>
      <c r="P398" s="232"/>
      <c r="Q398" s="232"/>
      <c r="R398" s="232"/>
      <c r="S398" s="232"/>
      <c r="T398" s="23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4" t="s">
        <v>137</v>
      </c>
      <c r="AU398" s="234" t="s">
        <v>88</v>
      </c>
      <c r="AV398" s="13" t="s">
        <v>86</v>
      </c>
      <c r="AW398" s="13" t="s">
        <v>40</v>
      </c>
      <c r="AX398" s="13" t="s">
        <v>78</v>
      </c>
      <c r="AY398" s="234" t="s">
        <v>126</v>
      </c>
    </row>
    <row r="399" s="13" customFormat="1">
      <c r="A399" s="13"/>
      <c r="B399" s="224"/>
      <c r="C399" s="225"/>
      <c r="D399" s="226" t="s">
        <v>137</v>
      </c>
      <c r="E399" s="227" t="s">
        <v>33</v>
      </c>
      <c r="F399" s="228" t="s">
        <v>353</v>
      </c>
      <c r="G399" s="225"/>
      <c r="H399" s="227" t="s">
        <v>33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137</v>
      </c>
      <c r="AU399" s="234" t="s">
        <v>88</v>
      </c>
      <c r="AV399" s="13" t="s">
        <v>86</v>
      </c>
      <c r="AW399" s="13" t="s">
        <v>40</v>
      </c>
      <c r="AX399" s="13" t="s">
        <v>78</v>
      </c>
      <c r="AY399" s="234" t="s">
        <v>126</v>
      </c>
    </row>
    <row r="400" s="14" customFormat="1">
      <c r="A400" s="14"/>
      <c r="B400" s="235"/>
      <c r="C400" s="236"/>
      <c r="D400" s="226" t="s">
        <v>137</v>
      </c>
      <c r="E400" s="237" t="s">
        <v>33</v>
      </c>
      <c r="F400" s="238" t="s">
        <v>354</v>
      </c>
      <c r="G400" s="236"/>
      <c r="H400" s="239">
        <v>41.103999999999999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137</v>
      </c>
      <c r="AU400" s="245" t="s">
        <v>88</v>
      </c>
      <c r="AV400" s="14" t="s">
        <v>88</v>
      </c>
      <c r="AW400" s="14" t="s">
        <v>40</v>
      </c>
      <c r="AX400" s="14" t="s">
        <v>86</v>
      </c>
      <c r="AY400" s="245" t="s">
        <v>126</v>
      </c>
    </row>
    <row r="401" s="14" customFormat="1">
      <c r="A401" s="14"/>
      <c r="B401" s="235"/>
      <c r="C401" s="236"/>
      <c r="D401" s="226" t="s">
        <v>137</v>
      </c>
      <c r="E401" s="236"/>
      <c r="F401" s="238" t="s">
        <v>355</v>
      </c>
      <c r="G401" s="236"/>
      <c r="H401" s="239">
        <v>47.270000000000003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137</v>
      </c>
      <c r="AU401" s="245" t="s">
        <v>88</v>
      </c>
      <c r="AV401" s="14" t="s">
        <v>88</v>
      </c>
      <c r="AW401" s="14" t="s">
        <v>4</v>
      </c>
      <c r="AX401" s="14" t="s">
        <v>86</v>
      </c>
      <c r="AY401" s="245" t="s">
        <v>126</v>
      </c>
    </row>
    <row r="402" s="2" customFormat="1" ht="21.75" customHeight="1">
      <c r="A402" s="40"/>
      <c r="B402" s="41"/>
      <c r="C402" s="206" t="s">
        <v>356</v>
      </c>
      <c r="D402" s="206" t="s">
        <v>128</v>
      </c>
      <c r="E402" s="207" t="s">
        <v>357</v>
      </c>
      <c r="F402" s="208" t="s">
        <v>358</v>
      </c>
      <c r="G402" s="209" t="s">
        <v>131</v>
      </c>
      <c r="H402" s="210">
        <v>1375.05</v>
      </c>
      <c r="I402" s="211"/>
      <c r="J402" s="212">
        <f>ROUND(I402*H402,2)</f>
        <v>0</v>
      </c>
      <c r="K402" s="208" t="s">
        <v>132</v>
      </c>
      <c r="L402" s="46"/>
      <c r="M402" s="213" t="s">
        <v>33</v>
      </c>
      <c r="N402" s="214" t="s">
        <v>49</v>
      </c>
      <c r="O402" s="86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133</v>
      </c>
      <c r="AT402" s="217" t="s">
        <v>128</v>
      </c>
      <c r="AU402" s="217" t="s">
        <v>88</v>
      </c>
      <c r="AY402" s="18" t="s">
        <v>126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8" t="s">
        <v>86</v>
      </c>
      <c r="BK402" s="218">
        <f>ROUND(I402*H402,2)</f>
        <v>0</v>
      </c>
      <c r="BL402" s="18" t="s">
        <v>133</v>
      </c>
      <c r="BM402" s="217" t="s">
        <v>359</v>
      </c>
    </row>
    <row r="403" s="2" customFormat="1">
      <c r="A403" s="40"/>
      <c r="B403" s="41"/>
      <c r="C403" s="42"/>
      <c r="D403" s="219" t="s">
        <v>135</v>
      </c>
      <c r="E403" s="42"/>
      <c r="F403" s="220" t="s">
        <v>360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8" t="s">
        <v>135</v>
      </c>
      <c r="AU403" s="18" t="s">
        <v>88</v>
      </c>
    </row>
    <row r="404" s="13" customFormat="1">
      <c r="A404" s="13"/>
      <c r="B404" s="224"/>
      <c r="C404" s="225"/>
      <c r="D404" s="226" t="s">
        <v>137</v>
      </c>
      <c r="E404" s="227" t="s">
        <v>33</v>
      </c>
      <c r="F404" s="228" t="s">
        <v>361</v>
      </c>
      <c r="G404" s="225"/>
      <c r="H404" s="227" t="s">
        <v>33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137</v>
      </c>
      <c r="AU404" s="234" t="s">
        <v>88</v>
      </c>
      <c r="AV404" s="13" t="s">
        <v>86</v>
      </c>
      <c r="AW404" s="13" t="s">
        <v>40</v>
      </c>
      <c r="AX404" s="13" t="s">
        <v>78</v>
      </c>
      <c r="AY404" s="234" t="s">
        <v>126</v>
      </c>
    </row>
    <row r="405" s="13" customFormat="1">
      <c r="A405" s="13"/>
      <c r="B405" s="224"/>
      <c r="C405" s="225"/>
      <c r="D405" s="226" t="s">
        <v>137</v>
      </c>
      <c r="E405" s="227" t="s">
        <v>33</v>
      </c>
      <c r="F405" s="228" t="s">
        <v>362</v>
      </c>
      <c r="G405" s="225"/>
      <c r="H405" s="227" t="s">
        <v>33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137</v>
      </c>
      <c r="AU405" s="234" t="s">
        <v>88</v>
      </c>
      <c r="AV405" s="13" t="s">
        <v>86</v>
      </c>
      <c r="AW405" s="13" t="s">
        <v>40</v>
      </c>
      <c r="AX405" s="13" t="s">
        <v>78</v>
      </c>
      <c r="AY405" s="234" t="s">
        <v>126</v>
      </c>
    </row>
    <row r="406" s="13" customFormat="1">
      <c r="A406" s="13"/>
      <c r="B406" s="224"/>
      <c r="C406" s="225"/>
      <c r="D406" s="226" t="s">
        <v>137</v>
      </c>
      <c r="E406" s="227" t="s">
        <v>33</v>
      </c>
      <c r="F406" s="228" t="s">
        <v>363</v>
      </c>
      <c r="G406" s="225"/>
      <c r="H406" s="227" t="s">
        <v>33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137</v>
      </c>
      <c r="AU406" s="234" t="s">
        <v>88</v>
      </c>
      <c r="AV406" s="13" t="s">
        <v>86</v>
      </c>
      <c r="AW406" s="13" t="s">
        <v>40</v>
      </c>
      <c r="AX406" s="13" t="s">
        <v>78</v>
      </c>
      <c r="AY406" s="234" t="s">
        <v>126</v>
      </c>
    </row>
    <row r="407" s="13" customFormat="1">
      <c r="A407" s="13"/>
      <c r="B407" s="224"/>
      <c r="C407" s="225"/>
      <c r="D407" s="226" t="s">
        <v>137</v>
      </c>
      <c r="E407" s="227" t="s">
        <v>33</v>
      </c>
      <c r="F407" s="228" t="s">
        <v>364</v>
      </c>
      <c r="G407" s="225"/>
      <c r="H407" s="227" t="s">
        <v>33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137</v>
      </c>
      <c r="AU407" s="234" t="s">
        <v>88</v>
      </c>
      <c r="AV407" s="13" t="s">
        <v>86</v>
      </c>
      <c r="AW407" s="13" t="s">
        <v>40</v>
      </c>
      <c r="AX407" s="13" t="s">
        <v>78</v>
      </c>
      <c r="AY407" s="234" t="s">
        <v>126</v>
      </c>
    </row>
    <row r="408" s="14" customFormat="1">
      <c r="A408" s="14"/>
      <c r="B408" s="235"/>
      <c r="C408" s="236"/>
      <c r="D408" s="226" t="s">
        <v>137</v>
      </c>
      <c r="E408" s="237" t="s">
        <v>33</v>
      </c>
      <c r="F408" s="238" t="s">
        <v>214</v>
      </c>
      <c r="G408" s="236"/>
      <c r="H408" s="239">
        <v>1022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137</v>
      </c>
      <c r="AU408" s="245" t="s">
        <v>88</v>
      </c>
      <c r="AV408" s="14" t="s">
        <v>88</v>
      </c>
      <c r="AW408" s="14" t="s">
        <v>40</v>
      </c>
      <c r="AX408" s="14" t="s">
        <v>78</v>
      </c>
      <c r="AY408" s="245" t="s">
        <v>126</v>
      </c>
    </row>
    <row r="409" s="14" customFormat="1">
      <c r="A409" s="14"/>
      <c r="B409" s="235"/>
      <c r="C409" s="236"/>
      <c r="D409" s="226" t="s">
        <v>137</v>
      </c>
      <c r="E409" s="237" t="s">
        <v>33</v>
      </c>
      <c r="F409" s="238" t="s">
        <v>218</v>
      </c>
      <c r="G409" s="236"/>
      <c r="H409" s="239">
        <v>246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137</v>
      </c>
      <c r="AU409" s="245" t="s">
        <v>88</v>
      </c>
      <c r="AV409" s="14" t="s">
        <v>88</v>
      </c>
      <c r="AW409" s="14" t="s">
        <v>40</v>
      </c>
      <c r="AX409" s="14" t="s">
        <v>78</v>
      </c>
      <c r="AY409" s="245" t="s">
        <v>126</v>
      </c>
    </row>
    <row r="410" s="14" customFormat="1">
      <c r="A410" s="14"/>
      <c r="B410" s="235"/>
      <c r="C410" s="236"/>
      <c r="D410" s="226" t="s">
        <v>137</v>
      </c>
      <c r="E410" s="237" t="s">
        <v>33</v>
      </c>
      <c r="F410" s="238" t="s">
        <v>216</v>
      </c>
      <c r="G410" s="236"/>
      <c r="H410" s="239">
        <v>67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137</v>
      </c>
      <c r="AU410" s="245" t="s">
        <v>88</v>
      </c>
      <c r="AV410" s="14" t="s">
        <v>88</v>
      </c>
      <c r="AW410" s="14" t="s">
        <v>40</v>
      </c>
      <c r="AX410" s="14" t="s">
        <v>78</v>
      </c>
      <c r="AY410" s="245" t="s">
        <v>126</v>
      </c>
    </row>
    <row r="411" s="15" customFormat="1">
      <c r="A411" s="15"/>
      <c r="B411" s="246"/>
      <c r="C411" s="247"/>
      <c r="D411" s="226" t="s">
        <v>137</v>
      </c>
      <c r="E411" s="248" t="s">
        <v>33</v>
      </c>
      <c r="F411" s="249" t="s">
        <v>149</v>
      </c>
      <c r="G411" s="247"/>
      <c r="H411" s="250">
        <v>1335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6" t="s">
        <v>137</v>
      </c>
      <c r="AU411" s="256" t="s">
        <v>88</v>
      </c>
      <c r="AV411" s="15" t="s">
        <v>133</v>
      </c>
      <c r="AW411" s="15" t="s">
        <v>40</v>
      </c>
      <c r="AX411" s="15" t="s">
        <v>86</v>
      </c>
      <c r="AY411" s="256" t="s">
        <v>126</v>
      </c>
    </row>
    <row r="412" s="14" customFormat="1">
      <c r="A412" s="14"/>
      <c r="B412" s="235"/>
      <c r="C412" s="236"/>
      <c r="D412" s="226" t="s">
        <v>137</v>
      </c>
      <c r="E412" s="236"/>
      <c r="F412" s="238" t="s">
        <v>365</v>
      </c>
      <c r="G412" s="236"/>
      <c r="H412" s="239">
        <v>1375.05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137</v>
      </c>
      <c r="AU412" s="245" t="s">
        <v>88</v>
      </c>
      <c r="AV412" s="14" t="s">
        <v>88</v>
      </c>
      <c r="AW412" s="14" t="s">
        <v>4</v>
      </c>
      <c r="AX412" s="14" t="s">
        <v>86</v>
      </c>
      <c r="AY412" s="245" t="s">
        <v>126</v>
      </c>
    </row>
    <row r="413" s="2" customFormat="1" ht="21.75" customHeight="1">
      <c r="A413" s="40"/>
      <c r="B413" s="41"/>
      <c r="C413" s="206" t="s">
        <v>366</v>
      </c>
      <c r="D413" s="206" t="s">
        <v>128</v>
      </c>
      <c r="E413" s="207" t="s">
        <v>357</v>
      </c>
      <c r="F413" s="208" t="s">
        <v>358</v>
      </c>
      <c r="G413" s="209" t="s">
        <v>131</v>
      </c>
      <c r="H413" s="210">
        <v>1375.05</v>
      </c>
      <c r="I413" s="211"/>
      <c r="J413" s="212">
        <f>ROUND(I413*H413,2)</f>
        <v>0</v>
      </c>
      <c r="K413" s="208" t="s">
        <v>132</v>
      </c>
      <c r="L413" s="46"/>
      <c r="M413" s="213" t="s">
        <v>33</v>
      </c>
      <c r="N413" s="214" t="s">
        <v>49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133</v>
      </c>
      <c r="AT413" s="217" t="s">
        <v>128</v>
      </c>
      <c r="AU413" s="217" t="s">
        <v>88</v>
      </c>
      <c r="AY413" s="18" t="s">
        <v>126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8" t="s">
        <v>86</v>
      </c>
      <c r="BK413" s="218">
        <f>ROUND(I413*H413,2)</f>
        <v>0</v>
      </c>
      <c r="BL413" s="18" t="s">
        <v>133</v>
      </c>
      <c r="BM413" s="217" t="s">
        <v>367</v>
      </c>
    </row>
    <row r="414" s="2" customFormat="1">
      <c r="A414" s="40"/>
      <c r="B414" s="41"/>
      <c r="C414" s="42"/>
      <c r="D414" s="219" t="s">
        <v>135</v>
      </c>
      <c r="E414" s="42"/>
      <c r="F414" s="220" t="s">
        <v>360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8" t="s">
        <v>135</v>
      </c>
      <c r="AU414" s="18" t="s">
        <v>88</v>
      </c>
    </row>
    <row r="415" s="13" customFormat="1">
      <c r="A415" s="13"/>
      <c r="B415" s="224"/>
      <c r="C415" s="225"/>
      <c r="D415" s="226" t="s">
        <v>137</v>
      </c>
      <c r="E415" s="227" t="s">
        <v>33</v>
      </c>
      <c r="F415" s="228" t="s">
        <v>361</v>
      </c>
      <c r="G415" s="225"/>
      <c r="H415" s="227" t="s">
        <v>33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137</v>
      </c>
      <c r="AU415" s="234" t="s">
        <v>88</v>
      </c>
      <c r="AV415" s="13" t="s">
        <v>86</v>
      </c>
      <c r="AW415" s="13" t="s">
        <v>40</v>
      </c>
      <c r="AX415" s="13" t="s">
        <v>78</v>
      </c>
      <c r="AY415" s="234" t="s">
        <v>126</v>
      </c>
    </row>
    <row r="416" s="13" customFormat="1">
      <c r="A416" s="13"/>
      <c r="B416" s="224"/>
      <c r="C416" s="225"/>
      <c r="D416" s="226" t="s">
        <v>137</v>
      </c>
      <c r="E416" s="227" t="s">
        <v>33</v>
      </c>
      <c r="F416" s="228" t="s">
        <v>368</v>
      </c>
      <c r="G416" s="225"/>
      <c r="H416" s="227" t="s">
        <v>33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137</v>
      </c>
      <c r="AU416" s="234" t="s">
        <v>88</v>
      </c>
      <c r="AV416" s="13" t="s">
        <v>86</v>
      </c>
      <c r="AW416" s="13" t="s">
        <v>40</v>
      </c>
      <c r="AX416" s="13" t="s">
        <v>78</v>
      </c>
      <c r="AY416" s="234" t="s">
        <v>126</v>
      </c>
    </row>
    <row r="417" s="13" customFormat="1">
      <c r="A417" s="13"/>
      <c r="B417" s="224"/>
      <c r="C417" s="225"/>
      <c r="D417" s="226" t="s">
        <v>137</v>
      </c>
      <c r="E417" s="227" t="s">
        <v>33</v>
      </c>
      <c r="F417" s="228" t="s">
        <v>369</v>
      </c>
      <c r="G417" s="225"/>
      <c r="H417" s="227" t="s">
        <v>33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137</v>
      </c>
      <c r="AU417" s="234" t="s">
        <v>88</v>
      </c>
      <c r="AV417" s="13" t="s">
        <v>86</v>
      </c>
      <c r="AW417" s="13" t="s">
        <v>40</v>
      </c>
      <c r="AX417" s="13" t="s">
        <v>78</v>
      </c>
      <c r="AY417" s="234" t="s">
        <v>126</v>
      </c>
    </row>
    <row r="418" s="13" customFormat="1">
      <c r="A418" s="13"/>
      <c r="B418" s="224"/>
      <c r="C418" s="225"/>
      <c r="D418" s="226" t="s">
        <v>137</v>
      </c>
      <c r="E418" s="227" t="s">
        <v>33</v>
      </c>
      <c r="F418" s="228" t="s">
        <v>370</v>
      </c>
      <c r="G418" s="225"/>
      <c r="H418" s="227" t="s">
        <v>33</v>
      </c>
      <c r="I418" s="229"/>
      <c r="J418" s="225"/>
      <c r="K418" s="225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137</v>
      </c>
      <c r="AU418" s="234" t="s">
        <v>88</v>
      </c>
      <c r="AV418" s="13" t="s">
        <v>86</v>
      </c>
      <c r="AW418" s="13" t="s">
        <v>40</v>
      </c>
      <c r="AX418" s="13" t="s">
        <v>78</v>
      </c>
      <c r="AY418" s="234" t="s">
        <v>126</v>
      </c>
    </row>
    <row r="419" s="14" customFormat="1">
      <c r="A419" s="14"/>
      <c r="B419" s="235"/>
      <c r="C419" s="236"/>
      <c r="D419" s="226" t="s">
        <v>137</v>
      </c>
      <c r="E419" s="237" t="s">
        <v>33</v>
      </c>
      <c r="F419" s="238" t="s">
        <v>214</v>
      </c>
      <c r="G419" s="236"/>
      <c r="H419" s="239">
        <v>1022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137</v>
      </c>
      <c r="AU419" s="245" t="s">
        <v>88</v>
      </c>
      <c r="AV419" s="14" t="s">
        <v>88</v>
      </c>
      <c r="AW419" s="14" t="s">
        <v>40</v>
      </c>
      <c r="AX419" s="14" t="s">
        <v>78</v>
      </c>
      <c r="AY419" s="245" t="s">
        <v>126</v>
      </c>
    </row>
    <row r="420" s="14" customFormat="1">
      <c r="A420" s="14"/>
      <c r="B420" s="235"/>
      <c r="C420" s="236"/>
      <c r="D420" s="226" t="s">
        <v>137</v>
      </c>
      <c r="E420" s="237" t="s">
        <v>33</v>
      </c>
      <c r="F420" s="238" t="s">
        <v>218</v>
      </c>
      <c r="G420" s="236"/>
      <c r="H420" s="239">
        <v>246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137</v>
      </c>
      <c r="AU420" s="245" t="s">
        <v>88</v>
      </c>
      <c r="AV420" s="14" t="s">
        <v>88</v>
      </c>
      <c r="AW420" s="14" t="s">
        <v>40</v>
      </c>
      <c r="AX420" s="14" t="s">
        <v>78</v>
      </c>
      <c r="AY420" s="245" t="s">
        <v>126</v>
      </c>
    </row>
    <row r="421" s="14" customFormat="1">
      <c r="A421" s="14"/>
      <c r="B421" s="235"/>
      <c r="C421" s="236"/>
      <c r="D421" s="226" t="s">
        <v>137</v>
      </c>
      <c r="E421" s="237" t="s">
        <v>33</v>
      </c>
      <c r="F421" s="238" t="s">
        <v>216</v>
      </c>
      <c r="G421" s="236"/>
      <c r="H421" s="239">
        <v>67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137</v>
      </c>
      <c r="AU421" s="245" t="s">
        <v>88</v>
      </c>
      <c r="AV421" s="14" t="s">
        <v>88</v>
      </c>
      <c r="AW421" s="14" t="s">
        <v>40</v>
      </c>
      <c r="AX421" s="14" t="s">
        <v>78</v>
      </c>
      <c r="AY421" s="245" t="s">
        <v>126</v>
      </c>
    </row>
    <row r="422" s="15" customFormat="1">
      <c r="A422" s="15"/>
      <c r="B422" s="246"/>
      <c r="C422" s="247"/>
      <c r="D422" s="226" t="s">
        <v>137</v>
      </c>
      <c r="E422" s="248" t="s">
        <v>33</v>
      </c>
      <c r="F422" s="249" t="s">
        <v>149</v>
      </c>
      <c r="G422" s="247"/>
      <c r="H422" s="250">
        <v>1335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6" t="s">
        <v>137</v>
      </c>
      <c r="AU422" s="256" t="s">
        <v>88</v>
      </c>
      <c r="AV422" s="15" t="s">
        <v>133</v>
      </c>
      <c r="AW422" s="15" t="s">
        <v>40</v>
      </c>
      <c r="AX422" s="15" t="s">
        <v>86</v>
      </c>
      <c r="AY422" s="256" t="s">
        <v>126</v>
      </c>
    </row>
    <row r="423" s="14" customFormat="1">
      <c r="A423" s="14"/>
      <c r="B423" s="235"/>
      <c r="C423" s="236"/>
      <c r="D423" s="226" t="s">
        <v>137</v>
      </c>
      <c r="E423" s="236"/>
      <c r="F423" s="238" t="s">
        <v>365</v>
      </c>
      <c r="G423" s="236"/>
      <c r="H423" s="239">
        <v>1375.05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137</v>
      </c>
      <c r="AU423" s="245" t="s">
        <v>88</v>
      </c>
      <c r="AV423" s="14" t="s">
        <v>88</v>
      </c>
      <c r="AW423" s="14" t="s">
        <v>4</v>
      </c>
      <c r="AX423" s="14" t="s">
        <v>86</v>
      </c>
      <c r="AY423" s="245" t="s">
        <v>126</v>
      </c>
    </row>
    <row r="424" s="2" customFormat="1" ht="21.75" customHeight="1">
      <c r="A424" s="40"/>
      <c r="B424" s="41"/>
      <c r="C424" s="206" t="s">
        <v>371</v>
      </c>
      <c r="D424" s="206" t="s">
        <v>128</v>
      </c>
      <c r="E424" s="207" t="s">
        <v>372</v>
      </c>
      <c r="F424" s="208" t="s">
        <v>373</v>
      </c>
      <c r="G424" s="209" t="s">
        <v>131</v>
      </c>
      <c r="H424" s="210">
        <v>100</v>
      </c>
      <c r="I424" s="211"/>
      <c r="J424" s="212">
        <f>ROUND(I424*H424,2)</f>
        <v>0</v>
      </c>
      <c r="K424" s="208" t="s">
        <v>132</v>
      </c>
      <c r="L424" s="46"/>
      <c r="M424" s="213" t="s">
        <v>33</v>
      </c>
      <c r="N424" s="214" t="s">
        <v>49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133</v>
      </c>
      <c r="AT424" s="217" t="s">
        <v>128</v>
      </c>
      <c r="AU424" s="217" t="s">
        <v>88</v>
      </c>
      <c r="AY424" s="18" t="s">
        <v>126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8" t="s">
        <v>86</v>
      </c>
      <c r="BK424" s="218">
        <f>ROUND(I424*H424,2)</f>
        <v>0</v>
      </c>
      <c r="BL424" s="18" t="s">
        <v>133</v>
      </c>
      <c r="BM424" s="217" t="s">
        <v>374</v>
      </c>
    </row>
    <row r="425" s="2" customFormat="1">
      <c r="A425" s="40"/>
      <c r="B425" s="41"/>
      <c r="C425" s="42"/>
      <c r="D425" s="219" t="s">
        <v>135</v>
      </c>
      <c r="E425" s="42"/>
      <c r="F425" s="220" t="s">
        <v>375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8" t="s">
        <v>135</v>
      </c>
      <c r="AU425" s="18" t="s">
        <v>88</v>
      </c>
    </row>
    <row r="426" s="13" customFormat="1">
      <c r="A426" s="13"/>
      <c r="B426" s="224"/>
      <c r="C426" s="225"/>
      <c r="D426" s="226" t="s">
        <v>137</v>
      </c>
      <c r="E426" s="227" t="s">
        <v>33</v>
      </c>
      <c r="F426" s="228" t="s">
        <v>376</v>
      </c>
      <c r="G426" s="225"/>
      <c r="H426" s="227" t="s">
        <v>33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137</v>
      </c>
      <c r="AU426" s="234" t="s">
        <v>88</v>
      </c>
      <c r="AV426" s="13" t="s">
        <v>86</v>
      </c>
      <c r="AW426" s="13" t="s">
        <v>40</v>
      </c>
      <c r="AX426" s="13" t="s">
        <v>78</v>
      </c>
      <c r="AY426" s="234" t="s">
        <v>126</v>
      </c>
    </row>
    <row r="427" s="14" customFormat="1">
      <c r="A427" s="14"/>
      <c r="B427" s="235"/>
      <c r="C427" s="236"/>
      <c r="D427" s="226" t="s">
        <v>137</v>
      </c>
      <c r="E427" s="237" t="s">
        <v>33</v>
      </c>
      <c r="F427" s="238" t="s">
        <v>377</v>
      </c>
      <c r="G427" s="236"/>
      <c r="H427" s="239">
        <v>100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137</v>
      </c>
      <c r="AU427" s="245" t="s">
        <v>88</v>
      </c>
      <c r="AV427" s="14" t="s">
        <v>88</v>
      </c>
      <c r="AW427" s="14" t="s">
        <v>40</v>
      </c>
      <c r="AX427" s="14" t="s">
        <v>86</v>
      </c>
      <c r="AY427" s="245" t="s">
        <v>126</v>
      </c>
    </row>
    <row r="428" s="2" customFormat="1" ht="16.5" customHeight="1">
      <c r="A428" s="40"/>
      <c r="B428" s="41"/>
      <c r="C428" s="206" t="s">
        <v>378</v>
      </c>
      <c r="D428" s="206" t="s">
        <v>128</v>
      </c>
      <c r="E428" s="207" t="s">
        <v>379</v>
      </c>
      <c r="F428" s="208" t="s">
        <v>380</v>
      </c>
      <c r="G428" s="209" t="s">
        <v>131</v>
      </c>
      <c r="H428" s="210">
        <v>1121.6700000000001</v>
      </c>
      <c r="I428" s="211"/>
      <c r="J428" s="212">
        <f>ROUND(I428*H428,2)</f>
        <v>0</v>
      </c>
      <c r="K428" s="208" t="s">
        <v>132</v>
      </c>
      <c r="L428" s="46"/>
      <c r="M428" s="213" t="s">
        <v>33</v>
      </c>
      <c r="N428" s="214" t="s">
        <v>49</v>
      </c>
      <c r="O428" s="86"/>
      <c r="P428" s="215">
        <f>O428*H428</f>
        <v>0</v>
      </c>
      <c r="Q428" s="215">
        <v>0.0060099999999999997</v>
      </c>
      <c r="R428" s="215">
        <f>Q428*H428</f>
        <v>6.7412367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133</v>
      </c>
      <c r="AT428" s="217" t="s">
        <v>128</v>
      </c>
      <c r="AU428" s="217" t="s">
        <v>88</v>
      </c>
      <c r="AY428" s="18" t="s">
        <v>126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8" t="s">
        <v>86</v>
      </c>
      <c r="BK428" s="218">
        <f>ROUND(I428*H428,2)</f>
        <v>0</v>
      </c>
      <c r="BL428" s="18" t="s">
        <v>133</v>
      </c>
      <c r="BM428" s="217" t="s">
        <v>381</v>
      </c>
    </row>
    <row r="429" s="2" customFormat="1">
      <c r="A429" s="40"/>
      <c r="B429" s="41"/>
      <c r="C429" s="42"/>
      <c r="D429" s="219" t="s">
        <v>135</v>
      </c>
      <c r="E429" s="42"/>
      <c r="F429" s="220" t="s">
        <v>382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8" t="s">
        <v>135</v>
      </c>
      <c r="AU429" s="18" t="s">
        <v>88</v>
      </c>
    </row>
    <row r="430" s="13" customFormat="1">
      <c r="A430" s="13"/>
      <c r="B430" s="224"/>
      <c r="C430" s="225"/>
      <c r="D430" s="226" t="s">
        <v>137</v>
      </c>
      <c r="E430" s="227" t="s">
        <v>33</v>
      </c>
      <c r="F430" s="228" t="s">
        <v>361</v>
      </c>
      <c r="G430" s="225"/>
      <c r="H430" s="227" t="s">
        <v>33</v>
      </c>
      <c r="I430" s="229"/>
      <c r="J430" s="225"/>
      <c r="K430" s="225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137</v>
      </c>
      <c r="AU430" s="234" t="s">
        <v>88</v>
      </c>
      <c r="AV430" s="13" t="s">
        <v>86</v>
      </c>
      <c r="AW430" s="13" t="s">
        <v>40</v>
      </c>
      <c r="AX430" s="13" t="s">
        <v>78</v>
      </c>
      <c r="AY430" s="234" t="s">
        <v>126</v>
      </c>
    </row>
    <row r="431" s="14" customFormat="1">
      <c r="A431" s="14"/>
      <c r="B431" s="235"/>
      <c r="C431" s="236"/>
      <c r="D431" s="226" t="s">
        <v>137</v>
      </c>
      <c r="E431" s="237" t="s">
        <v>33</v>
      </c>
      <c r="F431" s="238" t="s">
        <v>214</v>
      </c>
      <c r="G431" s="236"/>
      <c r="H431" s="239">
        <v>1022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137</v>
      </c>
      <c r="AU431" s="245" t="s">
        <v>88</v>
      </c>
      <c r="AV431" s="14" t="s">
        <v>88</v>
      </c>
      <c r="AW431" s="14" t="s">
        <v>40</v>
      </c>
      <c r="AX431" s="14" t="s">
        <v>78</v>
      </c>
      <c r="AY431" s="245" t="s">
        <v>126</v>
      </c>
    </row>
    <row r="432" s="14" customFormat="1">
      <c r="A432" s="14"/>
      <c r="B432" s="235"/>
      <c r="C432" s="236"/>
      <c r="D432" s="226" t="s">
        <v>137</v>
      </c>
      <c r="E432" s="237" t="s">
        <v>33</v>
      </c>
      <c r="F432" s="238" t="s">
        <v>216</v>
      </c>
      <c r="G432" s="236"/>
      <c r="H432" s="239">
        <v>67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137</v>
      </c>
      <c r="AU432" s="245" t="s">
        <v>88</v>
      </c>
      <c r="AV432" s="14" t="s">
        <v>88</v>
      </c>
      <c r="AW432" s="14" t="s">
        <v>40</v>
      </c>
      <c r="AX432" s="14" t="s">
        <v>78</v>
      </c>
      <c r="AY432" s="245" t="s">
        <v>126</v>
      </c>
    </row>
    <row r="433" s="15" customFormat="1">
      <c r="A433" s="15"/>
      <c r="B433" s="246"/>
      <c r="C433" s="247"/>
      <c r="D433" s="226" t="s">
        <v>137</v>
      </c>
      <c r="E433" s="248" t="s">
        <v>33</v>
      </c>
      <c r="F433" s="249" t="s">
        <v>149</v>
      </c>
      <c r="G433" s="247"/>
      <c r="H433" s="250">
        <v>1089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6" t="s">
        <v>137</v>
      </c>
      <c r="AU433" s="256" t="s">
        <v>88</v>
      </c>
      <c r="AV433" s="15" t="s">
        <v>133</v>
      </c>
      <c r="AW433" s="15" t="s">
        <v>40</v>
      </c>
      <c r="AX433" s="15" t="s">
        <v>86</v>
      </c>
      <c r="AY433" s="256" t="s">
        <v>126</v>
      </c>
    </row>
    <row r="434" s="14" customFormat="1">
      <c r="A434" s="14"/>
      <c r="B434" s="235"/>
      <c r="C434" s="236"/>
      <c r="D434" s="226" t="s">
        <v>137</v>
      </c>
      <c r="E434" s="236"/>
      <c r="F434" s="238" t="s">
        <v>383</v>
      </c>
      <c r="G434" s="236"/>
      <c r="H434" s="239">
        <v>1121.6700000000001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137</v>
      </c>
      <c r="AU434" s="245" t="s">
        <v>88</v>
      </c>
      <c r="AV434" s="14" t="s">
        <v>88</v>
      </c>
      <c r="AW434" s="14" t="s">
        <v>4</v>
      </c>
      <c r="AX434" s="14" t="s">
        <v>86</v>
      </c>
      <c r="AY434" s="245" t="s">
        <v>126</v>
      </c>
    </row>
    <row r="435" s="2" customFormat="1" ht="24.15" customHeight="1">
      <c r="A435" s="40"/>
      <c r="B435" s="41"/>
      <c r="C435" s="206" t="s">
        <v>384</v>
      </c>
      <c r="D435" s="206" t="s">
        <v>128</v>
      </c>
      <c r="E435" s="207" t="s">
        <v>385</v>
      </c>
      <c r="F435" s="208" t="s">
        <v>386</v>
      </c>
      <c r="G435" s="209" t="s">
        <v>131</v>
      </c>
      <c r="H435" s="210">
        <v>1121.6700000000001</v>
      </c>
      <c r="I435" s="211"/>
      <c r="J435" s="212">
        <f>ROUND(I435*H435,2)</f>
        <v>0</v>
      </c>
      <c r="K435" s="208" t="s">
        <v>132</v>
      </c>
      <c r="L435" s="46"/>
      <c r="M435" s="213" t="s">
        <v>33</v>
      </c>
      <c r="N435" s="214" t="s">
        <v>49</v>
      </c>
      <c r="O435" s="86"/>
      <c r="P435" s="215">
        <f>O435*H435</f>
        <v>0</v>
      </c>
      <c r="Q435" s="215">
        <v>0</v>
      </c>
      <c r="R435" s="215">
        <f>Q435*H435</f>
        <v>0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133</v>
      </c>
      <c r="AT435" s="217" t="s">
        <v>128</v>
      </c>
      <c r="AU435" s="217" t="s">
        <v>88</v>
      </c>
      <c r="AY435" s="18" t="s">
        <v>126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8" t="s">
        <v>86</v>
      </c>
      <c r="BK435" s="218">
        <f>ROUND(I435*H435,2)</f>
        <v>0</v>
      </c>
      <c r="BL435" s="18" t="s">
        <v>133</v>
      </c>
      <c r="BM435" s="217" t="s">
        <v>387</v>
      </c>
    </row>
    <row r="436" s="2" customFormat="1">
      <c r="A436" s="40"/>
      <c r="B436" s="41"/>
      <c r="C436" s="42"/>
      <c r="D436" s="219" t="s">
        <v>135</v>
      </c>
      <c r="E436" s="42"/>
      <c r="F436" s="220" t="s">
        <v>388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8" t="s">
        <v>135</v>
      </c>
      <c r="AU436" s="18" t="s">
        <v>88</v>
      </c>
    </row>
    <row r="437" s="13" customFormat="1">
      <c r="A437" s="13"/>
      <c r="B437" s="224"/>
      <c r="C437" s="225"/>
      <c r="D437" s="226" t="s">
        <v>137</v>
      </c>
      <c r="E437" s="227" t="s">
        <v>33</v>
      </c>
      <c r="F437" s="228" t="s">
        <v>361</v>
      </c>
      <c r="G437" s="225"/>
      <c r="H437" s="227" t="s">
        <v>33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137</v>
      </c>
      <c r="AU437" s="234" t="s">
        <v>88</v>
      </c>
      <c r="AV437" s="13" t="s">
        <v>86</v>
      </c>
      <c r="AW437" s="13" t="s">
        <v>40</v>
      </c>
      <c r="AX437" s="13" t="s">
        <v>78</v>
      </c>
      <c r="AY437" s="234" t="s">
        <v>126</v>
      </c>
    </row>
    <row r="438" s="13" customFormat="1">
      <c r="A438" s="13"/>
      <c r="B438" s="224"/>
      <c r="C438" s="225"/>
      <c r="D438" s="226" t="s">
        <v>137</v>
      </c>
      <c r="E438" s="227" t="s">
        <v>33</v>
      </c>
      <c r="F438" s="228" t="s">
        <v>389</v>
      </c>
      <c r="G438" s="225"/>
      <c r="H438" s="227" t="s">
        <v>33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137</v>
      </c>
      <c r="AU438" s="234" t="s">
        <v>88</v>
      </c>
      <c r="AV438" s="13" t="s">
        <v>86</v>
      </c>
      <c r="AW438" s="13" t="s">
        <v>40</v>
      </c>
      <c r="AX438" s="13" t="s">
        <v>78</v>
      </c>
      <c r="AY438" s="234" t="s">
        <v>126</v>
      </c>
    </row>
    <row r="439" s="13" customFormat="1">
      <c r="A439" s="13"/>
      <c r="B439" s="224"/>
      <c r="C439" s="225"/>
      <c r="D439" s="226" t="s">
        <v>137</v>
      </c>
      <c r="E439" s="227" t="s">
        <v>33</v>
      </c>
      <c r="F439" s="228" t="s">
        <v>390</v>
      </c>
      <c r="G439" s="225"/>
      <c r="H439" s="227" t="s">
        <v>33</v>
      </c>
      <c r="I439" s="229"/>
      <c r="J439" s="225"/>
      <c r="K439" s="225"/>
      <c r="L439" s="230"/>
      <c r="M439" s="231"/>
      <c r="N439" s="232"/>
      <c r="O439" s="232"/>
      <c r="P439" s="232"/>
      <c r="Q439" s="232"/>
      <c r="R439" s="232"/>
      <c r="S439" s="232"/>
      <c r="T439" s="23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4" t="s">
        <v>137</v>
      </c>
      <c r="AU439" s="234" t="s">
        <v>88</v>
      </c>
      <c r="AV439" s="13" t="s">
        <v>86</v>
      </c>
      <c r="AW439" s="13" t="s">
        <v>40</v>
      </c>
      <c r="AX439" s="13" t="s">
        <v>78</v>
      </c>
      <c r="AY439" s="234" t="s">
        <v>126</v>
      </c>
    </row>
    <row r="440" s="13" customFormat="1">
      <c r="A440" s="13"/>
      <c r="B440" s="224"/>
      <c r="C440" s="225"/>
      <c r="D440" s="226" t="s">
        <v>137</v>
      </c>
      <c r="E440" s="227" t="s">
        <v>33</v>
      </c>
      <c r="F440" s="228" t="s">
        <v>364</v>
      </c>
      <c r="G440" s="225"/>
      <c r="H440" s="227" t="s">
        <v>33</v>
      </c>
      <c r="I440" s="229"/>
      <c r="J440" s="225"/>
      <c r="K440" s="225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137</v>
      </c>
      <c r="AU440" s="234" t="s">
        <v>88</v>
      </c>
      <c r="AV440" s="13" t="s">
        <v>86</v>
      </c>
      <c r="AW440" s="13" t="s">
        <v>40</v>
      </c>
      <c r="AX440" s="13" t="s">
        <v>78</v>
      </c>
      <c r="AY440" s="234" t="s">
        <v>126</v>
      </c>
    </row>
    <row r="441" s="14" customFormat="1">
      <c r="A441" s="14"/>
      <c r="B441" s="235"/>
      <c r="C441" s="236"/>
      <c r="D441" s="226" t="s">
        <v>137</v>
      </c>
      <c r="E441" s="237" t="s">
        <v>33</v>
      </c>
      <c r="F441" s="238" t="s">
        <v>214</v>
      </c>
      <c r="G441" s="236"/>
      <c r="H441" s="239">
        <v>1022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137</v>
      </c>
      <c r="AU441" s="245" t="s">
        <v>88</v>
      </c>
      <c r="AV441" s="14" t="s">
        <v>88</v>
      </c>
      <c r="AW441" s="14" t="s">
        <v>40</v>
      </c>
      <c r="AX441" s="14" t="s">
        <v>78</v>
      </c>
      <c r="AY441" s="245" t="s">
        <v>126</v>
      </c>
    </row>
    <row r="442" s="14" customFormat="1">
      <c r="A442" s="14"/>
      <c r="B442" s="235"/>
      <c r="C442" s="236"/>
      <c r="D442" s="226" t="s">
        <v>137</v>
      </c>
      <c r="E442" s="237" t="s">
        <v>33</v>
      </c>
      <c r="F442" s="238" t="s">
        <v>216</v>
      </c>
      <c r="G442" s="236"/>
      <c r="H442" s="239">
        <v>67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137</v>
      </c>
      <c r="AU442" s="245" t="s">
        <v>88</v>
      </c>
      <c r="AV442" s="14" t="s">
        <v>88</v>
      </c>
      <c r="AW442" s="14" t="s">
        <v>40</v>
      </c>
      <c r="AX442" s="14" t="s">
        <v>78</v>
      </c>
      <c r="AY442" s="245" t="s">
        <v>126</v>
      </c>
    </row>
    <row r="443" s="15" customFormat="1">
      <c r="A443" s="15"/>
      <c r="B443" s="246"/>
      <c r="C443" s="247"/>
      <c r="D443" s="226" t="s">
        <v>137</v>
      </c>
      <c r="E443" s="248" t="s">
        <v>33</v>
      </c>
      <c r="F443" s="249" t="s">
        <v>149</v>
      </c>
      <c r="G443" s="247"/>
      <c r="H443" s="250">
        <v>1089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6" t="s">
        <v>137</v>
      </c>
      <c r="AU443" s="256" t="s">
        <v>88</v>
      </c>
      <c r="AV443" s="15" t="s">
        <v>133</v>
      </c>
      <c r="AW443" s="15" t="s">
        <v>40</v>
      </c>
      <c r="AX443" s="15" t="s">
        <v>86</v>
      </c>
      <c r="AY443" s="256" t="s">
        <v>126</v>
      </c>
    </row>
    <row r="444" s="14" customFormat="1">
      <c r="A444" s="14"/>
      <c r="B444" s="235"/>
      <c r="C444" s="236"/>
      <c r="D444" s="226" t="s">
        <v>137</v>
      </c>
      <c r="E444" s="236"/>
      <c r="F444" s="238" t="s">
        <v>383</v>
      </c>
      <c r="G444" s="236"/>
      <c r="H444" s="239">
        <v>1121.6700000000001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137</v>
      </c>
      <c r="AU444" s="245" t="s">
        <v>88</v>
      </c>
      <c r="AV444" s="14" t="s">
        <v>88</v>
      </c>
      <c r="AW444" s="14" t="s">
        <v>4</v>
      </c>
      <c r="AX444" s="14" t="s">
        <v>86</v>
      </c>
      <c r="AY444" s="245" t="s">
        <v>126</v>
      </c>
    </row>
    <row r="445" s="2" customFormat="1" ht="16.5" customHeight="1">
      <c r="A445" s="40"/>
      <c r="B445" s="41"/>
      <c r="C445" s="206" t="s">
        <v>391</v>
      </c>
      <c r="D445" s="206" t="s">
        <v>128</v>
      </c>
      <c r="E445" s="207" t="s">
        <v>392</v>
      </c>
      <c r="F445" s="208" t="s">
        <v>393</v>
      </c>
      <c r="G445" s="209" t="s">
        <v>131</v>
      </c>
      <c r="H445" s="210">
        <v>1121.6700000000001</v>
      </c>
      <c r="I445" s="211"/>
      <c r="J445" s="212">
        <f>ROUND(I445*H445,2)</f>
        <v>0</v>
      </c>
      <c r="K445" s="208" t="s">
        <v>132</v>
      </c>
      <c r="L445" s="46"/>
      <c r="M445" s="213" t="s">
        <v>33</v>
      </c>
      <c r="N445" s="214" t="s">
        <v>49</v>
      </c>
      <c r="O445" s="86"/>
      <c r="P445" s="215">
        <f>O445*H445</f>
        <v>0</v>
      </c>
      <c r="Q445" s="215">
        <v>0.00060999999999999997</v>
      </c>
      <c r="R445" s="215">
        <f>Q445*H445</f>
        <v>0.68421870000000007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133</v>
      </c>
      <c r="AT445" s="217" t="s">
        <v>128</v>
      </c>
      <c r="AU445" s="217" t="s">
        <v>88</v>
      </c>
      <c r="AY445" s="18" t="s">
        <v>126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8" t="s">
        <v>86</v>
      </c>
      <c r="BK445" s="218">
        <f>ROUND(I445*H445,2)</f>
        <v>0</v>
      </c>
      <c r="BL445" s="18" t="s">
        <v>133</v>
      </c>
      <c r="BM445" s="217" t="s">
        <v>394</v>
      </c>
    </row>
    <row r="446" s="2" customFormat="1">
      <c r="A446" s="40"/>
      <c r="B446" s="41"/>
      <c r="C446" s="42"/>
      <c r="D446" s="219" t="s">
        <v>135</v>
      </c>
      <c r="E446" s="42"/>
      <c r="F446" s="220" t="s">
        <v>395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8" t="s">
        <v>135</v>
      </c>
      <c r="AU446" s="18" t="s">
        <v>88</v>
      </c>
    </row>
    <row r="447" s="13" customFormat="1">
      <c r="A447" s="13"/>
      <c r="B447" s="224"/>
      <c r="C447" s="225"/>
      <c r="D447" s="226" t="s">
        <v>137</v>
      </c>
      <c r="E447" s="227" t="s">
        <v>33</v>
      </c>
      <c r="F447" s="228" t="s">
        <v>361</v>
      </c>
      <c r="G447" s="225"/>
      <c r="H447" s="227" t="s">
        <v>33</v>
      </c>
      <c r="I447" s="229"/>
      <c r="J447" s="225"/>
      <c r="K447" s="225"/>
      <c r="L447" s="230"/>
      <c r="M447" s="231"/>
      <c r="N447" s="232"/>
      <c r="O447" s="232"/>
      <c r="P447" s="232"/>
      <c r="Q447" s="232"/>
      <c r="R447" s="232"/>
      <c r="S447" s="232"/>
      <c r="T447" s="23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4" t="s">
        <v>137</v>
      </c>
      <c r="AU447" s="234" t="s">
        <v>88</v>
      </c>
      <c r="AV447" s="13" t="s">
        <v>86</v>
      </c>
      <c r="AW447" s="13" t="s">
        <v>40</v>
      </c>
      <c r="AX447" s="13" t="s">
        <v>78</v>
      </c>
      <c r="AY447" s="234" t="s">
        <v>126</v>
      </c>
    </row>
    <row r="448" s="13" customFormat="1">
      <c r="A448" s="13"/>
      <c r="B448" s="224"/>
      <c r="C448" s="225"/>
      <c r="D448" s="226" t="s">
        <v>137</v>
      </c>
      <c r="E448" s="227" t="s">
        <v>33</v>
      </c>
      <c r="F448" s="228" t="s">
        <v>389</v>
      </c>
      <c r="G448" s="225"/>
      <c r="H448" s="227" t="s">
        <v>33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137</v>
      </c>
      <c r="AU448" s="234" t="s">
        <v>88</v>
      </c>
      <c r="AV448" s="13" t="s">
        <v>86</v>
      </c>
      <c r="AW448" s="13" t="s">
        <v>40</v>
      </c>
      <c r="AX448" s="13" t="s">
        <v>78</v>
      </c>
      <c r="AY448" s="234" t="s">
        <v>126</v>
      </c>
    </row>
    <row r="449" s="13" customFormat="1">
      <c r="A449" s="13"/>
      <c r="B449" s="224"/>
      <c r="C449" s="225"/>
      <c r="D449" s="226" t="s">
        <v>137</v>
      </c>
      <c r="E449" s="227" t="s">
        <v>33</v>
      </c>
      <c r="F449" s="228" t="s">
        <v>396</v>
      </c>
      <c r="G449" s="225"/>
      <c r="H449" s="227" t="s">
        <v>33</v>
      </c>
      <c r="I449" s="229"/>
      <c r="J449" s="225"/>
      <c r="K449" s="225"/>
      <c r="L449" s="230"/>
      <c r="M449" s="231"/>
      <c r="N449" s="232"/>
      <c r="O449" s="232"/>
      <c r="P449" s="232"/>
      <c r="Q449" s="232"/>
      <c r="R449" s="232"/>
      <c r="S449" s="232"/>
      <c r="T449" s="23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4" t="s">
        <v>137</v>
      </c>
      <c r="AU449" s="234" t="s">
        <v>88</v>
      </c>
      <c r="AV449" s="13" t="s">
        <v>86</v>
      </c>
      <c r="AW449" s="13" t="s">
        <v>40</v>
      </c>
      <c r="AX449" s="13" t="s">
        <v>78</v>
      </c>
      <c r="AY449" s="234" t="s">
        <v>126</v>
      </c>
    </row>
    <row r="450" s="14" customFormat="1">
      <c r="A450" s="14"/>
      <c r="B450" s="235"/>
      <c r="C450" s="236"/>
      <c r="D450" s="226" t="s">
        <v>137</v>
      </c>
      <c r="E450" s="237" t="s">
        <v>33</v>
      </c>
      <c r="F450" s="238" t="s">
        <v>214</v>
      </c>
      <c r="G450" s="236"/>
      <c r="H450" s="239">
        <v>1022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137</v>
      </c>
      <c r="AU450" s="245" t="s">
        <v>88</v>
      </c>
      <c r="AV450" s="14" t="s">
        <v>88</v>
      </c>
      <c r="AW450" s="14" t="s">
        <v>40</v>
      </c>
      <c r="AX450" s="14" t="s">
        <v>78</v>
      </c>
      <c r="AY450" s="245" t="s">
        <v>126</v>
      </c>
    </row>
    <row r="451" s="14" customFormat="1">
      <c r="A451" s="14"/>
      <c r="B451" s="235"/>
      <c r="C451" s="236"/>
      <c r="D451" s="226" t="s">
        <v>137</v>
      </c>
      <c r="E451" s="237" t="s">
        <v>33</v>
      </c>
      <c r="F451" s="238" t="s">
        <v>216</v>
      </c>
      <c r="G451" s="236"/>
      <c r="H451" s="239">
        <v>67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5" t="s">
        <v>137</v>
      </c>
      <c r="AU451" s="245" t="s">
        <v>88</v>
      </c>
      <c r="AV451" s="14" t="s">
        <v>88</v>
      </c>
      <c r="AW451" s="14" t="s">
        <v>40</v>
      </c>
      <c r="AX451" s="14" t="s">
        <v>78</v>
      </c>
      <c r="AY451" s="245" t="s">
        <v>126</v>
      </c>
    </row>
    <row r="452" s="15" customFormat="1">
      <c r="A452" s="15"/>
      <c r="B452" s="246"/>
      <c r="C452" s="247"/>
      <c r="D452" s="226" t="s">
        <v>137</v>
      </c>
      <c r="E452" s="248" t="s">
        <v>33</v>
      </c>
      <c r="F452" s="249" t="s">
        <v>149</v>
      </c>
      <c r="G452" s="247"/>
      <c r="H452" s="250">
        <v>1089</v>
      </c>
      <c r="I452" s="251"/>
      <c r="J452" s="247"/>
      <c r="K452" s="247"/>
      <c r="L452" s="252"/>
      <c r="M452" s="253"/>
      <c r="N452" s="254"/>
      <c r="O452" s="254"/>
      <c r="P452" s="254"/>
      <c r="Q452" s="254"/>
      <c r="R452" s="254"/>
      <c r="S452" s="254"/>
      <c r="T452" s="25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6" t="s">
        <v>137</v>
      </c>
      <c r="AU452" s="256" t="s">
        <v>88</v>
      </c>
      <c r="AV452" s="15" t="s">
        <v>133</v>
      </c>
      <c r="AW452" s="15" t="s">
        <v>40</v>
      </c>
      <c r="AX452" s="15" t="s">
        <v>86</v>
      </c>
      <c r="AY452" s="256" t="s">
        <v>126</v>
      </c>
    </row>
    <row r="453" s="14" customFormat="1">
      <c r="A453" s="14"/>
      <c r="B453" s="235"/>
      <c r="C453" s="236"/>
      <c r="D453" s="226" t="s">
        <v>137</v>
      </c>
      <c r="E453" s="236"/>
      <c r="F453" s="238" t="s">
        <v>383</v>
      </c>
      <c r="G453" s="236"/>
      <c r="H453" s="239">
        <v>1121.6700000000001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137</v>
      </c>
      <c r="AU453" s="245" t="s">
        <v>88</v>
      </c>
      <c r="AV453" s="14" t="s">
        <v>88</v>
      </c>
      <c r="AW453" s="14" t="s">
        <v>4</v>
      </c>
      <c r="AX453" s="14" t="s">
        <v>86</v>
      </c>
      <c r="AY453" s="245" t="s">
        <v>126</v>
      </c>
    </row>
    <row r="454" s="2" customFormat="1" ht="24.15" customHeight="1">
      <c r="A454" s="40"/>
      <c r="B454" s="41"/>
      <c r="C454" s="206" t="s">
        <v>148</v>
      </c>
      <c r="D454" s="206" t="s">
        <v>128</v>
      </c>
      <c r="E454" s="207" t="s">
        <v>397</v>
      </c>
      <c r="F454" s="208" t="s">
        <v>398</v>
      </c>
      <c r="G454" s="209" t="s">
        <v>131</v>
      </c>
      <c r="H454" s="210">
        <v>1121.6700000000001</v>
      </c>
      <c r="I454" s="211"/>
      <c r="J454" s="212">
        <f>ROUND(I454*H454,2)</f>
        <v>0</v>
      </c>
      <c r="K454" s="208" t="s">
        <v>132</v>
      </c>
      <c r="L454" s="46"/>
      <c r="M454" s="213" t="s">
        <v>33</v>
      </c>
      <c r="N454" s="214" t="s">
        <v>49</v>
      </c>
      <c r="O454" s="86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133</v>
      </c>
      <c r="AT454" s="217" t="s">
        <v>128</v>
      </c>
      <c r="AU454" s="217" t="s">
        <v>88</v>
      </c>
      <c r="AY454" s="18" t="s">
        <v>126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8" t="s">
        <v>86</v>
      </c>
      <c r="BK454" s="218">
        <f>ROUND(I454*H454,2)</f>
        <v>0</v>
      </c>
      <c r="BL454" s="18" t="s">
        <v>133</v>
      </c>
      <c r="BM454" s="217" t="s">
        <v>399</v>
      </c>
    </row>
    <row r="455" s="2" customFormat="1">
      <c r="A455" s="40"/>
      <c r="B455" s="41"/>
      <c r="C455" s="42"/>
      <c r="D455" s="219" t="s">
        <v>135</v>
      </c>
      <c r="E455" s="42"/>
      <c r="F455" s="220" t="s">
        <v>400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8" t="s">
        <v>135</v>
      </c>
      <c r="AU455" s="18" t="s">
        <v>88</v>
      </c>
    </row>
    <row r="456" s="13" customFormat="1">
      <c r="A456" s="13"/>
      <c r="B456" s="224"/>
      <c r="C456" s="225"/>
      <c r="D456" s="226" t="s">
        <v>137</v>
      </c>
      <c r="E456" s="227" t="s">
        <v>33</v>
      </c>
      <c r="F456" s="228" t="s">
        <v>361</v>
      </c>
      <c r="G456" s="225"/>
      <c r="H456" s="227" t="s">
        <v>33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137</v>
      </c>
      <c r="AU456" s="234" t="s">
        <v>88</v>
      </c>
      <c r="AV456" s="13" t="s">
        <v>86</v>
      </c>
      <c r="AW456" s="13" t="s">
        <v>40</v>
      </c>
      <c r="AX456" s="13" t="s">
        <v>78</v>
      </c>
      <c r="AY456" s="234" t="s">
        <v>126</v>
      </c>
    </row>
    <row r="457" s="13" customFormat="1">
      <c r="A457" s="13"/>
      <c r="B457" s="224"/>
      <c r="C457" s="225"/>
      <c r="D457" s="226" t="s">
        <v>137</v>
      </c>
      <c r="E457" s="227" t="s">
        <v>33</v>
      </c>
      <c r="F457" s="228" t="s">
        <v>401</v>
      </c>
      <c r="G457" s="225"/>
      <c r="H457" s="227" t="s">
        <v>33</v>
      </c>
      <c r="I457" s="229"/>
      <c r="J457" s="225"/>
      <c r="K457" s="225"/>
      <c r="L457" s="230"/>
      <c r="M457" s="231"/>
      <c r="N457" s="232"/>
      <c r="O457" s="232"/>
      <c r="P457" s="232"/>
      <c r="Q457" s="232"/>
      <c r="R457" s="232"/>
      <c r="S457" s="232"/>
      <c r="T457" s="23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4" t="s">
        <v>137</v>
      </c>
      <c r="AU457" s="234" t="s">
        <v>88</v>
      </c>
      <c r="AV457" s="13" t="s">
        <v>86</v>
      </c>
      <c r="AW457" s="13" t="s">
        <v>40</v>
      </c>
      <c r="AX457" s="13" t="s">
        <v>78</v>
      </c>
      <c r="AY457" s="234" t="s">
        <v>126</v>
      </c>
    </row>
    <row r="458" s="13" customFormat="1">
      <c r="A458" s="13"/>
      <c r="B458" s="224"/>
      <c r="C458" s="225"/>
      <c r="D458" s="226" t="s">
        <v>137</v>
      </c>
      <c r="E458" s="227" t="s">
        <v>33</v>
      </c>
      <c r="F458" s="228" t="s">
        <v>389</v>
      </c>
      <c r="G458" s="225"/>
      <c r="H458" s="227" t="s">
        <v>33</v>
      </c>
      <c r="I458" s="229"/>
      <c r="J458" s="225"/>
      <c r="K458" s="225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137</v>
      </c>
      <c r="AU458" s="234" t="s">
        <v>88</v>
      </c>
      <c r="AV458" s="13" t="s">
        <v>86</v>
      </c>
      <c r="AW458" s="13" t="s">
        <v>40</v>
      </c>
      <c r="AX458" s="13" t="s">
        <v>78</v>
      </c>
      <c r="AY458" s="234" t="s">
        <v>126</v>
      </c>
    </row>
    <row r="459" s="14" customFormat="1">
      <c r="A459" s="14"/>
      <c r="B459" s="235"/>
      <c r="C459" s="236"/>
      <c r="D459" s="226" t="s">
        <v>137</v>
      </c>
      <c r="E459" s="237" t="s">
        <v>33</v>
      </c>
      <c r="F459" s="238" t="s">
        <v>214</v>
      </c>
      <c r="G459" s="236"/>
      <c r="H459" s="239">
        <v>1022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137</v>
      </c>
      <c r="AU459" s="245" t="s">
        <v>88</v>
      </c>
      <c r="AV459" s="14" t="s">
        <v>88</v>
      </c>
      <c r="AW459" s="14" t="s">
        <v>40</v>
      </c>
      <c r="AX459" s="14" t="s">
        <v>78</v>
      </c>
      <c r="AY459" s="245" t="s">
        <v>126</v>
      </c>
    </row>
    <row r="460" s="14" customFormat="1">
      <c r="A460" s="14"/>
      <c r="B460" s="235"/>
      <c r="C460" s="236"/>
      <c r="D460" s="226" t="s">
        <v>137</v>
      </c>
      <c r="E460" s="237" t="s">
        <v>33</v>
      </c>
      <c r="F460" s="238" t="s">
        <v>216</v>
      </c>
      <c r="G460" s="236"/>
      <c r="H460" s="239">
        <v>67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5" t="s">
        <v>137</v>
      </c>
      <c r="AU460" s="245" t="s">
        <v>88</v>
      </c>
      <c r="AV460" s="14" t="s">
        <v>88</v>
      </c>
      <c r="AW460" s="14" t="s">
        <v>40</v>
      </c>
      <c r="AX460" s="14" t="s">
        <v>78</v>
      </c>
      <c r="AY460" s="245" t="s">
        <v>126</v>
      </c>
    </row>
    <row r="461" s="15" customFormat="1">
      <c r="A461" s="15"/>
      <c r="B461" s="246"/>
      <c r="C461" s="247"/>
      <c r="D461" s="226" t="s">
        <v>137</v>
      </c>
      <c r="E461" s="248" t="s">
        <v>33</v>
      </c>
      <c r="F461" s="249" t="s">
        <v>149</v>
      </c>
      <c r="G461" s="247"/>
      <c r="H461" s="250">
        <v>1089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6" t="s">
        <v>137</v>
      </c>
      <c r="AU461" s="256" t="s">
        <v>88</v>
      </c>
      <c r="AV461" s="15" t="s">
        <v>133</v>
      </c>
      <c r="AW461" s="15" t="s">
        <v>40</v>
      </c>
      <c r="AX461" s="15" t="s">
        <v>86</v>
      </c>
      <c r="AY461" s="256" t="s">
        <v>126</v>
      </c>
    </row>
    <row r="462" s="14" customFormat="1">
      <c r="A462" s="14"/>
      <c r="B462" s="235"/>
      <c r="C462" s="236"/>
      <c r="D462" s="226" t="s">
        <v>137</v>
      </c>
      <c r="E462" s="236"/>
      <c r="F462" s="238" t="s">
        <v>383</v>
      </c>
      <c r="G462" s="236"/>
      <c r="H462" s="239">
        <v>1121.6700000000001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137</v>
      </c>
      <c r="AU462" s="245" t="s">
        <v>88</v>
      </c>
      <c r="AV462" s="14" t="s">
        <v>88</v>
      </c>
      <c r="AW462" s="14" t="s">
        <v>4</v>
      </c>
      <c r="AX462" s="14" t="s">
        <v>86</v>
      </c>
      <c r="AY462" s="245" t="s">
        <v>126</v>
      </c>
    </row>
    <row r="463" s="2" customFormat="1" ht="21.75" customHeight="1">
      <c r="A463" s="40"/>
      <c r="B463" s="41"/>
      <c r="C463" s="206" t="s">
        <v>402</v>
      </c>
      <c r="D463" s="206" t="s">
        <v>128</v>
      </c>
      <c r="E463" s="207" t="s">
        <v>403</v>
      </c>
      <c r="F463" s="208" t="s">
        <v>404</v>
      </c>
      <c r="G463" s="209" t="s">
        <v>131</v>
      </c>
      <c r="H463" s="210">
        <v>282.89999999999998</v>
      </c>
      <c r="I463" s="211"/>
      <c r="J463" s="212">
        <f>ROUND(I463*H463,2)</f>
        <v>0</v>
      </c>
      <c r="K463" s="208" t="s">
        <v>132</v>
      </c>
      <c r="L463" s="46"/>
      <c r="M463" s="213" t="s">
        <v>33</v>
      </c>
      <c r="N463" s="214" t="s">
        <v>49</v>
      </c>
      <c r="O463" s="86"/>
      <c r="P463" s="215">
        <f>O463*H463</f>
        <v>0</v>
      </c>
      <c r="Q463" s="215">
        <v>0.34499999999999997</v>
      </c>
      <c r="R463" s="215">
        <f>Q463*H463</f>
        <v>97.600499999999982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133</v>
      </c>
      <c r="AT463" s="217" t="s">
        <v>128</v>
      </c>
      <c r="AU463" s="217" t="s">
        <v>88</v>
      </c>
      <c r="AY463" s="18" t="s">
        <v>126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8" t="s">
        <v>86</v>
      </c>
      <c r="BK463" s="218">
        <f>ROUND(I463*H463,2)</f>
        <v>0</v>
      </c>
      <c r="BL463" s="18" t="s">
        <v>133</v>
      </c>
      <c r="BM463" s="217" t="s">
        <v>405</v>
      </c>
    </row>
    <row r="464" s="2" customFormat="1">
      <c r="A464" s="40"/>
      <c r="B464" s="41"/>
      <c r="C464" s="42"/>
      <c r="D464" s="219" t="s">
        <v>135</v>
      </c>
      <c r="E464" s="42"/>
      <c r="F464" s="220" t="s">
        <v>406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8" t="s">
        <v>135</v>
      </c>
      <c r="AU464" s="18" t="s">
        <v>88</v>
      </c>
    </row>
    <row r="465" s="13" customFormat="1">
      <c r="A465" s="13"/>
      <c r="B465" s="224"/>
      <c r="C465" s="225"/>
      <c r="D465" s="226" t="s">
        <v>137</v>
      </c>
      <c r="E465" s="227" t="s">
        <v>33</v>
      </c>
      <c r="F465" s="228" t="s">
        <v>351</v>
      </c>
      <c r="G465" s="225"/>
      <c r="H465" s="227" t="s">
        <v>33</v>
      </c>
      <c r="I465" s="229"/>
      <c r="J465" s="225"/>
      <c r="K465" s="225"/>
      <c r="L465" s="230"/>
      <c r="M465" s="231"/>
      <c r="N465" s="232"/>
      <c r="O465" s="232"/>
      <c r="P465" s="232"/>
      <c r="Q465" s="232"/>
      <c r="R465" s="232"/>
      <c r="S465" s="232"/>
      <c r="T465" s="23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4" t="s">
        <v>137</v>
      </c>
      <c r="AU465" s="234" t="s">
        <v>88</v>
      </c>
      <c r="AV465" s="13" t="s">
        <v>86</v>
      </c>
      <c r="AW465" s="13" t="s">
        <v>40</v>
      </c>
      <c r="AX465" s="13" t="s">
        <v>78</v>
      </c>
      <c r="AY465" s="234" t="s">
        <v>126</v>
      </c>
    </row>
    <row r="466" s="13" customFormat="1">
      <c r="A466" s="13"/>
      <c r="B466" s="224"/>
      <c r="C466" s="225"/>
      <c r="D466" s="226" t="s">
        <v>137</v>
      </c>
      <c r="E466" s="227" t="s">
        <v>33</v>
      </c>
      <c r="F466" s="228" t="s">
        <v>217</v>
      </c>
      <c r="G466" s="225"/>
      <c r="H466" s="227" t="s">
        <v>33</v>
      </c>
      <c r="I466" s="229"/>
      <c r="J466" s="225"/>
      <c r="K466" s="225"/>
      <c r="L466" s="230"/>
      <c r="M466" s="231"/>
      <c r="N466" s="232"/>
      <c r="O466" s="232"/>
      <c r="P466" s="232"/>
      <c r="Q466" s="232"/>
      <c r="R466" s="232"/>
      <c r="S466" s="232"/>
      <c r="T466" s="23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4" t="s">
        <v>137</v>
      </c>
      <c r="AU466" s="234" t="s">
        <v>88</v>
      </c>
      <c r="AV466" s="13" t="s">
        <v>86</v>
      </c>
      <c r="AW466" s="13" t="s">
        <v>40</v>
      </c>
      <c r="AX466" s="13" t="s">
        <v>78</v>
      </c>
      <c r="AY466" s="234" t="s">
        <v>126</v>
      </c>
    </row>
    <row r="467" s="14" customFormat="1">
      <c r="A467" s="14"/>
      <c r="B467" s="235"/>
      <c r="C467" s="236"/>
      <c r="D467" s="226" t="s">
        <v>137</v>
      </c>
      <c r="E467" s="237" t="s">
        <v>33</v>
      </c>
      <c r="F467" s="238" t="s">
        <v>218</v>
      </c>
      <c r="G467" s="236"/>
      <c r="H467" s="239">
        <v>246</v>
      </c>
      <c r="I467" s="240"/>
      <c r="J467" s="236"/>
      <c r="K467" s="236"/>
      <c r="L467" s="241"/>
      <c r="M467" s="242"/>
      <c r="N467" s="243"/>
      <c r="O467" s="243"/>
      <c r="P467" s="243"/>
      <c r="Q467" s="243"/>
      <c r="R467" s="243"/>
      <c r="S467" s="243"/>
      <c r="T467" s="24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5" t="s">
        <v>137</v>
      </c>
      <c r="AU467" s="245" t="s">
        <v>88</v>
      </c>
      <c r="AV467" s="14" t="s">
        <v>88</v>
      </c>
      <c r="AW467" s="14" t="s">
        <v>40</v>
      </c>
      <c r="AX467" s="14" t="s">
        <v>86</v>
      </c>
      <c r="AY467" s="245" t="s">
        <v>126</v>
      </c>
    </row>
    <row r="468" s="14" customFormat="1">
      <c r="A468" s="14"/>
      <c r="B468" s="235"/>
      <c r="C468" s="236"/>
      <c r="D468" s="226" t="s">
        <v>137</v>
      </c>
      <c r="E468" s="236"/>
      <c r="F468" s="238" t="s">
        <v>407</v>
      </c>
      <c r="G468" s="236"/>
      <c r="H468" s="239">
        <v>282.89999999999998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137</v>
      </c>
      <c r="AU468" s="245" t="s">
        <v>88</v>
      </c>
      <c r="AV468" s="14" t="s">
        <v>88</v>
      </c>
      <c r="AW468" s="14" t="s">
        <v>4</v>
      </c>
      <c r="AX468" s="14" t="s">
        <v>86</v>
      </c>
      <c r="AY468" s="245" t="s">
        <v>126</v>
      </c>
    </row>
    <row r="469" s="2" customFormat="1" ht="24.15" customHeight="1">
      <c r="A469" s="40"/>
      <c r="B469" s="41"/>
      <c r="C469" s="206" t="s">
        <v>408</v>
      </c>
      <c r="D469" s="206" t="s">
        <v>128</v>
      </c>
      <c r="E469" s="207" t="s">
        <v>409</v>
      </c>
      <c r="F469" s="208" t="s">
        <v>410</v>
      </c>
      <c r="G469" s="209" t="s">
        <v>306</v>
      </c>
      <c r="H469" s="210">
        <v>18</v>
      </c>
      <c r="I469" s="211"/>
      <c r="J469" s="212">
        <f>ROUND(I469*H469,2)</f>
        <v>0</v>
      </c>
      <c r="K469" s="208" t="s">
        <v>132</v>
      </c>
      <c r="L469" s="46"/>
      <c r="M469" s="213" t="s">
        <v>33</v>
      </c>
      <c r="N469" s="214" t="s">
        <v>49</v>
      </c>
      <c r="O469" s="86"/>
      <c r="P469" s="215">
        <f>O469*H469</f>
        <v>0</v>
      </c>
      <c r="Q469" s="215">
        <v>0.15540000000000001</v>
      </c>
      <c r="R469" s="215">
        <f>Q469*H469</f>
        <v>2.7972000000000001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133</v>
      </c>
      <c r="AT469" s="217" t="s">
        <v>128</v>
      </c>
      <c r="AU469" s="217" t="s">
        <v>88</v>
      </c>
      <c r="AY469" s="18" t="s">
        <v>126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8" t="s">
        <v>86</v>
      </c>
      <c r="BK469" s="218">
        <f>ROUND(I469*H469,2)</f>
        <v>0</v>
      </c>
      <c r="BL469" s="18" t="s">
        <v>133</v>
      </c>
      <c r="BM469" s="217" t="s">
        <v>411</v>
      </c>
    </row>
    <row r="470" s="2" customFormat="1">
      <c r="A470" s="40"/>
      <c r="B470" s="41"/>
      <c r="C470" s="42"/>
      <c r="D470" s="219" t="s">
        <v>135</v>
      </c>
      <c r="E470" s="42"/>
      <c r="F470" s="220" t="s">
        <v>412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8" t="s">
        <v>135</v>
      </c>
      <c r="AU470" s="18" t="s">
        <v>88</v>
      </c>
    </row>
    <row r="471" s="13" customFormat="1">
      <c r="A471" s="13"/>
      <c r="B471" s="224"/>
      <c r="C471" s="225"/>
      <c r="D471" s="226" t="s">
        <v>137</v>
      </c>
      <c r="E471" s="227" t="s">
        <v>33</v>
      </c>
      <c r="F471" s="228" t="s">
        <v>413</v>
      </c>
      <c r="G471" s="225"/>
      <c r="H471" s="227" t="s">
        <v>33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137</v>
      </c>
      <c r="AU471" s="234" t="s">
        <v>88</v>
      </c>
      <c r="AV471" s="13" t="s">
        <v>86</v>
      </c>
      <c r="AW471" s="13" t="s">
        <v>40</v>
      </c>
      <c r="AX471" s="13" t="s">
        <v>78</v>
      </c>
      <c r="AY471" s="234" t="s">
        <v>126</v>
      </c>
    </row>
    <row r="472" s="14" customFormat="1">
      <c r="A472" s="14"/>
      <c r="B472" s="235"/>
      <c r="C472" s="236"/>
      <c r="D472" s="226" t="s">
        <v>137</v>
      </c>
      <c r="E472" s="237" t="s">
        <v>33</v>
      </c>
      <c r="F472" s="238" t="s">
        <v>414</v>
      </c>
      <c r="G472" s="236"/>
      <c r="H472" s="239">
        <v>18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137</v>
      </c>
      <c r="AU472" s="245" t="s">
        <v>88</v>
      </c>
      <c r="AV472" s="14" t="s">
        <v>88</v>
      </c>
      <c r="AW472" s="14" t="s">
        <v>40</v>
      </c>
      <c r="AX472" s="14" t="s">
        <v>86</v>
      </c>
      <c r="AY472" s="245" t="s">
        <v>126</v>
      </c>
    </row>
    <row r="473" s="2" customFormat="1" ht="16.5" customHeight="1">
      <c r="A473" s="40"/>
      <c r="B473" s="41"/>
      <c r="C473" s="257" t="s">
        <v>415</v>
      </c>
      <c r="D473" s="257" t="s">
        <v>242</v>
      </c>
      <c r="E473" s="258" t="s">
        <v>416</v>
      </c>
      <c r="F473" s="259" t="s">
        <v>417</v>
      </c>
      <c r="G473" s="260" t="s">
        <v>306</v>
      </c>
      <c r="H473" s="261">
        <v>18.359999999999999</v>
      </c>
      <c r="I473" s="262"/>
      <c r="J473" s="263">
        <f>ROUND(I473*H473,2)</f>
        <v>0</v>
      </c>
      <c r="K473" s="259" t="s">
        <v>132</v>
      </c>
      <c r="L473" s="264"/>
      <c r="M473" s="265" t="s">
        <v>33</v>
      </c>
      <c r="N473" s="266" t="s">
        <v>49</v>
      </c>
      <c r="O473" s="86"/>
      <c r="P473" s="215">
        <f>O473*H473</f>
        <v>0</v>
      </c>
      <c r="Q473" s="215">
        <v>0.048300000000000003</v>
      </c>
      <c r="R473" s="215">
        <f>Q473*H473</f>
        <v>0.88678800000000002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188</v>
      </c>
      <c r="AT473" s="217" t="s">
        <v>242</v>
      </c>
      <c r="AU473" s="217" t="s">
        <v>88</v>
      </c>
      <c r="AY473" s="18" t="s">
        <v>126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8" t="s">
        <v>86</v>
      </c>
      <c r="BK473" s="218">
        <f>ROUND(I473*H473,2)</f>
        <v>0</v>
      </c>
      <c r="BL473" s="18" t="s">
        <v>133</v>
      </c>
      <c r="BM473" s="217" t="s">
        <v>418</v>
      </c>
    </row>
    <row r="474" s="13" customFormat="1">
      <c r="A474" s="13"/>
      <c r="B474" s="224"/>
      <c r="C474" s="225"/>
      <c r="D474" s="226" t="s">
        <v>137</v>
      </c>
      <c r="E474" s="227" t="s">
        <v>33</v>
      </c>
      <c r="F474" s="228" t="s">
        <v>419</v>
      </c>
      <c r="G474" s="225"/>
      <c r="H474" s="227" t="s">
        <v>33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137</v>
      </c>
      <c r="AU474" s="234" t="s">
        <v>88</v>
      </c>
      <c r="AV474" s="13" t="s">
        <v>86</v>
      </c>
      <c r="AW474" s="13" t="s">
        <v>40</v>
      </c>
      <c r="AX474" s="13" t="s">
        <v>78</v>
      </c>
      <c r="AY474" s="234" t="s">
        <v>126</v>
      </c>
    </row>
    <row r="475" s="13" customFormat="1">
      <c r="A475" s="13"/>
      <c r="B475" s="224"/>
      <c r="C475" s="225"/>
      <c r="D475" s="226" t="s">
        <v>137</v>
      </c>
      <c r="E475" s="227" t="s">
        <v>33</v>
      </c>
      <c r="F475" s="228" t="s">
        <v>413</v>
      </c>
      <c r="G475" s="225"/>
      <c r="H475" s="227" t="s">
        <v>33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137</v>
      </c>
      <c r="AU475" s="234" t="s">
        <v>88</v>
      </c>
      <c r="AV475" s="13" t="s">
        <v>86</v>
      </c>
      <c r="AW475" s="13" t="s">
        <v>40</v>
      </c>
      <c r="AX475" s="13" t="s">
        <v>78</v>
      </c>
      <c r="AY475" s="234" t="s">
        <v>126</v>
      </c>
    </row>
    <row r="476" s="14" customFormat="1">
      <c r="A476" s="14"/>
      <c r="B476" s="235"/>
      <c r="C476" s="236"/>
      <c r="D476" s="226" t="s">
        <v>137</v>
      </c>
      <c r="E476" s="237" t="s">
        <v>33</v>
      </c>
      <c r="F476" s="238" t="s">
        <v>414</v>
      </c>
      <c r="G476" s="236"/>
      <c r="H476" s="239">
        <v>18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5" t="s">
        <v>137</v>
      </c>
      <c r="AU476" s="245" t="s">
        <v>88</v>
      </c>
      <c r="AV476" s="14" t="s">
        <v>88</v>
      </c>
      <c r="AW476" s="14" t="s">
        <v>40</v>
      </c>
      <c r="AX476" s="14" t="s">
        <v>86</v>
      </c>
      <c r="AY476" s="245" t="s">
        <v>126</v>
      </c>
    </row>
    <row r="477" s="14" customFormat="1">
      <c r="A477" s="14"/>
      <c r="B477" s="235"/>
      <c r="C477" s="236"/>
      <c r="D477" s="226" t="s">
        <v>137</v>
      </c>
      <c r="E477" s="236"/>
      <c r="F477" s="238" t="s">
        <v>420</v>
      </c>
      <c r="G477" s="236"/>
      <c r="H477" s="239">
        <v>18.359999999999999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137</v>
      </c>
      <c r="AU477" s="245" t="s">
        <v>88</v>
      </c>
      <c r="AV477" s="14" t="s">
        <v>88</v>
      </c>
      <c r="AW477" s="14" t="s">
        <v>4</v>
      </c>
      <c r="AX477" s="14" t="s">
        <v>86</v>
      </c>
      <c r="AY477" s="245" t="s">
        <v>126</v>
      </c>
    </row>
    <row r="478" s="12" customFormat="1" ht="22.8" customHeight="1">
      <c r="A478" s="12"/>
      <c r="B478" s="190"/>
      <c r="C478" s="191"/>
      <c r="D478" s="192" t="s">
        <v>77</v>
      </c>
      <c r="E478" s="204" t="s">
        <v>193</v>
      </c>
      <c r="F478" s="204" t="s">
        <v>421</v>
      </c>
      <c r="G478" s="191"/>
      <c r="H478" s="191"/>
      <c r="I478" s="194"/>
      <c r="J478" s="205">
        <f>BK478</f>
        <v>0</v>
      </c>
      <c r="K478" s="191"/>
      <c r="L478" s="196"/>
      <c r="M478" s="197"/>
      <c r="N478" s="198"/>
      <c r="O478" s="198"/>
      <c r="P478" s="199">
        <f>SUM(P479:P512)</f>
        <v>0</v>
      </c>
      <c r="Q478" s="198"/>
      <c r="R478" s="199">
        <f>SUM(R479:R512)</f>
        <v>0.25891999999999998</v>
      </c>
      <c r="S478" s="198"/>
      <c r="T478" s="200">
        <f>SUM(T479:T512)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01" t="s">
        <v>86</v>
      </c>
      <c r="AT478" s="202" t="s">
        <v>77</v>
      </c>
      <c r="AU478" s="202" t="s">
        <v>86</v>
      </c>
      <c r="AY478" s="201" t="s">
        <v>126</v>
      </c>
      <c r="BK478" s="203">
        <f>SUM(BK479:BK512)</f>
        <v>0</v>
      </c>
    </row>
    <row r="479" s="2" customFormat="1" ht="21.75" customHeight="1">
      <c r="A479" s="40"/>
      <c r="B479" s="41"/>
      <c r="C479" s="206" t="s">
        <v>422</v>
      </c>
      <c r="D479" s="206" t="s">
        <v>128</v>
      </c>
      <c r="E479" s="207" t="s">
        <v>423</v>
      </c>
      <c r="F479" s="208" t="s">
        <v>424</v>
      </c>
      <c r="G479" s="209" t="s">
        <v>425</v>
      </c>
      <c r="H479" s="210">
        <v>2</v>
      </c>
      <c r="I479" s="211"/>
      <c r="J479" s="212">
        <f>ROUND(I479*H479,2)</f>
        <v>0</v>
      </c>
      <c r="K479" s="208" t="s">
        <v>132</v>
      </c>
      <c r="L479" s="46"/>
      <c r="M479" s="213" t="s">
        <v>33</v>
      </c>
      <c r="N479" s="214" t="s">
        <v>49</v>
      </c>
      <c r="O479" s="86"/>
      <c r="P479" s="215">
        <f>O479*H479</f>
        <v>0</v>
      </c>
      <c r="Q479" s="215">
        <v>0</v>
      </c>
      <c r="R479" s="215">
        <f>Q479*H479</f>
        <v>0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133</v>
      </c>
      <c r="AT479" s="217" t="s">
        <v>128</v>
      </c>
      <c r="AU479" s="217" t="s">
        <v>88</v>
      </c>
      <c r="AY479" s="18" t="s">
        <v>126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8" t="s">
        <v>86</v>
      </c>
      <c r="BK479" s="218">
        <f>ROUND(I479*H479,2)</f>
        <v>0</v>
      </c>
      <c r="BL479" s="18" t="s">
        <v>133</v>
      </c>
      <c r="BM479" s="217" t="s">
        <v>426</v>
      </c>
    </row>
    <row r="480" s="2" customFormat="1">
      <c r="A480" s="40"/>
      <c r="B480" s="41"/>
      <c r="C480" s="42"/>
      <c r="D480" s="219" t="s">
        <v>135</v>
      </c>
      <c r="E480" s="42"/>
      <c r="F480" s="220" t="s">
        <v>427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8" t="s">
        <v>135</v>
      </c>
      <c r="AU480" s="18" t="s">
        <v>88</v>
      </c>
    </row>
    <row r="481" s="13" customFormat="1">
      <c r="A481" s="13"/>
      <c r="B481" s="224"/>
      <c r="C481" s="225"/>
      <c r="D481" s="226" t="s">
        <v>137</v>
      </c>
      <c r="E481" s="227" t="s">
        <v>33</v>
      </c>
      <c r="F481" s="228" t="s">
        <v>428</v>
      </c>
      <c r="G481" s="225"/>
      <c r="H481" s="227" t="s">
        <v>33</v>
      </c>
      <c r="I481" s="229"/>
      <c r="J481" s="225"/>
      <c r="K481" s="225"/>
      <c r="L481" s="230"/>
      <c r="M481" s="231"/>
      <c r="N481" s="232"/>
      <c r="O481" s="232"/>
      <c r="P481" s="232"/>
      <c r="Q481" s="232"/>
      <c r="R481" s="232"/>
      <c r="S481" s="232"/>
      <c r="T481" s="23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4" t="s">
        <v>137</v>
      </c>
      <c r="AU481" s="234" t="s">
        <v>88</v>
      </c>
      <c r="AV481" s="13" t="s">
        <v>86</v>
      </c>
      <c r="AW481" s="13" t="s">
        <v>40</v>
      </c>
      <c r="AX481" s="13" t="s">
        <v>78</v>
      </c>
      <c r="AY481" s="234" t="s">
        <v>126</v>
      </c>
    </row>
    <row r="482" s="14" customFormat="1">
      <c r="A482" s="14"/>
      <c r="B482" s="235"/>
      <c r="C482" s="236"/>
      <c r="D482" s="226" t="s">
        <v>137</v>
      </c>
      <c r="E482" s="237" t="s">
        <v>33</v>
      </c>
      <c r="F482" s="238" t="s">
        <v>88</v>
      </c>
      <c r="G482" s="236"/>
      <c r="H482" s="239">
        <v>2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137</v>
      </c>
      <c r="AU482" s="245" t="s">
        <v>88</v>
      </c>
      <c r="AV482" s="14" t="s">
        <v>88</v>
      </c>
      <c r="AW482" s="14" t="s">
        <v>40</v>
      </c>
      <c r="AX482" s="14" t="s">
        <v>86</v>
      </c>
      <c r="AY482" s="245" t="s">
        <v>126</v>
      </c>
    </row>
    <row r="483" s="2" customFormat="1" ht="16.5" customHeight="1">
      <c r="A483" s="40"/>
      <c r="B483" s="41"/>
      <c r="C483" s="257" t="s">
        <v>429</v>
      </c>
      <c r="D483" s="257" t="s">
        <v>242</v>
      </c>
      <c r="E483" s="258" t="s">
        <v>430</v>
      </c>
      <c r="F483" s="259" t="s">
        <v>431</v>
      </c>
      <c r="G483" s="260" t="s">
        <v>425</v>
      </c>
      <c r="H483" s="261">
        <v>2</v>
      </c>
      <c r="I483" s="262"/>
      <c r="J483" s="263">
        <f>ROUND(I483*H483,2)</f>
        <v>0</v>
      </c>
      <c r="K483" s="259" t="s">
        <v>132</v>
      </c>
      <c r="L483" s="264"/>
      <c r="M483" s="265" t="s">
        <v>33</v>
      </c>
      <c r="N483" s="266" t="s">
        <v>49</v>
      </c>
      <c r="O483" s="86"/>
      <c r="P483" s="215">
        <f>O483*H483</f>
        <v>0</v>
      </c>
      <c r="Q483" s="215">
        <v>0.0020999999999999999</v>
      </c>
      <c r="R483" s="215">
        <f>Q483*H483</f>
        <v>0.0041999999999999997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188</v>
      </c>
      <c r="AT483" s="217" t="s">
        <v>242</v>
      </c>
      <c r="AU483" s="217" t="s">
        <v>88</v>
      </c>
      <c r="AY483" s="18" t="s">
        <v>126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8" t="s">
        <v>86</v>
      </c>
      <c r="BK483" s="218">
        <f>ROUND(I483*H483,2)</f>
        <v>0</v>
      </c>
      <c r="BL483" s="18" t="s">
        <v>133</v>
      </c>
      <c r="BM483" s="217" t="s">
        <v>432</v>
      </c>
    </row>
    <row r="484" s="13" customFormat="1">
      <c r="A484" s="13"/>
      <c r="B484" s="224"/>
      <c r="C484" s="225"/>
      <c r="D484" s="226" t="s">
        <v>137</v>
      </c>
      <c r="E484" s="227" t="s">
        <v>33</v>
      </c>
      <c r="F484" s="228" t="s">
        <v>433</v>
      </c>
      <c r="G484" s="225"/>
      <c r="H484" s="227" t="s">
        <v>33</v>
      </c>
      <c r="I484" s="229"/>
      <c r="J484" s="225"/>
      <c r="K484" s="225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137</v>
      </c>
      <c r="AU484" s="234" t="s">
        <v>88</v>
      </c>
      <c r="AV484" s="13" t="s">
        <v>86</v>
      </c>
      <c r="AW484" s="13" t="s">
        <v>40</v>
      </c>
      <c r="AX484" s="13" t="s">
        <v>78</v>
      </c>
      <c r="AY484" s="234" t="s">
        <v>126</v>
      </c>
    </row>
    <row r="485" s="14" customFormat="1">
      <c r="A485" s="14"/>
      <c r="B485" s="235"/>
      <c r="C485" s="236"/>
      <c r="D485" s="226" t="s">
        <v>137</v>
      </c>
      <c r="E485" s="237" t="s">
        <v>33</v>
      </c>
      <c r="F485" s="238" t="s">
        <v>88</v>
      </c>
      <c r="G485" s="236"/>
      <c r="H485" s="239">
        <v>2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137</v>
      </c>
      <c r="AU485" s="245" t="s">
        <v>88</v>
      </c>
      <c r="AV485" s="14" t="s">
        <v>88</v>
      </c>
      <c r="AW485" s="14" t="s">
        <v>40</v>
      </c>
      <c r="AX485" s="14" t="s">
        <v>86</v>
      </c>
      <c r="AY485" s="245" t="s">
        <v>126</v>
      </c>
    </row>
    <row r="486" s="2" customFormat="1" ht="16.5" customHeight="1">
      <c r="A486" s="40"/>
      <c r="B486" s="41"/>
      <c r="C486" s="206" t="s">
        <v>434</v>
      </c>
      <c r="D486" s="206" t="s">
        <v>128</v>
      </c>
      <c r="E486" s="207" t="s">
        <v>435</v>
      </c>
      <c r="F486" s="208" t="s">
        <v>436</v>
      </c>
      <c r="G486" s="209" t="s">
        <v>425</v>
      </c>
      <c r="H486" s="210">
        <v>2</v>
      </c>
      <c r="I486" s="211"/>
      <c r="J486" s="212">
        <f>ROUND(I486*H486,2)</f>
        <v>0</v>
      </c>
      <c r="K486" s="208" t="s">
        <v>132</v>
      </c>
      <c r="L486" s="46"/>
      <c r="M486" s="213" t="s">
        <v>33</v>
      </c>
      <c r="N486" s="214" t="s">
        <v>49</v>
      </c>
      <c r="O486" s="86"/>
      <c r="P486" s="215">
        <f>O486*H486</f>
        <v>0</v>
      </c>
      <c r="Q486" s="215">
        <v>0.10940999999999999</v>
      </c>
      <c r="R486" s="215">
        <f>Q486*H486</f>
        <v>0.21881999999999999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133</v>
      </c>
      <c r="AT486" s="217" t="s">
        <v>128</v>
      </c>
      <c r="AU486" s="217" t="s">
        <v>88</v>
      </c>
      <c r="AY486" s="18" t="s">
        <v>126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8" t="s">
        <v>86</v>
      </c>
      <c r="BK486" s="218">
        <f>ROUND(I486*H486,2)</f>
        <v>0</v>
      </c>
      <c r="BL486" s="18" t="s">
        <v>133</v>
      </c>
      <c r="BM486" s="217" t="s">
        <v>437</v>
      </c>
    </row>
    <row r="487" s="2" customFormat="1">
      <c r="A487" s="40"/>
      <c r="B487" s="41"/>
      <c r="C487" s="42"/>
      <c r="D487" s="219" t="s">
        <v>135</v>
      </c>
      <c r="E487" s="42"/>
      <c r="F487" s="220" t="s">
        <v>438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8" t="s">
        <v>135</v>
      </c>
      <c r="AU487" s="18" t="s">
        <v>88</v>
      </c>
    </row>
    <row r="488" s="14" customFormat="1">
      <c r="A488" s="14"/>
      <c r="B488" s="235"/>
      <c r="C488" s="236"/>
      <c r="D488" s="226" t="s">
        <v>137</v>
      </c>
      <c r="E488" s="237" t="s">
        <v>33</v>
      </c>
      <c r="F488" s="238" t="s">
        <v>88</v>
      </c>
      <c r="G488" s="236"/>
      <c r="H488" s="239">
        <v>2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137</v>
      </c>
      <c r="AU488" s="245" t="s">
        <v>88</v>
      </c>
      <c r="AV488" s="14" t="s">
        <v>88</v>
      </c>
      <c r="AW488" s="14" t="s">
        <v>40</v>
      </c>
      <c r="AX488" s="14" t="s">
        <v>86</v>
      </c>
      <c r="AY488" s="245" t="s">
        <v>126</v>
      </c>
    </row>
    <row r="489" s="2" customFormat="1" ht="16.5" customHeight="1">
      <c r="A489" s="40"/>
      <c r="B489" s="41"/>
      <c r="C489" s="257" t="s">
        <v>439</v>
      </c>
      <c r="D489" s="257" t="s">
        <v>242</v>
      </c>
      <c r="E489" s="258" t="s">
        <v>440</v>
      </c>
      <c r="F489" s="259" t="s">
        <v>441</v>
      </c>
      <c r="G489" s="260" t="s">
        <v>425</v>
      </c>
      <c r="H489" s="261">
        <v>2</v>
      </c>
      <c r="I489" s="262"/>
      <c r="J489" s="263">
        <f>ROUND(I489*H489,2)</f>
        <v>0</v>
      </c>
      <c r="K489" s="259" t="s">
        <v>132</v>
      </c>
      <c r="L489" s="264"/>
      <c r="M489" s="265" t="s">
        <v>33</v>
      </c>
      <c r="N489" s="266" t="s">
        <v>49</v>
      </c>
      <c r="O489" s="86"/>
      <c r="P489" s="215">
        <f>O489*H489</f>
        <v>0</v>
      </c>
      <c r="Q489" s="215">
        <v>0.0030000000000000001</v>
      </c>
      <c r="R489" s="215">
        <f>Q489*H489</f>
        <v>0.0060000000000000001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188</v>
      </c>
      <c r="AT489" s="217" t="s">
        <v>242</v>
      </c>
      <c r="AU489" s="217" t="s">
        <v>88</v>
      </c>
      <c r="AY489" s="18" t="s">
        <v>126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8" t="s">
        <v>86</v>
      </c>
      <c r="BK489" s="218">
        <f>ROUND(I489*H489,2)</f>
        <v>0</v>
      </c>
      <c r="BL489" s="18" t="s">
        <v>133</v>
      </c>
      <c r="BM489" s="217" t="s">
        <v>442</v>
      </c>
    </row>
    <row r="490" s="14" customFormat="1">
      <c r="A490" s="14"/>
      <c r="B490" s="235"/>
      <c r="C490" s="236"/>
      <c r="D490" s="226" t="s">
        <v>137</v>
      </c>
      <c r="E490" s="237" t="s">
        <v>33</v>
      </c>
      <c r="F490" s="238" t="s">
        <v>88</v>
      </c>
      <c r="G490" s="236"/>
      <c r="H490" s="239">
        <v>2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5" t="s">
        <v>137</v>
      </c>
      <c r="AU490" s="245" t="s">
        <v>88</v>
      </c>
      <c r="AV490" s="14" t="s">
        <v>88</v>
      </c>
      <c r="AW490" s="14" t="s">
        <v>40</v>
      </c>
      <c r="AX490" s="14" t="s">
        <v>86</v>
      </c>
      <c r="AY490" s="245" t="s">
        <v>126</v>
      </c>
    </row>
    <row r="491" s="2" customFormat="1" ht="16.5" customHeight="1">
      <c r="A491" s="40"/>
      <c r="B491" s="41"/>
      <c r="C491" s="257" t="s">
        <v>443</v>
      </c>
      <c r="D491" s="257" t="s">
        <v>242</v>
      </c>
      <c r="E491" s="258" t="s">
        <v>444</v>
      </c>
      <c r="F491" s="259" t="s">
        <v>445</v>
      </c>
      <c r="G491" s="260" t="s">
        <v>425</v>
      </c>
      <c r="H491" s="261">
        <v>2</v>
      </c>
      <c r="I491" s="262"/>
      <c r="J491" s="263">
        <f>ROUND(I491*H491,2)</f>
        <v>0</v>
      </c>
      <c r="K491" s="259" t="s">
        <v>132</v>
      </c>
      <c r="L491" s="264"/>
      <c r="M491" s="265" t="s">
        <v>33</v>
      </c>
      <c r="N491" s="266" t="s">
        <v>49</v>
      </c>
      <c r="O491" s="86"/>
      <c r="P491" s="215">
        <f>O491*H491</f>
        <v>0</v>
      </c>
      <c r="Q491" s="215">
        <v>0.0061000000000000004</v>
      </c>
      <c r="R491" s="215">
        <f>Q491*H491</f>
        <v>0.012200000000000001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188</v>
      </c>
      <c r="AT491" s="217" t="s">
        <v>242</v>
      </c>
      <c r="AU491" s="217" t="s">
        <v>88</v>
      </c>
      <c r="AY491" s="18" t="s">
        <v>126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8" t="s">
        <v>86</v>
      </c>
      <c r="BK491" s="218">
        <f>ROUND(I491*H491,2)</f>
        <v>0</v>
      </c>
      <c r="BL491" s="18" t="s">
        <v>133</v>
      </c>
      <c r="BM491" s="217" t="s">
        <v>446</v>
      </c>
    </row>
    <row r="492" s="14" customFormat="1">
      <c r="A492" s="14"/>
      <c r="B492" s="235"/>
      <c r="C492" s="236"/>
      <c r="D492" s="226" t="s">
        <v>137</v>
      </c>
      <c r="E492" s="237" t="s">
        <v>33</v>
      </c>
      <c r="F492" s="238" t="s">
        <v>88</v>
      </c>
      <c r="G492" s="236"/>
      <c r="H492" s="239">
        <v>2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5" t="s">
        <v>137</v>
      </c>
      <c r="AU492" s="245" t="s">
        <v>88</v>
      </c>
      <c r="AV492" s="14" t="s">
        <v>88</v>
      </c>
      <c r="AW492" s="14" t="s">
        <v>40</v>
      </c>
      <c r="AX492" s="14" t="s">
        <v>86</v>
      </c>
      <c r="AY492" s="245" t="s">
        <v>126</v>
      </c>
    </row>
    <row r="493" s="2" customFormat="1" ht="16.5" customHeight="1">
      <c r="A493" s="40"/>
      <c r="B493" s="41"/>
      <c r="C493" s="206" t="s">
        <v>447</v>
      </c>
      <c r="D493" s="206" t="s">
        <v>128</v>
      </c>
      <c r="E493" s="207" t="s">
        <v>448</v>
      </c>
      <c r="F493" s="208" t="s">
        <v>449</v>
      </c>
      <c r="G493" s="209" t="s">
        <v>425</v>
      </c>
      <c r="H493" s="210">
        <v>3</v>
      </c>
      <c r="I493" s="211"/>
      <c r="J493" s="212">
        <f>ROUND(I493*H493,2)</f>
        <v>0</v>
      </c>
      <c r="K493" s="208" t="s">
        <v>132</v>
      </c>
      <c r="L493" s="46"/>
      <c r="M493" s="213" t="s">
        <v>33</v>
      </c>
      <c r="N493" s="214" t="s">
        <v>49</v>
      </c>
      <c r="O493" s="86"/>
      <c r="P493" s="215">
        <f>O493*H493</f>
        <v>0</v>
      </c>
      <c r="Q493" s="215">
        <v>0.00069999999999999999</v>
      </c>
      <c r="R493" s="215">
        <f>Q493*H493</f>
        <v>0.0020999999999999999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133</v>
      </c>
      <c r="AT493" s="217" t="s">
        <v>128</v>
      </c>
      <c r="AU493" s="217" t="s">
        <v>88</v>
      </c>
      <c r="AY493" s="18" t="s">
        <v>126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8" t="s">
        <v>86</v>
      </c>
      <c r="BK493" s="218">
        <f>ROUND(I493*H493,2)</f>
        <v>0</v>
      </c>
      <c r="BL493" s="18" t="s">
        <v>133</v>
      </c>
      <c r="BM493" s="217" t="s">
        <v>450</v>
      </c>
    </row>
    <row r="494" s="2" customFormat="1">
      <c r="A494" s="40"/>
      <c r="B494" s="41"/>
      <c r="C494" s="42"/>
      <c r="D494" s="219" t="s">
        <v>135</v>
      </c>
      <c r="E494" s="42"/>
      <c r="F494" s="220" t="s">
        <v>451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8" t="s">
        <v>135</v>
      </c>
      <c r="AU494" s="18" t="s">
        <v>88</v>
      </c>
    </row>
    <row r="495" s="13" customFormat="1">
      <c r="A495" s="13"/>
      <c r="B495" s="224"/>
      <c r="C495" s="225"/>
      <c r="D495" s="226" t="s">
        <v>137</v>
      </c>
      <c r="E495" s="227" t="s">
        <v>33</v>
      </c>
      <c r="F495" s="228" t="s">
        <v>452</v>
      </c>
      <c r="G495" s="225"/>
      <c r="H495" s="227" t="s">
        <v>33</v>
      </c>
      <c r="I495" s="229"/>
      <c r="J495" s="225"/>
      <c r="K495" s="225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137</v>
      </c>
      <c r="AU495" s="234" t="s">
        <v>88</v>
      </c>
      <c r="AV495" s="13" t="s">
        <v>86</v>
      </c>
      <c r="AW495" s="13" t="s">
        <v>40</v>
      </c>
      <c r="AX495" s="13" t="s">
        <v>78</v>
      </c>
      <c r="AY495" s="234" t="s">
        <v>126</v>
      </c>
    </row>
    <row r="496" s="14" customFormat="1">
      <c r="A496" s="14"/>
      <c r="B496" s="235"/>
      <c r="C496" s="236"/>
      <c r="D496" s="226" t="s">
        <v>137</v>
      </c>
      <c r="E496" s="237" t="s">
        <v>33</v>
      </c>
      <c r="F496" s="238" t="s">
        <v>150</v>
      </c>
      <c r="G496" s="236"/>
      <c r="H496" s="239">
        <v>3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137</v>
      </c>
      <c r="AU496" s="245" t="s">
        <v>88</v>
      </c>
      <c r="AV496" s="14" t="s">
        <v>88</v>
      </c>
      <c r="AW496" s="14" t="s">
        <v>40</v>
      </c>
      <c r="AX496" s="14" t="s">
        <v>86</v>
      </c>
      <c r="AY496" s="245" t="s">
        <v>126</v>
      </c>
    </row>
    <row r="497" s="2" customFormat="1" ht="16.5" customHeight="1">
      <c r="A497" s="40"/>
      <c r="B497" s="41"/>
      <c r="C497" s="257" t="s">
        <v>453</v>
      </c>
      <c r="D497" s="257" t="s">
        <v>242</v>
      </c>
      <c r="E497" s="258" t="s">
        <v>454</v>
      </c>
      <c r="F497" s="259" t="s">
        <v>455</v>
      </c>
      <c r="G497" s="260" t="s">
        <v>425</v>
      </c>
      <c r="H497" s="261">
        <v>3</v>
      </c>
      <c r="I497" s="262"/>
      <c r="J497" s="263">
        <f>ROUND(I497*H497,2)</f>
        <v>0</v>
      </c>
      <c r="K497" s="259" t="s">
        <v>33</v>
      </c>
      <c r="L497" s="264"/>
      <c r="M497" s="265" t="s">
        <v>33</v>
      </c>
      <c r="N497" s="266" t="s">
        <v>49</v>
      </c>
      <c r="O497" s="86"/>
      <c r="P497" s="215">
        <f>O497*H497</f>
        <v>0</v>
      </c>
      <c r="Q497" s="215">
        <v>0.0025999999999999999</v>
      </c>
      <c r="R497" s="215">
        <f>Q497*H497</f>
        <v>0.0077999999999999996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188</v>
      </c>
      <c r="AT497" s="217" t="s">
        <v>242</v>
      </c>
      <c r="AU497" s="217" t="s">
        <v>88</v>
      </c>
      <c r="AY497" s="18" t="s">
        <v>126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8" t="s">
        <v>86</v>
      </c>
      <c r="BK497" s="218">
        <f>ROUND(I497*H497,2)</f>
        <v>0</v>
      </c>
      <c r="BL497" s="18" t="s">
        <v>133</v>
      </c>
      <c r="BM497" s="217" t="s">
        <v>456</v>
      </c>
    </row>
    <row r="498" s="13" customFormat="1">
      <c r="A498" s="13"/>
      <c r="B498" s="224"/>
      <c r="C498" s="225"/>
      <c r="D498" s="226" t="s">
        <v>137</v>
      </c>
      <c r="E498" s="227" t="s">
        <v>33</v>
      </c>
      <c r="F498" s="228" t="s">
        <v>457</v>
      </c>
      <c r="G498" s="225"/>
      <c r="H498" s="227" t="s">
        <v>33</v>
      </c>
      <c r="I498" s="229"/>
      <c r="J498" s="225"/>
      <c r="K498" s="225"/>
      <c r="L498" s="230"/>
      <c r="M498" s="231"/>
      <c r="N498" s="232"/>
      <c r="O498" s="232"/>
      <c r="P498" s="232"/>
      <c r="Q498" s="232"/>
      <c r="R498" s="232"/>
      <c r="S498" s="232"/>
      <c r="T498" s="23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4" t="s">
        <v>137</v>
      </c>
      <c r="AU498" s="234" t="s">
        <v>88</v>
      </c>
      <c r="AV498" s="13" t="s">
        <v>86</v>
      </c>
      <c r="AW498" s="13" t="s">
        <v>40</v>
      </c>
      <c r="AX498" s="13" t="s">
        <v>78</v>
      </c>
      <c r="AY498" s="234" t="s">
        <v>126</v>
      </c>
    </row>
    <row r="499" s="14" customFormat="1">
      <c r="A499" s="14"/>
      <c r="B499" s="235"/>
      <c r="C499" s="236"/>
      <c r="D499" s="226" t="s">
        <v>137</v>
      </c>
      <c r="E499" s="237" t="s">
        <v>33</v>
      </c>
      <c r="F499" s="238" t="s">
        <v>86</v>
      </c>
      <c r="G499" s="236"/>
      <c r="H499" s="239">
        <v>1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137</v>
      </c>
      <c r="AU499" s="245" t="s">
        <v>88</v>
      </c>
      <c r="AV499" s="14" t="s">
        <v>88</v>
      </c>
      <c r="AW499" s="14" t="s">
        <v>40</v>
      </c>
      <c r="AX499" s="14" t="s">
        <v>78</v>
      </c>
      <c r="AY499" s="245" t="s">
        <v>126</v>
      </c>
    </row>
    <row r="500" s="13" customFormat="1">
      <c r="A500" s="13"/>
      <c r="B500" s="224"/>
      <c r="C500" s="225"/>
      <c r="D500" s="226" t="s">
        <v>137</v>
      </c>
      <c r="E500" s="227" t="s">
        <v>33</v>
      </c>
      <c r="F500" s="228" t="s">
        <v>458</v>
      </c>
      <c r="G500" s="225"/>
      <c r="H500" s="227" t="s">
        <v>33</v>
      </c>
      <c r="I500" s="229"/>
      <c r="J500" s="225"/>
      <c r="K500" s="225"/>
      <c r="L500" s="230"/>
      <c r="M500" s="231"/>
      <c r="N500" s="232"/>
      <c r="O500" s="232"/>
      <c r="P500" s="232"/>
      <c r="Q500" s="232"/>
      <c r="R500" s="232"/>
      <c r="S500" s="232"/>
      <c r="T500" s="23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4" t="s">
        <v>137</v>
      </c>
      <c r="AU500" s="234" t="s">
        <v>88</v>
      </c>
      <c r="AV500" s="13" t="s">
        <v>86</v>
      </c>
      <c r="AW500" s="13" t="s">
        <v>40</v>
      </c>
      <c r="AX500" s="13" t="s">
        <v>78</v>
      </c>
      <c r="AY500" s="234" t="s">
        <v>126</v>
      </c>
    </row>
    <row r="501" s="14" customFormat="1">
      <c r="A501" s="14"/>
      <c r="B501" s="235"/>
      <c r="C501" s="236"/>
      <c r="D501" s="226" t="s">
        <v>137</v>
      </c>
      <c r="E501" s="237" t="s">
        <v>33</v>
      </c>
      <c r="F501" s="238" t="s">
        <v>86</v>
      </c>
      <c r="G501" s="236"/>
      <c r="H501" s="239">
        <v>1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5" t="s">
        <v>137</v>
      </c>
      <c r="AU501" s="245" t="s">
        <v>88</v>
      </c>
      <c r="AV501" s="14" t="s">
        <v>88</v>
      </c>
      <c r="AW501" s="14" t="s">
        <v>40</v>
      </c>
      <c r="AX501" s="14" t="s">
        <v>78</v>
      </c>
      <c r="AY501" s="245" t="s">
        <v>126</v>
      </c>
    </row>
    <row r="502" s="13" customFormat="1">
      <c r="A502" s="13"/>
      <c r="B502" s="224"/>
      <c r="C502" s="225"/>
      <c r="D502" s="226" t="s">
        <v>137</v>
      </c>
      <c r="E502" s="227" t="s">
        <v>33</v>
      </c>
      <c r="F502" s="228" t="s">
        <v>459</v>
      </c>
      <c r="G502" s="225"/>
      <c r="H502" s="227" t="s">
        <v>33</v>
      </c>
      <c r="I502" s="229"/>
      <c r="J502" s="225"/>
      <c r="K502" s="225"/>
      <c r="L502" s="230"/>
      <c r="M502" s="231"/>
      <c r="N502" s="232"/>
      <c r="O502" s="232"/>
      <c r="P502" s="232"/>
      <c r="Q502" s="232"/>
      <c r="R502" s="232"/>
      <c r="S502" s="232"/>
      <c r="T502" s="23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4" t="s">
        <v>137</v>
      </c>
      <c r="AU502" s="234" t="s">
        <v>88</v>
      </c>
      <c r="AV502" s="13" t="s">
        <v>86</v>
      </c>
      <c r="AW502" s="13" t="s">
        <v>40</v>
      </c>
      <c r="AX502" s="13" t="s">
        <v>78</v>
      </c>
      <c r="AY502" s="234" t="s">
        <v>126</v>
      </c>
    </row>
    <row r="503" s="14" customFormat="1">
      <c r="A503" s="14"/>
      <c r="B503" s="235"/>
      <c r="C503" s="236"/>
      <c r="D503" s="226" t="s">
        <v>137</v>
      </c>
      <c r="E503" s="237" t="s">
        <v>33</v>
      </c>
      <c r="F503" s="238" t="s">
        <v>86</v>
      </c>
      <c r="G503" s="236"/>
      <c r="H503" s="239">
        <v>1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5" t="s">
        <v>137</v>
      </c>
      <c r="AU503" s="245" t="s">
        <v>88</v>
      </c>
      <c r="AV503" s="14" t="s">
        <v>88</v>
      </c>
      <c r="AW503" s="14" t="s">
        <v>40</v>
      </c>
      <c r="AX503" s="14" t="s">
        <v>78</v>
      </c>
      <c r="AY503" s="245" t="s">
        <v>126</v>
      </c>
    </row>
    <row r="504" s="15" customFormat="1">
      <c r="A504" s="15"/>
      <c r="B504" s="246"/>
      <c r="C504" s="247"/>
      <c r="D504" s="226" t="s">
        <v>137</v>
      </c>
      <c r="E504" s="248" t="s">
        <v>33</v>
      </c>
      <c r="F504" s="249" t="s">
        <v>149</v>
      </c>
      <c r="G504" s="247"/>
      <c r="H504" s="250">
        <v>3</v>
      </c>
      <c r="I504" s="251"/>
      <c r="J504" s="247"/>
      <c r="K504" s="247"/>
      <c r="L504" s="252"/>
      <c r="M504" s="253"/>
      <c r="N504" s="254"/>
      <c r="O504" s="254"/>
      <c r="P504" s="254"/>
      <c r="Q504" s="254"/>
      <c r="R504" s="254"/>
      <c r="S504" s="254"/>
      <c r="T504" s="25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6" t="s">
        <v>137</v>
      </c>
      <c r="AU504" s="256" t="s">
        <v>88</v>
      </c>
      <c r="AV504" s="15" t="s">
        <v>133</v>
      </c>
      <c r="AW504" s="15" t="s">
        <v>40</v>
      </c>
      <c r="AX504" s="15" t="s">
        <v>86</v>
      </c>
      <c r="AY504" s="256" t="s">
        <v>126</v>
      </c>
    </row>
    <row r="505" s="2" customFormat="1" ht="33" customHeight="1">
      <c r="A505" s="40"/>
      <c r="B505" s="41"/>
      <c r="C505" s="206" t="s">
        <v>460</v>
      </c>
      <c r="D505" s="206" t="s">
        <v>128</v>
      </c>
      <c r="E505" s="207" t="s">
        <v>461</v>
      </c>
      <c r="F505" s="208" t="s">
        <v>462</v>
      </c>
      <c r="G505" s="209" t="s">
        <v>306</v>
      </c>
      <c r="H505" s="210">
        <v>13</v>
      </c>
      <c r="I505" s="211"/>
      <c r="J505" s="212">
        <f>ROUND(I505*H505,2)</f>
        <v>0</v>
      </c>
      <c r="K505" s="208" t="s">
        <v>132</v>
      </c>
      <c r="L505" s="46"/>
      <c r="M505" s="213" t="s">
        <v>33</v>
      </c>
      <c r="N505" s="214" t="s">
        <v>49</v>
      </c>
      <c r="O505" s="86"/>
      <c r="P505" s="215">
        <f>O505*H505</f>
        <v>0</v>
      </c>
      <c r="Q505" s="215">
        <v>0.00059999999999999995</v>
      </c>
      <c r="R505" s="215">
        <f>Q505*H505</f>
        <v>0.0077999999999999996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133</v>
      </c>
      <c r="AT505" s="217" t="s">
        <v>128</v>
      </c>
      <c r="AU505" s="217" t="s">
        <v>88</v>
      </c>
      <c r="AY505" s="18" t="s">
        <v>126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8" t="s">
        <v>86</v>
      </c>
      <c r="BK505" s="218">
        <f>ROUND(I505*H505,2)</f>
        <v>0</v>
      </c>
      <c r="BL505" s="18" t="s">
        <v>133</v>
      </c>
      <c r="BM505" s="217" t="s">
        <v>463</v>
      </c>
    </row>
    <row r="506" s="2" customFormat="1">
      <c r="A506" s="40"/>
      <c r="B506" s="41"/>
      <c r="C506" s="42"/>
      <c r="D506" s="219" t="s">
        <v>135</v>
      </c>
      <c r="E506" s="42"/>
      <c r="F506" s="220" t="s">
        <v>464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8" t="s">
        <v>135</v>
      </c>
      <c r="AU506" s="18" t="s">
        <v>88</v>
      </c>
    </row>
    <row r="507" s="13" customFormat="1">
      <c r="A507" s="13"/>
      <c r="B507" s="224"/>
      <c r="C507" s="225"/>
      <c r="D507" s="226" t="s">
        <v>137</v>
      </c>
      <c r="E507" s="227" t="s">
        <v>33</v>
      </c>
      <c r="F507" s="228" t="s">
        <v>465</v>
      </c>
      <c r="G507" s="225"/>
      <c r="H507" s="227" t="s">
        <v>33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137</v>
      </c>
      <c r="AU507" s="234" t="s">
        <v>88</v>
      </c>
      <c r="AV507" s="13" t="s">
        <v>86</v>
      </c>
      <c r="AW507" s="13" t="s">
        <v>40</v>
      </c>
      <c r="AX507" s="13" t="s">
        <v>78</v>
      </c>
      <c r="AY507" s="234" t="s">
        <v>126</v>
      </c>
    </row>
    <row r="508" s="14" customFormat="1">
      <c r="A508" s="14"/>
      <c r="B508" s="235"/>
      <c r="C508" s="236"/>
      <c r="D508" s="226" t="s">
        <v>137</v>
      </c>
      <c r="E508" s="237" t="s">
        <v>33</v>
      </c>
      <c r="F508" s="238" t="s">
        <v>466</v>
      </c>
      <c r="G508" s="236"/>
      <c r="H508" s="239">
        <v>13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137</v>
      </c>
      <c r="AU508" s="245" t="s">
        <v>88</v>
      </c>
      <c r="AV508" s="14" t="s">
        <v>88</v>
      </c>
      <c r="AW508" s="14" t="s">
        <v>40</v>
      </c>
      <c r="AX508" s="14" t="s">
        <v>86</v>
      </c>
      <c r="AY508" s="245" t="s">
        <v>126</v>
      </c>
    </row>
    <row r="509" s="2" customFormat="1" ht="16.5" customHeight="1">
      <c r="A509" s="40"/>
      <c r="B509" s="41"/>
      <c r="C509" s="206" t="s">
        <v>467</v>
      </c>
      <c r="D509" s="206" t="s">
        <v>128</v>
      </c>
      <c r="E509" s="207" t="s">
        <v>468</v>
      </c>
      <c r="F509" s="208" t="s">
        <v>469</v>
      </c>
      <c r="G509" s="209" t="s">
        <v>306</v>
      </c>
      <c r="H509" s="210">
        <v>13</v>
      </c>
      <c r="I509" s="211"/>
      <c r="J509" s="212">
        <f>ROUND(I509*H509,2)</f>
        <v>0</v>
      </c>
      <c r="K509" s="208" t="s">
        <v>132</v>
      </c>
      <c r="L509" s="46"/>
      <c r="M509" s="213" t="s">
        <v>33</v>
      </c>
      <c r="N509" s="214" t="s">
        <v>49</v>
      </c>
      <c r="O509" s="86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133</v>
      </c>
      <c r="AT509" s="217" t="s">
        <v>128</v>
      </c>
      <c r="AU509" s="217" t="s">
        <v>88</v>
      </c>
      <c r="AY509" s="18" t="s">
        <v>126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8" t="s">
        <v>86</v>
      </c>
      <c r="BK509" s="218">
        <f>ROUND(I509*H509,2)</f>
        <v>0</v>
      </c>
      <c r="BL509" s="18" t="s">
        <v>133</v>
      </c>
      <c r="BM509" s="217" t="s">
        <v>470</v>
      </c>
    </row>
    <row r="510" s="2" customFormat="1">
      <c r="A510" s="40"/>
      <c r="B510" s="41"/>
      <c r="C510" s="42"/>
      <c r="D510" s="219" t="s">
        <v>135</v>
      </c>
      <c r="E510" s="42"/>
      <c r="F510" s="220" t="s">
        <v>471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8" t="s">
        <v>135</v>
      </c>
      <c r="AU510" s="18" t="s">
        <v>88</v>
      </c>
    </row>
    <row r="511" s="13" customFormat="1">
      <c r="A511" s="13"/>
      <c r="B511" s="224"/>
      <c r="C511" s="225"/>
      <c r="D511" s="226" t="s">
        <v>137</v>
      </c>
      <c r="E511" s="227" t="s">
        <v>33</v>
      </c>
      <c r="F511" s="228" t="s">
        <v>465</v>
      </c>
      <c r="G511" s="225"/>
      <c r="H511" s="227" t="s">
        <v>33</v>
      </c>
      <c r="I511" s="229"/>
      <c r="J511" s="225"/>
      <c r="K511" s="225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137</v>
      </c>
      <c r="AU511" s="234" t="s">
        <v>88</v>
      </c>
      <c r="AV511" s="13" t="s">
        <v>86</v>
      </c>
      <c r="AW511" s="13" t="s">
        <v>40</v>
      </c>
      <c r="AX511" s="13" t="s">
        <v>78</v>
      </c>
      <c r="AY511" s="234" t="s">
        <v>126</v>
      </c>
    </row>
    <row r="512" s="14" customFormat="1">
      <c r="A512" s="14"/>
      <c r="B512" s="235"/>
      <c r="C512" s="236"/>
      <c r="D512" s="226" t="s">
        <v>137</v>
      </c>
      <c r="E512" s="237" t="s">
        <v>33</v>
      </c>
      <c r="F512" s="238" t="s">
        <v>466</v>
      </c>
      <c r="G512" s="236"/>
      <c r="H512" s="239">
        <v>13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137</v>
      </c>
      <c r="AU512" s="245" t="s">
        <v>88</v>
      </c>
      <c r="AV512" s="14" t="s">
        <v>88</v>
      </c>
      <c r="AW512" s="14" t="s">
        <v>40</v>
      </c>
      <c r="AX512" s="14" t="s">
        <v>86</v>
      </c>
      <c r="AY512" s="245" t="s">
        <v>126</v>
      </c>
    </row>
    <row r="513" s="12" customFormat="1" ht="22.8" customHeight="1">
      <c r="A513" s="12"/>
      <c r="B513" s="190"/>
      <c r="C513" s="191"/>
      <c r="D513" s="192" t="s">
        <v>77</v>
      </c>
      <c r="E513" s="204" t="s">
        <v>472</v>
      </c>
      <c r="F513" s="204" t="s">
        <v>473</v>
      </c>
      <c r="G513" s="191"/>
      <c r="H513" s="191"/>
      <c r="I513" s="194"/>
      <c r="J513" s="205">
        <f>BK513</f>
        <v>0</v>
      </c>
      <c r="K513" s="191"/>
      <c r="L513" s="196"/>
      <c r="M513" s="197"/>
      <c r="N513" s="198"/>
      <c r="O513" s="198"/>
      <c r="P513" s="199">
        <f>SUM(P514:P522)</f>
        <v>0</v>
      </c>
      <c r="Q513" s="198"/>
      <c r="R513" s="199">
        <f>SUM(R514:R522)</f>
        <v>0</v>
      </c>
      <c r="S513" s="198"/>
      <c r="T513" s="200">
        <f>SUM(T514:T522)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1" t="s">
        <v>86</v>
      </c>
      <c r="AT513" s="202" t="s">
        <v>77</v>
      </c>
      <c r="AU513" s="202" t="s">
        <v>86</v>
      </c>
      <c r="AY513" s="201" t="s">
        <v>126</v>
      </c>
      <c r="BK513" s="203">
        <f>SUM(BK514:BK522)</f>
        <v>0</v>
      </c>
    </row>
    <row r="514" s="2" customFormat="1" ht="16.5" customHeight="1">
      <c r="A514" s="40"/>
      <c r="B514" s="41"/>
      <c r="C514" s="206" t="s">
        <v>474</v>
      </c>
      <c r="D514" s="206" t="s">
        <v>128</v>
      </c>
      <c r="E514" s="207" t="s">
        <v>475</v>
      </c>
      <c r="F514" s="208" t="s">
        <v>476</v>
      </c>
      <c r="G514" s="209" t="s">
        <v>33</v>
      </c>
      <c r="H514" s="210">
        <v>989.35199999999998</v>
      </c>
      <c r="I514" s="211"/>
      <c r="J514" s="212">
        <f>ROUND(I514*H514,2)</f>
        <v>0</v>
      </c>
      <c r="K514" s="208" t="s">
        <v>132</v>
      </c>
      <c r="L514" s="46"/>
      <c r="M514" s="213" t="s">
        <v>33</v>
      </c>
      <c r="N514" s="214" t="s">
        <v>49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133</v>
      </c>
      <c r="AT514" s="217" t="s">
        <v>128</v>
      </c>
      <c r="AU514" s="217" t="s">
        <v>88</v>
      </c>
      <c r="AY514" s="18" t="s">
        <v>126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8" t="s">
        <v>86</v>
      </c>
      <c r="BK514" s="218">
        <f>ROUND(I514*H514,2)</f>
        <v>0</v>
      </c>
      <c r="BL514" s="18" t="s">
        <v>133</v>
      </c>
      <c r="BM514" s="217" t="s">
        <v>477</v>
      </c>
    </row>
    <row r="515" s="2" customFormat="1">
      <c r="A515" s="40"/>
      <c r="B515" s="41"/>
      <c r="C515" s="42"/>
      <c r="D515" s="219" t="s">
        <v>135</v>
      </c>
      <c r="E515" s="42"/>
      <c r="F515" s="220" t="s">
        <v>478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8" t="s">
        <v>135</v>
      </c>
      <c r="AU515" s="18" t="s">
        <v>88</v>
      </c>
    </row>
    <row r="516" s="2" customFormat="1" ht="21.75" customHeight="1">
      <c r="A516" s="40"/>
      <c r="B516" s="41"/>
      <c r="C516" s="206" t="s">
        <v>479</v>
      </c>
      <c r="D516" s="206" t="s">
        <v>128</v>
      </c>
      <c r="E516" s="207" t="s">
        <v>480</v>
      </c>
      <c r="F516" s="208" t="s">
        <v>481</v>
      </c>
      <c r="G516" s="209" t="s">
        <v>201</v>
      </c>
      <c r="H516" s="210">
        <v>989.35199999999998</v>
      </c>
      <c r="I516" s="211"/>
      <c r="J516" s="212">
        <f>ROUND(I516*H516,2)</f>
        <v>0</v>
      </c>
      <c r="K516" s="208" t="s">
        <v>132</v>
      </c>
      <c r="L516" s="46"/>
      <c r="M516" s="213" t="s">
        <v>33</v>
      </c>
      <c r="N516" s="214" t="s">
        <v>49</v>
      </c>
      <c r="O516" s="86"/>
      <c r="P516" s="215">
        <f>O516*H516</f>
        <v>0</v>
      </c>
      <c r="Q516" s="215">
        <v>0</v>
      </c>
      <c r="R516" s="215">
        <f>Q516*H516</f>
        <v>0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133</v>
      </c>
      <c r="AT516" s="217" t="s">
        <v>128</v>
      </c>
      <c r="AU516" s="217" t="s">
        <v>88</v>
      </c>
      <c r="AY516" s="18" t="s">
        <v>126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8" t="s">
        <v>86</v>
      </c>
      <c r="BK516" s="218">
        <f>ROUND(I516*H516,2)</f>
        <v>0</v>
      </c>
      <c r="BL516" s="18" t="s">
        <v>133</v>
      </c>
      <c r="BM516" s="217" t="s">
        <v>482</v>
      </c>
    </row>
    <row r="517" s="2" customFormat="1">
      <c r="A517" s="40"/>
      <c r="B517" s="41"/>
      <c r="C517" s="42"/>
      <c r="D517" s="219" t="s">
        <v>135</v>
      </c>
      <c r="E517" s="42"/>
      <c r="F517" s="220" t="s">
        <v>483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8" t="s">
        <v>135</v>
      </c>
      <c r="AU517" s="18" t="s">
        <v>88</v>
      </c>
    </row>
    <row r="518" s="2" customFormat="1" ht="24.15" customHeight="1">
      <c r="A518" s="40"/>
      <c r="B518" s="41"/>
      <c r="C518" s="206" t="s">
        <v>484</v>
      </c>
      <c r="D518" s="206" t="s">
        <v>128</v>
      </c>
      <c r="E518" s="207" t="s">
        <v>485</v>
      </c>
      <c r="F518" s="208" t="s">
        <v>486</v>
      </c>
      <c r="G518" s="209" t="s">
        <v>201</v>
      </c>
      <c r="H518" s="210">
        <v>8904.1679999999997</v>
      </c>
      <c r="I518" s="211"/>
      <c r="J518" s="212">
        <f>ROUND(I518*H518,2)</f>
        <v>0</v>
      </c>
      <c r="K518" s="208" t="s">
        <v>132</v>
      </c>
      <c r="L518" s="46"/>
      <c r="M518" s="213" t="s">
        <v>33</v>
      </c>
      <c r="N518" s="214" t="s">
        <v>49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133</v>
      </c>
      <c r="AT518" s="217" t="s">
        <v>128</v>
      </c>
      <c r="AU518" s="217" t="s">
        <v>88</v>
      </c>
      <c r="AY518" s="18" t="s">
        <v>126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8" t="s">
        <v>86</v>
      </c>
      <c r="BK518" s="218">
        <f>ROUND(I518*H518,2)</f>
        <v>0</v>
      </c>
      <c r="BL518" s="18" t="s">
        <v>133</v>
      </c>
      <c r="BM518" s="217" t="s">
        <v>487</v>
      </c>
    </row>
    <row r="519" s="2" customFormat="1">
      <c r="A519" s="40"/>
      <c r="B519" s="41"/>
      <c r="C519" s="42"/>
      <c r="D519" s="219" t="s">
        <v>135</v>
      </c>
      <c r="E519" s="42"/>
      <c r="F519" s="220" t="s">
        <v>488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8" t="s">
        <v>135</v>
      </c>
      <c r="AU519" s="18" t="s">
        <v>88</v>
      </c>
    </row>
    <row r="520" s="14" customFormat="1">
      <c r="A520" s="14"/>
      <c r="B520" s="235"/>
      <c r="C520" s="236"/>
      <c r="D520" s="226" t="s">
        <v>137</v>
      </c>
      <c r="E520" s="236"/>
      <c r="F520" s="238" t="s">
        <v>489</v>
      </c>
      <c r="G520" s="236"/>
      <c r="H520" s="239">
        <v>8904.1679999999997</v>
      </c>
      <c r="I520" s="240"/>
      <c r="J520" s="236"/>
      <c r="K520" s="236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137</v>
      </c>
      <c r="AU520" s="245" t="s">
        <v>88</v>
      </c>
      <c r="AV520" s="14" t="s">
        <v>88</v>
      </c>
      <c r="AW520" s="14" t="s">
        <v>4</v>
      </c>
      <c r="AX520" s="14" t="s">
        <v>86</v>
      </c>
      <c r="AY520" s="245" t="s">
        <v>126</v>
      </c>
    </row>
    <row r="521" s="2" customFormat="1" ht="24.15" customHeight="1">
      <c r="A521" s="40"/>
      <c r="B521" s="41"/>
      <c r="C521" s="206" t="s">
        <v>490</v>
      </c>
      <c r="D521" s="206" t="s">
        <v>128</v>
      </c>
      <c r="E521" s="207" t="s">
        <v>491</v>
      </c>
      <c r="F521" s="208" t="s">
        <v>492</v>
      </c>
      <c r="G521" s="209" t="s">
        <v>201</v>
      </c>
      <c r="H521" s="210">
        <v>989.35199999999998</v>
      </c>
      <c r="I521" s="211"/>
      <c r="J521" s="212">
        <f>ROUND(I521*H521,2)</f>
        <v>0</v>
      </c>
      <c r="K521" s="208" t="s">
        <v>132</v>
      </c>
      <c r="L521" s="46"/>
      <c r="M521" s="213" t="s">
        <v>33</v>
      </c>
      <c r="N521" s="214" t="s">
        <v>49</v>
      </c>
      <c r="O521" s="86"/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133</v>
      </c>
      <c r="AT521" s="217" t="s">
        <v>128</v>
      </c>
      <c r="AU521" s="217" t="s">
        <v>88</v>
      </c>
      <c r="AY521" s="18" t="s">
        <v>126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8" t="s">
        <v>86</v>
      </c>
      <c r="BK521" s="218">
        <f>ROUND(I521*H521,2)</f>
        <v>0</v>
      </c>
      <c r="BL521" s="18" t="s">
        <v>133</v>
      </c>
      <c r="BM521" s="217" t="s">
        <v>493</v>
      </c>
    </row>
    <row r="522" s="2" customFormat="1">
      <c r="A522" s="40"/>
      <c r="B522" s="41"/>
      <c r="C522" s="42"/>
      <c r="D522" s="219" t="s">
        <v>135</v>
      </c>
      <c r="E522" s="42"/>
      <c r="F522" s="220" t="s">
        <v>494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8" t="s">
        <v>135</v>
      </c>
      <c r="AU522" s="18" t="s">
        <v>88</v>
      </c>
    </row>
    <row r="523" s="12" customFormat="1" ht="22.8" customHeight="1">
      <c r="A523" s="12"/>
      <c r="B523" s="190"/>
      <c r="C523" s="191"/>
      <c r="D523" s="192" t="s">
        <v>77</v>
      </c>
      <c r="E523" s="204" t="s">
        <v>495</v>
      </c>
      <c r="F523" s="204" t="s">
        <v>496</v>
      </c>
      <c r="G523" s="191"/>
      <c r="H523" s="191"/>
      <c r="I523" s="194"/>
      <c r="J523" s="205">
        <f>BK523</f>
        <v>0</v>
      </c>
      <c r="K523" s="191"/>
      <c r="L523" s="196"/>
      <c r="M523" s="197"/>
      <c r="N523" s="198"/>
      <c r="O523" s="198"/>
      <c r="P523" s="199">
        <f>SUM(P524:P525)</f>
        <v>0</v>
      </c>
      <c r="Q523" s="198"/>
      <c r="R523" s="199">
        <f>SUM(R524:R525)</f>
        <v>0</v>
      </c>
      <c r="S523" s="198"/>
      <c r="T523" s="200">
        <f>SUM(T524:T525)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01" t="s">
        <v>86</v>
      </c>
      <c r="AT523" s="202" t="s">
        <v>77</v>
      </c>
      <c r="AU523" s="202" t="s">
        <v>86</v>
      </c>
      <c r="AY523" s="201" t="s">
        <v>126</v>
      </c>
      <c r="BK523" s="203">
        <f>SUM(BK524:BK525)</f>
        <v>0</v>
      </c>
    </row>
    <row r="524" s="2" customFormat="1" ht="24.15" customHeight="1">
      <c r="A524" s="40"/>
      <c r="B524" s="41"/>
      <c r="C524" s="206" t="s">
        <v>497</v>
      </c>
      <c r="D524" s="206" t="s">
        <v>128</v>
      </c>
      <c r="E524" s="207" t="s">
        <v>498</v>
      </c>
      <c r="F524" s="208" t="s">
        <v>499</v>
      </c>
      <c r="G524" s="209" t="s">
        <v>201</v>
      </c>
      <c r="H524" s="210">
        <v>557.66399999999999</v>
      </c>
      <c r="I524" s="211"/>
      <c r="J524" s="212">
        <f>ROUND(I524*H524,2)</f>
        <v>0</v>
      </c>
      <c r="K524" s="208" t="s">
        <v>132</v>
      </c>
      <c r="L524" s="46"/>
      <c r="M524" s="213" t="s">
        <v>33</v>
      </c>
      <c r="N524" s="214" t="s">
        <v>49</v>
      </c>
      <c r="O524" s="86"/>
      <c r="P524" s="215">
        <f>O524*H524</f>
        <v>0</v>
      </c>
      <c r="Q524" s="215">
        <v>0</v>
      </c>
      <c r="R524" s="215">
        <f>Q524*H524</f>
        <v>0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133</v>
      </c>
      <c r="AT524" s="217" t="s">
        <v>128</v>
      </c>
      <c r="AU524" s="217" t="s">
        <v>88</v>
      </c>
      <c r="AY524" s="18" t="s">
        <v>126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8" t="s">
        <v>86</v>
      </c>
      <c r="BK524" s="218">
        <f>ROUND(I524*H524,2)</f>
        <v>0</v>
      </c>
      <c r="BL524" s="18" t="s">
        <v>133</v>
      </c>
      <c r="BM524" s="217" t="s">
        <v>500</v>
      </c>
    </row>
    <row r="525" s="2" customFormat="1">
      <c r="A525" s="40"/>
      <c r="B525" s="41"/>
      <c r="C525" s="42"/>
      <c r="D525" s="219" t="s">
        <v>135</v>
      </c>
      <c r="E525" s="42"/>
      <c r="F525" s="220" t="s">
        <v>501</v>
      </c>
      <c r="G525" s="42"/>
      <c r="H525" s="42"/>
      <c r="I525" s="221"/>
      <c r="J525" s="42"/>
      <c r="K525" s="42"/>
      <c r="L525" s="46"/>
      <c r="M525" s="268"/>
      <c r="N525" s="269"/>
      <c r="O525" s="270"/>
      <c r="P525" s="270"/>
      <c r="Q525" s="270"/>
      <c r="R525" s="270"/>
      <c r="S525" s="270"/>
      <c r="T525" s="271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8" t="s">
        <v>135</v>
      </c>
      <c r="AU525" s="18" t="s">
        <v>88</v>
      </c>
    </row>
    <row r="526" s="2" customFormat="1" ht="6.96" customHeight="1">
      <c r="A526" s="40"/>
      <c r="B526" s="61"/>
      <c r="C526" s="62"/>
      <c r="D526" s="62"/>
      <c r="E526" s="62"/>
      <c r="F526" s="62"/>
      <c r="G526" s="62"/>
      <c r="H526" s="62"/>
      <c r="I526" s="62"/>
      <c r="J526" s="62"/>
      <c r="K526" s="62"/>
      <c r="L526" s="46"/>
      <c r="M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</row>
  </sheetData>
  <sheetProtection sheet="1" autoFilter="0" formatColumns="0" formatRows="0" objects="1" scenarios="1" spinCount="100000" saltValue="hferfVoJ2Qjf0yfMfE4iC6kXqMOuuEQSMyfJXdF4rnDSqTIwg2Fk2Tug7MXDVmDL7MNNBBaBDYkrvcvwXvv5Jg==" hashValue="IOpQyHaoyJ7IM1nmMpdg11EAHNUDfwdD2i14azfFYWB0Ae9pQiKdBqKJ7F6Wjk4EtOxSAO0ujTM+1C6itY9dqg==" algorithmName="SHA-512" password="CC35"/>
  <autoFilter ref="C85:K52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11251101"/>
    <hyperlink ref="F94" r:id="rId2" display="https://podminky.urs.cz/item/CS_URS_2022_02/113107243"/>
    <hyperlink ref="F103" r:id="rId3" display="https://podminky.urs.cz/item/CS_URS_2022_02/113107226"/>
    <hyperlink ref="F112" r:id="rId4" display="https://podminky.urs.cz/item/CS_URS_2022_02/122251104"/>
    <hyperlink ref="F125" r:id="rId5" display="https://podminky.urs.cz/item/CS_URS_2022_02/132251102"/>
    <hyperlink ref="F132" r:id="rId6" display="https://podminky.urs.cz/item/CS_URS_2022_02/162451105"/>
    <hyperlink ref="F149" r:id="rId7" display="https://podminky.urs.cz/item/CS_URS_2022_02/162751117"/>
    <hyperlink ref="F166" r:id="rId8" display="https://podminky.urs.cz/item/CS_URS_2022_02/167151111"/>
    <hyperlink ref="F183" r:id="rId9" display="https://podminky.urs.cz/item/CS_URS_2022_02/171201201"/>
    <hyperlink ref="F200" r:id="rId10" display="https://podminky.urs.cz/item/CS_URS_2022_02/171201231"/>
    <hyperlink ref="F219" r:id="rId11" display="https://podminky.urs.cz/item/CS_URS_2022_02/181951111"/>
    <hyperlink ref="F233" r:id="rId12" display="https://podminky.urs.cz/item/CS_URS_2022_02/181152302"/>
    <hyperlink ref="F244" r:id="rId13" display="https://podminky.urs.cz/item/CS_URS_2022_02/181351113"/>
    <hyperlink ref="F251" r:id="rId14" display="https://podminky.urs.cz/item/CS_URS_2022_02/182151111"/>
    <hyperlink ref="F264" r:id="rId15" display="https://podminky.urs.cz/item/CS_URS_2022_02/181411121"/>
    <hyperlink ref="F305" r:id="rId16" display="https://podminky.urs.cz/item/CS_URS_2022_02/183403153"/>
    <hyperlink ref="F328" r:id="rId17" display="https://podminky.urs.cz/item/CS_URS_2022_02/211521111"/>
    <hyperlink ref="F332" r:id="rId18" display="https://podminky.urs.cz/item/CS_URS_2022_02/211561111"/>
    <hyperlink ref="F344" r:id="rId19" display="https://podminky.urs.cz/item/CS_URS_2022_02/212751104"/>
    <hyperlink ref="F348" r:id="rId20" display="https://podminky.urs.cz/item/CS_URS_2022_02/213141112"/>
    <hyperlink ref="F376" r:id="rId21" display="https://podminky.urs.cz/item/CS_URS_2022_02/213141131"/>
    <hyperlink ref="F384" r:id="rId22" display="https://podminky.urs.cz/item/CS_URS_2022_02/561061121"/>
    <hyperlink ref="F403" r:id="rId23" display="https://podminky.urs.cz/item/CS_URS_2022_02/564851111"/>
    <hyperlink ref="F414" r:id="rId24" display="https://podminky.urs.cz/item/CS_URS_2022_02/564851111"/>
    <hyperlink ref="F425" r:id="rId25" display="https://podminky.urs.cz/item/CS_URS_2022_02/564871111"/>
    <hyperlink ref="F429" r:id="rId26" display="https://podminky.urs.cz/item/CS_URS_2022_02/573111112"/>
    <hyperlink ref="F436" r:id="rId27" display="https://podminky.urs.cz/item/CS_URS_2022_02/565155121"/>
    <hyperlink ref="F446" r:id="rId28" display="https://podminky.urs.cz/item/CS_URS_2022_02/573211111"/>
    <hyperlink ref="F455" r:id="rId29" display="https://podminky.urs.cz/item/CS_URS_2022_02/577134221"/>
    <hyperlink ref="F464" r:id="rId30" display="https://podminky.urs.cz/item/CS_URS_2022_02/569851111"/>
    <hyperlink ref="F470" r:id="rId31" display="https://podminky.urs.cz/item/CS_URS_2022_02/916131213"/>
    <hyperlink ref="F480" r:id="rId32" display="https://podminky.urs.cz/item/CS_URS_2022_02/912211111"/>
    <hyperlink ref="F487" r:id="rId33" display="https://podminky.urs.cz/item/CS_URS_2022_02/914511111"/>
    <hyperlink ref="F494" r:id="rId34" display="https://podminky.urs.cz/item/CS_URS_2022_02/914111111"/>
    <hyperlink ref="F506" r:id="rId35" display="https://podminky.urs.cz/item/CS_URS_2022_02/919732221"/>
    <hyperlink ref="F510" r:id="rId36" display="https://podminky.urs.cz/item/CS_URS_2022_02/919735113"/>
    <hyperlink ref="F515" r:id="rId37" display="https://podminky.urs.cz/item/CS_URS_2022_02/997002611"/>
    <hyperlink ref="F517" r:id="rId38" display="https://podminky.urs.cz/item/CS_URS_2022_02/997211511"/>
    <hyperlink ref="F519" r:id="rId39" display="https://podminky.urs.cz/item/CS_URS_2022_02/997211519"/>
    <hyperlink ref="F522" r:id="rId40" display="https://podminky.urs.cz/item/CS_URS_2022_02/997221861"/>
    <hyperlink ref="F525" r:id="rId41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97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vedlejší cesty PC2 v k.ú. Rohovládova Bělá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502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92</v>
      </c>
      <c r="G11" s="40"/>
      <c r="H11" s="40"/>
      <c r="I11" s="134" t="s">
        <v>20</v>
      </c>
      <c r="J11" s="138" t="s">
        <v>503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17. 4. 2024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272" t="s">
        <v>504</v>
      </c>
      <c r="E13" s="40"/>
      <c r="F13" s="273" t="s">
        <v>505</v>
      </c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28</v>
      </c>
      <c r="E14" s="40"/>
      <c r="F14" s="40"/>
      <c r="G14" s="40"/>
      <c r="H14" s="40"/>
      <c r="I14" s="134" t="s">
        <v>29</v>
      </c>
      <c r="J14" s="138" t="s">
        <v>30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33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29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29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32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29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32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ROUND((SUM(BE83:BE273)),  2)</f>
        <v>0</v>
      </c>
      <c r="G33" s="40"/>
      <c r="H33" s="40"/>
      <c r="I33" s="150">
        <v>0.20999999999999999</v>
      </c>
      <c r="J33" s="149">
        <f>ROUND(((SUM(BE83:BE273))*I33),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ROUND((SUM(BF83:BF273)),  2)</f>
        <v>0</v>
      </c>
      <c r="G34" s="40"/>
      <c r="H34" s="40"/>
      <c r="I34" s="150">
        <v>0.14999999999999999</v>
      </c>
      <c r="J34" s="149">
        <f>ROUND(((SUM(BF83:BF273))*I34),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ROUND((SUM(BG83:BG273)),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ROUND((SUM(BH83:BH273)),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ROUND((SUM(BI83:BI273)),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vedlejší cesty PC2 v k.ú. Rohovládova Bělá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801 PC2 - Doprovodná zeleň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Rohovládová Bělá</v>
      </c>
      <c r="G52" s="42"/>
      <c r="H52" s="42"/>
      <c r="I52" s="33" t="s">
        <v>24</v>
      </c>
      <c r="J52" s="74" t="str">
        <f>IF(J12="","",J12)</f>
        <v>17. 4. 2024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28</v>
      </c>
      <c r="D54" s="42"/>
      <c r="E54" s="42"/>
      <c r="F54" s="28" t="str">
        <f>E15</f>
        <v>ČR- SPÚ, KPÚ pobočka Parduice</v>
      </c>
      <c r="G54" s="42"/>
      <c r="H54" s="42"/>
      <c r="I54" s="33" t="s">
        <v>36</v>
      </c>
      <c r="J54" s="38" t="str">
        <f>E21</f>
        <v>SELLA&amp;AGRETA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SELLA&amp;AGRETA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506</v>
      </c>
      <c r="E62" s="176"/>
      <c r="F62" s="176"/>
      <c r="G62" s="176"/>
      <c r="H62" s="176"/>
      <c r="I62" s="176"/>
      <c r="J62" s="177">
        <f>J247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J267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111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Rekonstrukce vedlejší cesty PC2 v k.ú. Rohovládova Bělá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98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801 PC2 - Doprovodná zeleň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Rohovládová Bělá</v>
      </c>
      <c r="G77" s="42"/>
      <c r="H77" s="42"/>
      <c r="I77" s="33" t="s">
        <v>24</v>
      </c>
      <c r="J77" s="74" t="str">
        <f>IF(J12="","",J12)</f>
        <v>17. 4. 2024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28</v>
      </c>
      <c r="D79" s="42"/>
      <c r="E79" s="42"/>
      <c r="F79" s="28" t="str">
        <f>E15</f>
        <v>ČR- SPÚ, KPÚ pobočka Parduice</v>
      </c>
      <c r="G79" s="42"/>
      <c r="H79" s="42"/>
      <c r="I79" s="33" t="s">
        <v>36</v>
      </c>
      <c r="J79" s="38" t="str">
        <f>E21</f>
        <v>SELLA&amp;AGRETA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34</v>
      </c>
      <c r="D80" s="42"/>
      <c r="E80" s="42"/>
      <c r="F80" s="28" t="str">
        <f>IF(E18="","",E18)</f>
        <v>Vyplň údaj</v>
      </c>
      <c r="G80" s="42"/>
      <c r="H80" s="42"/>
      <c r="I80" s="33" t="s">
        <v>41</v>
      </c>
      <c r="J80" s="38" t="str">
        <f>E24</f>
        <v>SELLA&amp;AGRETA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112</v>
      </c>
      <c r="D82" s="182" t="s">
        <v>63</v>
      </c>
      <c r="E82" s="182" t="s">
        <v>59</v>
      </c>
      <c r="F82" s="182" t="s">
        <v>60</v>
      </c>
      <c r="G82" s="182" t="s">
        <v>113</v>
      </c>
      <c r="H82" s="182" t="s">
        <v>114</v>
      </c>
      <c r="I82" s="182" t="s">
        <v>115</v>
      </c>
      <c r="J82" s="182" t="s">
        <v>102</v>
      </c>
      <c r="K82" s="183" t="s">
        <v>116</v>
      </c>
      <c r="L82" s="184"/>
      <c r="M82" s="94" t="s">
        <v>33</v>
      </c>
      <c r="N82" s="95" t="s">
        <v>48</v>
      </c>
      <c r="O82" s="95" t="s">
        <v>117</v>
      </c>
      <c r="P82" s="95" t="s">
        <v>118</v>
      </c>
      <c r="Q82" s="95" t="s">
        <v>119</v>
      </c>
      <c r="R82" s="95" t="s">
        <v>120</v>
      </c>
      <c r="S82" s="95" t="s">
        <v>121</v>
      </c>
      <c r="T82" s="96" t="s">
        <v>122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123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28.157919999999997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77</v>
      </c>
      <c r="AU83" s="18" t="s">
        <v>103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77</v>
      </c>
      <c r="E84" s="193" t="s">
        <v>124</v>
      </c>
      <c r="F84" s="193" t="s">
        <v>125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P85+P247+P267</f>
        <v>0</v>
      </c>
      <c r="Q84" s="198"/>
      <c r="R84" s="199">
        <f>R85+R247+R267</f>
        <v>28.157919999999997</v>
      </c>
      <c r="S84" s="198"/>
      <c r="T84" s="200">
        <f>T85+T247+T267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86</v>
      </c>
      <c r="AT84" s="202" t="s">
        <v>77</v>
      </c>
      <c r="AU84" s="202" t="s">
        <v>78</v>
      </c>
      <c r="AY84" s="201" t="s">
        <v>126</v>
      </c>
      <c r="BK84" s="203">
        <f>BK85+BK247+BK267</f>
        <v>0</v>
      </c>
    </row>
    <row r="85" s="12" customFormat="1" ht="22.8" customHeight="1">
      <c r="A85" s="12"/>
      <c r="B85" s="190"/>
      <c r="C85" s="191"/>
      <c r="D85" s="192" t="s">
        <v>77</v>
      </c>
      <c r="E85" s="204" t="s">
        <v>86</v>
      </c>
      <c r="F85" s="204" t="s">
        <v>127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SUM(P86:P246)</f>
        <v>0</v>
      </c>
      <c r="Q85" s="198"/>
      <c r="R85" s="199">
        <f>SUM(R86:R246)</f>
        <v>17.382619999999996</v>
      </c>
      <c r="S85" s="198"/>
      <c r="T85" s="200">
        <f>SUM(T86:T246)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86</v>
      </c>
      <c r="AT85" s="202" t="s">
        <v>77</v>
      </c>
      <c r="AU85" s="202" t="s">
        <v>86</v>
      </c>
      <c r="AY85" s="201" t="s">
        <v>126</v>
      </c>
      <c r="BK85" s="203">
        <f>SUM(BK86:BK246)</f>
        <v>0</v>
      </c>
    </row>
    <row r="86" s="2" customFormat="1" ht="16.5" customHeight="1">
      <c r="A86" s="40"/>
      <c r="B86" s="41"/>
      <c r="C86" s="206" t="s">
        <v>86</v>
      </c>
      <c r="D86" s="206" t="s">
        <v>128</v>
      </c>
      <c r="E86" s="207" t="s">
        <v>507</v>
      </c>
      <c r="F86" s="208" t="s">
        <v>508</v>
      </c>
      <c r="G86" s="209" t="s">
        <v>131</v>
      </c>
      <c r="H86" s="210">
        <v>1500</v>
      </c>
      <c r="I86" s="211"/>
      <c r="J86" s="212">
        <f>ROUND(I86*H86,2)</f>
        <v>0</v>
      </c>
      <c r="K86" s="208" t="s">
        <v>132</v>
      </c>
      <c r="L86" s="46"/>
      <c r="M86" s="213" t="s">
        <v>33</v>
      </c>
      <c r="N86" s="214" t="s">
        <v>49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133</v>
      </c>
      <c r="AT86" s="217" t="s">
        <v>128</v>
      </c>
      <c r="AU86" s="217" t="s">
        <v>88</v>
      </c>
      <c r="AY86" s="18" t="s">
        <v>126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86</v>
      </c>
      <c r="BK86" s="218">
        <f>ROUND(I86*H86,2)</f>
        <v>0</v>
      </c>
      <c r="BL86" s="18" t="s">
        <v>133</v>
      </c>
      <c r="BM86" s="217" t="s">
        <v>509</v>
      </c>
    </row>
    <row r="87" s="2" customFormat="1">
      <c r="A87" s="40"/>
      <c r="B87" s="41"/>
      <c r="C87" s="42"/>
      <c r="D87" s="219" t="s">
        <v>135</v>
      </c>
      <c r="E87" s="42"/>
      <c r="F87" s="220" t="s">
        <v>510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135</v>
      </c>
      <c r="AU87" s="18" t="s">
        <v>88</v>
      </c>
    </row>
    <row r="88" s="13" customFormat="1">
      <c r="A88" s="13"/>
      <c r="B88" s="224"/>
      <c r="C88" s="225"/>
      <c r="D88" s="226" t="s">
        <v>137</v>
      </c>
      <c r="E88" s="227" t="s">
        <v>33</v>
      </c>
      <c r="F88" s="228" t="s">
        <v>511</v>
      </c>
      <c r="G88" s="225"/>
      <c r="H88" s="227" t="s">
        <v>33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137</v>
      </c>
      <c r="AU88" s="234" t="s">
        <v>88</v>
      </c>
      <c r="AV88" s="13" t="s">
        <v>86</v>
      </c>
      <c r="AW88" s="13" t="s">
        <v>40</v>
      </c>
      <c r="AX88" s="13" t="s">
        <v>78</v>
      </c>
      <c r="AY88" s="234" t="s">
        <v>126</v>
      </c>
    </row>
    <row r="89" s="14" customFormat="1">
      <c r="A89" s="14"/>
      <c r="B89" s="235"/>
      <c r="C89" s="236"/>
      <c r="D89" s="226" t="s">
        <v>137</v>
      </c>
      <c r="E89" s="237" t="s">
        <v>33</v>
      </c>
      <c r="F89" s="238" t="s">
        <v>512</v>
      </c>
      <c r="G89" s="236"/>
      <c r="H89" s="239">
        <v>1500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137</v>
      </c>
      <c r="AU89" s="245" t="s">
        <v>88</v>
      </c>
      <c r="AV89" s="14" t="s">
        <v>88</v>
      </c>
      <c r="AW89" s="14" t="s">
        <v>40</v>
      </c>
      <c r="AX89" s="14" t="s">
        <v>86</v>
      </c>
      <c r="AY89" s="245" t="s">
        <v>126</v>
      </c>
    </row>
    <row r="90" s="2" customFormat="1" ht="24.15" customHeight="1">
      <c r="A90" s="40"/>
      <c r="B90" s="41"/>
      <c r="C90" s="206" t="s">
        <v>88</v>
      </c>
      <c r="D90" s="206" t="s">
        <v>128</v>
      </c>
      <c r="E90" s="207" t="s">
        <v>513</v>
      </c>
      <c r="F90" s="208" t="s">
        <v>514</v>
      </c>
      <c r="G90" s="209" t="s">
        <v>425</v>
      </c>
      <c r="H90" s="210">
        <v>148</v>
      </c>
      <c r="I90" s="211"/>
      <c r="J90" s="212">
        <f>ROUND(I90*H90,2)</f>
        <v>0</v>
      </c>
      <c r="K90" s="208" t="s">
        <v>132</v>
      </c>
      <c r="L90" s="46"/>
      <c r="M90" s="213" t="s">
        <v>33</v>
      </c>
      <c r="N90" s="214" t="s">
        <v>49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133</v>
      </c>
      <c r="AT90" s="217" t="s">
        <v>128</v>
      </c>
      <c r="AU90" s="217" t="s">
        <v>88</v>
      </c>
      <c r="AY90" s="18" t="s">
        <v>126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86</v>
      </c>
      <c r="BK90" s="218">
        <f>ROUND(I90*H90,2)</f>
        <v>0</v>
      </c>
      <c r="BL90" s="18" t="s">
        <v>133</v>
      </c>
      <c r="BM90" s="217" t="s">
        <v>515</v>
      </c>
    </row>
    <row r="91" s="2" customFormat="1">
      <c r="A91" s="40"/>
      <c r="B91" s="41"/>
      <c r="C91" s="42"/>
      <c r="D91" s="219" t="s">
        <v>135</v>
      </c>
      <c r="E91" s="42"/>
      <c r="F91" s="220" t="s">
        <v>516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135</v>
      </c>
      <c r="AU91" s="18" t="s">
        <v>88</v>
      </c>
    </row>
    <row r="92" s="13" customFormat="1">
      <c r="A92" s="13"/>
      <c r="B92" s="224"/>
      <c r="C92" s="225"/>
      <c r="D92" s="226" t="s">
        <v>137</v>
      </c>
      <c r="E92" s="227" t="s">
        <v>33</v>
      </c>
      <c r="F92" s="228" t="s">
        <v>517</v>
      </c>
      <c r="G92" s="225"/>
      <c r="H92" s="227" t="s">
        <v>33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137</v>
      </c>
      <c r="AU92" s="234" t="s">
        <v>88</v>
      </c>
      <c r="AV92" s="13" t="s">
        <v>86</v>
      </c>
      <c r="AW92" s="13" t="s">
        <v>40</v>
      </c>
      <c r="AX92" s="13" t="s">
        <v>78</v>
      </c>
      <c r="AY92" s="234" t="s">
        <v>126</v>
      </c>
    </row>
    <row r="93" s="14" customFormat="1">
      <c r="A93" s="14"/>
      <c r="B93" s="235"/>
      <c r="C93" s="236"/>
      <c r="D93" s="226" t="s">
        <v>137</v>
      </c>
      <c r="E93" s="237" t="s">
        <v>33</v>
      </c>
      <c r="F93" s="238" t="s">
        <v>518</v>
      </c>
      <c r="G93" s="236"/>
      <c r="H93" s="239">
        <v>25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137</v>
      </c>
      <c r="AU93" s="245" t="s">
        <v>88</v>
      </c>
      <c r="AV93" s="14" t="s">
        <v>88</v>
      </c>
      <c r="AW93" s="14" t="s">
        <v>40</v>
      </c>
      <c r="AX93" s="14" t="s">
        <v>78</v>
      </c>
      <c r="AY93" s="245" t="s">
        <v>126</v>
      </c>
    </row>
    <row r="94" s="14" customFormat="1">
      <c r="A94" s="14"/>
      <c r="B94" s="235"/>
      <c r="C94" s="236"/>
      <c r="D94" s="226" t="s">
        <v>137</v>
      </c>
      <c r="E94" s="237" t="s">
        <v>33</v>
      </c>
      <c r="F94" s="238" t="s">
        <v>519</v>
      </c>
      <c r="G94" s="236"/>
      <c r="H94" s="239">
        <v>37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137</v>
      </c>
      <c r="AU94" s="245" t="s">
        <v>88</v>
      </c>
      <c r="AV94" s="14" t="s">
        <v>88</v>
      </c>
      <c r="AW94" s="14" t="s">
        <v>40</v>
      </c>
      <c r="AX94" s="14" t="s">
        <v>78</v>
      </c>
      <c r="AY94" s="245" t="s">
        <v>126</v>
      </c>
    </row>
    <row r="95" s="14" customFormat="1">
      <c r="A95" s="14"/>
      <c r="B95" s="235"/>
      <c r="C95" s="236"/>
      <c r="D95" s="226" t="s">
        <v>137</v>
      </c>
      <c r="E95" s="237" t="s">
        <v>33</v>
      </c>
      <c r="F95" s="238" t="s">
        <v>520</v>
      </c>
      <c r="G95" s="236"/>
      <c r="H95" s="239">
        <v>86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137</v>
      </c>
      <c r="AU95" s="245" t="s">
        <v>88</v>
      </c>
      <c r="AV95" s="14" t="s">
        <v>88</v>
      </c>
      <c r="AW95" s="14" t="s">
        <v>40</v>
      </c>
      <c r="AX95" s="14" t="s">
        <v>78</v>
      </c>
      <c r="AY95" s="245" t="s">
        <v>126</v>
      </c>
    </row>
    <row r="96" s="15" customFormat="1">
      <c r="A96" s="15"/>
      <c r="B96" s="246"/>
      <c r="C96" s="247"/>
      <c r="D96" s="226" t="s">
        <v>137</v>
      </c>
      <c r="E96" s="248" t="s">
        <v>33</v>
      </c>
      <c r="F96" s="249" t="s">
        <v>149</v>
      </c>
      <c r="G96" s="247"/>
      <c r="H96" s="250">
        <v>148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6" t="s">
        <v>137</v>
      </c>
      <c r="AU96" s="256" t="s">
        <v>88</v>
      </c>
      <c r="AV96" s="15" t="s">
        <v>133</v>
      </c>
      <c r="AW96" s="15" t="s">
        <v>40</v>
      </c>
      <c r="AX96" s="15" t="s">
        <v>86</v>
      </c>
      <c r="AY96" s="256" t="s">
        <v>126</v>
      </c>
    </row>
    <row r="97" s="2" customFormat="1" ht="16.5" customHeight="1">
      <c r="A97" s="40"/>
      <c r="B97" s="41"/>
      <c r="C97" s="206" t="s">
        <v>150</v>
      </c>
      <c r="D97" s="206" t="s">
        <v>128</v>
      </c>
      <c r="E97" s="207" t="s">
        <v>521</v>
      </c>
      <c r="F97" s="208" t="s">
        <v>522</v>
      </c>
      <c r="G97" s="209" t="s">
        <v>425</v>
      </c>
      <c r="H97" s="210">
        <v>148</v>
      </c>
      <c r="I97" s="211"/>
      <c r="J97" s="212">
        <f>ROUND(I97*H97,2)</f>
        <v>0</v>
      </c>
      <c r="K97" s="208" t="s">
        <v>132</v>
      </c>
      <c r="L97" s="46"/>
      <c r="M97" s="213" t="s">
        <v>33</v>
      </c>
      <c r="N97" s="214" t="s">
        <v>49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133</v>
      </c>
      <c r="AT97" s="217" t="s">
        <v>128</v>
      </c>
      <c r="AU97" s="217" t="s">
        <v>88</v>
      </c>
      <c r="AY97" s="18" t="s">
        <v>126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86</v>
      </c>
      <c r="BK97" s="218">
        <f>ROUND(I97*H97,2)</f>
        <v>0</v>
      </c>
      <c r="BL97" s="18" t="s">
        <v>133</v>
      </c>
      <c r="BM97" s="217" t="s">
        <v>523</v>
      </c>
    </row>
    <row r="98" s="2" customFormat="1">
      <c r="A98" s="40"/>
      <c r="B98" s="41"/>
      <c r="C98" s="42"/>
      <c r="D98" s="219" t="s">
        <v>135</v>
      </c>
      <c r="E98" s="42"/>
      <c r="F98" s="220" t="s">
        <v>524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135</v>
      </c>
      <c r="AU98" s="18" t="s">
        <v>88</v>
      </c>
    </row>
    <row r="99" s="13" customFormat="1">
      <c r="A99" s="13"/>
      <c r="B99" s="224"/>
      <c r="C99" s="225"/>
      <c r="D99" s="226" t="s">
        <v>137</v>
      </c>
      <c r="E99" s="227" t="s">
        <v>33</v>
      </c>
      <c r="F99" s="228" t="s">
        <v>525</v>
      </c>
      <c r="G99" s="225"/>
      <c r="H99" s="227" t="s">
        <v>33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137</v>
      </c>
      <c r="AU99" s="234" t="s">
        <v>88</v>
      </c>
      <c r="AV99" s="13" t="s">
        <v>86</v>
      </c>
      <c r="AW99" s="13" t="s">
        <v>40</v>
      </c>
      <c r="AX99" s="13" t="s">
        <v>78</v>
      </c>
      <c r="AY99" s="234" t="s">
        <v>126</v>
      </c>
    </row>
    <row r="100" s="14" customFormat="1">
      <c r="A100" s="14"/>
      <c r="B100" s="235"/>
      <c r="C100" s="236"/>
      <c r="D100" s="226" t="s">
        <v>137</v>
      </c>
      <c r="E100" s="237" t="s">
        <v>33</v>
      </c>
      <c r="F100" s="238" t="s">
        <v>526</v>
      </c>
      <c r="G100" s="236"/>
      <c r="H100" s="239">
        <v>148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137</v>
      </c>
      <c r="AU100" s="245" t="s">
        <v>88</v>
      </c>
      <c r="AV100" s="14" t="s">
        <v>88</v>
      </c>
      <c r="AW100" s="14" t="s">
        <v>40</v>
      </c>
      <c r="AX100" s="14" t="s">
        <v>86</v>
      </c>
      <c r="AY100" s="245" t="s">
        <v>126</v>
      </c>
    </row>
    <row r="101" s="2" customFormat="1" ht="16.5" customHeight="1">
      <c r="A101" s="40"/>
      <c r="B101" s="41"/>
      <c r="C101" s="257" t="s">
        <v>133</v>
      </c>
      <c r="D101" s="257" t="s">
        <v>242</v>
      </c>
      <c r="E101" s="258" t="s">
        <v>527</v>
      </c>
      <c r="F101" s="259" t="s">
        <v>528</v>
      </c>
      <c r="G101" s="260" t="s">
        <v>529</v>
      </c>
      <c r="H101" s="261">
        <v>7.4000000000000004</v>
      </c>
      <c r="I101" s="262"/>
      <c r="J101" s="263">
        <f>ROUND(I101*H101,2)</f>
        <v>0</v>
      </c>
      <c r="K101" s="259" t="s">
        <v>33</v>
      </c>
      <c r="L101" s="264"/>
      <c r="M101" s="265" t="s">
        <v>33</v>
      </c>
      <c r="N101" s="266" t="s">
        <v>49</v>
      </c>
      <c r="O101" s="86"/>
      <c r="P101" s="215">
        <f>O101*H101</f>
        <v>0</v>
      </c>
      <c r="Q101" s="215">
        <v>0.001</v>
      </c>
      <c r="R101" s="215">
        <f>Q101*H101</f>
        <v>0.0074000000000000003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188</v>
      </c>
      <c r="AT101" s="217" t="s">
        <v>242</v>
      </c>
      <c r="AU101" s="217" t="s">
        <v>88</v>
      </c>
      <c r="AY101" s="18" t="s">
        <v>126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86</v>
      </c>
      <c r="BK101" s="218">
        <f>ROUND(I101*H101,2)</f>
        <v>0</v>
      </c>
      <c r="BL101" s="18" t="s">
        <v>133</v>
      </c>
      <c r="BM101" s="217" t="s">
        <v>530</v>
      </c>
    </row>
    <row r="102" s="13" customFormat="1">
      <c r="A102" s="13"/>
      <c r="B102" s="224"/>
      <c r="C102" s="225"/>
      <c r="D102" s="226" t="s">
        <v>137</v>
      </c>
      <c r="E102" s="227" t="s">
        <v>33</v>
      </c>
      <c r="F102" s="228" t="s">
        <v>525</v>
      </c>
      <c r="G102" s="225"/>
      <c r="H102" s="227" t="s">
        <v>33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137</v>
      </c>
      <c r="AU102" s="234" t="s">
        <v>88</v>
      </c>
      <c r="AV102" s="13" t="s">
        <v>86</v>
      </c>
      <c r="AW102" s="13" t="s">
        <v>40</v>
      </c>
      <c r="AX102" s="13" t="s">
        <v>78</v>
      </c>
      <c r="AY102" s="234" t="s">
        <v>126</v>
      </c>
    </row>
    <row r="103" s="14" customFormat="1">
      <c r="A103" s="14"/>
      <c r="B103" s="235"/>
      <c r="C103" s="236"/>
      <c r="D103" s="226" t="s">
        <v>137</v>
      </c>
      <c r="E103" s="237" t="s">
        <v>33</v>
      </c>
      <c r="F103" s="238" t="s">
        <v>531</v>
      </c>
      <c r="G103" s="236"/>
      <c r="H103" s="239">
        <v>7.4000000000000004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137</v>
      </c>
      <c r="AU103" s="245" t="s">
        <v>88</v>
      </c>
      <c r="AV103" s="14" t="s">
        <v>88</v>
      </c>
      <c r="AW103" s="14" t="s">
        <v>40</v>
      </c>
      <c r="AX103" s="14" t="s">
        <v>86</v>
      </c>
      <c r="AY103" s="245" t="s">
        <v>126</v>
      </c>
    </row>
    <row r="104" s="2" customFormat="1" ht="24.15" customHeight="1">
      <c r="A104" s="40"/>
      <c r="B104" s="41"/>
      <c r="C104" s="206" t="s">
        <v>170</v>
      </c>
      <c r="D104" s="206" t="s">
        <v>128</v>
      </c>
      <c r="E104" s="207" t="s">
        <v>532</v>
      </c>
      <c r="F104" s="208" t="s">
        <v>533</v>
      </c>
      <c r="G104" s="209" t="s">
        <v>425</v>
      </c>
      <c r="H104" s="210">
        <v>148</v>
      </c>
      <c r="I104" s="211"/>
      <c r="J104" s="212">
        <f>ROUND(I104*H104,2)</f>
        <v>0</v>
      </c>
      <c r="K104" s="208" t="s">
        <v>132</v>
      </c>
      <c r="L104" s="46"/>
      <c r="M104" s="213" t="s">
        <v>33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133</v>
      </c>
      <c r="AT104" s="217" t="s">
        <v>128</v>
      </c>
      <c r="AU104" s="217" t="s">
        <v>88</v>
      </c>
      <c r="AY104" s="18" t="s">
        <v>126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86</v>
      </c>
      <c r="BK104" s="218">
        <f>ROUND(I104*H104,2)</f>
        <v>0</v>
      </c>
      <c r="BL104" s="18" t="s">
        <v>133</v>
      </c>
      <c r="BM104" s="217" t="s">
        <v>534</v>
      </c>
    </row>
    <row r="105" s="2" customFormat="1">
      <c r="A105" s="40"/>
      <c r="B105" s="41"/>
      <c r="C105" s="42"/>
      <c r="D105" s="219" t="s">
        <v>135</v>
      </c>
      <c r="E105" s="42"/>
      <c r="F105" s="220" t="s">
        <v>535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135</v>
      </c>
      <c r="AU105" s="18" t="s">
        <v>88</v>
      </c>
    </row>
    <row r="106" s="13" customFormat="1">
      <c r="A106" s="13"/>
      <c r="B106" s="224"/>
      <c r="C106" s="225"/>
      <c r="D106" s="226" t="s">
        <v>137</v>
      </c>
      <c r="E106" s="227" t="s">
        <v>33</v>
      </c>
      <c r="F106" s="228" t="s">
        <v>517</v>
      </c>
      <c r="G106" s="225"/>
      <c r="H106" s="227" t="s">
        <v>33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137</v>
      </c>
      <c r="AU106" s="234" t="s">
        <v>88</v>
      </c>
      <c r="AV106" s="13" t="s">
        <v>86</v>
      </c>
      <c r="AW106" s="13" t="s">
        <v>40</v>
      </c>
      <c r="AX106" s="13" t="s">
        <v>78</v>
      </c>
      <c r="AY106" s="234" t="s">
        <v>126</v>
      </c>
    </row>
    <row r="107" s="14" customFormat="1">
      <c r="A107" s="14"/>
      <c r="B107" s="235"/>
      <c r="C107" s="236"/>
      <c r="D107" s="226" t="s">
        <v>137</v>
      </c>
      <c r="E107" s="237" t="s">
        <v>33</v>
      </c>
      <c r="F107" s="238" t="s">
        <v>526</v>
      </c>
      <c r="G107" s="236"/>
      <c r="H107" s="239">
        <v>148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137</v>
      </c>
      <c r="AU107" s="245" t="s">
        <v>88</v>
      </c>
      <c r="AV107" s="14" t="s">
        <v>88</v>
      </c>
      <c r="AW107" s="14" t="s">
        <v>40</v>
      </c>
      <c r="AX107" s="14" t="s">
        <v>86</v>
      </c>
      <c r="AY107" s="245" t="s">
        <v>126</v>
      </c>
    </row>
    <row r="108" s="2" customFormat="1" ht="21.75" customHeight="1">
      <c r="A108" s="40"/>
      <c r="B108" s="41"/>
      <c r="C108" s="206" t="s">
        <v>178</v>
      </c>
      <c r="D108" s="206" t="s">
        <v>128</v>
      </c>
      <c r="E108" s="207" t="s">
        <v>536</v>
      </c>
      <c r="F108" s="208" t="s">
        <v>537</v>
      </c>
      <c r="G108" s="209" t="s">
        <v>425</v>
      </c>
      <c r="H108" s="210">
        <v>148</v>
      </c>
      <c r="I108" s="211"/>
      <c r="J108" s="212">
        <f>ROUND(I108*H108,2)</f>
        <v>0</v>
      </c>
      <c r="K108" s="208" t="s">
        <v>132</v>
      </c>
      <c r="L108" s="46"/>
      <c r="M108" s="213" t="s">
        <v>33</v>
      </c>
      <c r="N108" s="214" t="s">
        <v>49</v>
      </c>
      <c r="O108" s="86"/>
      <c r="P108" s="215">
        <f>O108*H108</f>
        <v>0</v>
      </c>
      <c r="Q108" s="215">
        <v>0.0020799999999999998</v>
      </c>
      <c r="R108" s="215">
        <f>Q108*H108</f>
        <v>0.30783999999999995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133</v>
      </c>
      <c r="AT108" s="217" t="s">
        <v>128</v>
      </c>
      <c r="AU108" s="217" t="s">
        <v>88</v>
      </c>
      <c r="AY108" s="18" t="s">
        <v>126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86</v>
      </c>
      <c r="BK108" s="218">
        <f>ROUND(I108*H108,2)</f>
        <v>0</v>
      </c>
      <c r="BL108" s="18" t="s">
        <v>133</v>
      </c>
      <c r="BM108" s="217" t="s">
        <v>538</v>
      </c>
    </row>
    <row r="109" s="2" customFormat="1">
      <c r="A109" s="40"/>
      <c r="B109" s="41"/>
      <c r="C109" s="42"/>
      <c r="D109" s="219" t="s">
        <v>135</v>
      </c>
      <c r="E109" s="42"/>
      <c r="F109" s="220" t="s">
        <v>539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135</v>
      </c>
      <c r="AU109" s="18" t="s">
        <v>88</v>
      </c>
    </row>
    <row r="110" s="13" customFormat="1">
      <c r="A110" s="13"/>
      <c r="B110" s="224"/>
      <c r="C110" s="225"/>
      <c r="D110" s="226" t="s">
        <v>137</v>
      </c>
      <c r="E110" s="227" t="s">
        <v>33</v>
      </c>
      <c r="F110" s="228" t="s">
        <v>517</v>
      </c>
      <c r="G110" s="225"/>
      <c r="H110" s="227" t="s">
        <v>33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137</v>
      </c>
      <c r="AU110" s="234" t="s">
        <v>88</v>
      </c>
      <c r="AV110" s="13" t="s">
        <v>86</v>
      </c>
      <c r="AW110" s="13" t="s">
        <v>40</v>
      </c>
      <c r="AX110" s="13" t="s">
        <v>78</v>
      </c>
      <c r="AY110" s="234" t="s">
        <v>126</v>
      </c>
    </row>
    <row r="111" s="14" customFormat="1">
      <c r="A111" s="14"/>
      <c r="B111" s="235"/>
      <c r="C111" s="236"/>
      <c r="D111" s="226" t="s">
        <v>137</v>
      </c>
      <c r="E111" s="237" t="s">
        <v>33</v>
      </c>
      <c r="F111" s="238" t="s">
        <v>526</v>
      </c>
      <c r="G111" s="236"/>
      <c r="H111" s="239">
        <v>148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137</v>
      </c>
      <c r="AU111" s="245" t="s">
        <v>88</v>
      </c>
      <c r="AV111" s="14" t="s">
        <v>88</v>
      </c>
      <c r="AW111" s="14" t="s">
        <v>40</v>
      </c>
      <c r="AX111" s="14" t="s">
        <v>86</v>
      </c>
      <c r="AY111" s="245" t="s">
        <v>126</v>
      </c>
    </row>
    <row r="112" s="2" customFormat="1" ht="16.5" customHeight="1">
      <c r="A112" s="40"/>
      <c r="B112" s="41"/>
      <c r="C112" s="257" t="s">
        <v>183</v>
      </c>
      <c r="D112" s="257" t="s">
        <v>242</v>
      </c>
      <c r="E112" s="258" t="s">
        <v>540</v>
      </c>
      <c r="F112" s="259" t="s">
        <v>541</v>
      </c>
      <c r="G112" s="260" t="s">
        <v>425</v>
      </c>
      <c r="H112" s="261">
        <v>34</v>
      </c>
      <c r="I112" s="262"/>
      <c r="J112" s="263">
        <f>ROUND(I112*H112,2)</f>
        <v>0</v>
      </c>
      <c r="K112" s="259" t="s">
        <v>33</v>
      </c>
      <c r="L112" s="264"/>
      <c r="M112" s="265" t="s">
        <v>33</v>
      </c>
      <c r="N112" s="266" t="s">
        <v>49</v>
      </c>
      <c r="O112" s="86"/>
      <c r="P112" s="215">
        <f>O112*H112</f>
        <v>0</v>
      </c>
      <c r="Q112" s="215">
        <v>0.017999999999999999</v>
      </c>
      <c r="R112" s="215">
        <f>Q112*H112</f>
        <v>0.61199999999999999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188</v>
      </c>
      <c r="AT112" s="217" t="s">
        <v>242</v>
      </c>
      <c r="AU112" s="217" t="s">
        <v>88</v>
      </c>
      <c r="AY112" s="18" t="s">
        <v>126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86</v>
      </c>
      <c r="BK112" s="218">
        <f>ROUND(I112*H112,2)</f>
        <v>0</v>
      </c>
      <c r="BL112" s="18" t="s">
        <v>133</v>
      </c>
      <c r="BM112" s="217" t="s">
        <v>542</v>
      </c>
    </row>
    <row r="113" s="14" customFormat="1">
      <c r="A113" s="14"/>
      <c r="B113" s="235"/>
      <c r="C113" s="236"/>
      <c r="D113" s="226" t="s">
        <v>137</v>
      </c>
      <c r="E113" s="237" t="s">
        <v>33</v>
      </c>
      <c r="F113" s="238" t="s">
        <v>378</v>
      </c>
      <c r="G113" s="236"/>
      <c r="H113" s="239">
        <v>34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137</v>
      </c>
      <c r="AU113" s="245" t="s">
        <v>88</v>
      </c>
      <c r="AV113" s="14" t="s">
        <v>88</v>
      </c>
      <c r="AW113" s="14" t="s">
        <v>40</v>
      </c>
      <c r="AX113" s="14" t="s">
        <v>86</v>
      </c>
      <c r="AY113" s="245" t="s">
        <v>126</v>
      </c>
    </row>
    <row r="114" s="2" customFormat="1" ht="16.5" customHeight="1">
      <c r="A114" s="40"/>
      <c r="B114" s="41"/>
      <c r="C114" s="257" t="s">
        <v>188</v>
      </c>
      <c r="D114" s="257" t="s">
        <v>242</v>
      </c>
      <c r="E114" s="258" t="s">
        <v>543</v>
      </c>
      <c r="F114" s="259" t="s">
        <v>544</v>
      </c>
      <c r="G114" s="260" t="s">
        <v>425</v>
      </c>
      <c r="H114" s="261">
        <v>12</v>
      </c>
      <c r="I114" s="262"/>
      <c r="J114" s="263">
        <f>ROUND(I114*H114,2)</f>
        <v>0</v>
      </c>
      <c r="K114" s="259" t="s">
        <v>33</v>
      </c>
      <c r="L114" s="264"/>
      <c r="M114" s="265" t="s">
        <v>33</v>
      </c>
      <c r="N114" s="266" t="s">
        <v>49</v>
      </c>
      <c r="O114" s="86"/>
      <c r="P114" s="215">
        <f>O114*H114</f>
        <v>0</v>
      </c>
      <c r="Q114" s="215">
        <v>0.0080000000000000002</v>
      </c>
      <c r="R114" s="215">
        <f>Q114*H114</f>
        <v>0.096000000000000002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188</v>
      </c>
      <c r="AT114" s="217" t="s">
        <v>242</v>
      </c>
      <c r="AU114" s="217" t="s">
        <v>88</v>
      </c>
      <c r="AY114" s="18" t="s">
        <v>126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86</v>
      </c>
      <c r="BK114" s="218">
        <f>ROUND(I114*H114,2)</f>
        <v>0</v>
      </c>
      <c r="BL114" s="18" t="s">
        <v>133</v>
      </c>
      <c r="BM114" s="217" t="s">
        <v>545</v>
      </c>
    </row>
    <row r="115" s="13" customFormat="1">
      <c r="A115" s="13"/>
      <c r="B115" s="224"/>
      <c r="C115" s="225"/>
      <c r="D115" s="226" t="s">
        <v>137</v>
      </c>
      <c r="E115" s="227" t="s">
        <v>33</v>
      </c>
      <c r="F115" s="228" t="s">
        <v>546</v>
      </c>
      <c r="G115" s="225"/>
      <c r="H115" s="227" t="s">
        <v>33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137</v>
      </c>
      <c r="AU115" s="234" t="s">
        <v>88</v>
      </c>
      <c r="AV115" s="13" t="s">
        <v>86</v>
      </c>
      <c r="AW115" s="13" t="s">
        <v>40</v>
      </c>
      <c r="AX115" s="13" t="s">
        <v>78</v>
      </c>
      <c r="AY115" s="234" t="s">
        <v>126</v>
      </c>
    </row>
    <row r="116" s="14" customFormat="1">
      <c r="A116" s="14"/>
      <c r="B116" s="235"/>
      <c r="C116" s="236"/>
      <c r="D116" s="226" t="s">
        <v>137</v>
      </c>
      <c r="E116" s="237" t="s">
        <v>33</v>
      </c>
      <c r="F116" s="238" t="s">
        <v>222</v>
      </c>
      <c r="G116" s="236"/>
      <c r="H116" s="239">
        <v>12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137</v>
      </c>
      <c r="AU116" s="245" t="s">
        <v>88</v>
      </c>
      <c r="AV116" s="14" t="s">
        <v>88</v>
      </c>
      <c r="AW116" s="14" t="s">
        <v>40</v>
      </c>
      <c r="AX116" s="14" t="s">
        <v>86</v>
      </c>
      <c r="AY116" s="245" t="s">
        <v>126</v>
      </c>
    </row>
    <row r="117" s="2" customFormat="1" ht="16.5" customHeight="1">
      <c r="A117" s="40"/>
      <c r="B117" s="41"/>
      <c r="C117" s="257" t="s">
        <v>193</v>
      </c>
      <c r="D117" s="257" t="s">
        <v>242</v>
      </c>
      <c r="E117" s="258" t="s">
        <v>547</v>
      </c>
      <c r="F117" s="259" t="s">
        <v>548</v>
      </c>
      <c r="G117" s="260" t="s">
        <v>425</v>
      </c>
      <c r="H117" s="261">
        <v>25</v>
      </c>
      <c r="I117" s="262"/>
      <c r="J117" s="263">
        <f>ROUND(I117*H117,2)</f>
        <v>0</v>
      </c>
      <c r="K117" s="259" t="s">
        <v>33</v>
      </c>
      <c r="L117" s="264"/>
      <c r="M117" s="265" t="s">
        <v>33</v>
      </c>
      <c r="N117" s="266" t="s">
        <v>49</v>
      </c>
      <c r="O117" s="86"/>
      <c r="P117" s="215">
        <f>O117*H117</f>
        <v>0</v>
      </c>
      <c r="Q117" s="215">
        <v>0.056000000000000001</v>
      </c>
      <c r="R117" s="215">
        <f>Q117*H117</f>
        <v>1.4000000000000001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188</v>
      </c>
      <c r="AT117" s="217" t="s">
        <v>242</v>
      </c>
      <c r="AU117" s="217" t="s">
        <v>88</v>
      </c>
      <c r="AY117" s="18" t="s">
        <v>126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86</v>
      </c>
      <c r="BK117" s="218">
        <f>ROUND(I117*H117,2)</f>
        <v>0</v>
      </c>
      <c r="BL117" s="18" t="s">
        <v>133</v>
      </c>
      <c r="BM117" s="217" t="s">
        <v>549</v>
      </c>
    </row>
    <row r="118" s="13" customFormat="1">
      <c r="A118" s="13"/>
      <c r="B118" s="224"/>
      <c r="C118" s="225"/>
      <c r="D118" s="226" t="s">
        <v>137</v>
      </c>
      <c r="E118" s="227" t="s">
        <v>33</v>
      </c>
      <c r="F118" s="228" t="s">
        <v>546</v>
      </c>
      <c r="G118" s="225"/>
      <c r="H118" s="227" t="s">
        <v>33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137</v>
      </c>
      <c r="AU118" s="234" t="s">
        <v>88</v>
      </c>
      <c r="AV118" s="13" t="s">
        <v>86</v>
      </c>
      <c r="AW118" s="13" t="s">
        <v>40</v>
      </c>
      <c r="AX118" s="13" t="s">
        <v>78</v>
      </c>
      <c r="AY118" s="234" t="s">
        <v>126</v>
      </c>
    </row>
    <row r="119" s="14" customFormat="1">
      <c r="A119" s="14"/>
      <c r="B119" s="235"/>
      <c r="C119" s="236"/>
      <c r="D119" s="226" t="s">
        <v>137</v>
      </c>
      <c r="E119" s="237" t="s">
        <v>33</v>
      </c>
      <c r="F119" s="238" t="s">
        <v>309</v>
      </c>
      <c r="G119" s="236"/>
      <c r="H119" s="239">
        <v>25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137</v>
      </c>
      <c r="AU119" s="245" t="s">
        <v>88</v>
      </c>
      <c r="AV119" s="14" t="s">
        <v>88</v>
      </c>
      <c r="AW119" s="14" t="s">
        <v>40</v>
      </c>
      <c r="AX119" s="14" t="s">
        <v>86</v>
      </c>
      <c r="AY119" s="245" t="s">
        <v>126</v>
      </c>
    </row>
    <row r="120" s="2" customFormat="1" ht="16.5" customHeight="1">
      <c r="A120" s="40"/>
      <c r="B120" s="41"/>
      <c r="C120" s="257" t="s">
        <v>198</v>
      </c>
      <c r="D120" s="257" t="s">
        <v>242</v>
      </c>
      <c r="E120" s="258" t="s">
        <v>550</v>
      </c>
      <c r="F120" s="259" t="s">
        <v>551</v>
      </c>
      <c r="G120" s="260" t="s">
        <v>425</v>
      </c>
      <c r="H120" s="261">
        <v>25</v>
      </c>
      <c r="I120" s="262"/>
      <c r="J120" s="263">
        <f>ROUND(I120*H120,2)</f>
        <v>0</v>
      </c>
      <c r="K120" s="259" t="s">
        <v>33</v>
      </c>
      <c r="L120" s="264"/>
      <c r="M120" s="265" t="s">
        <v>33</v>
      </c>
      <c r="N120" s="266" t="s">
        <v>49</v>
      </c>
      <c r="O120" s="86"/>
      <c r="P120" s="215">
        <f>O120*H120</f>
        <v>0</v>
      </c>
      <c r="Q120" s="215">
        <v>0.056000000000000001</v>
      </c>
      <c r="R120" s="215">
        <f>Q120*H120</f>
        <v>1.4000000000000001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188</v>
      </c>
      <c r="AT120" s="217" t="s">
        <v>242</v>
      </c>
      <c r="AU120" s="217" t="s">
        <v>88</v>
      </c>
      <c r="AY120" s="18" t="s">
        <v>126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86</v>
      </c>
      <c r="BK120" s="218">
        <f>ROUND(I120*H120,2)</f>
        <v>0</v>
      </c>
      <c r="BL120" s="18" t="s">
        <v>133</v>
      </c>
      <c r="BM120" s="217" t="s">
        <v>552</v>
      </c>
    </row>
    <row r="121" s="13" customFormat="1">
      <c r="A121" s="13"/>
      <c r="B121" s="224"/>
      <c r="C121" s="225"/>
      <c r="D121" s="226" t="s">
        <v>137</v>
      </c>
      <c r="E121" s="227" t="s">
        <v>33</v>
      </c>
      <c r="F121" s="228" t="s">
        <v>546</v>
      </c>
      <c r="G121" s="225"/>
      <c r="H121" s="227" t="s">
        <v>33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137</v>
      </c>
      <c r="AU121" s="234" t="s">
        <v>88</v>
      </c>
      <c r="AV121" s="13" t="s">
        <v>86</v>
      </c>
      <c r="AW121" s="13" t="s">
        <v>40</v>
      </c>
      <c r="AX121" s="13" t="s">
        <v>78</v>
      </c>
      <c r="AY121" s="234" t="s">
        <v>126</v>
      </c>
    </row>
    <row r="122" s="14" customFormat="1">
      <c r="A122" s="14"/>
      <c r="B122" s="235"/>
      <c r="C122" s="236"/>
      <c r="D122" s="226" t="s">
        <v>137</v>
      </c>
      <c r="E122" s="237" t="s">
        <v>33</v>
      </c>
      <c r="F122" s="238" t="s">
        <v>309</v>
      </c>
      <c r="G122" s="236"/>
      <c r="H122" s="239">
        <v>25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137</v>
      </c>
      <c r="AU122" s="245" t="s">
        <v>88</v>
      </c>
      <c r="AV122" s="14" t="s">
        <v>88</v>
      </c>
      <c r="AW122" s="14" t="s">
        <v>40</v>
      </c>
      <c r="AX122" s="14" t="s">
        <v>86</v>
      </c>
      <c r="AY122" s="245" t="s">
        <v>126</v>
      </c>
    </row>
    <row r="123" s="2" customFormat="1" ht="16.5" customHeight="1">
      <c r="A123" s="40"/>
      <c r="B123" s="41"/>
      <c r="C123" s="257" t="s">
        <v>206</v>
      </c>
      <c r="D123" s="257" t="s">
        <v>242</v>
      </c>
      <c r="E123" s="258" t="s">
        <v>553</v>
      </c>
      <c r="F123" s="259" t="s">
        <v>554</v>
      </c>
      <c r="G123" s="260" t="s">
        <v>425</v>
      </c>
      <c r="H123" s="261">
        <v>52</v>
      </c>
      <c r="I123" s="262"/>
      <c r="J123" s="263">
        <f>ROUND(I123*H123,2)</f>
        <v>0</v>
      </c>
      <c r="K123" s="259" t="s">
        <v>132</v>
      </c>
      <c r="L123" s="264"/>
      <c r="M123" s="265" t="s">
        <v>33</v>
      </c>
      <c r="N123" s="266" t="s">
        <v>49</v>
      </c>
      <c r="O123" s="86"/>
      <c r="P123" s="215">
        <f>O123*H123</f>
        <v>0</v>
      </c>
      <c r="Q123" s="215">
        <v>0.040000000000000001</v>
      </c>
      <c r="R123" s="215">
        <f>Q123*H123</f>
        <v>2.0800000000000001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188</v>
      </c>
      <c r="AT123" s="217" t="s">
        <v>242</v>
      </c>
      <c r="AU123" s="217" t="s">
        <v>88</v>
      </c>
      <c r="AY123" s="18" t="s">
        <v>126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86</v>
      </c>
      <c r="BK123" s="218">
        <f>ROUND(I123*H123,2)</f>
        <v>0</v>
      </c>
      <c r="BL123" s="18" t="s">
        <v>133</v>
      </c>
      <c r="BM123" s="217" t="s">
        <v>555</v>
      </c>
    </row>
    <row r="124" s="14" customFormat="1">
      <c r="A124" s="14"/>
      <c r="B124" s="235"/>
      <c r="C124" s="236"/>
      <c r="D124" s="226" t="s">
        <v>137</v>
      </c>
      <c r="E124" s="237" t="s">
        <v>33</v>
      </c>
      <c r="F124" s="238" t="s">
        <v>484</v>
      </c>
      <c r="G124" s="236"/>
      <c r="H124" s="239">
        <v>52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137</v>
      </c>
      <c r="AU124" s="245" t="s">
        <v>88</v>
      </c>
      <c r="AV124" s="14" t="s">
        <v>88</v>
      </c>
      <c r="AW124" s="14" t="s">
        <v>40</v>
      </c>
      <c r="AX124" s="14" t="s">
        <v>86</v>
      </c>
      <c r="AY124" s="245" t="s">
        <v>126</v>
      </c>
    </row>
    <row r="125" s="2" customFormat="1" ht="16.5" customHeight="1">
      <c r="A125" s="40"/>
      <c r="B125" s="41"/>
      <c r="C125" s="206" t="s">
        <v>222</v>
      </c>
      <c r="D125" s="206" t="s">
        <v>128</v>
      </c>
      <c r="E125" s="207" t="s">
        <v>556</v>
      </c>
      <c r="F125" s="208" t="s">
        <v>557</v>
      </c>
      <c r="G125" s="209" t="s">
        <v>425</v>
      </c>
      <c r="H125" s="210">
        <v>148</v>
      </c>
      <c r="I125" s="211"/>
      <c r="J125" s="212">
        <f>ROUND(I125*H125,2)</f>
        <v>0</v>
      </c>
      <c r="K125" s="208" t="s">
        <v>132</v>
      </c>
      <c r="L125" s="46"/>
      <c r="M125" s="213" t="s">
        <v>33</v>
      </c>
      <c r="N125" s="214" t="s">
        <v>49</v>
      </c>
      <c r="O125" s="86"/>
      <c r="P125" s="215">
        <f>O125*H125</f>
        <v>0</v>
      </c>
      <c r="Q125" s="215">
        <v>6.0000000000000002E-05</v>
      </c>
      <c r="R125" s="215">
        <f>Q125*H125</f>
        <v>0.0088800000000000007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133</v>
      </c>
      <c r="AT125" s="217" t="s">
        <v>128</v>
      </c>
      <c r="AU125" s="217" t="s">
        <v>88</v>
      </c>
      <c r="AY125" s="18" t="s">
        <v>126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86</v>
      </c>
      <c r="BK125" s="218">
        <f>ROUND(I125*H125,2)</f>
        <v>0</v>
      </c>
      <c r="BL125" s="18" t="s">
        <v>133</v>
      </c>
      <c r="BM125" s="217" t="s">
        <v>558</v>
      </c>
    </row>
    <row r="126" s="2" customFormat="1">
      <c r="A126" s="40"/>
      <c r="B126" s="41"/>
      <c r="C126" s="42"/>
      <c r="D126" s="219" t="s">
        <v>135</v>
      </c>
      <c r="E126" s="42"/>
      <c r="F126" s="220" t="s">
        <v>559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135</v>
      </c>
      <c r="AU126" s="18" t="s">
        <v>88</v>
      </c>
    </row>
    <row r="127" s="2" customFormat="1">
      <c r="A127" s="40"/>
      <c r="B127" s="41"/>
      <c r="C127" s="42"/>
      <c r="D127" s="226" t="s">
        <v>285</v>
      </c>
      <c r="E127" s="42"/>
      <c r="F127" s="267" t="s">
        <v>560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285</v>
      </c>
      <c r="AU127" s="18" t="s">
        <v>88</v>
      </c>
    </row>
    <row r="128" s="13" customFormat="1">
      <c r="A128" s="13"/>
      <c r="B128" s="224"/>
      <c r="C128" s="225"/>
      <c r="D128" s="226" t="s">
        <v>137</v>
      </c>
      <c r="E128" s="227" t="s">
        <v>33</v>
      </c>
      <c r="F128" s="228" t="s">
        <v>517</v>
      </c>
      <c r="G128" s="225"/>
      <c r="H128" s="227" t="s">
        <v>33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137</v>
      </c>
      <c r="AU128" s="234" t="s">
        <v>88</v>
      </c>
      <c r="AV128" s="13" t="s">
        <v>86</v>
      </c>
      <c r="AW128" s="13" t="s">
        <v>40</v>
      </c>
      <c r="AX128" s="13" t="s">
        <v>78</v>
      </c>
      <c r="AY128" s="234" t="s">
        <v>126</v>
      </c>
    </row>
    <row r="129" s="14" customFormat="1">
      <c r="A129" s="14"/>
      <c r="B129" s="235"/>
      <c r="C129" s="236"/>
      <c r="D129" s="226" t="s">
        <v>137</v>
      </c>
      <c r="E129" s="237" t="s">
        <v>33</v>
      </c>
      <c r="F129" s="238" t="s">
        <v>526</v>
      </c>
      <c r="G129" s="236"/>
      <c r="H129" s="239">
        <v>148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137</v>
      </c>
      <c r="AU129" s="245" t="s">
        <v>88</v>
      </c>
      <c r="AV129" s="14" t="s">
        <v>88</v>
      </c>
      <c r="AW129" s="14" t="s">
        <v>40</v>
      </c>
      <c r="AX129" s="14" t="s">
        <v>86</v>
      </c>
      <c r="AY129" s="245" t="s">
        <v>126</v>
      </c>
    </row>
    <row r="130" s="2" customFormat="1" ht="16.5" customHeight="1">
      <c r="A130" s="40"/>
      <c r="B130" s="41"/>
      <c r="C130" s="257" t="s">
        <v>227</v>
      </c>
      <c r="D130" s="257" t="s">
        <v>242</v>
      </c>
      <c r="E130" s="258" t="s">
        <v>561</v>
      </c>
      <c r="F130" s="259" t="s">
        <v>562</v>
      </c>
      <c r="G130" s="260" t="s">
        <v>425</v>
      </c>
      <c r="H130" s="261">
        <v>444</v>
      </c>
      <c r="I130" s="262"/>
      <c r="J130" s="263">
        <f>ROUND(I130*H130,2)</f>
        <v>0</v>
      </c>
      <c r="K130" s="259" t="s">
        <v>132</v>
      </c>
      <c r="L130" s="264"/>
      <c r="M130" s="265" t="s">
        <v>33</v>
      </c>
      <c r="N130" s="266" t="s">
        <v>49</v>
      </c>
      <c r="O130" s="86"/>
      <c r="P130" s="215">
        <f>O130*H130</f>
        <v>0</v>
      </c>
      <c r="Q130" s="215">
        <v>0.0058999999999999999</v>
      </c>
      <c r="R130" s="215">
        <f>Q130*H130</f>
        <v>2.6196000000000002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188</v>
      </c>
      <c r="AT130" s="217" t="s">
        <v>242</v>
      </c>
      <c r="AU130" s="217" t="s">
        <v>88</v>
      </c>
      <c r="AY130" s="18" t="s">
        <v>126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86</v>
      </c>
      <c r="BK130" s="218">
        <f>ROUND(I130*H130,2)</f>
        <v>0</v>
      </c>
      <c r="BL130" s="18" t="s">
        <v>133</v>
      </c>
      <c r="BM130" s="217" t="s">
        <v>563</v>
      </c>
    </row>
    <row r="131" s="13" customFormat="1">
      <c r="A131" s="13"/>
      <c r="B131" s="224"/>
      <c r="C131" s="225"/>
      <c r="D131" s="226" t="s">
        <v>137</v>
      </c>
      <c r="E131" s="227" t="s">
        <v>33</v>
      </c>
      <c r="F131" s="228" t="s">
        <v>564</v>
      </c>
      <c r="G131" s="225"/>
      <c r="H131" s="227" t="s">
        <v>33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137</v>
      </c>
      <c r="AU131" s="234" t="s">
        <v>88</v>
      </c>
      <c r="AV131" s="13" t="s">
        <v>86</v>
      </c>
      <c r="AW131" s="13" t="s">
        <v>40</v>
      </c>
      <c r="AX131" s="13" t="s">
        <v>78</v>
      </c>
      <c r="AY131" s="234" t="s">
        <v>126</v>
      </c>
    </row>
    <row r="132" s="14" customFormat="1">
      <c r="A132" s="14"/>
      <c r="B132" s="235"/>
      <c r="C132" s="236"/>
      <c r="D132" s="226" t="s">
        <v>137</v>
      </c>
      <c r="E132" s="237" t="s">
        <v>33</v>
      </c>
      <c r="F132" s="238" t="s">
        <v>565</v>
      </c>
      <c r="G132" s="236"/>
      <c r="H132" s="239">
        <v>444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137</v>
      </c>
      <c r="AU132" s="245" t="s">
        <v>88</v>
      </c>
      <c r="AV132" s="14" t="s">
        <v>88</v>
      </c>
      <c r="AW132" s="14" t="s">
        <v>40</v>
      </c>
      <c r="AX132" s="14" t="s">
        <v>86</v>
      </c>
      <c r="AY132" s="245" t="s">
        <v>126</v>
      </c>
    </row>
    <row r="133" s="2" customFormat="1" ht="16.5" customHeight="1">
      <c r="A133" s="40"/>
      <c r="B133" s="41"/>
      <c r="C133" s="257" t="s">
        <v>235</v>
      </c>
      <c r="D133" s="257" t="s">
        <v>242</v>
      </c>
      <c r="E133" s="258" t="s">
        <v>566</v>
      </c>
      <c r="F133" s="259" t="s">
        <v>567</v>
      </c>
      <c r="G133" s="260" t="s">
        <v>425</v>
      </c>
      <c r="H133" s="261">
        <v>444</v>
      </c>
      <c r="I133" s="262"/>
      <c r="J133" s="263">
        <f>ROUND(I133*H133,2)</f>
        <v>0</v>
      </c>
      <c r="K133" s="259" t="s">
        <v>33</v>
      </c>
      <c r="L133" s="264"/>
      <c r="M133" s="265" t="s">
        <v>33</v>
      </c>
      <c r="N133" s="266" t="s">
        <v>49</v>
      </c>
      <c r="O133" s="86"/>
      <c r="P133" s="215">
        <f>O133*H133</f>
        <v>0</v>
      </c>
      <c r="Q133" s="215">
        <v>0.002</v>
      </c>
      <c r="R133" s="215">
        <f>Q133*H133</f>
        <v>0.88800000000000001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188</v>
      </c>
      <c r="AT133" s="217" t="s">
        <v>242</v>
      </c>
      <c r="AU133" s="217" t="s">
        <v>88</v>
      </c>
      <c r="AY133" s="18" t="s">
        <v>126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86</v>
      </c>
      <c r="BK133" s="218">
        <f>ROUND(I133*H133,2)</f>
        <v>0</v>
      </c>
      <c r="BL133" s="18" t="s">
        <v>133</v>
      </c>
      <c r="BM133" s="217" t="s">
        <v>568</v>
      </c>
    </row>
    <row r="134" s="2" customFormat="1">
      <c r="A134" s="40"/>
      <c r="B134" s="41"/>
      <c r="C134" s="42"/>
      <c r="D134" s="226" t="s">
        <v>285</v>
      </c>
      <c r="E134" s="42"/>
      <c r="F134" s="267" t="s">
        <v>569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285</v>
      </c>
      <c r="AU134" s="18" t="s">
        <v>88</v>
      </c>
    </row>
    <row r="135" s="13" customFormat="1">
      <c r="A135" s="13"/>
      <c r="B135" s="224"/>
      <c r="C135" s="225"/>
      <c r="D135" s="226" t="s">
        <v>137</v>
      </c>
      <c r="E135" s="227" t="s">
        <v>33</v>
      </c>
      <c r="F135" s="228" t="s">
        <v>570</v>
      </c>
      <c r="G135" s="225"/>
      <c r="H135" s="227" t="s">
        <v>33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137</v>
      </c>
      <c r="AU135" s="234" t="s">
        <v>88</v>
      </c>
      <c r="AV135" s="13" t="s">
        <v>86</v>
      </c>
      <c r="AW135" s="13" t="s">
        <v>40</v>
      </c>
      <c r="AX135" s="13" t="s">
        <v>78</v>
      </c>
      <c r="AY135" s="234" t="s">
        <v>126</v>
      </c>
    </row>
    <row r="136" s="14" customFormat="1">
      <c r="A136" s="14"/>
      <c r="B136" s="235"/>
      <c r="C136" s="236"/>
      <c r="D136" s="226" t="s">
        <v>137</v>
      </c>
      <c r="E136" s="237" t="s">
        <v>33</v>
      </c>
      <c r="F136" s="238" t="s">
        <v>565</v>
      </c>
      <c r="G136" s="236"/>
      <c r="H136" s="239">
        <v>444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137</v>
      </c>
      <c r="AU136" s="245" t="s">
        <v>88</v>
      </c>
      <c r="AV136" s="14" t="s">
        <v>88</v>
      </c>
      <c r="AW136" s="14" t="s">
        <v>40</v>
      </c>
      <c r="AX136" s="14" t="s">
        <v>86</v>
      </c>
      <c r="AY136" s="245" t="s">
        <v>126</v>
      </c>
    </row>
    <row r="137" s="2" customFormat="1" ht="24.15" customHeight="1">
      <c r="A137" s="40"/>
      <c r="B137" s="41"/>
      <c r="C137" s="206" t="s">
        <v>8</v>
      </c>
      <c r="D137" s="206" t="s">
        <v>128</v>
      </c>
      <c r="E137" s="207" t="s">
        <v>571</v>
      </c>
      <c r="F137" s="208" t="s">
        <v>572</v>
      </c>
      <c r="G137" s="209" t="s">
        <v>131</v>
      </c>
      <c r="H137" s="210">
        <v>3000</v>
      </c>
      <c r="I137" s="211"/>
      <c r="J137" s="212">
        <f>ROUND(I137*H137,2)</f>
        <v>0</v>
      </c>
      <c r="K137" s="208" t="s">
        <v>573</v>
      </c>
      <c r="L137" s="46"/>
      <c r="M137" s="213" t="s">
        <v>33</v>
      </c>
      <c r="N137" s="214" t="s">
        <v>49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133</v>
      </c>
      <c r="AT137" s="217" t="s">
        <v>128</v>
      </c>
      <c r="AU137" s="217" t="s">
        <v>88</v>
      </c>
      <c r="AY137" s="18" t="s">
        <v>126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86</v>
      </c>
      <c r="BK137" s="218">
        <f>ROUND(I137*H137,2)</f>
        <v>0</v>
      </c>
      <c r="BL137" s="18" t="s">
        <v>133</v>
      </c>
      <c r="BM137" s="217" t="s">
        <v>574</v>
      </c>
    </row>
    <row r="138" s="13" customFormat="1">
      <c r="A138" s="13"/>
      <c r="B138" s="224"/>
      <c r="C138" s="225"/>
      <c r="D138" s="226" t="s">
        <v>137</v>
      </c>
      <c r="E138" s="227" t="s">
        <v>33</v>
      </c>
      <c r="F138" s="228" t="s">
        <v>575</v>
      </c>
      <c r="G138" s="225"/>
      <c r="H138" s="227" t="s">
        <v>33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137</v>
      </c>
      <c r="AU138" s="234" t="s">
        <v>88</v>
      </c>
      <c r="AV138" s="13" t="s">
        <v>86</v>
      </c>
      <c r="AW138" s="13" t="s">
        <v>40</v>
      </c>
      <c r="AX138" s="13" t="s">
        <v>78</v>
      </c>
      <c r="AY138" s="234" t="s">
        <v>126</v>
      </c>
    </row>
    <row r="139" s="14" customFormat="1">
      <c r="A139" s="14"/>
      <c r="B139" s="235"/>
      <c r="C139" s="236"/>
      <c r="D139" s="226" t="s">
        <v>137</v>
      </c>
      <c r="E139" s="237" t="s">
        <v>33</v>
      </c>
      <c r="F139" s="238" t="s">
        <v>576</v>
      </c>
      <c r="G139" s="236"/>
      <c r="H139" s="239">
        <v>3000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137</v>
      </c>
      <c r="AU139" s="245" t="s">
        <v>88</v>
      </c>
      <c r="AV139" s="14" t="s">
        <v>88</v>
      </c>
      <c r="AW139" s="14" t="s">
        <v>40</v>
      </c>
      <c r="AX139" s="14" t="s">
        <v>86</v>
      </c>
      <c r="AY139" s="245" t="s">
        <v>126</v>
      </c>
    </row>
    <row r="140" s="2" customFormat="1" ht="16.5" customHeight="1">
      <c r="A140" s="40"/>
      <c r="B140" s="41"/>
      <c r="C140" s="257" t="s">
        <v>251</v>
      </c>
      <c r="D140" s="257" t="s">
        <v>242</v>
      </c>
      <c r="E140" s="258" t="s">
        <v>577</v>
      </c>
      <c r="F140" s="259" t="s">
        <v>578</v>
      </c>
      <c r="G140" s="260" t="s">
        <v>529</v>
      </c>
      <c r="H140" s="261">
        <v>1.8</v>
      </c>
      <c r="I140" s="262"/>
      <c r="J140" s="263">
        <f>ROUND(I140*H140,2)</f>
        <v>0</v>
      </c>
      <c r="K140" s="259" t="s">
        <v>132</v>
      </c>
      <c r="L140" s="264"/>
      <c r="M140" s="265" t="s">
        <v>33</v>
      </c>
      <c r="N140" s="266" t="s">
        <v>49</v>
      </c>
      <c r="O140" s="86"/>
      <c r="P140" s="215">
        <f>O140*H140</f>
        <v>0</v>
      </c>
      <c r="Q140" s="215">
        <v>0.001</v>
      </c>
      <c r="R140" s="215">
        <f>Q140*H140</f>
        <v>0.0018000000000000002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188</v>
      </c>
      <c r="AT140" s="217" t="s">
        <v>242</v>
      </c>
      <c r="AU140" s="217" t="s">
        <v>88</v>
      </c>
      <c r="AY140" s="18" t="s">
        <v>126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86</v>
      </c>
      <c r="BK140" s="218">
        <f>ROUND(I140*H140,2)</f>
        <v>0</v>
      </c>
      <c r="BL140" s="18" t="s">
        <v>133</v>
      </c>
      <c r="BM140" s="217" t="s">
        <v>579</v>
      </c>
    </row>
    <row r="141" s="13" customFormat="1">
      <c r="A141" s="13"/>
      <c r="B141" s="224"/>
      <c r="C141" s="225"/>
      <c r="D141" s="226" t="s">
        <v>137</v>
      </c>
      <c r="E141" s="227" t="s">
        <v>33</v>
      </c>
      <c r="F141" s="228" t="s">
        <v>580</v>
      </c>
      <c r="G141" s="225"/>
      <c r="H141" s="227" t="s">
        <v>33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137</v>
      </c>
      <c r="AU141" s="234" t="s">
        <v>88</v>
      </c>
      <c r="AV141" s="13" t="s">
        <v>86</v>
      </c>
      <c r="AW141" s="13" t="s">
        <v>40</v>
      </c>
      <c r="AX141" s="13" t="s">
        <v>78</v>
      </c>
      <c r="AY141" s="234" t="s">
        <v>126</v>
      </c>
    </row>
    <row r="142" s="13" customFormat="1">
      <c r="A142" s="13"/>
      <c r="B142" s="224"/>
      <c r="C142" s="225"/>
      <c r="D142" s="226" t="s">
        <v>137</v>
      </c>
      <c r="E142" s="227" t="s">
        <v>33</v>
      </c>
      <c r="F142" s="228" t="s">
        <v>581</v>
      </c>
      <c r="G142" s="225"/>
      <c r="H142" s="227" t="s">
        <v>33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137</v>
      </c>
      <c r="AU142" s="234" t="s">
        <v>88</v>
      </c>
      <c r="AV142" s="13" t="s">
        <v>86</v>
      </c>
      <c r="AW142" s="13" t="s">
        <v>40</v>
      </c>
      <c r="AX142" s="13" t="s">
        <v>78</v>
      </c>
      <c r="AY142" s="234" t="s">
        <v>126</v>
      </c>
    </row>
    <row r="143" s="14" customFormat="1">
      <c r="A143" s="14"/>
      <c r="B143" s="235"/>
      <c r="C143" s="236"/>
      <c r="D143" s="226" t="s">
        <v>137</v>
      </c>
      <c r="E143" s="237" t="s">
        <v>33</v>
      </c>
      <c r="F143" s="238" t="s">
        <v>582</v>
      </c>
      <c r="G143" s="236"/>
      <c r="H143" s="239">
        <v>0.90000000000000002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137</v>
      </c>
      <c r="AU143" s="245" t="s">
        <v>88</v>
      </c>
      <c r="AV143" s="14" t="s">
        <v>88</v>
      </c>
      <c r="AW143" s="14" t="s">
        <v>40</v>
      </c>
      <c r="AX143" s="14" t="s">
        <v>86</v>
      </c>
      <c r="AY143" s="245" t="s">
        <v>126</v>
      </c>
    </row>
    <row r="144" s="14" customFormat="1">
      <c r="A144" s="14"/>
      <c r="B144" s="235"/>
      <c r="C144" s="236"/>
      <c r="D144" s="226" t="s">
        <v>137</v>
      </c>
      <c r="E144" s="236"/>
      <c r="F144" s="238" t="s">
        <v>583</v>
      </c>
      <c r="G144" s="236"/>
      <c r="H144" s="239">
        <v>1.8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137</v>
      </c>
      <c r="AU144" s="245" t="s">
        <v>88</v>
      </c>
      <c r="AV144" s="14" t="s">
        <v>88</v>
      </c>
      <c r="AW144" s="14" t="s">
        <v>4</v>
      </c>
      <c r="AX144" s="14" t="s">
        <v>86</v>
      </c>
      <c r="AY144" s="245" t="s">
        <v>126</v>
      </c>
    </row>
    <row r="145" s="2" customFormat="1" ht="16.5" customHeight="1">
      <c r="A145" s="40"/>
      <c r="B145" s="41"/>
      <c r="C145" s="206" t="s">
        <v>261</v>
      </c>
      <c r="D145" s="206" t="s">
        <v>128</v>
      </c>
      <c r="E145" s="207" t="s">
        <v>269</v>
      </c>
      <c r="F145" s="208" t="s">
        <v>270</v>
      </c>
      <c r="G145" s="209" t="s">
        <v>131</v>
      </c>
      <c r="H145" s="210">
        <v>1500</v>
      </c>
      <c r="I145" s="211"/>
      <c r="J145" s="212">
        <f>ROUND(I145*H145,2)</f>
        <v>0</v>
      </c>
      <c r="K145" s="208" t="s">
        <v>132</v>
      </c>
      <c r="L145" s="46"/>
      <c r="M145" s="213" t="s">
        <v>33</v>
      </c>
      <c r="N145" s="214" t="s">
        <v>49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133</v>
      </c>
      <c r="AT145" s="217" t="s">
        <v>128</v>
      </c>
      <c r="AU145" s="217" t="s">
        <v>88</v>
      </c>
      <c r="AY145" s="18" t="s">
        <v>126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86</v>
      </c>
      <c r="BK145" s="218">
        <f>ROUND(I145*H145,2)</f>
        <v>0</v>
      </c>
      <c r="BL145" s="18" t="s">
        <v>133</v>
      </c>
      <c r="BM145" s="217" t="s">
        <v>584</v>
      </c>
    </row>
    <row r="146" s="2" customFormat="1">
      <c r="A146" s="40"/>
      <c r="B146" s="41"/>
      <c r="C146" s="42"/>
      <c r="D146" s="219" t="s">
        <v>135</v>
      </c>
      <c r="E146" s="42"/>
      <c r="F146" s="220" t="s">
        <v>585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135</v>
      </c>
      <c r="AU146" s="18" t="s">
        <v>88</v>
      </c>
    </row>
    <row r="147" s="13" customFormat="1">
      <c r="A147" s="13"/>
      <c r="B147" s="224"/>
      <c r="C147" s="225"/>
      <c r="D147" s="226" t="s">
        <v>137</v>
      </c>
      <c r="E147" s="227" t="s">
        <v>33</v>
      </c>
      <c r="F147" s="228" t="s">
        <v>586</v>
      </c>
      <c r="G147" s="225"/>
      <c r="H147" s="227" t="s">
        <v>33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137</v>
      </c>
      <c r="AU147" s="234" t="s">
        <v>88</v>
      </c>
      <c r="AV147" s="13" t="s">
        <v>86</v>
      </c>
      <c r="AW147" s="13" t="s">
        <v>40</v>
      </c>
      <c r="AX147" s="13" t="s">
        <v>78</v>
      </c>
      <c r="AY147" s="234" t="s">
        <v>126</v>
      </c>
    </row>
    <row r="148" s="14" customFormat="1">
      <c r="A148" s="14"/>
      <c r="B148" s="235"/>
      <c r="C148" s="236"/>
      <c r="D148" s="226" t="s">
        <v>137</v>
      </c>
      <c r="E148" s="237" t="s">
        <v>33</v>
      </c>
      <c r="F148" s="238" t="s">
        <v>512</v>
      </c>
      <c r="G148" s="236"/>
      <c r="H148" s="239">
        <v>1500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137</v>
      </c>
      <c r="AU148" s="245" t="s">
        <v>88</v>
      </c>
      <c r="AV148" s="14" t="s">
        <v>88</v>
      </c>
      <c r="AW148" s="14" t="s">
        <v>40</v>
      </c>
      <c r="AX148" s="14" t="s">
        <v>86</v>
      </c>
      <c r="AY148" s="245" t="s">
        <v>126</v>
      </c>
    </row>
    <row r="149" s="2" customFormat="1" ht="16.5" customHeight="1">
      <c r="A149" s="40"/>
      <c r="B149" s="41"/>
      <c r="C149" s="206" t="s">
        <v>268</v>
      </c>
      <c r="D149" s="206" t="s">
        <v>128</v>
      </c>
      <c r="E149" s="207" t="s">
        <v>282</v>
      </c>
      <c r="F149" s="208" t="s">
        <v>283</v>
      </c>
      <c r="G149" s="209" t="s">
        <v>131</v>
      </c>
      <c r="H149" s="210">
        <v>1500</v>
      </c>
      <c r="I149" s="211"/>
      <c r="J149" s="212">
        <f>ROUND(I149*H149,2)</f>
        <v>0</v>
      </c>
      <c r="K149" s="208" t="s">
        <v>132</v>
      </c>
      <c r="L149" s="46"/>
      <c r="M149" s="213" t="s">
        <v>33</v>
      </c>
      <c r="N149" s="214" t="s">
        <v>49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133</v>
      </c>
      <c r="AT149" s="217" t="s">
        <v>128</v>
      </c>
      <c r="AU149" s="217" t="s">
        <v>88</v>
      </c>
      <c r="AY149" s="18" t="s">
        <v>126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86</v>
      </c>
      <c r="BK149" s="218">
        <f>ROUND(I149*H149,2)</f>
        <v>0</v>
      </c>
      <c r="BL149" s="18" t="s">
        <v>133</v>
      </c>
      <c r="BM149" s="217" t="s">
        <v>587</v>
      </c>
    </row>
    <row r="150" s="2" customFormat="1">
      <c r="A150" s="40"/>
      <c r="B150" s="41"/>
      <c r="C150" s="42"/>
      <c r="D150" s="219" t="s">
        <v>135</v>
      </c>
      <c r="E150" s="42"/>
      <c r="F150" s="220" t="s">
        <v>588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135</v>
      </c>
      <c r="AU150" s="18" t="s">
        <v>88</v>
      </c>
    </row>
    <row r="151" s="2" customFormat="1">
      <c r="A151" s="40"/>
      <c r="B151" s="41"/>
      <c r="C151" s="42"/>
      <c r="D151" s="226" t="s">
        <v>285</v>
      </c>
      <c r="E151" s="42"/>
      <c r="F151" s="267" t="s">
        <v>286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285</v>
      </c>
      <c r="AU151" s="18" t="s">
        <v>88</v>
      </c>
    </row>
    <row r="152" s="13" customFormat="1">
      <c r="A152" s="13"/>
      <c r="B152" s="224"/>
      <c r="C152" s="225"/>
      <c r="D152" s="226" t="s">
        <v>137</v>
      </c>
      <c r="E152" s="227" t="s">
        <v>33</v>
      </c>
      <c r="F152" s="228" t="s">
        <v>589</v>
      </c>
      <c r="G152" s="225"/>
      <c r="H152" s="227" t="s">
        <v>33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137</v>
      </c>
      <c r="AU152" s="234" t="s">
        <v>88</v>
      </c>
      <c r="AV152" s="13" t="s">
        <v>86</v>
      </c>
      <c r="AW152" s="13" t="s">
        <v>40</v>
      </c>
      <c r="AX152" s="13" t="s">
        <v>78</v>
      </c>
      <c r="AY152" s="234" t="s">
        <v>126</v>
      </c>
    </row>
    <row r="153" s="14" customFormat="1">
      <c r="A153" s="14"/>
      <c r="B153" s="235"/>
      <c r="C153" s="236"/>
      <c r="D153" s="226" t="s">
        <v>137</v>
      </c>
      <c r="E153" s="237" t="s">
        <v>33</v>
      </c>
      <c r="F153" s="238" t="s">
        <v>512</v>
      </c>
      <c r="G153" s="236"/>
      <c r="H153" s="239">
        <v>1500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137</v>
      </c>
      <c r="AU153" s="245" t="s">
        <v>88</v>
      </c>
      <c r="AV153" s="14" t="s">
        <v>88</v>
      </c>
      <c r="AW153" s="14" t="s">
        <v>40</v>
      </c>
      <c r="AX153" s="14" t="s">
        <v>86</v>
      </c>
      <c r="AY153" s="245" t="s">
        <v>126</v>
      </c>
    </row>
    <row r="154" s="2" customFormat="1" ht="16.5" customHeight="1">
      <c r="A154" s="40"/>
      <c r="B154" s="41"/>
      <c r="C154" s="206" t="s">
        <v>273</v>
      </c>
      <c r="D154" s="206" t="s">
        <v>128</v>
      </c>
      <c r="E154" s="207" t="s">
        <v>590</v>
      </c>
      <c r="F154" s="208" t="s">
        <v>591</v>
      </c>
      <c r="G154" s="209" t="s">
        <v>131</v>
      </c>
      <c r="H154" s="210">
        <v>1500</v>
      </c>
      <c r="I154" s="211"/>
      <c r="J154" s="212">
        <f>ROUND(I154*H154,2)</f>
        <v>0</v>
      </c>
      <c r="K154" s="208" t="s">
        <v>132</v>
      </c>
      <c r="L154" s="46"/>
      <c r="M154" s="213" t="s">
        <v>33</v>
      </c>
      <c r="N154" s="214" t="s">
        <v>49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133</v>
      </c>
      <c r="AT154" s="217" t="s">
        <v>128</v>
      </c>
      <c r="AU154" s="217" t="s">
        <v>88</v>
      </c>
      <c r="AY154" s="18" t="s">
        <v>126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86</v>
      </c>
      <c r="BK154" s="218">
        <f>ROUND(I154*H154,2)</f>
        <v>0</v>
      </c>
      <c r="BL154" s="18" t="s">
        <v>133</v>
      </c>
      <c r="BM154" s="217" t="s">
        <v>592</v>
      </c>
    </row>
    <row r="155" s="2" customFormat="1">
      <c r="A155" s="40"/>
      <c r="B155" s="41"/>
      <c r="C155" s="42"/>
      <c r="D155" s="219" t="s">
        <v>135</v>
      </c>
      <c r="E155" s="42"/>
      <c r="F155" s="220" t="s">
        <v>593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135</v>
      </c>
      <c r="AU155" s="18" t="s">
        <v>88</v>
      </c>
    </row>
    <row r="156" s="13" customFormat="1">
      <c r="A156" s="13"/>
      <c r="B156" s="224"/>
      <c r="C156" s="225"/>
      <c r="D156" s="226" t="s">
        <v>137</v>
      </c>
      <c r="E156" s="227" t="s">
        <v>33</v>
      </c>
      <c r="F156" s="228" t="s">
        <v>594</v>
      </c>
      <c r="G156" s="225"/>
      <c r="H156" s="227" t="s">
        <v>33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137</v>
      </c>
      <c r="AU156" s="234" t="s">
        <v>88</v>
      </c>
      <c r="AV156" s="13" t="s">
        <v>86</v>
      </c>
      <c r="AW156" s="13" t="s">
        <v>40</v>
      </c>
      <c r="AX156" s="13" t="s">
        <v>78</v>
      </c>
      <c r="AY156" s="234" t="s">
        <v>126</v>
      </c>
    </row>
    <row r="157" s="14" customFormat="1">
      <c r="A157" s="14"/>
      <c r="B157" s="235"/>
      <c r="C157" s="236"/>
      <c r="D157" s="226" t="s">
        <v>137</v>
      </c>
      <c r="E157" s="237" t="s">
        <v>33</v>
      </c>
      <c r="F157" s="238" t="s">
        <v>512</v>
      </c>
      <c r="G157" s="236"/>
      <c r="H157" s="239">
        <v>1500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137</v>
      </c>
      <c r="AU157" s="245" t="s">
        <v>88</v>
      </c>
      <c r="AV157" s="14" t="s">
        <v>88</v>
      </c>
      <c r="AW157" s="14" t="s">
        <v>40</v>
      </c>
      <c r="AX157" s="14" t="s">
        <v>86</v>
      </c>
      <c r="AY157" s="245" t="s">
        <v>126</v>
      </c>
    </row>
    <row r="158" s="2" customFormat="1" ht="16.5" customHeight="1">
      <c r="A158" s="40"/>
      <c r="B158" s="41"/>
      <c r="C158" s="257" t="s">
        <v>277</v>
      </c>
      <c r="D158" s="257" t="s">
        <v>242</v>
      </c>
      <c r="E158" s="258" t="s">
        <v>595</v>
      </c>
      <c r="F158" s="259" t="s">
        <v>596</v>
      </c>
      <c r="G158" s="260" t="s">
        <v>264</v>
      </c>
      <c r="H158" s="261">
        <v>12.5</v>
      </c>
      <c r="I158" s="262"/>
      <c r="J158" s="263">
        <f>ROUND(I158*H158,2)</f>
        <v>0</v>
      </c>
      <c r="K158" s="259" t="s">
        <v>132</v>
      </c>
      <c r="L158" s="264"/>
      <c r="M158" s="265" t="s">
        <v>33</v>
      </c>
      <c r="N158" s="266" t="s">
        <v>49</v>
      </c>
      <c r="O158" s="86"/>
      <c r="P158" s="215">
        <f>O158*H158</f>
        <v>0</v>
      </c>
      <c r="Q158" s="215">
        <v>0.001</v>
      </c>
      <c r="R158" s="215">
        <f>Q158*H158</f>
        <v>0.012500000000000001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188</v>
      </c>
      <c r="AT158" s="217" t="s">
        <v>242</v>
      </c>
      <c r="AU158" s="217" t="s">
        <v>88</v>
      </c>
      <c r="AY158" s="18" t="s">
        <v>126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86</v>
      </c>
      <c r="BK158" s="218">
        <f>ROUND(I158*H158,2)</f>
        <v>0</v>
      </c>
      <c r="BL158" s="18" t="s">
        <v>133</v>
      </c>
      <c r="BM158" s="217" t="s">
        <v>597</v>
      </c>
    </row>
    <row r="159" s="13" customFormat="1">
      <c r="A159" s="13"/>
      <c r="B159" s="224"/>
      <c r="C159" s="225"/>
      <c r="D159" s="226" t="s">
        <v>137</v>
      </c>
      <c r="E159" s="227" t="s">
        <v>33</v>
      </c>
      <c r="F159" s="228" t="s">
        <v>598</v>
      </c>
      <c r="G159" s="225"/>
      <c r="H159" s="227" t="s">
        <v>33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137</v>
      </c>
      <c r="AU159" s="234" t="s">
        <v>88</v>
      </c>
      <c r="AV159" s="13" t="s">
        <v>86</v>
      </c>
      <c r="AW159" s="13" t="s">
        <v>40</v>
      </c>
      <c r="AX159" s="13" t="s">
        <v>78</v>
      </c>
      <c r="AY159" s="234" t="s">
        <v>126</v>
      </c>
    </row>
    <row r="160" s="14" customFormat="1">
      <c r="A160" s="14"/>
      <c r="B160" s="235"/>
      <c r="C160" s="236"/>
      <c r="D160" s="226" t="s">
        <v>137</v>
      </c>
      <c r="E160" s="237" t="s">
        <v>33</v>
      </c>
      <c r="F160" s="238" t="s">
        <v>599</v>
      </c>
      <c r="G160" s="236"/>
      <c r="H160" s="239">
        <v>12.5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137</v>
      </c>
      <c r="AU160" s="245" t="s">
        <v>88</v>
      </c>
      <c r="AV160" s="14" t="s">
        <v>88</v>
      </c>
      <c r="AW160" s="14" t="s">
        <v>40</v>
      </c>
      <c r="AX160" s="14" t="s">
        <v>86</v>
      </c>
      <c r="AY160" s="245" t="s">
        <v>126</v>
      </c>
    </row>
    <row r="161" s="2" customFormat="1" ht="24.15" customHeight="1">
      <c r="A161" s="40"/>
      <c r="B161" s="41"/>
      <c r="C161" s="206" t="s">
        <v>7</v>
      </c>
      <c r="D161" s="206" t="s">
        <v>128</v>
      </c>
      <c r="E161" s="207" t="s">
        <v>600</v>
      </c>
      <c r="F161" s="208" t="s">
        <v>601</v>
      </c>
      <c r="G161" s="209" t="s">
        <v>425</v>
      </c>
      <c r="H161" s="210">
        <v>220</v>
      </c>
      <c r="I161" s="211"/>
      <c r="J161" s="212">
        <f>ROUND(I161*H161,2)</f>
        <v>0</v>
      </c>
      <c r="K161" s="208" t="s">
        <v>132</v>
      </c>
      <c r="L161" s="46"/>
      <c r="M161" s="213" t="s">
        <v>33</v>
      </c>
      <c r="N161" s="214" t="s">
        <v>49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133</v>
      </c>
      <c r="AT161" s="217" t="s">
        <v>128</v>
      </c>
      <c r="AU161" s="217" t="s">
        <v>88</v>
      </c>
      <c r="AY161" s="18" t="s">
        <v>126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86</v>
      </c>
      <c r="BK161" s="218">
        <f>ROUND(I161*H161,2)</f>
        <v>0</v>
      </c>
      <c r="BL161" s="18" t="s">
        <v>133</v>
      </c>
      <c r="BM161" s="217" t="s">
        <v>602</v>
      </c>
    </row>
    <row r="162" s="2" customFormat="1">
      <c r="A162" s="40"/>
      <c r="B162" s="41"/>
      <c r="C162" s="42"/>
      <c r="D162" s="219" t="s">
        <v>135</v>
      </c>
      <c r="E162" s="42"/>
      <c r="F162" s="220" t="s">
        <v>603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135</v>
      </c>
      <c r="AU162" s="18" t="s">
        <v>88</v>
      </c>
    </row>
    <row r="163" s="13" customFormat="1">
      <c r="A163" s="13"/>
      <c r="B163" s="224"/>
      <c r="C163" s="225"/>
      <c r="D163" s="226" t="s">
        <v>137</v>
      </c>
      <c r="E163" s="227" t="s">
        <v>33</v>
      </c>
      <c r="F163" s="228" t="s">
        <v>604</v>
      </c>
      <c r="G163" s="225"/>
      <c r="H163" s="227" t="s">
        <v>33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137</v>
      </c>
      <c r="AU163" s="234" t="s">
        <v>88</v>
      </c>
      <c r="AV163" s="13" t="s">
        <v>86</v>
      </c>
      <c r="AW163" s="13" t="s">
        <v>40</v>
      </c>
      <c r="AX163" s="13" t="s">
        <v>78</v>
      </c>
      <c r="AY163" s="234" t="s">
        <v>126</v>
      </c>
    </row>
    <row r="164" s="14" customFormat="1">
      <c r="A164" s="14"/>
      <c r="B164" s="235"/>
      <c r="C164" s="236"/>
      <c r="D164" s="226" t="s">
        <v>137</v>
      </c>
      <c r="E164" s="237" t="s">
        <v>33</v>
      </c>
      <c r="F164" s="238" t="s">
        <v>605</v>
      </c>
      <c r="G164" s="236"/>
      <c r="H164" s="239">
        <v>220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137</v>
      </c>
      <c r="AU164" s="245" t="s">
        <v>88</v>
      </c>
      <c r="AV164" s="14" t="s">
        <v>88</v>
      </c>
      <c r="AW164" s="14" t="s">
        <v>40</v>
      </c>
      <c r="AX164" s="14" t="s">
        <v>86</v>
      </c>
      <c r="AY164" s="245" t="s">
        <v>126</v>
      </c>
    </row>
    <row r="165" s="2" customFormat="1" ht="24.15" customHeight="1">
      <c r="A165" s="40"/>
      <c r="B165" s="41"/>
      <c r="C165" s="206" t="s">
        <v>288</v>
      </c>
      <c r="D165" s="206" t="s">
        <v>128</v>
      </c>
      <c r="E165" s="207" t="s">
        <v>606</v>
      </c>
      <c r="F165" s="208" t="s">
        <v>607</v>
      </c>
      <c r="G165" s="209" t="s">
        <v>425</v>
      </c>
      <c r="H165" s="210">
        <v>220</v>
      </c>
      <c r="I165" s="211"/>
      <c r="J165" s="212">
        <f>ROUND(I165*H165,2)</f>
        <v>0</v>
      </c>
      <c r="K165" s="208" t="s">
        <v>132</v>
      </c>
      <c r="L165" s="46"/>
      <c r="M165" s="213" t="s">
        <v>33</v>
      </c>
      <c r="N165" s="214" t="s">
        <v>49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133</v>
      </c>
      <c r="AT165" s="217" t="s">
        <v>128</v>
      </c>
      <c r="AU165" s="217" t="s">
        <v>88</v>
      </c>
      <c r="AY165" s="18" t="s">
        <v>126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86</v>
      </c>
      <c r="BK165" s="218">
        <f>ROUND(I165*H165,2)</f>
        <v>0</v>
      </c>
      <c r="BL165" s="18" t="s">
        <v>133</v>
      </c>
      <c r="BM165" s="217" t="s">
        <v>608</v>
      </c>
    </row>
    <row r="166" s="2" customFormat="1">
      <c r="A166" s="40"/>
      <c r="B166" s="41"/>
      <c r="C166" s="42"/>
      <c r="D166" s="219" t="s">
        <v>135</v>
      </c>
      <c r="E166" s="42"/>
      <c r="F166" s="220" t="s">
        <v>609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135</v>
      </c>
      <c r="AU166" s="18" t="s">
        <v>88</v>
      </c>
    </row>
    <row r="167" s="13" customFormat="1">
      <c r="A167" s="13"/>
      <c r="B167" s="224"/>
      <c r="C167" s="225"/>
      <c r="D167" s="226" t="s">
        <v>137</v>
      </c>
      <c r="E167" s="227" t="s">
        <v>33</v>
      </c>
      <c r="F167" s="228" t="s">
        <v>604</v>
      </c>
      <c r="G167" s="225"/>
      <c r="H167" s="227" t="s">
        <v>33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137</v>
      </c>
      <c r="AU167" s="234" t="s">
        <v>88</v>
      </c>
      <c r="AV167" s="13" t="s">
        <v>86</v>
      </c>
      <c r="AW167" s="13" t="s">
        <v>40</v>
      </c>
      <c r="AX167" s="13" t="s">
        <v>78</v>
      </c>
      <c r="AY167" s="234" t="s">
        <v>126</v>
      </c>
    </row>
    <row r="168" s="14" customFormat="1">
      <c r="A168" s="14"/>
      <c r="B168" s="235"/>
      <c r="C168" s="236"/>
      <c r="D168" s="226" t="s">
        <v>137</v>
      </c>
      <c r="E168" s="237" t="s">
        <v>33</v>
      </c>
      <c r="F168" s="238" t="s">
        <v>610</v>
      </c>
      <c r="G168" s="236"/>
      <c r="H168" s="239">
        <v>220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137</v>
      </c>
      <c r="AU168" s="245" t="s">
        <v>88</v>
      </c>
      <c r="AV168" s="14" t="s">
        <v>88</v>
      </c>
      <c r="AW168" s="14" t="s">
        <v>40</v>
      </c>
      <c r="AX168" s="14" t="s">
        <v>86</v>
      </c>
      <c r="AY168" s="245" t="s">
        <v>126</v>
      </c>
    </row>
    <row r="169" s="2" customFormat="1" ht="16.5" customHeight="1">
      <c r="A169" s="40"/>
      <c r="B169" s="41"/>
      <c r="C169" s="257" t="s">
        <v>293</v>
      </c>
      <c r="D169" s="257" t="s">
        <v>242</v>
      </c>
      <c r="E169" s="258" t="s">
        <v>611</v>
      </c>
      <c r="F169" s="259" t="s">
        <v>612</v>
      </c>
      <c r="G169" s="260" t="s">
        <v>425</v>
      </c>
      <c r="H169" s="261">
        <v>90</v>
      </c>
      <c r="I169" s="262"/>
      <c r="J169" s="263">
        <f>ROUND(I169*H169,2)</f>
        <v>0</v>
      </c>
      <c r="K169" s="259" t="s">
        <v>33</v>
      </c>
      <c r="L169" s="264"/>
      <c r="M169" s="265" t="s">
        <v>33</v>
      </c>
      <c r="N169" s="266" t="s">
        <v>49</v>
      </c>
      <c r="O169" s="86"/>
      <c r="P169" s="215">
        <f>O169*H169</f>
        <v>0</v>
      </c>
      <c r="Q169" s="215">
        <v>0.0035999999999999999</v>
      </c>
      <c r="R169" s="215">
        <f>Q169*H169</f>
        <v>0.32400000000000001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188</v>
      </c>
      <c r="AT169" s="217" t="s">
        <v>242</v>
      </c>
      <c r="AU169" s="217" t="s">
        <v>88</v>
      </c>
      <c r="AY169" s="18" t="s">
        <v>126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86</v>
      </c>
      <c r="BK169" s="218">
        <f>ROUND(I169*H169,2)</f>
        <v>0</v>
      </c>
      <c r="BL169" s="18" t="s">
        <v>133</v>
      </c>
      <c r="BM169" s="217" t="s">
        <v>613</v>
      </c>
    </row>
    <row r="170" s="13" customFormat="1">
      <c r="A170" s="13"/>
      <c r="B170" s="224"/>
      <c r="C170" s="225"/>
      <c r="D170" s="226" t="s">
        <v>137</v>
      </c>
      <c r="E170" s="227" t="s">
        <v>33</v>
      </c>
      <c r="F170" s="228" t="s">
        <v>614</v>
      </c>
      <c r="G170" s="225"/>
      <c r="H170" s="227" t="s">
        <v>33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137</v>
      </c>
      <c r="AU170" s="234" t="s">
        <v>88</v>
      </c>
      <c r="AV170" s="13" t="s">
        <v>86</v>
      </c>
      <c r="AW170" s="13" t="s">
        <v>40</v>
      </c>
      <c r="AX170" s="13" t="s">
        <v>78</v>
      </c>
      <c r="AY170" s="234" t="s">
        <v>126</v>
      </c>
    </row>
    <row r="171" s="14" customFormat="1">
      <c r="A171" s="14"/>
      <c r="B171" s="235"/>
      <c r="C171" s="236"/>
      <c r="D171" s="226" t="s">
        <v>137</v>
      </c>
      <c r="E171" s="237" t="s">
        <v>33</v>
      </c>
      <c r="F171" s="238" t="s">
        <v>615</v>
      </c>
      <c r="G171" s="236"/>
      <c r="H171" s="239">
        <v>90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137</v>
      </c>
      <c r="AU171" s="245" t="s">
        <v>88</v>
      </c>
      <c r="AV171" s="14" t="s">
        <v>88</v>
      </c>
      <c r="AW171" s="14" t="s">
        <v>40</v>
      </c>
      <c r="AX171" s="14" t="s">
        <v>86</v>
      </c>
      <c r="AY171" s="245" t="s">
        <v>126</v>
      </c>
    </row>
    <row r="172" s="2" customFormat="1" ht="16.5" customHeight="1">
      <c r="A172" s="40"/>
      <c r="B172" s="41"/>
      <c r="C172" s="257" t="s">
        <v>303</v>
      </c>
      <c r="D172" s="257" t="s">
        <v>242</v>
      </c>
      <c r="E172" s="258" t="s">
        <v>616</v>
      </c>
      <c r="F172" s="259" t="s">
        <v>617</v>
      </c>
      <c r="G172" s="260" t="s">
        <v>425</v>
      </c>
      <c r="H172" s="261">
        <v>130</v>
      </c>
      <c r="I172" s="262"/>
      <c r="J172" s="263">
        <f>ROUND(I172*H172,2)</f>
        <v>0</v>
      </c>
      <c r="K172" s="259" t="s">
        <v>33</v>
      </c>
      <c r="L172" s="264"/>
      <c r="M172" s="265" t="s">
        <v>33</v>
      </c>
      <c r="N172" s="266" t="s">
        <v>49</v>
      </c>
      <c r="O172" s="86"/>
      <c r="P172" s="215">
        <f>O172*H172</f>
        <v>0</v>
      </c>
      <c r="Q172" s="215">
        <v>0.001</v>
      </c>
      <c r="R172" s="215">
        <f>Q172*H172</f>
        <v>0.13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188</v>
      </c>
      <c r="AT172" s="217" t="s">
        <v>242</v>
      </c>
      <c r="AU172" s="217" t="s">
        <v>88</v>
      </c>
      <c r="AY172" s="18" t="s">
        <v>126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86</v>
      </c>
      <c r="BK172" s="218">
        <f>ROUND(I172*H172,2)</f>
        <v>0</v>
      </c>
      <c r="BL172" s="18" t="s">
        <v>133</v>
      </c>
      <c r="BM172" s="217" t="s">
        <v>618</v>
      </c>
    </row>
    <row r="173" s="13" customFormat="1">
      <c r="A173" s="13"/>
      <c r="B173" s="224"/>
      <c r="C173" s="225"/>
      <c r="D173" s="226" t="s">
        <v>137</v>
      </c>
      <c r="E173" s="227" t="s">
        <v>33</v>
      </c>
      <c r="F173" s="228" t="s">
        <v>614</v>
      </c>
      <c r="G173" s="225"/>
      <c r="H173" s="227" t="s">
        <v>33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137</v>
      </c>
      <c r="AU173" s="234" t="s">
        <v>88</v>
      </c>
      <c r="AV173" s="13" t="s">
        <v>86</v>
      </c>
      <c r="AW173" s="13" t="s">
        <v>40</v>
      </c>
      <c r="AX173" s="13" t="s">
        <v>78</v>
      </c>
      <c r="AY173" s="234" t="s">
        <v>126</v>
      </c>
    </row>
    <row r="174" s="14" customFormat="1">
      <c r="A174" s="14"/>
      <c r="B174" s="235"/>
      <c r="C174" s="236"/>
      <c r="D174" s="226" t="s">
        <v>137</v>
      </c>
      <c r="E174" s="237" t="s">
        <v>33</v>
      </c>
      <c r="F174" s="238" t="s">
        <v>619</v>
      </c>
      <c r="G174" s="236"/>
      <c r="H174" s="239">
        <v>130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137</v>
      </c>
      <c r="AU174" s="245" t="s">
        <v>88</v>
      </c>
      <c r="AV174" s="14" t="s">
        <v>88</v>
      </c>
      <c r="AW174" s="14" t="s">
        <v>40</v>
      </c>
      <c r="AX174" s="14" t="s">
        <v>86</v>
      </c>
      <c r="AY174" s="245" t="s">
        <v>126</v>
      </c>
    </row>
    <row r="175" s="2" customFormat="1" ht="16.5" customHeight="1">
      <c r="A175" s="40"/>
      <c r="B175" s="41"/>
      <c r="C175" s="206" t="s">
        <v>309</v>
      </c>
      <c r="D175" s="206" t="s">
        <v>128</v>
      </c>
      <c r="E175" s="207" t="s">
        <v>620</v>
      </c>
      <c r="F175" s="208" t="s">
        <v>621</v>
      </c>
      <c r="G175" s="209" t="s">
        <v>425</v>
      </c>
      <c r="H175" s="210">
        <v>220</v>
      </c>
      <c r="I175" s="211"/>
      <c r="J175" s="212">
        <f>ROUND(I175*H175,2)</f>
        <v>0</v>
      </c>
      <c r="K175" s="208" t="s">
        <v>132</v>
      </c>
      <c r="L175" s="46"/>
      <c r="M175" s="213" t="s">
        <v>33</v>
      </c>
      <c r="N175" s="214" t="s">
        <v>49</v>
      </c>
      <c r="O175" s="86"/>
      <c r="P175" s="215">
        <f>O175*H175</f>
        <v>0</v>
      </c>
      <c r="Q175" s="215">
        <v>5.0000000000000002E-05</v>
      </c>
      <c r="R175" s="215">
        <f>Q175*H175</f>
        <v>0.011000000000000001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133</v>
      </c>
      <c r="AT175" s="217" t="s">
        <v>128</v>
      </c>
      <c r="AU175" s="217" t="s">
        <v>88</v>
      </c>
      <c r="AY175" s="18" t="s">
        <v>126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86</v>
      </c>
      <c r="BK175" s="218">
        <f>ROUND(I175*H175,2)</f>
        <v>0</v>
      </c>
      <c r="BL175" s="18" t="s">
        <v>133</v>
      </c>
      <c r="BM175" s="217" t="s">
        <v>622</v>
      </c>
    </row>
    <row r="176" s="2" customFormat="1">
      <c r="A176" s="40"/>
      <c r="B176" s="41"/>
      <c r="C176" s="42"/>
      <c r="D176" s="219" t="s">
        <v>135</v>
      </c>
      <c r="E176" s="42"/>
      <c r="F176" s="220" t="s">
        <v>623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135</v>
      </c>
      <c r="AU176" s="18" t="s">
        <v>88</v>
      </c>
    </row>
    <row r="177" s="2" customFormat="1">
      <c r="A177" s="40"/>
      <c r="B177" s="41"/>
      <c r="C177" s="42"/>
      <c r="D177" s="226" t="s">
        <v>285</v>
      </c>
      <c r="E177" s="42"/>
      <c r="F177" s="267" t="s">
        <v>560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285</v>
      </c>
      <c r="AU177" s="18" t="s">
        <v>88</v>
      </c>
    </row>
    <row r="178" s="13" customFormat="1">
      <c r="A178" s="13"/>
      <c r="B178" s="224"/>
      <c r="C178" s="225"/>
      <c r="D178" s="226" t="s">
        <v>137</v>
      </c>
      <c r="E178" s="227" t="s">
        <v>33</v>
      </c>
      <c r="F178" s="228" t="s">
        <v>604</v>
      </c>
      <c r="G178" s="225"/>
      <c r="H178" s="227" t="s">
        <v>33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137</v>
      </c>
      <c r="AU178" s="234" t="s">
        <v>88</v>
      </c>
      <c r="AV178" s="13" t="s">
        <v>86</v>
      </c>
      <c r="AW178" s="13" t="s">
        <v>40</v>
      </c>
      <c r="AX178" s="13" t="s">
        <v>78</v>
      </c>
      <c r="AY178" s="234" t="s">
        <v>126</v>
      </c>
    </row>
    <row r="179" s="14" customFormat="1">
      <c r="A179" s="14"/>
      <c r="B179" s="235"/>
      <c r="C179" s="236"/>
      <c r="D179" s="226" t="s">
        <v>137</v>
      </c>
      <c r="E179" s="237" t="s">
        <v>33</v>
      </c>
      <c r="F179" s="238" t="s">
        <v>610</v>
      </c>
      <c r="G179" s="236"/>
      <c r="H179" s="239">
        <v>220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137</v>
      </c>
      <c r="AU179" s="245" t="s">
        <v>88</v>
      </c>
      <c r="AV179" s="14" t="s">
        <v>88</v>
      </c>
      <c r="AW179" s="14" t="s">
        <v>40</v>
      </c>
      <c r="AX179" s="14" t="s">
        <v>86</v>
      </c>
      <c r="AY179" s="245" t="s">
        <v>126</v>
      </c>
    </row>
    <row r="180" s="2" customFormat="1" ht="16.5" customHeight="1">
      <c r="A180" s="40"/>
      <c r="B180" s="41"/>
      <c r="C180" s="257" t="s">
        <v>315</v>
      </c>
      <c r="D180" s="257" t="s">
        <v>242</v>
      </c>
      <c r="E180" s="258" t="s">
        <v>624</v>
      </c>
      <c r="F180" s="259" t="s">
        <v>625</v>
      </c>
      <c r="G180" s="260" t="s">
        <v>626</v>
      </c>
      <c r="H180" s="261">
        <v>220</v>
      </c>
      <c r="I180" s="262"/>
      <c r="J180" s="263">
        <f>ROUND(I180*H180,2)</f>
        <v>0</v>
      </c>
      <c r="K180" s="259" t="s">
        <v>33</v>
      </c>
      <c r="L180" s="264"/>
      <c r="M180" s="265" t="s">
        <v>33</v>
      </c>
      <c r="N180" s="266" t="s">
        <v>49</v>
      </c>
      <c r="O180" s="86"/>
      <c r="P180" s="215">
        <f>O180*H180</f>
        <v>0</v>
      </c>
      <c r="Q180" s="215">
        <v>0.00050000000000000001</v>
      </c>
      <c r="R180" s="215">
        <f>Q180*H180</f>
        <v>0.11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188</v>
      </c>
      <c r="AT180" s="217" t="s">
        <v>242</v>
      </c>
      <c r="AU180" s="217" t="s">
        <v>88</v>
      </c>
      <c r="AY180" s="18" t="s">
        <v>126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86</v>
      </c>
      <c r="BK180" s="218">
        <f>ROUND(I180*H180,2)</f>
        <v>0</v>
      </c>
      <c r="BL180" s="18" t="s">
        <v>133</v>
      </c>
      <c r="BM180" s="217" t="s">
        <v>627</v>
      </c>
    </row>
    <row r="181" s="13" customFormat="1">
      <c r="A181" s="13"/>
      <c r="B181" s="224"/>
      <c r="C181" s="225"/>
      <c r="D181" s="226" t="s">
        <v>137</v>
      </c>
      <c r="E181" s="227" t="s">
        <v>33</v>
      </c>
      <c r="F181" s="228" t="s">
        <v>604</v>
      </c>
      <c r="G181" s="225"/>
      <c r="H181" s="227" t="s">
        <v>33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137</v>
      </c>
      <c r="AU181" s="234" t="s">
        <v>88</v>
      </c>
      <c r="AV181" s="13" t="s">
        <v>86</v>
      </c>
      <c r="AW181" s="13" t="s">
        <v>40</v>
      </c>
      <c r="AX181" s="13" t="s">
        <v>78</v>
      </c>
      <c r="AY181" s="234" t="s">
        <v>126</v>
      </c>
    </row>
    <row r="182" s="14" customFormat="1">
      <c r="A182" s="14"/>
      <c r="B182" s="235"/>
      <c r="C182" s="236"/>
      <c r="D182" s="226" t="s">
        <v>137</v>
      </c>
      <c r="E182" s="237" t="s">
        <v>33</v>
      </c>
      <c r="F182" s="238" t="s">
        <v>610</v>
      </c>
      <c r="G182" s="236"/>
      <c r="H182" s="239">
        <v>220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137</v>
      </c>
      <c r="AU182" s="245" t="s">
        <v>88</v>
      </c>
      <c r="AV182" s="14" t="s">
        <v>88</v>
      </c>
      <c r="AW182" s="14" t="s">
        <v>40</v>
      </c>
      <c r="AX182" s="14" t="s">
        <v>86</v>
      </c>
      <c r="AY182" s="245" t="s">
        <v>126</v>
      </c>
    </row>
    <row r="183" s="2" customFormat="1" ht="24.15" customHeight="1">
      <c r="A183" s="40"/>
      <c r="B183" s="41"/>
      <c r="C183" s="206" t="s">
        <v>324</v>
      </c>
      <c r="D183" s="206" t="s">
        <v>128</v>
      </c>
      <c r="E183" s="207" t="s">
        <v>628</v>
      </c>
      <c r="F183" s="208" t="s">
        <v>629</v>
      </c>
      <c r="G183" s="209" t="s">
        <v>131</v>
      </c>
      <c r="H183" s="210">
        <v>1500</v>
      </c>
      <c r="I183" s="211"/>
      <c r="J183" s="212">
        <f>ROUND(I183*H183,2)</f>
        <v>0</v>
      </c>
      <c r="K183" s="208" t="s">
        <v>132</v>
      </c>
      <c r="L183" s="46"/>
      <c r="M183" s="213" t="s">
        <v>33</v>
      </c>
      <c r="N183" s="214" t="s">
        <v>49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133</v>
      </c>
      <c r="AT183" s="217" t="s">
        <v>128</v>
      </c>
      <c r="AU183" s="217" t="s">
        <v>88</v>
      </c>
      <c r="AY183" s="18" t="s">
        <v>126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86</v>
      </c>
      <c r="BK183" s="218">
        <f>ROUND(I183*H183,2)</f>
        <v>0</v>
      </c>
      <c r="BL183" s="18" t="s">
        <v>133</v>
      </c>
      <c r="BM183" s="217" t="s">
        <v>630</v>
      </c>
    </row>
    <row r="184" s="2" customFormat="1">
      <c r="A184" s="40"/>
      <c r="B184" s="41"/>
      <c r="C184" s="42"/>
      <c r="D184" s="219" t="s">
        <v>135</v>
      </c>
      <c r="E184" s="42"/>
      <c r="F184" s="220" t="s">
        <v>631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135</v>
      </c>
      <c r="AU184" s="18" t="s">
        <v>88</v>
      </c>
    </row>
    <row r="185" s="14" customFormat="1">
      <c r="A185" s="14"/>
      <c r="B185" s="235"/>
      <c r="C185" s="236"/>
      <c r="D185" s="226" t="s">
        <v>137</v>
      </c>
      <c r="E185" s="237" t="s">
        <v>33</v>
      </c>
      <c r="F185" s="238" t="s">
        <v>512</v>
      </c>
      <c r="G185" s="236"/>
      <c r="H185" s="239">
        <v>1500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137</v>
      </c>
      <c r="AU185" s="245" t="s">
        <v>88</v>
      </c>
      <c r="AV185" s="14" t="s">
        <v>88</v>
      </c>
      <c r="AW185" s="14" t="s">
        <v>40</v>
      </c>
      <c r="AX185" s="14" t="s">
        <v>86</v>
      </c>
      <c r="AY185" s="245" t="s">
        <v>126</v>
      </c>
    </row>
    <row r="186" s="2" customFormat="1" ht="16.5" customHeight="1">
      <c r="A186" s="40"/>
      <c r="B186" s="41"/>
      <c r="C186" s="206" t="s">
        <v>334</v>
      </c>
      <c r="D186" s="206" t="s">
        <v>128</v>
      </c>
      <c r="E186" s="207" t="s">
        <v>632</v>
      </c>
      <c r="F186" s="208" t="s">
        <v>633</v>
      </c>
      <c r="G186" s="209" t="s">
        <v>425</v>
      </c>
      <c r="H186" s="210">
        <v>368</v>
      </c>
      <c r="I186" s="211"/>
      <c r="J186" s="212">
        <f>ROUND(I186*H186,2)</f>
        <v>0</v>
      </c>
      <c r="K186" s="208" t="s">
        <v>132</v>
      </c>
      <c r="L186" s="46"/>
      <c r="M186" s="213" t="s">
        <v>33</v>
      </c>
      <c r="N186" s="214" t="s">
        <v>49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133</v>
      </c>
      <c r="AT186" s="217" t="s">
        <v>128</v>
      </c>
      <c r="AU186" s="217" t="s">
        <v>88</v>
      </c>
      <c r="AY186" s="18" t="s">
        <v>126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86</v>
      </c>
      <c r="BK186" s="218">
        <f>ROUND(I186*H186,2)</f>
        <v>0</v>
      </c>
      <c r="BL186" s="18" t="s">
        <v>133</v>
      </c>
      <c r="BM186" s="217" t="s">
        <v>634</v>
      </c>
    </row>
    <row r="187" s="2" customFormat="1">
      <c r="A187" s="40"/>
      <c r="B187" s="41"/>
      <c r="C187" s="42"/>
      <c r="D187" s="219" t="s">
        <v>135</v>
      </c>
      <c r="E187" s="42"/>
      <c r="F187" s="220" t="s">
        <v>635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135</v>
      </c>
      <c r="AU187" s="18" t="s">
        <v>88</v>
      </c>
    </row>
    <row r="188" s="13" customFormat="1">
      <c r="A188" s="13"/>
      <c r="B188" s="224"/>
      <c r="C188" s="225"/>
      <c r="D188" s="226" t="s">
        <v>137</v>
      </c>
      <c r="E188" s="227" t="s">
        <v>33</v>
      </c>
      <c r="F188" s="228" t="s">
        <v>604</v>
      </c>
      <c r="G188" s="225"/>
      <c r="H188" s="227" t="s">
        <v>33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137</v>
      </c>
      <c r="AU188" s="234" t="s">
        <v>88</v>
      </c>
      <c r="AV188" s="13" t="s">
        <v>86</v>
      </c>
      <c r="AW188" s="13" t="s">
        <v>40</v>
      </c>
      <c r="AX188" s="13" t="s">
        <v>78</v>
      </c>
      <c r="AY188" s="234" t="s">
        <v>126</v>
      </c>
    </row>
    <row r="189" s="14" customFormat="1">
      <c r="A189" s="14"/>
      <c r="B189" s="235"/>
      <c r="C189" s="236"/>
      <c r="D189" s="226" t="s">
        <v>137</v>
      </c>
      <c r="E189" s="237" t="s">
        <v>33</v>
      </c>
      <c r="F189" s="238" t="s">
        <v>636</v>
      </c>
      <c r="G189" s="236"/>
      <c r="H189" s="239">
        <v>368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137</v>
      </c>
      <c r="AU189" s="245" t="s">
        <v>88</v>
      </c>
      <c r="AV189" s="14" t="s">
        <v>88</v>
      </c>
      <c r="AW189" s="14" t="s">
        <v>40</v>
      </c>
      <c r="AX189" s="14" t="s">
        <v>86</v>
      </c>
      <c r="AY189" s="245" t="s">
        <v>126</v>
      </c>
    </row>
    <row r="190" s="2" customFormat="1" ht="16.5" customHeight="1">
      <c r="A190" s="40"/>
      <c r="B190" s="41"/>
      <c r="C190" s="257" t="s">
        <v>340</v>
      </c>
      <c r="D190" s="257" t="s">
        <v>242</v>
      </c>
      <c r="E190" s="258" t="s">
        <v>637</v>
      </c>
      <c r="F190" s="259" t="s">
        <v>638</v>
      </c>
      <c r="G190" s="260" t="s">
        <v>264</v>
      </c>
      <c r="H190" s="261">
        <v>9.1999999999999993</v>
      </c>
      <c r="I190" s="262"/>
      <c r="J190" s="263">
        <f>ROUND(I190*H190,2)</f>
        <v>0</v>
      </c>
      <c r="K190" s="259" t="s">
        <v>132</v>
      </c>
      <c r="L190" s="264"/>
      <c r="M190" s="265" t="s">
        <v>33</v>
      </c>
      <c r="N190" s="266" t="s">
        <v>49</v>
      </c>
      <c r="O190" s="86"/>
      <c r="P190" s="215">
        <f>O190*H190</f>
        <v>0</v>
      </c>
      <c r="Q190" s="215">
        <v>0.001</v>
      </c>
      <c r="R190" s="215">
        <f>Q190*H190</f>
        <v>0.0091999999999999998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188</v>
      </c>
      <c r="AT190" s="217" t="s">
        <v>242</v>
      </c>
      <c r="AU190" s="217" t="s">
        <v>88</v>
      </c>
      <c r="AY190" s="18" t="s">
        <v>126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86</v>
      </c>
      <c r="BK190" s="218">
        <f>ROUND(I190*H190,2)</f>
        <v>0</v>
      </c>
      <c r="BL190" s="18" t="s">
        <v>133</v>
      </c>
      <c r="BM190" s="217" t="s">
        <v>639</v>
      </c>
    </row>
    <row r="191" s="13" customFormat="1">
      <c r="A191" s="13"/>
      <c r="B191" s="224"/>
      <c r="C191" s="225"/>
      <c r="D191" s="226" t="s">
        <v>137</v>
      </c>
      <c r="E191" s="227" t="s">
        <v>33</v>
      </c>
      <c r="F191" s="228" t="s">
        <v>640</v>
      </c>
      <c r="G191" s="225"/>
      <c r="H191" s="227" t="s">
        <v>33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137</v>
      </c>
      <c r="AU191" s="234" t="s">
        <v>88</v>
      </c>
      <c r="AV191" s="13" t="s">
        <v>86</v>
      </c>
      <c r="AW191" s="13" t="s">
        <v>4</v>
      </c>
      <c r="AX191" s="13" t="s">
        <v>78</v>
      </c>
      <c r="AY191" s="234" t="s">
        <v>126</v>
      </c>
    </row>
    <row r="192" s="14" customFormat="1">
      <c r="A192" s="14"/>
      <c r="B192" s="235"/>
      <c r="C192" s="236"/>
      <c r="D192" s="226" t="s">
        <v>137</v>
      </c>
      <c r="E192" s="237" t="s">
        <v>33</v>
      </c>
      <c r="F192" s="238" t="s">
        <v>641</v>
      </c>
      <c r="G192" s="236"/>
      <c r="H192" s="239">
        <v>35.424999999999997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137</v>
      </c>
      <c r="AU192" s="245" t="s">
        <v>88</v>
      </c>
      <c r="AV192" s="14" t="s">
        <v>88</v>
      </c>
      <c r="AW192" s="14" t="s">
        <v>40</v>
      </c>
      <c r="AX192" s="14" t="s">
        <v>78</v>
      </c>
      <c r="AY192" s="245" t="s">
        <v>126</v>
      </c>
    </row>
    <row r="193" s="13" customFormat="1">
      <c r="A193" s="13"/>
      <c r="B193" s="224"/>
      <c r="C193" s="225"/>
      <c r="D193" s="226" t="s">
        <v>137</v>
      </c>
      <c r="E193" s="227" t="s">
        <v>33</v>
      </c>
      <c r="F193" s="228" t="s">
        <v>642</v>
      </c>
      <c r="G193" s="225"/>
      <c r="H193" s="227" t="s">
        <v>33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137</v>
      </c>
      <c r="AU193" s="234" t="s">
        <v>88</v>
      </c>
      <c r="AV193" s="13" t="s">
        <v>86</v>
      </c>
      <c r="AW193" s="13" t="s">
        <v>4</v>
      </c>
      <c r="AX193" s="13" t="s">
        <v>78</v>
      </c>
      <c r="AY193" s="234" t="s">
        <v>126</v>
      </c>
    </row>
    <row r="194" s="14" customFormat="1">
      <c r="A194" s="14"/>
      <c r="B194" s="235"/>
      <c r="C194" s="236"/>
      <c r="D194" s="226" t="s">
        <v>137</v>
      </c>
      <c r="E194" s="237" t="s">
        <v>33</v>
      </c>
      <c r="F194" s="238" t="s">
        <v>643</v>
      </c>
      <c r="G194" s="236"/>
      <c r="H194" s="239">
        <v>9.1999999999999993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137</v>
      </c>
      <c r="AU194" s="245" t="s">
        <v>88</v>
      </c>
      <c r="AV194" s="14" t="s">
        <v>88</v>
      </c>
      <c r="AW194" s="14" t="s">
        <v>40</v>
      </c>
      <c r="AX194" s="14" t="s">
        <v>86</v>
      </c>
      <c r="AY194" s="245" t="s">
        <v>126</v>
      </c>
    </row>
    <row r="195" s="2" customFormat="1" ht="16.5" customHeight="1">
      <c r="A195" s="40"/>
      <c r="B195" s="41"/>
      <c r="C195" s="206" t="s">
        <v>346</v>
      </c>
      <c r="D195" s="206" t="s">
        <v>128</v>
      </c>
      <c r="E195" s="207" t="s">
        <v>644</v>
      </c>
      <c r="F195" s="208" t="s">
        <v>645</v>
      </c>
      <c r="G195" s="209" t="s">
        <v>626</v>
      </c>
      <c r="H195" s="210">
        <v>220</v>
      </c>
      <c r="I195" s="211"/>
      <c r="J195" s="212">
        <f>ROUND(I195*H195,2)</f>
        <v>0</v>
      </c>
      <c r="K195" s="208" t="s">
        <v>33</v>
      </c>
      <c r="L195" s="46"/>
      <c r="M195" s="213" t="s">
        <v>33</v>
      </c>
      <c r="N195" s="214" t="s">
        <v>49</v>
      </c>
      <c r="O195" s="86"/>
      <c r="P195" s="215">
        <f>O195*H195</f>
        <v>0</v>
      </c>
      <c r="Q195" s="215">
        <v>2.0000000000000002E-05</v>
      </c>
      <c r="R195" s="215">
        <f>Q195*H195</f>
        <v>0.0044000000000000003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133</v>
      </c>
      <c r="AT195" s="217" t="s">
        <v>128</v>
      </c>
      <c r="AU195" s="217" t="s">
        <v>88</v>
      </c>
      <c r="AY195" s="18" t="s">
        <v>126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86</v>
      </c>
      <c r="BK195" s="218">
        <f>ROUND(I195*H195,2)</f>
        <v>0</v>
      </c>
      <c r="BL195" s="18" t="s">
        <v>133</v>
      </c>
      <c r="BM195" s="217" t="s">
        <v>646</v>
      </c>
    </row>
    <row r="196" s="13" customFormat="1">
      <c r="A196" s="13"/>
      <c r="B196" s="224"/>
      <c r="C196" s="225"/>
      <c r="D196" s="226" t="s">
        <v>137</v>
      </c>
      <c r="E196" s="227" t="s">
        <v>33</v>
      </c>
      <c r="F196" s="228" t="s">
        <v>647</v>
      </c>
      <c r="G196" s="225"/>
      <c r="H196" s="227" t="s">
        <v>33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137</v>
      </c>
      <c r="AU196" s="234" t="s">
        <v>88</v>
      </c>
      <c r="AV196" s="13" t="s">
        <v>86</v>
      </c>
      <c r="AW196" s="13" t="s">
        <v>40</v>
      </c>
      <c r="AX196" s="13" t="s">
        <v>78</v>
      </c>
      <c r="AY196" s="234" t="s">
        <v>126</v>
      </c>
    </row>
    <row r="197" s="14" customFormat="1">
      <c r="A197" s="14"/>
      <c r="B197" s="235"/>
      <c r="C197" s="236"/>
      <c r="D197" s="226" t="s">
        <v>137</v>
      </c>
      <c r="E197" s="237" t="s">
        <v>33</v>
      </c>
      <c r="F197" s="238" t="s">
        <v>610</v>
      </c>
      <c r="G197" s="236"/>
      <c r="H197" s="239">
        <v>220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137</v>
      </c>
      <c r="AU197" s="245" t="s">
        <v>88</v>
      </c>
      <c r="AV197" s="14" t="s">
        <v>88</v>
      </c>
      <c r="AW197" s="14" t="s">
        <v>40</v>
      </c>
      <c r="AX197" s="14" t="s">
        <v>86</v>
      </c>
      <c r="AY197" s="245" t="s">
        <v>126</v>
      </c>
    </row>
    <row r="198" s="2" customFormat="1" ht="16.5" customHeight="1">
      <c r="A198" s="40"/>
      <c r="B198" s="41"/>
      <c r="C198" s="206" t="s">
        <v>356</v>
      </c>
      <c r="D198" s="206" t="s">
        <v>128</v>
      </c>
      <c r="E198" s="207" t="s">
        <v>648</v>
      </c>
      <c r="F198" s="208" t="s">
        <v>649</v>
      </c>
      <c r="G198" s="209" t="s">
        <v>131</v>
      </c>
      <c r="H198" s="210">
        <v>368</v>
      </c>
      <c r="I198" s="211"/>
      <c r="J198" s="212">
        <f>ROUND(I198*H198,2)</f>
        <v>0</v>
      </c>
      <c r="K198" s="208" t="s">
        <v>132</v>
      </c>
      <c r="L198" s="46"/>
      <c r="M198" s="213" t="s">
        <v>33</v>
      </c>
      <c r="N198" s="214" t="s">
        <v>49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133</v>
      </c>
      <c r="AT198" s="217" t="s">
        <v>128</v>
      </c>
      <c r="AU198" s="217" t="s">
        <v>88</v>
      </c>
      <c r="AY198" s="18" t="s">
        <v>126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86</v>
      </c>
      <c r="BK198" s="218">
        <f>ROUND(I198*H198,2)</f>
        <v>0</v>
      </c>
      <c r="BL198" s="18" t="s">
        <v>133</v>
      </c>
      <c r="BM198" s="217" t="s">
        <v>650</v>
      </c>
    </row>
    <row r="199" s="2" customFormat="1">
      <c r="A199" s="40"/>
      <c r="B199" s="41"/>
      <c r="C199" s="42"/>
      <c r="D199" s="219" t="s">
        <v>135</v>
      </c>
      <c r="E199" s="42"/>
      <c r="F199" s="220" t="s">
        <v>651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135</v>
      </c>
      <c r="AU199" s="18" t="s">
        <v>88</v>
      </c>
    </row>
    <row r="200" s="13" customFormat="1">
      <c r="A200" s="13"/>
      <c r="B200" s="224"/>
      <c r="C200" s="225"/>
      <c r="D200" s="226" t="s">
        <v>137</v>
      </c>
      <c r="E200" s="227" t="s">
        <v>33</v>
      </c>
      <c r="F200" s="228" t="s">
        <v>652</v>
      </c>
      <c r="G200" s="225"/>
      <c r="H200" s="227" t="s">
        <v>33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137</v>
      </c>
      <c r="AU200" s="234" t="s">
        <v>88</v>
      </c>
      <c r="AV200" s="13" t="s">
        <v>86</v>
      </c>
      <c r="AW200" s="13" t="s">
        <v>40</v>
      </c>
      <c r="AX200" s="13" t="s">
        <v>78</v>
      </c>
      <c r="AY200" s="234" t="s">
        <v>126</v>
      </c>
    </row>
    <row r="201" s="14" customFormat="1">
      <c r="A201" s="14"/>
      <c r="B201" s="235"/>
      <c r="C201" s="236"/>
      <c r="D201" s="226" t="s">
        <v>137</v>
      </c>
      <c r="E201" s="237" t="s">
        <v>33</v>
      </c>
      <c r="F201" s="238" t="s">
        <v>653</v>
      </c>
      <c r="G201" s="236"/>
      <c r="H201" s="239">
        <v>368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137</v>
      </c>
      <c r="AU201" s="245" t="s">
        <v>88</v>
      </c>
      <c r="AV201" s="14" t="s">
        <v>88</v>
      </c>
      <c r="AW201" s="14" t="s">
        <v>40</v>
      </c>
      <c r="AX201" s="14" t="s">
        <v>86</v>
      </c>
      <c r="AY201" s="245" t="s">
        <v>126</v>
      </c>
    </row>
    <row r="202" s="2" customFormat="1" ht="16.5" customHeight="1">
      <c r="A202" s="40"/>
      <c r="B202" s="41"/>
      <c r="C202" s="257" t="s">
        <v>366</v>
      </c>
      <c r="D202" s="257" t="s">
        <v>242</v>
      </c>
      <c r="E202" s="258" t="s">
        <v>654</v>
      </c>
      <c r="F202" s="259" t="s">
        <v>655</v>
      </c>
      <c r="G202" s="260" t="s">
        <v>157</v>
      </c>
      <c r="H202" s="261">
        <v>36.799999999999997</v>
      </c>
      <c r="I202" s="262"/>
      <c r="J202" s="263">
        <f>ROUND(I202*H202,2)</f>
        <v>0</v>
      </c>
      <c r="K202" s="259" t="s">
        <v>132</v>
      </c>
      <c r="L202" s="264"/>
      <c r="M202" s="265" t="s">
        <v>33</v>
      </c>
      <c r="N202" s="266" t="s">
        <v>49</v>
      </c>
      <c r="O202" s="86"/>
      <c r="P202" s="215">
        <f>O202*H202</f>
        <v>0</v>
      </c>
      <c r="Q202" s="215">
        <v>0.20000000000000001</v>
      </c>
      <c r="R202" s="215">
        <f>Q202*H202</f>
        <v>7.3599999999999994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188</v>
      </c>
      <c r="AT202" s="217" t="s">
        <v>242</v>
      </c>
      <c r="AU202" s="217" t="s">
        <v>88</v>
      </c>
      <c r="AY202" s="18" t="s">
        <v>126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86</v>
      </c>
      <c r="BK202" s="218">
        <f>ROUND(I202*H202,2)</f>
        <v>0</v>
      </c>
      <c r="BL202" s="18" t="s">
        <v>133</v>
      </c>
      <c r="BM202" s="217" t="s">
        <v>656</v>
      </c>
    </row>
    <row r="203" s="13" customFormat="1">
      <c r="A203" s="13"/>
      <c r="B203" s="224"/>
      <c r="C203" s="225"/>
      <c r="D203" s="226" t="s">
        <v>137</v>
      </c>
      <c r="E203" s="227" t="s">
        <v>33</v>
      </c>
      <c r="F203" s="228" t="s">
        <v>657</v>
      </c>
      <c r="G203" s="225"/>
      <c r="H203" s="227" t="s">
        <v>33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137</v>
      </c>
      <c r="AU203" s="234" t="s">
        <v>88</v>
      </c>
      <c r="AV203" s="13" t="s">
        <v>86</v>
      </c>
      <c r="AW203" s="13" t="s">
        <v>40</v>
      </c>
      <c r="AX203" s="13" t="s">
        <v>78</v>
      </c>
      <c r="AY203" s="234" t="s">
        <v>126</v>
      </c>
    </row>
    <row r="204" s="14" customFormat="1">
      <c r="A204" s="14"/>
      <c r="B204" s="235"/>
      <c r="C204" s="236"/>
      <c r="D204" s="226" t="s">
        <v>137</v>
      </c>
      <c r="E204" s="237" t="s">
        <v>33</v>
      </c>
      <c r="F204" s="238" t="s">
        <v>658</v>
      </c>
      <c r="G204" s="236"/>
      <c r="H204" s="239">
        <v>36.799999999999997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137</v>
      </c>
      <c r="AU204" s="245" t="s">
        <v>88</v>
      </c>
      <c r="AV204" s="14" t="s">
        <v>88</v>
      </c>
      <c r="AW204" s="14" t="s">
        <v>40</v>
      </c>
      <c r="AX204" s="14" t="s">
        <v>86</v>
      </c>
      <c r="AY204" s="245" t="s">
        <v>126</v>
      </c>
    </row>
    <row r="205" s="2" customFormat="1" ht="16.5" customHeight="1">
      <c r="A205" s="40"/>
      <c r="B205" s="41"/>
      <c r="C205" s="206" t="s">
        <v>371</v>
      </c>
      <c r="D205" s="206" t="s">
        <v>128</v>
      </c>
      <c r="E205" s="207" t="s">
        <v>659</v>
      </c>
      <c r="F205" s="208" t="s">
        <v>660</v>
      </c>
      <c r="G205" s="209" t="s">
        <v>201</v>
      </c>
      <c r="H205" s="210">
        <v>0.037999999999999999</v>
      </c>
      <c r="I205" s="211"/>
      <c r="J205" s="212">
        <f>ROUND(I205*H205,2)</f>
        <v>0</v>
      </c>
      <c r="K205" s="208" t="s">
        <v>132</v>
      </c>
      <c r="L205" s="46"/>
      <c r="M205" s="213" t="s">
        <v>33</v>
      </c>
      <c r="N205" s="214" t="s">
        <v>49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133</v>
      </c>
      <c r="AT205" s="217" t="s">
        <v>128</v>
      </c>
      <c r="AU205" s="217" t="s">
        <v>88</v>
      </c>
      <c r="AY205" s="18" t="s">
        <v>126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86</v>
      </c>
      <c r="BK205" s="218">
        <f>ROUND(I205*H205,2)</f>
        <v>0</v>
      </c>
      <c r="BL205" s="18" t="s">
        <v>133</v>
      </c>
      <c r="BM205" s="217" t="s">
        <v>661</v>
      </c>
    </row>
    <row r="206" s="2" customFormat="1">
      <c r="A206" s="40"/>
      <c r="B206" s="41"/>
      <c r="C206" s="42"/>
      <c r="D206" s="219" t="s">
        <v>135</v>
      </c>
      <c r="E206" s="42"/>
      <c r="F206" s="220" t="s">
        <v>662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135</v>
      </c>
      <c r="AU206" s="18" t="s">
        <v>88</v>
      </c>
    </row>
    <row r="207" s="13" customFormat="1">
      <c r="A207" s="13"/>
      <c r="B207" s="224"/>
      <c r="C207" s="225"/>
      <c r="D207" s="226" t="s">
        <v>137</v>
      </c>
      <c r="E207" s="227" t="s">
        <v>33</v>
      </c>
      <c r="F207" s="228" t="s">
        <v>640</v>
      </c>
      <c r="G207" s="225"/>
      <c r="H207" s="227" t="s">
        <v>33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137</v>
      </c>
      <c r="AU207" s="234" t="s">
        <v>88</v>
      </c>
      <c r="AV207" s="13" t="s">
        <v>86</v>
      </c>
      <c r="AW207" s="13" t="s">
        <v>40</v>
      </c>
      <c r="AX207" s="13" t="s">
        <v>78</v>
      </c>
      <c r="AY207" s="234" t="s">
        <v>126</v>
      </c>
    </row>
    <row r="208" s="14" customFormat="1">
      <c r="A208" s="14"/>
      <c r="B208" s="235"/>
      <c r="C208" s="236"/>
      <c r="D208" s="226" t="s">
        <v>137</v>
      </c>
      <c r="E208" s="237" t="s">
        <v>33</v>
      </c>
      <c r="F208" s="238" t="s">
        <v>663</v>
      </c>
      <c r="G208" s="236"/>
      <c r="H208" s="239">
        <v>0.037999999999999999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137</v>
      </c>
      <c r="AU208" s="245" t="s">
        <v>88</v>
      </c>
      <c r="AV208" s="14" t="s">
        <v>88</v>
      </c>
      <c r="AW208" s="14" t="s">
        <v>40</v>
      </c>
      <c r="AX208" s="14" t="s">
        <v>86</v>
      </c>
      <c r="AY208" s="245" t="s">
        <v>126</v>
      </c>
    </row>
    <row r="209" s="2" customFormat="1" ht="16.5" customHeight="1">
      <c r="A209" s="40"/>
      <c r="B209" s="41"/>
      <c r="C209" s="206" t="s">
        <v>378</v>
      </c>
      <c r="D209" s="206" t="s">
        <v>128</v>
      </c>
      <c r="E209" s="207" t="s">
        <v>664</v>
      </c>
      <c r="F209" s="208" t="s">
        <v>665</v>
      </c>
      <c r="G209" s="209" t="s">
        <v>131</v>
      </c>
      <c r="H209" s="210">
        <v>1500</v>
      </c>
      <c r="I209" s="211"/>
      <c r="J209" s="212">
        <f>ROUND(I209*H209,2)</f>
        <v>0</v>
      </c>
      <c r="K209" s="208" t="s">
        <v>132</v>
      </c>
      <c r="L209" s="46"/>
      <c r="M209" s="213" t="s">
        <v>33</v>
      </c>
      <c r="N209" s="214" t="s">
        <v>49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133</v>
      </c>
      <c r="AT209" s="217" t="s">
        <v>128</v>
      </c>
      <c r="AU209" s="217" t="s">
        <v>88</v>
      </c>
      <c r="AY209" s="18" t="s">
        <v>126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86</v>
      </c>
      <c r="BK209" s="218">
        <f>ROUND(I209*H209,2)</f>
        <v>0</v>
      </c>
      <c r="BL209" s="18" t="s">
        <v>133</v>
      </c>
      <c r="BM209" s="217" t="s">
        <v>666</v>
      </c>
    </row>
    <row r="210" s="2" customFormat="1">
      <c r="A210" s="40"/>
      <c r="B210" s="41"/>
      <c r="C210" s="42"/>
      <c r="D210" s="219" t="s">
        <v>135</v>
      </c>
      <c r="E210" s="42"/>
      <c r="F210" s="220" t="s">
        <v>667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135</v>
      </c>
      <c r="AU210" s="18" t="s">
        <v>88</v>
      </c>
    </row>
    <row r="211" s="2" customFormat="1">
      <c r="A211" s="40"/>
      <c r="B211" s="41"/>
      <c r="C211" s="42"/>
      <c r="D211" s="226" t="s">
        <v>285</v>
      </c>
      <c r="E211" s="42"/>
      <c r="F211" s="267" t="s">
        <v>668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285</v>
      </c>
      <c r="AU211" s="18" t="s">
        <v>88</v>
      </c>
    </row>
    <row r="212" s="13" customFormat="1">
      <c r="A212" s="13"/>
      <c r="B212" s="224"/>
      <c r="C212" s="225"/>
      <c r="D212" s="226" t="s">
        <v>137</v>
      </c>
      <c r="E212" s="227" t="s">
        <v>33</v>
      </c>
      <c r="F212" s="228" t="s">
        <v>669</v>
      </c>
      <c r="G212" s="225"/>
      <c r="H212" s="227" t="s">
        <v>33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137</v>
      </c>
      <c r="AU212" s="234" t="s">
        <v>88</v>
      </c>
      <c r="AV212" s="13" t="s">
        <v>86</v>
      </c>
      <c r="AW212" s="13" t="s">
        <v>40</v>
      </c>
      <c r="AX212" s="13" t="s">
        <v>78</v>
      </c>
      <c r="AY212" s="234" t="s">
        <v>126</v>
      </c>
    </row>
    <row r="213" s="14" customFormat="1">
      <c r="A213" s="14"/>
      <c r="B213" s="235"/>
      <c r="C213" s="236"/>
      <c r="D213" s="226" t="s">
        <v>137</v>
      </c>
      <c r="E213" s="237" t="s">
        <v>33</v>
      </c>
      <c r="F213" s="238" t="s">
        <v>512</v>
      </c>
      <c r="G213" s="236"/>
      <c r="H213" s="239">
        <v>1500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137</v>
      </c>
      <c r="AU213" s="245" t="s">
        <v>88</v>
      </c>
      <c r="AV213" s="14" t="s">
        <v>88</v>
      </c>
      <c r="AW213" s="14" t="s">
        <v>40</v>
      </c>
      <c r="AX213" s="14" t="s">
        <v>86</v>
      </c>
      <c r="AY213" s="245" t="s">
        <v>126</v>
      </c>
    </row>
    <row r="214" s="2" customFormat="1" ht="16.5" customHeight="1">
      <c r="A214" s="40"/>
      <c r="B214" s="41"/>
      <c r="C214" s="206" t="s">
        <v>384</v>
      </c>
      <c r="D214" s="206" t="s">
        <v>128</v>
      </c>
      <c r="E214" s="207" t="s">
        <v>670</v>
      </c>
      <c r="F214" s="208" t="s">
        <v>671</v>
      </c>
      <c r="G214" s="209" t="s">
        <v>157</v>
      </c>
      <c r="H214" s="210">
        <v>59</v>
      </c>
      <c r="I214" s="211"/>
      <c r="J214" s="212">
        <f>ROUND(I214*H214,2)</f>
        <v>0</v>
      </c>
      <c r="K214" s="208" t="s">
        <v>132</v>
      </c>
      <c r="L214" s="46"/>
      <c r="M214" s="213" t="s">
        <v>33</v>
      </c>
      <c r="N214" s="214" t="s">
        <v>49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133</v>
      </c>
      <c r="AT214" s="217" t="s">
        <v>128</v>
      </c>
      <c r="AU214" s="217" t="s">
        <v>88</v>
      </c>
      <c r="AY214" s="18" t="s">
        <v>126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86</v>
      </c>
      <c r="BK214" s="218">
        <f>ROUND(I214*H214,2)</f>
        <v>0</v>
      </c>
      <c r="BL214" s="18" t="s">
        <v>133</v>
      </c>
      <c r="BM214" s="217" t="s">
        <v>672</v>
      </c>
    </row>
    <row r="215" s="2" customFormat="1">
      <c r="A215" s="40"/>
      <c r="B215" s="41"/>
      <c r="C215" s="42"/>
      <c r="D215" s="219" t="s">
        <v>135</v>
      </c>
      <c r="E215" s="42"/>
      <c r="F215" s="220" t="s">
        <v>673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135</v>
      </c>
      <c r="AU215" s="18" t="s">
        <v>88</v>
      </c>
    </row>
    <row r="216" s="13" customFormat="1">
      <c r="A216" s="13"/>
      <c r="B216" s="224"/>
      <c r="C216" s="225"/>
      <c r="D216" s="226" t="s">
        <v>137</v>
      </c>
      <c r="E216" s="227" t="s">
        <v>33</v>
      </c>
      <c r="F216" s="228" t="s">
        <v>674</v>
      </c>
      <c r="G216" s="225"/>
      <c r="H216" s="227" t="s">
        <v>33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137</v>
      </c>
      <c r="AU216" s="234" t="s">
        <v>88</v>
      </c>
      <c r="AV216" s="13" t="s">
        <v>86</v>
      </c>
      <c r="AW216" s="13" t="s">
        <v>40</v>
      </c>
      <c r="AX216" s="13" t="s">
        <v>78</v>
      </c>
      <c r="AY216" s="234" t="s">
        <v>126</v>
      </c>
    </row>
    <row r="217" s="13" customFormat="1">
      <c r="A217" s="13"/>
      <c r="B217" s="224"/>
      <c r="C217" s="225"/>
      <c r="D217" s="226" t="s">
        <v>137</v>
      </c>
      <c r="E217" s="227" t="s">
        <v>33</v>
      </c>
      <c r="F217" s="228" t="s">
        <v>675</v>
      </c>
      <c r="G217" s="225"/>
      <c r="H217" s="227" t="s">
        <v>33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137</v>
      </c>
      <c r="AU217" s="234" t="s">
        <v>88</v>
      </c>
      <c r="AV217" s="13" t="s">
        <v>86</v>
      </c>
      <c r="AW217" s="13" t="s">
        <v>40</v>
      </c>
      <c r="AX217" s="13" t="s">
        <v>78</v>
      </c>
      <c r="AY217" s="234" t="s">
        <v>126</v>
      </c>
    </row>
    <row r="218" s="14" customFormat="1">
      <c r="A218" s="14"/>
      <c r="B218" s="235"/>
      <c r="C218" s="236"/>
      <c r="D218" s="226" t="s">
        <v>137</v>
      </c>
      <c r="E218" s="237" t="s">
        <v>33</v>
      </c>
      <c r="F218" s="238" t="s">
        <v>676</v>
      </c>
      <c r="G218" s="236"/>
      <c r="H218" s="239">
        <v>37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137</v>
      </c>
      <c r="AU218" s="245" t="s">
        <v>88</v>
      </c>
      <c r="AV218" s="14" t="s">
        <v>88</v>
      </c>
      <c r="AW218" s="14" t="s">
        <v>40</v>
      </c>
      <c r="AX218" s="14" t="s">
        <v>78</v>
      </c>
      <c r="AY218" s="245" t="s">
        <v>126</v>
      </c>
    </row>
    <row r="219" s="13" customFormat="1">
      <c r="A219" s="13"/>
      <c r="B219" s="224"/>
      <c r="C219" s="225"/>
      <c r="D219" s="226" t="s">
        <v>137</v>
      </c>
      <c r="E219" s="227" t="s">
        <v>33</v>
      </c>
      <c r="F219" s="228" t="s">
        <v>677</v>
      </c>
      <c r="G219" s="225"/>
      <c r="H219" s="227" t="s">
        <v>33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137</v>
      </c>
      <c r="AU219" s="234" t="s">
        <v>88</v>
      </c>
      <c r="AV219" s="13" t="s">
        <v>86</v>
      </c>
      <c r="AW219" s="13" t="s">
        <v>40</v>
      </c>
      <c r="AX219" s="13" t="s">
        <v>78</v>
      </c>
      <c r="AY219" s="234" t="s">
        <v>126</v>
      </c>
    </row>
    <row r="220" s="14" customFormat="1">
      <c r="A220" s="14"/>
      <c r="B220" s="235"/>
      <c r="C220" s="236"/>
      <c r="D220" s="226" t="s">
        <v>137</v>
      </c>
      <c r="E220" s="237" t="s">
        <v>33</v>
      </c>
      <c r="F220" s="238" t="s">
        <v>678</v>
      </c>
      <c r="G220" s="236"/>
      <c r="H220" s="239">
        <v>22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137</v>
      </c>
      <c r="AU220" s="245" t="s">
        <v>88</v>
      </c>
      <c r="AV220" s="14" t="s">
        <v>88</v>
      </c>
      <c r="AW220" s="14" t="s">
        <v>40</v>
      </c>
      <c r="AX220" s="14" t="s">
        <v>78</v>
      </c>
      <c r="AY220" s="245" t="s">
        <v>126</v>
      </c>
    </row>
    <row r="221" s="15" customFormat="1">
      <c r="A221" s="15"/>
      <c r="B221" s="246"/>
      <c r="C221" s="247"/>
      <c r="D221" s="226" t="s">
        <v>137</v>
      </c>
      <c r="E221" s="248" t="s">
        <v>33</v>
      </c>
      <c r="F221" s="249" t="s">
        <v>149</v>
      </c>
      <c r="G221" s="247"/>
      <c r="H221" s="250">
        <v>59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137</v>
      </c>
      <c r="AU221" s="256" t="s">
        <v>88</v>
      </c>
      <c r="AV221" s="15" t="s">
        <v>133</v>
      </c>
      <c r="AW221" s="15" t="s">
        <v>40</v>
      </c>
      <c r="AX221" s="15" t="s">
        <v>86</v>
      </c>
      <c r="AY221" s="256" t="s">
        <v>126</v>
      </c>
    </row>
    <row r="222" s="2" customFormat="1" ht="16.5" customHeight="1">
      <c r="A222" s="40"/>
      <c r="B222" s="41"/>
      <c r="C222" s="257" t="s">
        <v>391</v>
      </c>
      <c r="D222" s="257" t="s">
        <v>242</v>
      </c>
      <c r="E222" s="258" t="s">
        <v>679</v>
      </c>
      <c r="F222" s="259" t="s">
        <v>680</v>
      </c>
      <c r="G222" s="260" t="s">
        <v>157</v>
      </c>
      <c r="H222" s="261">
        <v>59</v>
      </c>
      <c r="I222" s="262"/>
      <c r="J222" s="263">
        <f>ROUND(I222*H222,2)</f>
        <v>0</v>
      </c>
      <c r="K222" s="259" t="s">
        <v>132</v>
      </c>
      <c r="L222" s="264"/>
      <c r="M222" s="265" t="s">
        <v>33</v>
      </c>
      <c r="N222" s="266" t="s">
        <v>49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188</v>
      </c>
      <c r="AT222" s="217" t="s">
        <v>242</v>
      </c>
      <c r="AU222" s="217" t="s">
        <v>88</v>
      </c>
      <c r="AY222" s="18" t="s">
        <v>126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86</v>
      </c>
      <c r="BK222" s="218">
        <f>ROUND(I222*H222,2)</f>
        <v>0</v>
      </c>
      <c r="BL222" s="18" t="s">
        <v>133</v>
      </c>
      <c r="BM222" s="217" t="s">
        <v>681</v>
      </c>
    </row>
    <row r="223" s="13" customFormat="1">
      <c r="A223" s="13"/>
      <c r="B223" s="224"/>
      <c r="C223" s="225"/>
      <c r="D223" s="226" t="s">
        <v>137</v>
      </c>
      <c r="E223" s="227" t="s">
        <v>33</v>
      </c>
      <c r="F223" s="228" t="s">
        <v>674</v>
      </c>
      <c r="G223" s="225"/>
      <c r="H223" s="227" t="s">
        <v>33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137</v>
      </c>
      <c r="AU223" s="234" t="s">
        <v>88</v>
      </c>
      <c r="AV223" s="13" t="s">
        <v>86</v>
      </c>
      <c r="AW223" s="13" t="s">
        <v>40</v>
      </c>
      <c r="AX223" s="13" t="s">
        <v>78</v>
      </c>
      <c r="AY223" s="234" t="s">
        <v>126</v>
      </c>
    </row>
    <row r="224" s="13" customFormat="1">
      <c r="A224" s="13"/>
      <c r="B224" s="224"/>
      <c r="C224" s="225"/>
      <c r="D224" s="226" t="s">
        <v>137</v>
      </c>
      <c r="E224" s="227" t="s">
        <v>33</v>
      </c>
      <c r="F224" s="228" t="s">
        <v>675</v>
      </c>
      <c r="G224" s="225"/>
      <c r="H224" s="227" t="s">
        <v>33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137</v>
      </c>
      <c r="AU224" s="234" t="s">
        <v>88</v>
      </c>
      <c r="AV224" s="13" t="s">
        <v>86</v>
      </c>
      <c r="AW224" s="13" t="s">
        <v>40</v>
      </c>
      <c r="AX224" s="13" t="s">
        <v>78</v>
      </c>
      <c r="AY224" s="234" t="s">
        <v>126</v>
      </c>
    </row>
    <row r="225" s="14" customFormat="1">
      <c r="A225" s="14"/>
      <c r="B225" s="235"/>
      <c r="C225" s="236"/>
      <c r="D225" s="226" t="s">
        <v>137</v>
      </c>
      <c r="E225" s="237" t="s">
        <v>33</v>
      </c>
      <c r="F225" s="238" t="s">
        <v>676</v>
      </c>
      <c r="G225" s="236"/>
      <c r="H225" s="239">
        <v>37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137</v>
      </c>
      <c r="AU225" s="245" t="s">
        <v>88</v>
      </c>
      <c r="AV225" s="14" t="s">
        <v>88</v>
      </c>
      <c r="AW225" s="14" t="s">
        <v>40</v>
      </c>
      <c r="AX225" s="14" t="s">
        <v>78</v>
      </c>
      <c r="AY225" s="245" t="s">
        <v>126</v>
      </c>
    </row>
    <row r="226" s="13" customFormat="1">
      <c r="A226" s="13"/>
      <c r="B226" s="224"/>
      <c r="C226" s="225"/>
      <c r="D226" s="226" t="s">
        <v>137</v>
      </c>
      <c r="E226" s="227" t="s">
        <v>33</v>
      </c>
      <c r="F226" s="228" t="s">
        <v>677</v>
      </c>
      <c r="G226" s="225"/>
      <c r="H226" s="227" t="s">
        <v>33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137</v>
      </c>
      <c r="AU226" s="234" t="s">
        <v>88</v>
      </c>
      <c r="AV226" s="13" t="s">
        <v>86</v>
      </c>
      <c r="AW226" s="13" t="s">
        <v>40</v>
      </c>
      <c r="AX226" s="13" t="s">
        <v>78</v>
      </c>
      <c r="AY226" s="234" t="s">
        <v>126</v>
      </c>
    </row>
    <row r="227" s="14" customFormat="1">
      <c r="A227" s="14"/>
      <c r="B227" s="235"/>
      <c r="C227" s="236"/>
      <c r="D227" s="226" t="s">
        <v>137</v>
      </c>
      <c r="E227" s="237" t="s">
        <v>33</v>
      </c>
      <c r="F227" s="238" t="s">
        <v>678</v>
      </c>
      <c r="G227" s="236"/>
      <c r="H227" s="239">
        <v>22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137</v>
      </c>
      <c r="AU227" s="245" t="s">
        <v>88</v>
      </c>
      <c r="AV227" s="14" t="s">
        <v>88</v>
      </c>
      <c r="AW227" s="14" t="s">
        <v>40</v>
      </c>
      <c r="AX227" s="14" t="s">
        <v>78</v>
      </c>
      <c r="AY227" s="245" t="s">
        <v>126</v>
      </c>
    </row>
    <row r="228" s="15" customFormat="1">
      <c r="A228" s="15"/>
      <c r="B228" s="246"/>
      <c r="C228" s="247"/>
      <c r="D228" s="226" t="s">
        <v>137</v>
      </c>
      <c r="E228" s="248" t="s">
        <v>33</v>
      </c>
      <c r="F228" s="249" t="s">
        <v>149</v>
      </c>
      <c r="G228" s="247"/>
      <c r="H228" s="250">
        <v>59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6" t="s">
        <v>137</v>
      </c>
      <c r="AU228" s="256" t="s">
        <v>88</v>
      </c>
      <c r="AV228" s="15" t="s">
        <v>133</v>
      </c>
      <c r="AW228" s="15" t="s">
        <v>40</v>
      </c>
      <c r="AX228" s="15" t="s">
        <v>86</v>
      </c>
      <c r="AY228" s="256" t="s">
        <v>126</v>
      </c>
    </row>
    <row r="229" s="2" customFormat="1" ht="16.5" customHeight="1">
      <c r="A229" s="40"/>
      <c r="B229" s="41"/>
      <c r="C229" s="206" t="s">
        <v>148</v>
      </c>
      <c r="D229" s="206" t="s">
        <v>128</v>
      </c>
      <c r="E229" s="207" t="s">
        <v>682</v>
      </c>
      <c r="F229" s="208" t="s">
        <v>683</v>
      </c>
      <c r="G229" s="209" t="s">
        <v>157</v>
      </c>
      <c r="H229" s="210">
        <v>59</v>
      </c>
      <c r="I229" s="211"/>
      <c r="J229" s="212">
        <f>ROUND(I229*H229,2)</f>
        <v>0</v>
      </c>
      <c r="K229" s="208" t="s">
        <v>132</v>
      </c>
      <c r="L229" s="46"/>
      <c r="M229" s="213" t="s">
        <v>33</v>
      </c>
      <c r="N229" s="214" t="s">
        <v>49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133</v>
      </c>
      <c r="AT229" s="217" t="s">
        <v>128</v>
      </c>
      <c r="AU229" s="217" t="s">
        <v>88</v>
      </c>
      <c r="AY229" s="18" t="s">
        <v>126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86</v>
      </c>
      <c r="BK229" s="218">
        <f>ROUND(I229*H229,2)</f>
        <v>0</v>
      </c>
      <c r="BL229" s="18" t="s">
        <v>133</v>
      </c>
      <c r="BM229" s="217" t="s">
        <v>684</v>
      </c>
    </row>
    <row r="230" s="2" customFormat="1">
      <c r="A230" s="40"/>
      <c r="B230" s="41"/>
      <c r="C230" s="42"/>
      <c r="D230" s="219" t="s">
        <v>135</v>
      </c>
      <c r="E230" s="42"/>
      <c r="F230" s="220" t="s">
        <v>685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135</v>
      </c>
      <c r="AU230" s="18" t="s">
        <v>88</v>
      </c>
    </row>
    <row r="231" s="13" customFormat="1">
      <c r="A231" s="13"/>
      <c r="B231" s="224"/>
      <c r="C231" s="225"/>
      <c r="D231" s="226" t="s">
        <v>137</v>
      </c>
      <c r="E231" s="227" t="s">
        <v>33</v>
      </c>
      <c r="F231" s="228" t="s">
        <v>674</v>
      </c>
      <c r="G231" s="225"/>
      <c r="H231" s="227" t="s">
        <v>33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137</v>
      </c>
      <c r="AU231" s="234" t="s">
        <v>88</v>
      </c>
      <c r="AV231" s="13" t="s">
        <v>86</v>
      </c>
      <c r="AW231" s="13" t="s">
        <v>40</v>
      </c>
      <c r="AX231" s="13" t="s">
        <v>78</v>
      </c>
      <c r="AY231" s="234" t="s">
        <v>126</v>
      </c>
    </row>
    <row r="232" s="13" customFormat="1">
      <c r="A232" s="13"/>
      <c r="B232" s="224"/>
      <c r="C232" s="225"/>
      <c r="D232" s="226" t="s">
        <v>137</v>
      </c>
      <c r="E232" s="227" t="s">
        <v>33</v>
      </c>
      <c r="F232" s="228" t="s">
        <v>675</v>
      </c>
      <c r="G232" s="225"/>
      <c r="H232" s="227" t="s">
        <v>33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137</v>
      </c>
      <c r="AU232" s="234" t="s">
        <v>88</v>
      </c>
      <c r="AV232" s="13" t="s">
        <v>86</v>
      </c>
      <c r="AW232" s="13" t="s">
        <v>40</v>
      </c>
      <c r="AX232" s="13" t="s">
        <v>78</v>
      </c>
      <c r="AY232" s="234" t="s">
        <v>126</v>
      </c>
    </row>
    <row r="233" s="14" customFormat="1">
      <c r="A233" s="14"/>
      <c r="B233" s="235"/>
      <c r="C233" s="236"/>
      <c r="D233" s="226" t="s">
        <v>137</v>
      </c>
      <c r="E233" s="237" t="s">
        <v>33</v>
      </c>
      <c r="F233" s="238" t="s">
        <v>676</v>
      </c>
      <c r="G233" s="236"/>
      <c r="H233" s="239">
        <v>37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137</v>
      </c>
      <c r="AU233" s="245" t="s">
        <v>88</v>
      </c>
      <c r="AV233" s="14" t="s">
        <v>88</v>
      </c>
      <c r="AW233" s="14" t="s">
        <v>40</v>
      </c>
      <c r="AX233" s="14" t="s">
        <v>78</v>
      </c>
      <c r="AY233" s="245" t="s">
        <v>126</v>
      </c>
    </row>
    <row r="234" s="13" customFormat="1">
      <c r="A234" s="13"/>
      <c r="B234" s="224"/>
      <c r="C234" s="225"/>
      <c r="D234" s="226" t="s">
        <v>137</v>
      </c>
      <c r="E234" s="227" t="s">
        <v>33</v>
      </c>
      <c r="F234" s="228" t="s">
        <v>677</v>
      </c>
      <c r="G234" s="225"/>
      <c r="H234" s="227" t="s">
        <v>33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137</v>
      </c>
      <c r="AU234" s="234" t="s">
        <v>88</v>
      </c>
      <c r="AV234" s="13" t="s">
        <v>86</v>
      </c>
      <c r="AW234" s="13" t="s">
        <v>40</v>
      </c>
      <c r="AX234" s="13" t="s">
        <v>78</v>
      </c>
      <c r="AY234" s="234" t="s">
        <v>126</v>
      </c>
    </row>
    <row r="235" s="14" customFormat="1">
      <c r="A235" s="14"/>
      <c r="B235" s="235"/>
      <c r="C235" s="236"/>
      <c r="D235" s="226" t="s">
        <v>137</v>
      </c>
      <c r="E235" s="237" t="s">
        <v>33</v>
      </c>
      <c r="F235" s="238" t="s">
        <v>678</v>
      </c>
      <c r="G235" s="236"/>
      <c r="H235" s="239">
        <v>22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137</v>
      </c>
      <c r="AU235" s="245" t="s">
        <v>88</v>
      </c>
      <c r="AV235" s="14" t="s">
        <v>88</v>
      </c>
      <c r="AW235" s="14" t="s">
        <v>40</v>
      </c>
      <c r="AX235" s="14" t="s">
        <v>78</v>
      </c>
      <c r="AY235" s="245" t="s">
        <v>126</v>
      </c>
    </row>
    <row r="236" s="15" customFormat="1">
      <c r="A236" s="15"/>
      <c r="B236" s="246"/>
      <c r="C236" s="247"/>
      <c r="D236" s="226" t="s">
        <v>137</v>
      </c>
      <c r="E236" s="248" t="s">
        <v>33</v>
      </c>
      <c r="F236" s="249" t="s">
        <v>149</v>
      </c>
      <c r="G236" s="247"/>
      <c r="H236" s="250">
        <v>59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137</v>
      </c>
      <c r="AU236" s="256" t="s">
        <v>88</v>
      </c>
      <c r="AV236" s="15" t="s">
        <v>133</v>
      </c>
      <c r="AW236" s="15" t="s">
        <v>40</v>
      </c>
      <c r="AX236" s="15" t="s">
        <v>86</v>
      </c>
      <c r="AY236" s="256" t="s">
        <v>126</v>
      </c>
    </row>
    <row r="237" s="2" customFormat="1" ht="16.5" customHeight="1">
      <c r="A237" s="40"/>
      <c r="B237" s="41"/>
      <c r="C237" s="206" t="s">
        <v>402</v>
      </c>
      <c r="D237" s="206" t="s">
        <v>128</v>
      </c>
      <c r="E237" s="207" t="s">
        <v>686</v>
      </c>
      <c r="F237" s="208" t="s">
        <v>687</v>
      </c>
      <c r="G237" s="209" t="s">
        <v>157</v>
      </c>
      <c r="H237" s="210">
        <v>177</v>
      </c>
      <c r="I237" s="211"/>
      <c r="J237" s="212">
        <f>ROUND(I237*H237,2)</f>
        <v>0</v>
      </c>
      <c r="K237" s="208" t="s">
        <v>132</v>
      </c>
      <c r="L237" s="46"/>
      <c r="M237" s="213" t="s">
        <v>33</v>
      </c>
      <c r="N237" s="214" t="s">
        <v>49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133</v>
      </c>
      <c r="AT237" s="217" t="s">
        <v>128</v>
      </c>
      <c r="AU237" s="217" t="s">
        <v>88</v>
      </c>
      <c r="AY237" s="18" t="s">
        <v>126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86</v>
      </c>
      <c r="BK237" s="218">
        <f>ROUND(I237*H237,2)</f>
        <v>0</v>
      </c>
      <c r="BL237" s="18" t="s">
        <v>133</v>
      </c>
      <c r="BM237" s="217" t="s">
        <v>688</v>
      </c>
    </row>
    <row r="238" s="2" customFormat="1">
      <c r="A238" s="40"/>
      <c r="B238" s="41"/>
      <c r="C238" s="42"/>
      <c r="D238" s="219" t="s">
        <v>135</v>
      </c>
      <c r="E238" s="42"/>
      <c r="F238" s="220" t="s">
        <v>689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135</v>
      </c>
      <c r="AU238" s="18" t="s">
        <v>88</v>
      </c>
    </row>
    <row r="239" s="13" customFormat="1">
      <c r="A239" s="13"/>
      <c r="B239" s="224"/>
      <c r="C239" s="225"/>
      <c r="D239" s="226" t="s">
        <v>137</v>
      </c>
      <c r="E239" s="227" t="s">
        <v>33</v>
      </c>
      <c r="F239" s="228" t="s">
        <v>690</v>
      </c>
      <c r="G239" s="225"/>
      <c r="H239" s="227" t="s">
        <v>33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137</v>
      </c>
      <c r="AU239" s="234" t="s">
        <v>88</v>
      </c>
      <c r="AV239" s="13" t="s">
        <v>86</v>
      </c>
      <c r="AW239" s="13" t="s">
        <v>40</v>
      </c>
      <c r="AX239" s="13" t="s">
        <v>78</v>
      </c>
      <c r="AY239" s="234" t="s">
        <v>126</v>
      </c>
    </row>
    <row r="240" s="13" customFormat="1">
      <c r="A240" s="13"/>
      <c r="B240" s="224"/>
      <c r="C240" s="225"/>
      <c r="D240" s="226" t="s">
        <v>137</v>
      </c>
      <c r="E240" s="227" t="s">
        <v>33</v>
      </c>
      <c r="F240" s="228" t="s">
        <v>691</v>
      </c>
      <c r="G240" s="225"/>
      <c r="H240" s="227" t="s">
        <v>33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137</v>
      </c>
      <c r="AU240" s="234" t="s">
        <v>88</v>
      </c>
      <c r="AV240" s="13" t="s">
        <v>86</v>
      </c>
      <c r="AW240" s="13" t="s">
        <v>40</v>
      </c>
      <c r="AX240" s="13" t="s">
        <v>78</v>
      </c>
      <c r="AY240" s="234" t="s">
        <v>126</v>
      </c>
    </row>
    <row r="241" s="13" customFormat="1">
      <c r="A241" s="13"/>
      <c r="B241" s="224"/>
      <c r="C241" s="225"/>
      <c r="D241" s="226" t="s">
        <v>137</v>
      </c>
      <c r="E241" s="227" t="s">
        <v>33</v>
      </c>
      <c r="F241" s="228" t="s">
        <v>675</v>
      </c>
      <c r="G241" s="225"/>
      <c r="H241" s="227" t="s">
        <v>33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137</v>
      </c>
      <c r="AU241" s="234" t="s">
        <v>88</v>
      </c>
      <c r="AV241" s="13" t="s">
        <v>86</v>
      </c>
      <c r="AW241" s="13" t="s">
        <v>40</v>
      </c>
      <c r="AX241" s="13" t="s">
        <v>78</v>
      </c>
      <c r="AY241" s="234" t="s">
        <v>126</v>
      </c>
    </row>
    <row r="242" s="14" customFormat="1">
      <c r="A242" s="14"/>
      <c r="B242" s="235"/>
      <c r="C242" s="236"/>
      <c r="D242" s="226" t="s">
        <v>137</v>
      </c>
      <c r="E242" s="237" t="s">
        <v>33</v>
      </c>
      <c r="F242" s="238" t="s">
        <v>676</v>
      </c>
      <c r="G242" s="236"/>
      <c r="H242" s="239">
        <v>37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137</v>
      </c>
      <c r="AU242" s="245" t="s">
        <v>88</v>
      </c>
      <c r="AV242" s="14" t="s">
        <v>88</v>
      </c>
      <c r="AW242" s="14" t="s">
        <v>40</v>
      </c>
      <c r="AX242" s="14" t="s">
        <v>78</v>
      </c>
      <c r="AY242" s="245" t="s">
        <v>126</v>
      </c>
    </row>
    <row r="243" s="13" customFormat="1">
      <c r="A243" s="13"/>
      <c r="B243" s="224"/>
      <c r="C243" s="225"/>
      <c r="D243" s="226" t="s">
        <v>137</v>
      </c>
      <c r="E243" s="227" t="s">
        <v>33</v>
      </c>
      <c r="F243" s="228" t="s">
        <v>677</v>
      </c>
      <c r="G243" s="225"/>
      <c r="H243" s="227" t="s">
        <v>33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137</v>
      </c>
      <c r="AU243" s="234" t="s">
        <v>88</v>
      </c>
      <c r="AV243" s="13" t="s">
        <v>86</v>
      </c>
      <c r="AW243" s="13" t="s">
        <v>40</v>
      </c>
      <c r="AX243" s="13" t="s">
        <v>78</v>
      </c>
      <c r="AY243" s="234" t="s">
        <v>126</v>
      </c>
    </row>
    <row r="244" s="14" customFormat="1">
      <c r="A244" s="14"/>
      <c r="B244" s="235"/>
      <c r="C244" s="236"/>
      <c r="D244" s="226" t="s">
        <v>137</v>
      </c>
      <c r="E244" s="237" t="s">
        <v>33</v>
      </c>
      <c r="F244" s="238" t="s">
        <v>678</v>
      </c>
      <c r="G244" s="236"/>
      <c r="H244" s="239">
        <v>22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137</v>
      </c>
      <c r="AU244" s="245" t="s">
        <v>88</v>
      </c>
      <c r="AV244" s="14" t="s">
        <v>88</v>
      </c>
      <c r="AW244" s="14" t="s">
        <v>40</v>
      </c>
      <c r="AX244" s="14" t="s">
        <v>78</v>
      </c>
      <c r="AY244" s="245" t="s">
        <v>126</v>
      </c>
    </row>
    <row r="245" s="15" customFormat="1">
      <c r="A245" s="15"/>
      <c r="B245" s="246"/>
      <c r="C245" s="247"/>
      <c r="D245" s="226" t="s">
        <v>137</v>
      </c>
      <c r="E245" s="248" t="s">
        <v>33</v>
      </c>
      <c r="F245" s="249" t="s">
        <v>149</v>
      </c>
      <c r="G245" s="247"/>
      <c r="H245" s="250">
        <v>59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6" t="s">
        <v>137</v>
      </c>
      <c r="AU245" s="256" t="s">
        <v>88</v>
      </c>
      <c r="AV245" s="15" t="s">
        <v>133</v>
      </c>
      <c r="AW245" s="15" t="s">
        <v>40</v>
      </c>
      <c r="AX245" s="15" t="s">
        <v>86</v>
      </c>
      <c r="AY245" s="256" t="s">
        <v>126</v>
      </c>
    </row>
    <row r="246" s="14" customFormat="1">
      <c r="A246" s="14"/>
      <c r="B246" s="235"/>
      <c r="C246" s="236"/>
      <c r="D246" s="226" t="s">
        <v>137</v>
      </c>
      <c r="E246" s="236"/>
      <c r="F246" s="238" t="s">
        <v>692</v>
      </c>
      <c r="G246" s="236"/>
      <c r="H246" s="239">
        <v>177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137</v>
      </c>
      <c r="AU246" s="245" t="s">
        <v>88</v>
      </c>
      <c r="AV246" s="14" t="s">
        <v>88</v>
      </c>
      <c r="AW246" s="14" t="s">
        <v>4</v>
      </c>
      <c r="AX246" s="14" t="s">
        <v>86</v>
      </c>
      <c r="AY246" s="245" t="s">
        <v>126</v>
      </c>
    </row>
    <row r="247" s="12" customFormat="1" ht="22.8" customHeight="1">
      <c r="A247" s="12"/>
      <c r="B247" s="190"/>
      <c r="C247" s="191"/>
      <c r="D247" s="192" t="s">
        <v>77</v>
      </c>
      <c r="E247" s="204" t="s">
        <v>150</v>
      </c>
      <c r="F247" s="204" t="s">
        <v>693</v>
      </c>
      <c r="G247" s="191"/>
      <c r="H247" s="191"/>
      <c r="I247" s="194"/>
      <c r="J247" s="205">
        <f>BK247</f>
        <v>0</v>
      </c>
      <c r="K247" s="191"/>
      <c r="L247" s="196"/>
      <c r="M247" s="197"/>
      <c r="N247" s="198"/>
      <c r="O247" s="198"/>
      <c r="P247" s="199">
        <f>SUM(P248:P266)</f>
        <v>0</v>
      </c>
      <c r="Q247" s="198"/>
      <c r="R247" s="199">
        <f>SUM(R248:R266)</f>
        <v>10.775300000000001</v>
      </c>
      <c r="S247" s="198"/>
      <c r="T247" s="200">
        <f>SUM(T248:T266)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1" t="s">
        <v>86</v>
      </c>
      <c r="AT247" s="202" t="s">
        <v>77</v>
      </c>
      <c r="AU247" s="202" t="s">
        <v>86</v>
      </c>
      <c r="AY247" s="201" t="s">
        <v>126</v>
      </c>
      <c r="BK247" s="203">
        <f>SUM(BK248:BK266)</f>
        <v>0</v>
      </c>
    </row>
    <row r="248" s="2" customFormat="1" ht="37.8" customHeight="1">
      <c r="A248" s="40"/>
      <c r="B248" s="41"/>
      <c r="C248" s="206" t="s">
        <v>408</v>
      </c>
      <c r="D248" s="206" t="s">
        <v>128</v>
      </c>
      <c r="E248" s="207" t="s">
        <v>694</v>
      </c>
      <c r="F248" s="208" t="s">
        <v>695</v>
      </c>
      <c r="G248" s="209" t="s">
        <v>306</v>
      </c>
      <c r="H248" s="210">
        <v>629</v>
      </c>
      <c r="I248" s="211"/>
      <c r="J248" s="212">
        <f>ROUND(I248*H248,2)</f>
        <v>0</v>
      </c>
      <c r="K248" s="208" t="s">
        <v>33</v>
      </c>
      <c r="L248" s="46"/>
      <c r="M248" s="213" t="s">
        <v>33</v>
      </c>
      <c r="N248" s="214" t="s">
        <v>49</v>
      </c>
      <c r="O248" s="86"/>
      <c r="P248" s="215">
        <f>O248*H248</f>
        <v>0</v>
      </c>
      <c r="Q248" s="215">
        <v>0.016820000000000002</v>
      </c>
      <c r="R248" s="215">
        <f>Q248*H248</f>
        <v>10.579780000000001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133</v>
      </c>
      <c r="AT248" s="217" t="s">
        <v>128</v>
      </c>
      <c r="AU248" s="217" t="s">
        <v>88</v>
      </c>
      <c r="AY248" s="18" t="s">
        <v>126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86</v>
      </c>
      <c r="BK248" s="218">
        <f>ROUND(I248*H248,2)</f>
        <v>0</v>
      </c>
      <c r="BL248" s="18" t="s">
        <v>133</v>
      </c>
      <c r="BM248" s="217" t="s">
        <v>696</v>
      </c>
    </row>
    <row r="249" s="13" customFormat="1">
      <c r="A249" s="13"/>
      <c r="B249" s="224"/>
      <c r="C249" s="225"/>
      <c r="D249" s="226" t="s">
        <v>137</v>
      </c>
      <c r="E249" s="227" t="s">
        <v>33</v>
      </c>
      <c r="F249" s="228" t="s">
        <v>697</v>
      </c>
      <c r="G249" s="225"/>
      <c r="H249" s="227" t="s">
        <v>33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137</v>
      </c>
      <c r="AU249" s="234" t="s">
        <v>88</v>
      </c>
      <c r="AV249" s="13" t="s">
        <v>86</v>
      </c>
      <c r="AW249" s="13" t="s">
        <v>40</v>
      </c>
      <c r="AX249" s="13" t="s">
        <v>78</v>
      </c>
      <c r="AY249" s="234" t="s">
        <v>126</v>
      </c>
    </row>
    <row r="250" s="13" customFormat="1">
      <c r="A250" s="13"/>
      <c r="B250" s="224"/>
      <c r="C250" s="225"/>
      <c r="D250" s="226" t="s">
        <v>137</v>
      </c>
      <c r="E250" s="227" t="s">
        <v>33</v>
      </c>
      <c r="F250" s="228" t="s">
        <v>698</v>
      </c>
      <c r="G250" s="225"/>
      <c r="H250" s="227" t="s">
        <v>33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137</v>
      </c>
      <c r="AU250" s="234" t="s">
        <v>88</v>
      </c>
      <c r="AV250" s="13" t="s">
        <v>86</v>
      </c>
      <c r="AW250" s="13" t="s">
        <v>40</v>
      </c>
      <c r="AX250" s="13" t="s">
        <v>78</v>
      </c>
      <c r="AY250" s="234" t="s">
        <v>126</v>
      </c>
    </row>
    <row r="251" s="14" customFormat="1">
      <c r="A251" s="14"/>
      <c r="B251" s="235"/>
      <c r="C251" s="236"/>
      <c r="D251" s="226" t="s">
        <v>137</v>
      </c>
      <c r="E251" s="237" t="s">
        <v>33</v>
      </c>
      <c r="F251" s="238" t="s">
        <v>699</v>
      </c>
      <c r="G251" s="236"/>
      <c r="H251" s="239">
        <v>207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137</v>
      </c>
      <c r="AU251" s="245" t="s">
        <v>88</v>
      </c>
      <c r="AV251" s="14" t="s">
        <v>88</v>
      </c>
      <c r="AW251" s="14" t="s">
        <v>40</v>
      </c>
      <c r="AX251" s="14" t="s">
        <v>78</v>
      </c>
      <c r="AY251" s="245" t="s">
        <v>126</v>
      </c>
    </row>
    <row r="252" s="13" customFormat="1">
      <c r="A252" s="13"/>
      <c r="B252" s="224"/>
      <c r="C252" s="225"/>
      <c r="D252" s="226" t="s">
        <v>137</v>
      </c>
      <c r="E252" s="227" t="s">
        <v>33</v>
      </c>
      <c r="F252" s="228" t="s">
        <v>700</v>
      </c>
      <c r="G252" s="225"/>
      <c r="H252" s="227" t="s">
        <v>33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137</v>
      </c>
      <c r="AU252" s="234" t="s">
        <v>88</v>
      </c>
      <c r="AV252" s="13" t="s">
        <v>86</v>
      </c>
      <c r="AW252" s="13" t="s">
        <v>40</v>
      </c>
      <c r="AX252" s="13" t="s">
        <v>78</v>
      </c>
      <c r="AY252" s="234" t="s">
        <v>126</v>
      </c>
    </row>
    <row r="253" s="14" customFormat="1">
      <c r="A253" s="14"/>
      <c r="B253" s="235"/>
      <c r="C253" s="236"/>
      <c r="D253" s="226" t="s">
        <v>137</v>
      </c>
      <c r="E253" s="237" t="s">
        <v>33</v>
      </c>
      <c r="F253" s="238" t="s">
        <v>701</v>
      </c>
      <c r="G253" s="236"/>
      <c r="H253" s="239">
        <v>180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137</v>
      </c>
      <c r="AU253" s="245" t="s">
        <v>88</v>
      </c>
      <c r="AV253" s="14" t="s">
        <v>88</v>
      </c>
      <c r="AW253" s="14" t="s">
        <v>40</v>
      </c>
      <c r="AX253" s="14" t="s">
        <v>78</v>
      </c>
      <c r="AY253" s="245" t="s">
        <v>126</v>
      </c>
    </row>
    <row r="254" s="14" customFormat="1">
      <c r="A254" s="14"/>
      <c r="B254" s="235"/>
      <c r="C254" s="236"/>
      <c r="D254" s="226" t="s">
        <v>137</v>
      </c>
      <c r="E254" s="237" t="s">
        <v>33</v>
      </c>
      <c r="F254" s="238" t="s">
        <v>702</v>
      </c>
      <c r="G254" s="236"/>
      <c r="H254" s="239">
        <v>187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137</v>
      </c>
      <c r="AU254" s="245" t="s">
        <v>88</v>
      </c>
      <c r="AV254" s="14" t="s">
        <v>88</v>
      </c>
      <c r="AW254" s="14" t="s">
        <v>40</v>
      </c>
      <c r="AX254" s="14" t="s">
        <v>78</v>
      </c>
      <c r="AY254" s="245" t="s">
        <v>126</v>
      </c>
    </row>
    <row r="255" s="14" customFormat="1">
      <c r="A255" s="14"/>
      <c r="B255" s="235"/>
      <c r="C255" s="236"/>
      <c r="D255" s="226" t="s">
        <v>137</v>
      </c>
      <c r="E255" s="237" t="s">
        <v>33</v>
      </c>
      <c r="F255" s="238" t="s">
        <v>703</v>
      </c>
      <c r="G255" s="236"/>
      <c r="H255" s="239">
        <v>55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137</v>
      </c>
      <c r="AU255" s="245" t="s">
        <v>88</v>
      </c>
      <c r="AV255" s="14" t="s">
        <v>88</v>
      </c>
      <c r="AW255" s="14" t="s">
        <v>40</v>
      </c>
      <c r="AX255" s="14" t="s">
        <v>78</v>
      </c>
      <c r="AY255" s="245" t="s">
        <v>126</v>
      </c>
    </row>
    <row r="256" s="15" customFormat="1">
      <c r="A256" s="15"/>
      <c r="B256" s="246"/>
      <c r="C256" s="247"/>
      <c r="D256" s="226" t="s">
        <v>137</v>
      </c>
      <c r="E256" s="248" t="s">
        <v>33</v>
      </c>
      <c r="F256" s="249" t="s">
        <v>149</v>
      </c>
      <c r="G256" s="247"/>
      <c r="H256" s="250">
        <v>629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6" t="s">
        <v>137</v>
      </c>
      <c r="AU256" s="256" t="s">
        <v>88</v>
      </c>
      <c r="AV256" s="15" t="s">
        <v>133</v>
      </c>
      <c r="AW256" s="15" t="s">
        <v>40</v>
      </c>
      <c r="AX256" s="15" t="s">
        <v>86</v>
      </c>
      <c r="AY256" s="256" t="s">
        <v>126</v>
      </c>
    </row>
    <row r="257" s="2" customFormat="1" ht="21.75" customHeight="1">
      <c r="A257" s="40"/>
      <c r="B257" s="41"/>
      <c r="C257" s="206" t="s">
        <v>415</v>
      </c>
      <c r="D257" s="206" t="s">
        <v>128</v>
      </c>
      <c r="E257" s="207" t="s">
        <v>704</v>
      </c>
      <c r="F257" s="208" t="s">
        <v>705</v>
      </c>
      <c r="G257" s="209" t="s">
        <v>306</v>
      </c>
      <c r="H257" s="210">
        <v>4</v>
      </c>
      <c r="I257" s="211"/>
      <c r="J257" s="212">
        <f>ROUND(I257*H257,2)</f>
        <v>0</v>
      </c>
      <c r="K257" s="208" t="s">
        <v>132</v>
      </c>
      <c r="L257" s="46"/>
      <c r="M257" s="213" t="s">
        <v>33</v>
      </c>
      <c r="N257" s="214" t="s">
        <v>49</v>
      </c>
      <c r="O257" s="86"/>
      <c r="P257" s="215">
        <f>O257*H257</f>
        <v>0</v>
      </c>
      <c r="Q257" s="215">
        <v>0.0038800000000000002</v>
      </c>
      <c r="R257" s="215">
        <f>Q257*H257</f>
        <v>0.015520000000000001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133</v>
      </c>
      <c r="AT257" s="217" t="s">
        <v>128</v>
      </c>
      <c r="AU257" s="217" t="s">
        <v>88</v>
      </c>
      <c r="AY257" s="18" t="s">
        <v>126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86</v>
      </c>
      <c r="BK257" s="218">
        <f>ROUND(I257*H257,2)</f>
        <v>0</v>
      </c>
      <c r="BL257" s="18" t="s">
        <v>133</v>
      </c>
      <c r="BM257" s="217" t="s">
        <v>706</v>
      </c>
    </row>
    <row r="258" s="2" customFormat="1">
      <c r="A258" s="40"/>
      <c r="B258" s="41"/>
      <c r="C258" s="42"/>
      <c r="D258" s="219" t="s">
        <v>135</v>
      </c>
      <c r="E258" s="42"/>
      <c r="F258" s="220" t="s">
        <v>707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135</v>
      </c>
      <c r="AU258" s="18" t="s">
        <v>88</v>
      </c>
    </row>
    <row r="259" s="13" customFormat="1">
      <c r="A259" s="13"/>
      <c r="B259" s="224"/>
      <c r="C259" s="225"/>
      <c r="D259" s="226" t="s">
        <v>137</v>
      </c>
      <c r="E259" s="227" t="s">
        <v>33</v>
      </c>
      <c r="F259" s="228" t="s">
        <v>708</v>
      </c>
      <c r="G259" s="225"/>
      <c r="H259" s="227" t="s">
        <v>33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137</v>
      </c>
      <c r="AU259" s="234" t="s">
        <v>88</v>
      </c>
      <c r="AV259" s="13" t="s">
        <v>86</v>
      </c>
      <c r="AW259" s="13" t="s">
        <v>40</v>
      </c>
      <c r="AX259" s="13" t="s">
        <v>78</v>
      </c>
      <c r="AY259" s="234" t="s">
        <v>126</v>
      </c>
    </row>
    <row r="260" s="14" customFormat="1">
      <c r="A260" s="14"/>
      <c r="B260" s="235"/>
      <c r="C260" s="236"/>
      <c r="D260" s="226" t="s">
        <v>137</v>
      </c>
      <c r="E260" s="237" t="s">
        <v>33</v>
      </c>
      <c r="F260" s="238" t="s">
        <v>709</v>
      </c>
      <c r="G260" s="236"/>
      <c r="H260" s="239">
        <v>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137</v>
      </c>
      <c r="AU260" s="245" t="s">
        <v>88</v>
      </c>
      <c r="AV260" s="14" t="s">
        <v>88</v>
      </c>
      <c r="AW260" s="14" t="s">
        <v>40</v>
      </c>
      <c r="AX260" s="14" t="s">
        <v>78</v>
      </c>
      <c r="AY260" s="245" t="s">
        <v>126</v>
      </c>
    </row>
    <row r="261" s="14" customFormat="1">
      <c r="A261" s="14"/>
      <c r="B261" s="235"/>
      <c r="C261" s="236"/>
      <c r="D261" s="226" t="s">
        <v>137</v>
      </c>
      <c r="E261" s="237" t="s">
        <v>33</v>
      </c>
      <c r="F261" s="238" t="s">
        <v>710</v>
      </c>
      <c r="G261" s="236"/>
      <c r="H261" s="239">
        <v>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137</v>
      </c>
      <c r="AU261" s="245" t="s">
        <v>88</v>
      </c>
      <c r="AV261" s="14" t="s">
        <v>88</v>
      </c>
      <c r="AW261" s="14" t="s">
        <v>40</v>
      </c>
      <c r="AX261" s="14" t="s">
        <v>78</v>
      </c>
      <c r="AY261" s="245" t="s">
        <v>126</v>
      </c>
    </row>
    <row r="262" s="14" customFormat="1">
      <c r="A262" s="14"/>
      <c r="B262" s="235"/>
      <c r="C262" s="236"/>
      <c r="D262" s="226" t="s">
        <v>137</v>
      </c>
      <c r="E262" s="237" t="s">
        <v>33</v>
      </c>
      <c r="F262" s="238" t="s">
        <v>710</v>
      </c>
      <c r="G262" s="236"/>
      <c r="H262" s="239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137</v>
      </c>
      <c r="AU262" s="245" t="s">
        <v>88</v>
      </c>
      <c r="AV262" s="14" t="s">
        <v>88</v>
      </c>
      <c r="AW262" s="14" t="s">
        <v>40</v>
      </c>
      <c r="AX262" s="14" t="s">
        <v>78</v>
      </c>
      <c r="AY262" s="245" t="s">
        <v>126</v>
      </c>
    </row>
    <row r="263" s="14" customFormat="1">
      <c r="A263" s="14"/>
      <c r="B263" s="235"/>
      <c r="C263" s="236"/>
      <c r="D263" s="226" t="s">
        <v>137</v>
      </c>
      <c r="E263" s="237" t="s">
        <v>33</v>
      </c>
      <c r="F263" s="238" t="s">
        <v>710</v>
      </c>
      <c r="G263" s="236"/>
      <c r="H263" s="239">
        <v>1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137</v>
      </c>
      <c r="AU263" s="245" t="s">
        <v>88</v>
      </c>
      <c r="AV263" s="14" t="s">
        <v>88</v>
      </c>
      <c r="AW263" s="14" t="s">
        <v>40</v>
      </c>
      <c r="AX263" s="14" t="s">
        <v>78</v>
      </c>
      <c r="AY263" s="245" t="s">
        <v>126</v>
      </c>
    </row>
    <row r="264" s="15" customFormat="1">
      <c r="A264" s="15"/>
      <c r="B264" s="246"/>
      <c r="C264" s="247"/>
      <c r="D264" s="226" t="s">
        <v>137</v>
      </c>
      <c r="E264" s="248" t="s">
        <v>33</v>
      </c>
      <c r="F264" s="249" t="s">
        <v>149</v>
      </c>
      <c r="G264" s="247"/>
      <c r="H264" s="250">
        <v>4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6" t="s">
        <v>137</v>
      </c>
      <c r="AU264" s="256" t="s">
        <v>88</v>
      </c>
      <c r="AV264" s="15" t="s">
        <v>133</v>
      </c>
      <c r="AW264" s="15" t="s">
        <v>40</v>
      </c>
      <c r="AX264" s="15" t="s">
        <v>86</v>
      </c>
      <c r="AY264" s="256" t="s">
        <v>126</v>
      </c>
    </row>
    <row r="265" s="2" customFormat="1" ht="16.5" customHeight="1">
      <c r="A265" s="40"/>
      <c r="B265" s="41"/>
      <c r="C265" s="257" t="s">
        <v>422</v>
      </c>
      <c r="D265" s="257" t="s">
        <v>242</v>
      </c>
      <c r="E265" s="258" t="s">
        <v>711</v>
      </c>
      <c r="F265" s="259" t="s">
        <v>712</v>
      </c>
      <c r="G265" s="260" t="s">
        <v>425</v>
      </c>
      <c r="H265" s="261">
        <v>4</v>
      </c>
      <c r="I265" s="262"/>
      <c r="J265" s="263">
        <f>ROUND(I265*H265,2)</f>
        <v>0</v>
      </c>
      <c r="K265" s="259" t="s">
        <v>132</v>
      </c>
      <c r="L265" s="264"/>
      <c r="M265" s="265" t="s">
        <v>33</v>
      </c>
      <c r="N265" s="266" t="s">
        <v>49</v>
      </c>
      <c r="O265" s="86"/>
      <c r="P265" s="215">
        <f>O265*H265</f>
        <v>0</v>
      </c>
      <c r="Q265" s="215">
        <v>0.044999999999999998</v>
      </c>
      <c r="R265" s="215">
        <f>Q265*H265</f>
        <v>0.17999999999999999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188</v>
      </c>
      <c r="AT265" s="217" t="s">
        <v>242</v>
      </c>
      <c r="AU265" s="217" t="s">
        <v>88</v>
      </c>
      <c r="AY265" s="18" t="s">
        <v>126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86</v>
      </c>
      <c r="BK265" s="218">
        <f>ROUND(I265*H265,2)</f>
        <v>0</v>
      </c>
      <c r="BL265" s="18" t="s">
        <v>133</v>
      </c>
      <c r="BM265" s="217" t="s">
        <v>713</v>
      </c>
    </row>
    <row r="266" s="14" customFormat="1">
      <c r="A266" s="14"/>
      <c r="B266" s="235"/>
      <c r="C266" s="236"/>
      <c r="D266" s="226" t="s">
        <v>137</v>
      </c>
      <c r="E266" s="237" t="s">
        <v>33</v>
      </c>
      <c r="F266" s="238" t="s">
        <v>133</v>
      </c>
      <c r="G266" s="236"/>
      <c r="H266" s="239">
        <v>4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137</v>
      </c>
      <c r="AU266" s="245" t="s">
        <v>88</v>
      </c>
      <c r="AV266" s="14" t="s">
        <v>88</v>
      </c>
      <c r="AW266" s="14" t="s">
        <v>40</v>
      </c>
      <c r="AX266" s="14" t="s">
        <v>86</v>
      </c>
      <c r="AY266" s="245" t="s">
        <v>126</v>
      </c>
    </row>
    <row r="267" s="12" customFormat="1" ht="22.8" customHeight="1">
      <c r="A267" s="12"/>
      <c r="B267" s="190"/>
      <c r="C267" s="191"/>
      <c r="D267" s="192" t="s">
        <v>77</v>
      </c>
      <c r="E267" s="204" t="s">
        <v>495</v>
      </c>
      <c r="F267" s="204" t="s">
        <v>496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SUM(P268:P273)</f>
        <v>0</v>
      </c>
      <c r="Q267" s="198"/>
      <c r="R267" s="199">
        <f>SUM(R268:R273)</f>
        <v>0</v>
      </c>
      <c r="S267" s="198"/>
      <c r="T267" s="200">
        <f>SUM(T268:T273)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86</v>
      </c>
      <c r="AT267" s="202" t="s">
        <v>77</v>
      </c>
      <c r="AU267" s="202" t="s">
        <v>86</v>
      </c>
      <c r="AY267" s="201" t="s">
        <v>126</v>
      </c>
      <c r="BK267" s="203">
        <f>SUM(BK268:BK273)</f>
        <v>0</v>
      </c>
    </row>
    <row r="268" s="2" customFormat="1" ht="16.5" customHeight="1">
      <c r="A268" s="40"/>
      <c r="B268" s="41"/>
      <c r="C268" s="206" t="s">
        <v>429</v>
      </c>
      <c r="D268" s="206" t="s">
        <v>128</v>
      </c>
      <c r="E268" s="207" t="s">
        <v>714</v>
      </c>
      <c r="F268" s="208" t="s">
        <v>715</v>
      </c>
      <c r="G268" s="209" t="s">
        <v>201</v>
      </c>
      <c r="H268" s="210">
        <v>18</v>
      </c>
      <c r="I268" s="211"/>
      <c r="J268" s="212">
        <f>ROUND(I268*H268,2)</f>
        <v>0</v>
      </c>
      <c r="K268" s="208" t="s">
        <v>132</v>
      </c>
      <c r="L268" s="46"/>
      <c r="M268" s="213" t="s">
        <v>33</v>
      </c>
      <c r="N268" s="214" t="s">
        <v>49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133</v>
      </c>
      <c r="AT268" s="217" t="s">
        <v>128</v>
      </c>
      <c r="AU268" s="217" t="s">
        <v>88</v>
      </c>
      <c r="AY268" s="18" t="s">
        <v>126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86</v>
      </c>
      <c r="BK268" s="218">
        <f>ROUND(I268*H268,2)</f>
        <v>0</v>
      </c>
      <c r="BL268" s="18" t="s">
        <v>133</v>
      </c>
      <c r="BM268" s="217" t="s">
        <v>716</v>
      </c>
    </row>
    <row r="269" s="2" customFormat="1">
      <c r="A269" s="40"/>
      <c r="B269" s="41"/>
      <c r="C269" s="42"/>
      <c r="D269" s="219" t="s">
        <v>135</v>
      </c>
      <c r="E269" s="42"/>
      <c r="F269" s="220" t="s">
        <v>717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8" t="s">
        <v>135</v>
      </c>
      <c r="AU269" s="18" t="s">
        <v>88</v>
      </c>
    </row>
    <row r="270" s="14" customFormat="1">
      <c r="A270" s="14"/>
      <c r="B270" s="235"/>
      <c r="C270" s="236"/>
      <c r="D270" s="226" t="s">
        <v>137</v>
      </c>
      <c r="E270" s="237" t="s">
        <v>33</v>
      </c>
      <c r="F270" s="238" t="s">
        <v>718</v>
      </c>
      <c r="G270" s="236"/>
      <c r="H270" s="239">
        <v>18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137</v>
      </c>
      <c r="AU270" s="245" t="s">
        <v>88</v>
      </c>
      <c r="AV270" s="14" t="s">
        <v>88</v>
      </c>
      <c r="AW270" s="14" t="s">
        <v>40</v>
      </c>
      <c r="AX270" s="14" t="s">
        <v>86</v>
      </c>
      <c r="AY270" s="245" t="s">
        <v>126</v>
      </c>
    </row>
    <row r="271" s="2" customFormat="1" ht="24.15" customHeight="1">
      <c r="A271" s="40"/>
      <c r="B271" s="41"/>
      <c r="C271" s="206" t="s">
        <v>434</v>
      </c>
      <c r="D271" s="206" t="s">
        <v>128</v>
      </c>
      <c r="E271" s="207" t="s">
        <v>719</v>
      </c>
      <c r="F271" s="208" t="s">
        <v>720</v>
      </c>
      <c r="G271" s="209" t="s">
        <v>201</v>
      </c>
      <c r="H271" s="210">
        <v>28.158000000000001</v>
      </c>
      <c r="I271" s="211"/>
      <c r="J271" s="212">
        <f>ROUND(I271*H271,2)</f>
        <v>0</v>
      </c>
      <c r="K271" s="208" t="s">
        <v>132</v>
      </c>
      <c r="L271" s="46"/>
      <c r="M271" s="213" t="s">
        <v>33</v>
      </c>
      <c r="N271" s="214" t="s">
        <v>49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133</v>
      </c>
      <c r="AT271" s="217" t="s">
        <v>128</v>
      </c>
      <c r="AU271" s="217" t="s">
        <v>88</v>
      </c>
      <c r="AY271" s="18" t="s">
        <v>126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86</v>
      </c>
      <c r="BK271" s="218">
        <f>ROUND(I271*H271,2)</f>
        <v>0</v>
      </c>
      <c r="BL271" s="18" t="s">
        <v>133</v>
      </c>
      <c r="BM271" s="217" t="s">
        <v>721</v>
      </c>
    </row>
    <row r="272" s="2" customFormat="1">
      <c r="A272" s="40"/>
      <c r="B272" s="41"/>
      <c r="C272" s="42"/>
      <c r="D272" s="219" t="s">
        <v>135</v>
      </c>
      <c r="E272" s="42"/>
      <c r="F272" s="220" t="s">
        <v>722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135</v>
      </c>
      <c r="AU272" s="18" t="s">
        <v>88</v>
      </c>
    </row>
    <row r="273" s="14" customFormat="1">
      <c r="A273" s="14"/>
      <c r="B273" s="235"/>
      <c r="C273" s="236"/>
      <c r="D273" s="226" t="s">
        <v>137</v>
      </c>
      <c r="E273" s="237" t="s">
        <v>33</v>
      </c>
      <c r="F273" s="238" t="s">
        <v>723</v>
      </c>
      <c r="G273" s="236"/>
      <c r="H273" s="239">
        <v>28.158000000000001</v>
      </c>
      <c r="I273" s="240"/>
      <c r="J273" s="236"/>
      <c r="K273" s="236"/>
      <c r="L273" s="241"/>
      <c r="M273" s="274"/>
      <c r="N273" s="275"/>
      <c r="O273" s="275"/>
      <c r="P273" s="275"/>
      <c r="Q273" s="275"/>
      <c r="R273" s="275"/>
      <c r="S273" s="275"/>
      <c r="T273" s="27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137</v>
      </c>
      <c r="AU273" s="245" t="s">
        <v>88</v>
      </c>
      <c r="AV273" s="14" t="s">
        <v>88</v>
      </c>
      <c r="AW273" s="14" t="s">
        <v>40</v>
      </c>
      <c r="AX273" s="14" t="s">
        <v>86</v>
      </c>
      <c r="AY273" s="245" t="s">
        <v>126</v>
      </c>
    </row>
    <row r="274" s="2" customFormat="1" ht="6.96" customHeight="1">
      <c r="A274" s="40"/>
      <c r="B274" s="61"/>
      <c r="C274" s="62"/>
      <c r="D274" s="62"/>
      <c r="E274" s="62"/>
      <c r="F274" s="62"/>
      <c r="G274" s="62"/>
      <c r="H274" s="62"/>
      <c r="I274" s="62"/>
      <c r="J274" s="62"/>
      <c r="K274" s="62"/>
      <c r="L274" s="46"/>
      <c r="M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</row>
  </sheetData>
  <sheetProtection sheet="1" autoFilter="0" formatColumns="0" formatRows="0" objects="1" scenarios="1" spinCount="100000" saltValue="GG7YwbKtMroefNGDOh7UNwfIWkhv2+gllzqsoKhZEIW+aRWQlo+A0srgR8YemT3HJUgPCw5GWyHT3JAx3tMLFQ==" hashValue="rd1iru4D9YHfal55CCts53lwQF9GyTU44NSOgWwpg1OE9jxHIr4EwR8dknWg696pWVXrQuMX54GDzebtL/QX2A==" algorithmName="SHA-512" password="CC35"/>
  <autoFilter ref="C82:K27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111151421"/>
    <hyperlink ref="F91" r:id="rId2" display="https://podminky.urs.cz/item/CS_URS_2022_02/183101115"/>
    <hyperlink ref="F98" r:id="rId3" display="https://podminky.urs.cz/item/CS_URS_2022_02/183951121"/>
    <hyperlink ref="F105" r:id="rId4" display="https://podminky.urs.cz/item/CS_URS_2022_02/184102112"/>
    <hyperlink ref="F109" r:id="rId5" display="https://podminky.urs.cz/item/CS_URS_2022_02/184813121"/>
    <hyperlink ref="F126" r:id="rId6" display="https://podminky.urs.cz/item/CS_URS_2022_02/184215133"/>
    <hyperlink ref="F146" r:id="rId7" display="https://podminky.urs.cz/item/CS_URS_2022_02/183403151"/>
    <hyperlink ref="F150" r:id="rId8" display="https://podminky.urs.cz/item/CS_URS_2022_02/183403161"/>
    <hyperlink ref="F155" r:id="rId9" display="https://podminky.urs.cz/item/CS_URS_2022_02/181451311"/>
    <hyperlink ref="F162" r:id="rId10" display="https://podminky.urs.cz/item/CS_URS_2022_02/183101113"/>
    <hyperlink ref="F166" r:id="rId11" display="https://podminky.urs.cz/item/CS_URS_2022_02/184102211"/>
    <hyperlink ref="F176" r:id="rId12" display="https://podminky.urs.cz/item/CS_URS_2022_02/184215112"/>
    <hyperlink ref="F184" r:id="rId13" display="https://podminky.urs.cz/item/CS_URS_2022_02/184813511"/>
    <hyperlink ref="F187" r:id="rId14" display="https://podminky.urs.cz/item/CS_URS_2022_02/184816111"/>
    <hyperlink ref="F199" r:id="rId15" display="https://podminky.urs.cz/item/CS_URS_2022_02/184911421"/>
    <hyperlink ref="F206" r:id="rId16" display="https://podminky.urs.cz/item/CS_URS_2022_02/185802113"/>
    <hyperlink ref="F210" r:id="rId17" display="https://podminky.urs.cz/item/CS_URS_2022_02/185803111"/>
    <hyperlink ref="F215" r:id="rId18" display="https://podminky.urs.cz/item/CS_URS_2022_02/185804312"/>
    <hyperlink ref="F230" r:id="rId19" display="https://podminky.urs.cz/item/CS_URS_2022_02/185851121"/>
    <hyperlink ref="F238" r:id="rId20" display="https://podminky.urs.cz/item/CS_URS_2022_02/185851129"/>
    <hyperlink ref="F258" r:id="rId21" display="https://podminky.urs.cz/item/CS_URS_2022_02/348952262"/>
    <hyperlink ref="F269" r:id="rId22" display="https://podminky.urs.cz/item/CS_URS_2022_02/998231311"/>
    <hyperlink ref="F272" r:id="rId23" display="https://podminky.urs.cz/item/CS_URS_2022_02/9982321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88</v>
      </c>
    </row>
    <row r="4" s="1" customFormat="1" ht="24.96" customHeight="1">
      <c r="B4" s="21"/>
      <c r="D4" s="132" t="s">
        <v>97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Rekonstrukce vedlejší cesty PC2 v k.ú. Rohovládova Bělá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724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96</v>
      </c>
      <c r="G11" s="40"/>
      <c r="H11" s="40"/>
      <c r="I11" s="134" t="s">
        <v>20</v>
      </c>
      <c r="J11" s="138" t="s">
        <v>33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17. 4. 2024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28</v>
      </c>
      <c r="E14" s="40"/>
      <c r="F14" s="40"/>
      <c r="G14" s="40"/>
      <c r="H14" s="40"/>
      <c r="I14" s="134" t="s">
        <v>29</v>
      </c>
      <c r="J14" s="138" t="s">
        <v>30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31</v>
      </c>
      <c r="F15" s="40"/>
      <c r="G15" s="40"/>
      <c r="H15" s="40"/>
      <c r="I15" s="134" t="s">
        <v>32</v>
      </c>
      <c r="J15" s="138" t="s">
        <v>33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34</v>
      </c>
      <c r="E17" s="40"/>
      <c r="F17" s="40"/>
      <c r="G17" s="40"/>
      <c r="H17" s="40"/>
      <c r="I17" s="134" t="s">
        <v>29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32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36</v>
      </c>
      <c r="E20" s="40"/>
      <c r="F20" s="40"/>
      <c r="G20" s="40"/>
      <c r="H20" s="40"/>
      <c r="I20" s="134" t="s">
        <v>29</v>
      </c>
      <c r="J20" s="138" t="s">
        <v>37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32</v>
      </c>
      <c r="J21" s="138" t="s">
        <v>39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41</v>
      </c>
      <c r="E23" s="40"/>
      <c r="F23" s="40"/>
      <c r="G23" s="40"/>
      <c r="H23" s="40"/>
      <c r="I23" s="134" t="s">
        <v>29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32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ROUND((SUM(BE80:BE116)),  2)</f>
        <v>0</v>
      </c>
      <c r="G33" s="40"/>
      <c r="H33" s="40"/>
      <c r="I33" s="150">
        <v>0.20999999999999999</v>
      </c>
      <c r="J33" s="149">
        <f>ROUND(((SUM(BE80:BE116))*I33),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ROUND((SUM(BF80:BF116)),  2)</f>
        <v>0</v>
      </c>
      <c r="G34" s="40"/>
      <c r="H34" s="40"/>
      <c r="I34" s="150">
        <v>0.14999999999999999</v>
      </c>
      <c r="J34" s="149">
        <f>ROUND(((SUM(BF80:BF116))*I34),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ROUND((SUM(BG80:BG116)),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ROUND((SUM(BH80:BH116)),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ROUND((SUM(BI80:BI116)),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vedlejší cesty PC2 v k.ú. Rohovládova Bělá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Rohovládová Bělá</v>
      </c>
      <c r="G52" s="42"/>
      <c r="H52" s="42"/>
      <c r="I52" s="33" t="s">
        <v>24</v>
      </c>
      <c r="J52" s="74" t="str">
        <f>IF(J12="","",J12)</f>
        <v>17. 4. 2024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28</v>
      </c>
      <c r="D54" s="42"/>
      <c r="E54" s="42"/>
      <c r="F54" s="28" t="str">
        <f>E15</f>
        <v>ČR- SPÚ, KPÚ pobočka Parduice</v>
      </c>
      <c r="G54" s="42"/>
      <c r="H54" s="42"/>
      <c r="I54" s="33" t="s">
        <v>36</v>
      </c>
      <c r="J54" s="38" t="str">
        <f>E21</f>
        <v>SELLA&amp;AGRETA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41</v>
      </c>
      <c r="J55" s="38" t="str">
        <f>E24</f>
        <v>SELLA&amp;AGRETA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103</v>
      </c>
    </row>
    <row r="60" s="9" customFormat="1" ht="24.96" customHeight="1">
      <c r="A60" s="9"/>
      <c r="B60" s="167"/>
      <c r="C60" s="168"/>
      <c r="D60" s="169" t="s">
        <v>725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111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Rekonstrukce vedlejší cesty PC2 v k.ú. Rohovládova Bělá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Rohovládová Bělá</v>
      </c>
      <c r="G74" s="42"/>
      <c r="H74" s="42"/>
      <c r="I74" s="33" t="s">
        <v>24</v>
      </c>
      <c r="J74" s="74" t="str">
        <f>IF(J12="","",J12)</f>
        <v>17. 4. 2024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3" t="s">
        <v>28</v>
      </c>
      <c r="D76" s="42"/>
      <c r="E76" s="42"/>
      <c r="F76" s="28" t="str">
        <f>E15</f>
        <v>ČR- SPÚ, KPÚ pobočka Parduice</v>
      </c>
      <c r="G76" s="42"/>
      <c r="H76" s="42"/>
      <c r="I76" s="33" t="s">
        <v>36</v>
      </c>
      <c r="J76" s="38" t="str">
        <f>E21</f>
        <v>SELLA&amp;AGRETA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3" t="s">
        <v>34</v>
      </c>
      <c r="D77" s="42"/>
      <c r="E77" s="42"/>
      <c r="F77" s="28" t="str">
        <f>IF(E18="","",E18)</f>
        <v>Vyplň údaj</v>
      </c>
      <c r="G77" s="42"/>
      <c r="H77" s="42"/>
      <c r="I77" s="33" t="s">
        <v>41</v>
      </c>
      <c r="J77" s="38" t="str">
        <f>E24</f>
        <v>SELLA&amp;AGRETA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112</v>
      </c>
      <c r="D79" s="182" t="s">
        <v>63</v>
      </c>
      <c r="E79" s="182" t="s">
        <v>59</v>
      </c>
      <c r="F79" s="182" t="s">
        <v>60</v>
      </c>
      <c r="G79" s="182" t="s">
        <v>113</v>
      </c>
      <c r="H79" s="182" t="s">
        <v>114</v>
      </c>
      <c r="I79" s="182" t="s">
        <v>115</v>
      </c>
      <c r="J79" s="182" t="s">
        <v>102</v>
      </c>
      <c r="K79" s="183" t="s">
        <v>116</v>
      </c>
      <c r="L79" s="184"/>
      <c r="M79" s="94" t="s">
        <v>33</v>
      </c>
      <c r="N79" s="95" t="s">
        <v>48</v>
      </c>
      <c r="O79" s="95" t="s">
        <v>117</v>
      </c>
      <c r="P79" s="95" t="s">
        <v>118</v>
      </c>
      <c r="Q79" s="95" t="s">
        <v>119</v>
      </c>
      <c r="R79" s="95" t="s">
        <v>120</v>
      </c>
      <c r="S79" s="95" t="s">
        <v>121</v>
      </c>
      <c r="T79" s="96" t="s">
        <v>122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123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77</v>
      </c>
      <c r="AU80" s="18" t="s">
        <v>103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77</v>
      </c>
      <c r="E81" s="193" t="s">
        <v>726</v>
      </c>
      <c r="F81" s="193" t="s">
        <v>727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SUM(P82:P116)</f>
        <v>0</v>
      </c>
      <c r="Q81" s="198"/>
      <c r="R81" s="199">
        <f>SUM(R82:R116)</f>
        <v>0</v>
      </c>
      <c r="S81" s="198"/>
      <c r="T81" s="200">
        <f>SUM(T82:T116)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170</v>
      </c>
      <c r="AT81" s="202" t="s">
        <v>77</v>
      </c>
      <c r="AU81" s="202" t="s">
        <v>78</v>
      </c>
      <c r="AY81" s="201" t="s">
        <v>126</v>
      </c>
      <c r="BK81" s="203">
        <f>SUM(BK82:BK116)</f>
        <v>0</v>
      </c>
    </row>
    <row r="82" s="2" customFormat="1" ht="16.5" customHeight="1">
      <c r="A82" s="40"/>
      <c r="B82" s="41"/>
      <c r="C82" s="206" t="s">
        <v>86</v>
      </c>
      <c r="D82" s="206" t="s">
        <v>128</v>
      </c>
      <c r="E82" s="207" t="s">
        <v>728</v>
      </c>
      <c r="F82" s="208" t="s">
        <v>729</v>
      </c>
      <c r="G82" s="209" t="s">
        <v>730</v>
      </c>
      <c r="H82" s="210">
        <v>1</v>
      </c>
      <c r="I82" s="211"/>
      <c r="J82" s="212">
        <f>ROUND(I82*H82,2)</f>
        <v>0</v>
      </c>
      <c r="K82" s="208" t="s">
        <v>33</v>
      </c>
      <c r="L82" s="46"/>
      <c r="M82" s="213" t="s">
        <v>33</v>
      </c>
      <c r="N82" s="214" t="s">
        <v>49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731</v>
      </c>
      <c r="AT82" s="217" t="s">
        <v>128</v>
      </c>
      <c r="AU82" s="217" t="s">
        <v>86</v>
      </c>
      <c r="AY82" s="18" t="s">
        <v>126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8" t="s">
        <v>86</v>
      </c>
      <c r="BK82" s="218">
        <f>ROUND(I82*H82,2)</f>
        <v>0</v>
      </c>
      <c r="BL82" s="18" t="s">
        <v>731</v>
      </c>
      <c r="BM82" s="217" t="s">
        <v>732</v>
      </c>
    </row>
    <row r="83" s="13" customFormat="1">
      <c r="A83" s="13"/>
      <c r="B83" s="224"/>
      <c r="C83" s="225"/>
      <c r="D83" s="226" t="s">
        <v>137</v>
      </c>
      <c r="E83" s="227" t="s">
        <v>33</v>
      </c>
      <c r="F83" s="228" t="s">
        <v>733</v>
      </c>
      <c r="G83" s="225"/>
      <c r="H83" s="227" t="s">
        <v>33</v>
      </c>
      <c r="I83" s="229"/>
      <c r="J83" s="225"/>
      <c r="K83" s="225"/>
      <c r="L83" s="230"/>
      <c r="M83" s="231"/>
      <c r="N83" s="232"/>
      <c r="O83" s="232"/>
      <c r="P83" s="232"/>
      <c r="Q83" s="232"/>
      <c r="R83" s="232"/>
      <c r="S83" s="232"/>
      <c r="T83" s="23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4" t="s">
        <v>137</v>
      </c>
      <c r="AU83" s="234" t="s">
        <v>86</v>
      </c>
      <c r="AV83" s="13" t="s">
        <v>86</v>
      </c>
      <c r="AW83" s="13" t="s">
        <v>40</v>
      </c>
      <c r="AX83" s="13" t="s">
        <v>78</v>
      </c>
      <c r="AY83" s="234" t="s">
        <v>126</v>
      </c>
    </row>
    <row r="84" s="14" customFormat="1">
      <c r="A84" s="14"/>
      <c r="B84" s="235"/>
      <c r="C84" s="236"/>
      <c r="D84" s="226" t="s">
        <v>137</v>
      </c>
      <c r="E84" s="237" t="s">
        <v>33</v>
      </c>
      <c r="F84" s="238" t="s">
        <v>86</v>
      </c>
      <c r="G84" s="236"/>
      <c r="H84" s="239">
        <v>1</v>
      </c>
      <c r="I84" s="240"/>
      <c r="J84" s="236"/>
      <c r="K84" s="236"/>
      <c r="L84" s="241"/>
      <c r="M84" s="242"/>
      <c r="N84" s="243"/>
      <c r="O84" s="243"/>
      <c r="P84" s="243"/>
      <c r="Q84" s="243"/>
      <c r="R84" s="243"/>
      <c r="S84" s="243"/>
      <c r="T84" s="24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45" t="s">
        <v>137</v>
      </c>
      <c r="AU84" s="245" t="s">
        <v>86</v>
      </c>
      <c r="AV84" s="14" t="s">
        <v>88</v>
      </c>
      <c r="AW84" s="14" t="s">
        <v>40</v>
      </c>
      <c r="AX84" s="14" t="s">
        <v>86</v>
      </c>
      <c r="AY84" s="245" t="s">
        <v>126</v>
      </c>
    </row>
    <row r="85" s="2" customFormat="1" ht="16.5" customHeight="1">
      <c r="A85" s="40"/>
      <c r="B85" s="41"/>
      <c r="C85" s="206" t="s">
        <v>88</v>
      </c>
      <c r="D85" s="206" t="s">
        <v>128</v>
      </c>
      <c r="E85" s="207" t="s">
        <v>734</v>
      </c>
      <c r="F85" s="208" t="s">
        <v>735</v>
      </c>
      <c r="G85" s="209" t="s">
        <v>730</v>
      </c>
      <c r="H85" s="210">
        <v>1</v>
      </c>
      <c r="I85" s="211"/>
      <c r="J85" s="212">
        <f>ROUND(I85*H85,2)</f>
        <v>0</v>
      </c>
      <c r="K85" s="208" t="s">
        <v>33</v>
      </c>
      <c r="L85" s="46"/>
      <c r="M85" s="213" t="s">
        <v>33</v>
      </c>
      <c r="N85" s="214" t="s">
        <v>49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731</v>
      </c>
      <c r="AT85" s="217" t="s">
        <v>128</v>
      </c>
      <c r="AU85" s="217" t="s">
        <v>86</v>
      </c>
      <c r="AY85" s="18" t="s">
        <v>126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8" t="s">
        <v>86</v>
      </c>
      <c r="BK85" s="218">
        <f>ROUND(I85*H85,2)</f>
        <v>0</v>
      </c>
      <c r="BL85" s="18" t="s">
        <v>731</v>
      </c>
      <c r="BM85" s="217" t="s">
        <v>736</v>
      </c>
    </row>
    <row r="86" s="13" customFormat="1">
      <c r="A86" s="13"/>
      <c r="B86" s="224"/>
      <c r="C86" s="225"/>
      <c r="D86" s="226" t="s">
        <v>137</v>
      </c>
      <c r="E86" s="227" t="s">
        <v>33</v>
      </c>
      <c r="F86" s="228" t="s">
        <v>737</v>
      </c>
      <c r="G86" s="225"/>
      <c r="H86" s="227" t="s">
        <v>33</v>
      </c>
      <c r="I86" s="229"/>
      <c r="J86" s="225"/>
      <c r="K86" s="225"/>
      <c r="L86" s="230"/>
      <c r="M86" s="231"/>
      <c r="N86" s="232"/>
      <c r="O86" s="232"/>
      <c r="P86" s="232"/>
      <c r="Q86" s="232"/>
      <c r="R86" s="232"/>
      <c r="S86" s="232"/>
      <c r="T86" s="23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4" t="s">
        <v>137</v>
      </c>
      <c r="AU86" s="234" t="s">
        <v>86</v>
      </c>
      <c r="AV86" s="13" t="s">
        <v>86</v>
      </c>
      <c r="AW86" s="13" t="s">
        <v>40</v>
      </c>
      <c r="AX86" s="13" t="s">
        <v>78</v>
      </c>
      <c r="AY86" s="234" t="s">
        <v>126</v>
      </c>
    </row>
    <row r="87" s="13" customFormat="1">
      <c r="A87" s="13"/>
      <c r="B87" s="224"/>
      <c r="C87" s="225"/>
      <c r="D87" s="226" t="s">
        <v>137</v>
      </c>
      <c r="E87" s="227" t="s">
        <v>33</v>
      </c>
      <c r="F87" s="228" t="s">
        <v>738</v>
      </c>
      <c r="G87" s="225"/>
      <c r="H87" s="227" t="s">
        <v>33</v>
      </c>
      <c r="I87" s="229"/>
      <c r="J87" s="225"/>
      <c r="K87" s="225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137</v>
      </c>
      <c r="AU87" s="234" t="s">
        <v>86</v>
      </c>
      <c r="AV87" s="13" t="s">
        <v>86</v>
      </c>
      <c r="AW87" s="13" t="s">
        <v>40</v>
      </c>
      <c r="AX87" s="13" t="s">
        <v>78</v>
      </c>
      <c r="AY87" s="234" t="s">
        <v>126</v>
      </c>
    </row>
    <row r="88" s="14" customFormat="1">
      <c r="A88" s="14"/>
      <c r="B88" s="235"/>
      <c r="C88" s="236"/>
      <c r="D88" s="226" t="s">
        <v>137</v>
      </c>
      <c r="E88" s="237" t="s">
        <v>33</v>
      </c>
      <c r="F88" s="238" t="s">
        <v>86</v>
      </c>
      <c r="G88" s="236"/>
      <c r="H88" s="239">
        <v>1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5" t="s">
        <v>137</v>
      </c>
      <c r="AU88" s="245" t="s">
        <v>86</v>
      </c>
      <c r="AV88" s="14" t="s">
        <v>88</v>
      </c>
      <c r="AW88" s="14" t="s">
        <v>40</v>
      </c>
      <c r="AX88" s="14" t="s">
        <v>86</v>
      </c>
      <c r="AY88" s="245" t="s">
        <v>126</v>
      </c>
    </row>
    <row r="89" s="2" customFormat="1" ht="16.5" customHeight="1">
      <c r="A89" s="40"/>
      <c r="B89" s="41"/>
      <c r="C89" s="206" t="s">
        <v>150</v>
      </c>
      <c r="D89" s="206" t="s">
        <v>128</v>
      </c>
      <c r="E89" s="207" t="s">
        <v>739</v>
      </c>
      <c r="F89" s="208" t="s">
        <v>740</v>
      </c>
      <c r="G89" s="209" t="s">
        <v>730</v>
      </c>
      <c r="H89" s="210">
        <v>1</v>
      </c>
      <c r="I89" s="211"/>
      <c r="J89" s="212">
        <f>ROUND(I89*H89,2)</f>
        <v>0</v>
      </c>
      <c r="K89" s="208" t="s">
        <v>33</v>
      </c>
      <c r="L89" s="46"/>
      <c r="M89" s="213" t="s">
        <v>33</v>
      </c>
      <c r="N89" s="214" t="s">
        <v>49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731</v>
      </c>
      <c r="AT89" s="217" t="s">
        <v>128</v>
      </c>
      <c r="AU89" s="217" t="s">
        <v>86</v>
      </c>
      <c r="AY89" s="18" t="s">
        <v>126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86</v>
      </c>
      <c r="BK89" s="218">
        <f>ROUND(I89*H89,2)</f>
        <v>0</v>
      </c>
      <c r="BL89" s="18" t="s">
        <v>731</v>
      </c>
      <c r="BM89" s="217" t="s">
        <v>741</v>
      </c>
    </row>
    <row r="90" s="13" customFormat="1">
      <c r="A90" s="13"/>
      <c r="B90" s="224"/>
      <c r="C90" s="225"/>
      <c r="D90" s="226" t="s">
        <v>137</v>
      </c>
      <c r="E90" s="227" t="s">
        <v>33</v>
      </c>
      <c r="F90" s="228" t="s">
        <v>742</v>
      </c>
      <c r="G90" s="225"/>
      <c r="H90" s="227" t="s">
        <v>33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137</v>
      </c>
      <c r="AU90" s="234" t="s">
        <v>86</v>
      </c>
      <c r="AV90" s="13" t="s">
        <v>86</v>
      </c>
      <c r="AW90" s="13" t="s">
        <v>40</v>
      </c>
      <c r="AX90" s="13" t="s">
        <v>78</v>
      </c>
      <c r="AY90" s="234" t="s">
        <v>126</v>
      </c>
    </row>
    <row r="91" s="14" customFormat="1">
      <c r="A91" s="14"/>
      <c r="B91" s="235"/>
      <c r="C91" s="236"/>
      <c r="D91" s="226" t="s">
        <v>137</v>
      </c>
      <c r="E91" s="237" t="s">
        <v>33</v>
      </c>
      <c r="F91" s="238" t="s">
        <v>86</v>
      </c>
      <c r="G91" s="236"/>
      <c r="H91" s="239">
        <v>1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137</v>
      </c>
      <c r="AU91" s="245" t="s">
        <v>86</v>
      </c>
      <c r="AV91" s="14" t="s">
        <v>88</v>
      </c>
      <c r="AW91" s="14" t="s">
        <v>40</v>
      </c>
      <c r="AX91" s="14" t="s">
        <v>86</v>
      </c>
      <c r="AY91" s="245" t="s">
        <v>126</v>
      </c>
    </row>
    <row r="92" s="2" customFormat="1" ht="16.5" customHeight="1">
      <c r="A92" s="40"/>
      <c r="B92" s="41"/>
      <c r="C92" s="206" t="s">
        <v>133</v>
      </c>
      <c r="D92" s="206" t="s">
        <v>128</v>
      </c>
      <c r="E92" s="207" t="s">
        <v>743</v>
      </c>
      <c r="F92" s="208" t="s">
        <v>744</v>
      </c>
      <c r="G92" s="209" t="s">
        <v>730</v>
      </c>
      <c r="H92" s="210">
        <v>1</v>
      </c>
      <c r="I92" s="211"/>
      <c r="J92" s="212">
        <f>ROUND(I92*H92,2)</f>
        <v>0</v>
      </c>
      <c r="K92" s="208" t="s">
        <v>33</v>
      </c>
      <c r="L92" s="46"/>
      <c r="M92" s="213" t="s">
        <v>33</v>
      </c>
      <c r="N92" s="214" t="s">
        <v>49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731</v>
      </c>
      <c r="AT92" s="217" t="s">
        <v>128</v>
      </c>
      <c r="AU92" s="217" t="s">
        <v>86</v>
      </c>
      <c r="AY92" s="18" t="s">
        <v>126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86</v>
      </c>
      <c r="BK92" s="218">
        <f>ROUND(I92*H92,2)</f>
        <v>0</v>
      </c>
      <c r="BL92" s="18" t="s">
        <v>731</v>
      </c>
      <c r="BM92" s="217" t="s">
        <v>745</v>
      </c>
    </row>
    <row r="93" s="13" customFormat="1">
      <c r="A93" s="13"/>
      <c r="B93" s="224"/>
      <c r="C93" s="225"/>
      <c r="D93" s="226" t="s">
        <v>137</v>
      </c>
      <c r="E93" s="227" t="s">
        <v>33</v>
      </c>
      <c r="F93" s="228" t="s">
        <v>746</v>
      </c>
      <c r="G93" s="225"/>
      <c r="H93" s="227" t="s">
        <v>33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137</v>
      </c>
      <c r="AU93" s="234" t="s">
        <v>86</v>
      </c>
      <c r="AV93" s="13" t="s">
        <v>86</v>
      </c>
      <c r="AW93" s="13" t="s">
        <v>40</v>
      </c>
      <c r="AX93" s="13" t="s">
        <v>78</v>
      </c>
      <c r="AY93" s="234" t="s">
        <v>126</v>
      </c>
    </row>
    <row r="94" s="14" customFormat="1">
      <c r="A94" s="14"/>
      <c r="B94" s="235"/>
      <c r="C94" s="236"/>
      <c r="D94" s="226" t="s">
        <v>137</v>
      </c>
      <c r="E94" s="237" t="s">
        <v>33</v>
      </c>
      <c r="F94" s="238" t="s">
        <v>86</v>
      </c>
      <c r="G94" s="236"/>
      <c r="H94" s="239">
        <v>1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137</v>
      </c>
      <c r="AU94" s="245" t="s">
        <v>86</v>
      </c>
      <c r="AV94" s="14" t="s">
        <v>88</v>
      </c>
      <c r="AW94" s="14" t="s">
        <v>40</v>
      </c>
      <c r="AX94" s="14" t="s">
        <v>86</v>
      </c>
      <c r="AY94" s="245" t="s">
        <v>126</v>
      </c>
    </row>
    <row r="95" s="2" customFormat="1" ht="16.5" customHeight="1">
      <c r="A95" s="40"/>
      <c r="B95" s="41"/>
      <c r="C95" s="206" t="s">
        <v>170</v>
      </c>
      <c r="D95" s="206" t="s">
        <v>128</v>
      </c>
      <c r="E95" s="207" t="s">
        <v>747</v>
      </c>
      <c r="F95" s="208" t="s">
        <v>748</v>
      </c>
      <c r="G95" s="209" t="s">
        <v>730</v>
      </c>
      <c r="H95" s="210">
        <v>1</v>
      </c>
      <c r="I95" s="211"/>
      <c r="J95" s="212">
        <f>ROUND(I95*H95,2)</f>
        <v>0</v>
      </c>
      <c r="K95" s="208" t="s">
        <v>33</v>
      </c>
      <c r="L95" s="46"/>
      <c r="M95" s="213" t="s">
        <v>33</v>
      </c>
      <c r="N95" s="214" t="s">
        <v>49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731</v>
      </c>
      <c r="AT95" s="217" t="s">
        <v>128</v>
      </c>
      <c r="AU95" s="217" t="s">
        <v>86</v>
      </c>
      <c r="AY95" s="18" t="s">
        <v>126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86</v>
      </c>
      <c r="BK95" s="218">
        <f>ROUND(I95*H95,2)</f>
        <v>0</v>
      </c>
      <c r="BL95" s="18" t="s">
        <v>731</v>
      </c>
      <c r="BM95" s="217" t="s">
        <v>749</v>
      </c>
    </row>
    <row r="96" s="13" customFormat="1">
      <c r="A96" s="13"/>
      <c r="B96" s="224"/>
      <c r="C96" s="225"/>
      <c r="D96" s="226" t="s">
        <v>137</v>
      </c>
      <c r="E96" s="227" t="s">
        <v>33</v>
      </c>
      <c r="F96" s="228" t="s">
        <v>750</v>
      </c>
      <c r="G96" s="225"/>
      <c r="H96" s="227" t="s">
        <v>33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137</v>
      </c>
      <c r="AU96" s="234" t="s">
        <v>86</v>
      </c>
      <c r="AV96" s="13" t="s">
        <v>86</v>
      </c>
      <c r="AW96" s="13" t="s">
        <v>40</v>
      </c>
      <c r="AX96" s="13" t="s">
        <v>78</v>
      </c>
      <c r="AY96" s="234" t="s">
        <v>126</v>
      </c>
    </row>
    <row r="97" s="13" customFormat="1">
      <c r="A97" s="13"/>
      <c r="B97" s="224"/>
      <c r="C97" s="225"/>
      <c r="D97" s="226" t="s">
        <v>137</v>
      </c>
      <c r="E97" s="227" t="s">
        <v>33</v>
      </c>
      <c r="F97" s="228" t="s">
        <v>751</v>
      </c>
      <c r="G97" s="225"/>
      <c r="H97" s="227" t="s">
        <v>33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137</v>
      </c>
      <c r="AU97" s="234" t="s">
        <v>86</v>
      </c>
      <c r="AV97" s="13" t="s">
        <v>86</v>
      </c>
      <c r="AW97" s="13" t="s">
        <v>40</v>
      </c>
      <c r="AX97" s="13" t="s">
        <v>78</v>
      </c>
      <c r="AY97" s="234" t="s">
        <v>126</v>
      </c>
    </row>
    <row r="98" s="13" customFormat="1">
      <c r="A98" s="13"/>
      <c r="B98" s="224"/>
      <c r="C98" s="225"/>
      <c r="D98" s="226" t="s">
        <v>137</v>
      </c>
      <c r="E98" s="227" t="s">
        <v>33</v>
      </c>
      <c r="F98" s="228" t="s">
        <v>752</v>
      </c>
      <c r="G98" s="225"/>
      <c r="H98" s="227" t="s">
        <v>33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137</v>
      </c>
      <c r="AU98" s="234" t="s">
        <v>86</v>
      </c>
      <c r="AV98" s="13" t="s">
        <v>86</v>
      </c>
      <c r="AW98" s="13" t="s">
        <v>40</v>
      </c>
      <c r="AX98" s="13" t="s">
        <v>78</v>
      </c>
      <c r="AY98" s="234" t="s">
        <v>126</v>
      </c>
    </row>
    <row r="99" s="14" customFormat="1">
      <c r="A99" s="14"/>
      <c r="B99" s="235"/>
      <c r="C99" s="236"/>
      <c r="D99" s="226" t="s">
        <v>137</v>
      </c>
      <c r="E99" s="237" t="s">
        <v>33</v>
      </c>
      <c r="F99" s="238" t="s">
        <v>86</v>
      </c>
      <c r="G99" s="236"/>
      <c r="H99" s="239">
        <v>1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137</v>
      </c>
      <c r="AU99" s="245" t="s">
        <v>86</v>
      </c>
      <c r="AV99" s="14" t="s">
        <v>88</v>
      </c>
      <c r="AW99" s="14" t="s">
        <v>40</v>
      </c>
      <c r="AX99" s="14" t="s">
        <v>86</v>
      </c>
      <c r="AY99" s="245" t="s">
        <v>126</v>
      </c>
    </row>
    <row r="100" s="2" customFormat="1" ht="16.5" customHeight="1">
      <c r="A100" s="40"/>
      <c r="B100" s="41"/>
      <c r="C100" s="206" t="s">
        <v>178</v>
      </c>
      <c r="D100" s="206" t="s">
        <v>128</v>
      </c>
      <c r="E100" s="207" t="s">
        <v>753</v>
      </c>
      <c r="F100" s="208" t="s">
        <v>754</v>
      </c>
      <c r="G100" s="209" t="s">
        <v>730</v>
      </c>
      <c r="H100" s="210">
        <v>1</v>
      </c>
      <c r="I100" s="211"/>
      <c r="J100" s="212">
        <f>ROUND(I100*H100,2)</f>
        <v>0</v>
      </c>
      <c r="K100" s="208" t="s">
        <v>33</v>
      </c>
      <c r="L100" s="46"/>
      <c r="M100" s="213" t="s">
        <v>33</v>
      </c>
      <c r="N100" s="214" t="s">
        <v>49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731</v>
      </c>
      <c r="AT100" s="217" t="s">
        <v>128</v>
      </c>
      <c r="AU100" s="217" t="s">
        <v>86</v>
      </c>
      <c r="AY100" s="18" t="s">
        <v>126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86</v>
      </c>
      <c r="BK100" s="218">
        <f>ROUND(I100*H100,2)</f>
        <v>0</v>
      </c>
      <c r="BL100" s="18" t="s">
        <v>731</v>
      </c>
      <c r="BM100" s="217" t="s">
        <v>755</v>
      </c>
    </row>
    <row r="101" s="13" customFormat="1">
      <c r="A101" s="13"/>
      <c r="B101" s="224"/>
      <c r="C101" s="225"/>
      <c r="D101" s="226" t="s">
        <v>137</v>
      </c>
      <c r="E101" s="227" t="s">
        <v>33</v>
      </c>
      <c r="F101" s="228" t="s">
        <v>756</v>
      </c>
      <c r="G101" s="225"/>
      <c r="H101" s="227" t="s">
        <v>33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137</v>
      </c>
      <c r="AU101" s="234" t="s">
        <v>86</v>
      </c>
      <c r="AV101" s="13" t="s">
        <v>86</v>
      </c>
      <c r="AW101" s="13" t="s">
        <v>40</v>
      </c>
      <c r="AX101" s="13" t="s">
        <v>78</v>
      </c>
      <c r="AY101" s="234" t="s">
        <v>126</v>
      </c>
    </row>
    <row r="102" s="13" customFormat="1">
      <c r="A102" s="13"/>
      <c r="B102" s="224"/>
      <c r="C102" s="225"/>
      <c r="D102" s="226" t="s">
        <v>137</v>
      </c>
      <c r="E102" s="227" t="s">
        <v>33</v>
      </c>
      <c r="F102" s="228" t="s">
        <v>757</v>
      </c>
      <c r="G102" s="225"/>
      <c r="H102" s="227" t="s">
        <v>33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137</v>
      </c>
      <c r="AU102" s="234" t="s">
        <v>86</v>
      </c>
      <c r="AV102" s="13" t="s">
        <v>86</v>
      </c>
      <c r="AW102" s="13" t="s">
        <v>40</v>
      </c>
      <c r="AX102" s="13" t="s">
        <v>78</v>
      </c>
      <c r="AY102" s="234" t="s">
        <v>126</v>
      </c>
    </row>
    <row r="103" s="14" customFormat="1">
      <c r="A103" s="14"/>
      <c r="B103" s="235"/>
      <c r="C103" s="236"/>
      <c r="D103" s="226" t="s">
        <v>137</v>
      </c>
      <c r="E103" s="237" t="s">
        <v>33</v>
      </c>
      <c r="F103" s="238" t="s">
        <v>86</v>
      </c>
      <c r="G103" s="236"/>
      <c r="H103" s="239">
        <v>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137</v>
      </c>
      <c r="AU103" s="245" t="s">
        <v>86</v>
      </c>
      <c r="AV103" s="14" t="s">
        <v>88</v>
      </c>
      <c r="AW103" s="14" t="s">
        <v>40</v>
      </c>
      <c r="AX103" s="14" t="s">
        <v>86</v>
      </c>
      <c r="AY103" s="245" t="s">
        <v>126</v>
      </c>
    </row>
    <row r="104" s="2" customFormat="1" ht="16.5" customHeight="1">
      <c r="A104" s="40"/>
      <c r="B104" s="41"/>
      <c r="C104" s="206" t="s">
        <v>183</v>
      </c>
      <c r="D104" s="206" t="s">
        <v>128</v>
      </c>
      <c r="E104" s="207" t="s">
        <v>758</v>
      </c>
      <c r="F104" s="208" t="s">
        <v>759</v>
      </c>
      <c r="G104" s="209" t="s">
        <v>730</v>
      </c>
      <c r="H104" s="210">
        <v>1</v>
      </c>
      <c r="I104" s="211"/>
      <c r="J104" s="212">
        <f>ROUND(I104*H104,2)</f>
        <v>0</v>
      </c>
      <c r="K104" s="208" t="s">
        <v>33</v>
      </c>
      <c r="L104" s="46"/>
      <c r="M104" s="213" t="s">
        <v>33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731</v>
      </c>
      <c r="AT104" s="217" t="s">
        <v>128</v>
      </c>
      <c r="AU104" s="217" t="s">
        <v>86</v>
      </c>
      <c r="AY104" s="18" t="s">
        <v>126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86</v>
      </c>
      <c r="BK104" s="218">
        <f>ROUND(I104*H104,2)</f>
        <v>0</v>
      </c>
      <c r="BL104" s="18" t="s">
        <v>731</v>
      </c>
      <c r="BM104" s="217" t="s">
        <v>760</v>
      </c>
    </row>
    <row r="105" s="13" customFormat="1">
      <c r="A105" s="13"/>
      <c r="B105" s="224"/>
      <c r="C105" s="225"/>
      <c r="D105" s="226" t="s">
        <v>137</v>
      </c>
      <c r="E105" s="227" t="s">
        <v>33</v>
      </c>
      <c r="F105" s="228" t="s">
        <v>761</v>
      </c>
      <c r="G105" s="225"/>
      <c r="H105" s="227" t="s">
        <v>33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137</v>
      </c>
      <c r="AU105" s="234" t="s">
        <v>86</v>
      </c>
      <c r="AV105" s="13" t="s">
        <v>86</v>
      </c>
      <c r="AW105" s="13" t="s">
        <v>40</v>
      </c>
      <c r="AX105" s="13" t="s">
        <v>78</v>
      </c>
      <c r="AY105" s="234" t="s">
        <v>126</v>
      </c>
    </row>
    <row r="106" s="13" customFormat="1">
      <c r="A106" s="13"/>
      <c r="B106" s="224"/>
      <c r="C106" s="225"/>
      <c r="D106" s="226" t="s">
        <v>137</v>
      </c>
      <c r="E106" s="227" t="s">
        <v>33</v>
      </c>
      <c r="F106" s="228" t="s">
        <v>762</v>
      </c>
      <c r="G106" s="225"/>
      <c r="H106" s="227" t="s">
        <v>33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137</v>
      </c>
      <c r="AU106" s="234" t="s">
        <v>86</v>
      </c>
      <c r="AV106" s="13" t="s">
        <v>86</v>
      </c>
      <c r="AW106" s="13" t="s">
        <v>40</v>
      </c>
      <c r="AX106" s="13" t="s">
        <v>78</v>
      </c>
      <c r="AY106" s="234" t="s">
        <v>126</v>
      </c>
    </row>
    <row r="107" s="13" customFormat="1">
      <c r="A107" s="13"/>
      <c r="B107" s="224"/>
      <c r="C107" s="225"/>
      <c r="D107" s="226" t="s">
        <v>137</v>
      </c>
      <c r="E107" s="227" t="s">
        <v>33</v>
      </c>
      <c r="F107" s="228" t="s">
        <v>763</v>
      </c>
      <c r="G107" s="225"/>
      <c r="H107" s="227" t="s">
        <v>33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137</v>
      </c>
      <c r="AU107" s="234" t="s">
        <v>86</v>
      </c>
      <c r="AV107" s="13" t="s">
        <v>86</v>
      </c>
      <c r="AW107" s="13" t="s">
        <v>40</v>
      </c>
      <c r="AX107" s="13" t="s">
        <v>78</v>
      </c>
      <c r="AY107" s="234" t="s">
        <v>126</v>
      </c>
    </row>
    <row r="108" s="14" customFormat="1">
      <c r="A108" s="14"/>
      <c r="B108" s="235"/>
      <c r="C108" s="236"/>
      <c r="D108" s="226" t="s">
        <v>137</v>
      </c>
      <c r="E108" s="237" t="s">
        <v>33</v>
      </c>
      <c r="F108" s="238" t="s">
        <v>86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137</v>
      </c>
      <c r="AU108" s="245" t="s">
        <v>86</v>
      </c>
      <c r="AV108" s="14" t="s">
        <v>88</v>
      </c>
      <c r="AW108" s="14" t="s">
        <v>40</v>
      </c>
      <c r="AX108" s="14" t="s">
        <v>86</v>
      </c>
      <c r="AY108" s="245" t="s">
        <v>126</v>
      </c>
    </row>
    <row r="109" s="2" customFormat="1" ht="16.5" customHeight="1">
      <c r="A109" s="40"/>
      <c r="B109" s="41"/>
      <c r="C109" s="206" t="s">
        <v>188</v>
      </c>
      <c r="D109" s="206" t="s">
        <v>128</v>
      </c>
      <c r="E109" s="207" t="s">
        <v>764</v>
      </c>
      <c r="F109" s="208" t="s">
        <v>765</v>
      </c>
      <c r="G109" s="209" t="s">
        <v>730</v>
      </c>
      <c r="H109" s="210">
        <v>1</v>
      </c>
      <c r="I109" s="211"/>
      <c r="J109" s="212">
        <f>ROUND(I109*H109,2)</f>
        <v>0</v>
      </c>
      <c r="K109" s="208" t="s">
        <v>33</v>
      </c>
      <c r="L109" s="46"/>
      <c r="M109" s="213" t="s">
        <v>33</v>
      </c>
      <c r="N109" s="214" t="s">
        <v>49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731</v>
      </c>
      <c r="AT109" s="217" t="s">
        <v>128</v>
      </c>
      <c r="AU109" s="217" t="s">
        <v>86</v>
      </c>
      <c r="AY109" s="18" t="s">
        <v>126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86</v>
      </c>
      <c r="BK109" s="218">
        <f>ROUND(I109*H109,2)</f>
        <v>0</v>
      </c>
      <c r="BL109" s="18" t="s">
        <v>731</v>
      </c>
      <c r="BM109" s="217" t="s">
        <v>766</v>
      </c>
    </row>
    <row r="110" s="13" customFormat="1">
      <c r="A110" s="13"/>
      <c r="B110" s="224"/>
      <c r="C110" s="225"/>
      <c r="D110" s="226" t="s">
        <v>137</v>
      </c>
      <c r="E110" s="227" t="s">
        <v>33</v>
      </c>
      <c r="F110" s="228" t="s">
        <v>767</v>
      </c>
      <c r="G110" s="225"/>
      <c r="H110" s="227" t="s">
        <v>33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137</v>
      </c>
      <c r="AU110" s="234" t="s">
        <v>86</v>
      </c>
      <c r="AV110" s="13" t="s">
        <v>86</v>
      </c>
      <c r="AW110" s="13" t="s">
        <v>40</v>
      </c>
      <c r="AX110" s="13" t="s">
        <v>78</v>
      </c>
      <c r="AY110" s="234" t="s">
        <v>126</v>
      </c>
    </row>
    <row r="111" s="13" customFormat="1">
      <c r="A111" s="13"/>
      <c r="B111" s="224"/>
      <c r="C111" s="225"/>
      <c r="D111" s="226" t="s">
        <v>137</v>
      </c>
      <c r="E111" s="227" t="s">
        <v>33</v>
      </c>
      <c r="F111" s="228" t="s">
        <v>768</v>
      </c>
      <c r="G111" s="225"/>
      <c r="H111" s="227" t="s">
        <v>33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137</v>
      </c>
      <c r="AU111" s="234" t="s">
        <v>86</v>
      </c>
      <c r="AV111" s="13" t="s">
        <v>86</v>
      </c>
      <c r="AW111" s="13" t="s">
        <v>40</v>
      </c>
      <c r="AX111" s="13" t="s">
        <v>78</v>
      </c>
      <c r="AY111" s="234" t="s">
        <v>126</v>
      </c>
    </row>
    <row r="112" s="14" customFormat="1">
      <c r="A112" s="14"/>
      <c r="B112" s="235"/>
      <c r="C112" s="236"/>
      <c r="D112" s="226" t="s">
        <v>137</v>
      </c>
      <c r="E112" s="237" t="s">
        <v>33</v>
      </c>
      <c r="F112" s="238" t="s">
        <v>86</v>
      </c>
      <c r="G112" s="236"/>
      <c r="H112" s="239">
        <v>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137</v>
      </c>
      <c r="AU112" s="245" t="s">
        <v>86</v>
      </c>
      <c r="AV112" s="14" t="s">
        <v>88</v>
      </c>
      <c r="AW112" s="14" t="s">
        <v>40</v>
      </c>
      <c r="AX112" s="14" t="s">
        <v>86</v>
      </c>
      <c r="AY112" s="245" t="s">
        <v>126</v>
      </c>
    </row>
    <row r="113" s="2" customFormat="1" ht="16.5" customHeight="1">
      <c r="A113" s="40"/>
      <c r="B113" s="41"/>
      <c r="C113" s="206" t="s">
        <v>193</v>
      </c>
      <c r="D113" s="206" t="s">
        <v>128</v>
      </c>
      <c r="E113" s="207" t="s">
        <v>769</v>
      </c>
      <c r="F113" s="208" t="s">
        <v>770</v>
      </c>
      <c r="G113" s="209" t="s">
        <v>730</v>
      </c>
      <c r="H113" s="210">
        <v>1</v>
      </c>
      <c r="I113" s="211"/>
      <c r="J113" s="212">
        <f>ROUND(I113*H113,2)</f>
        <v>0</v>
      </c>
      <c r="K113" s="208" t="s">
        <v>33</v>
      </c>
      <c r="L113" s="46"/>
      <c r="M113" s="213" t="s">
        <v>33</v>
      </c>
      <c r="N113" s="214" t="s">
        <v>49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731</v>
      </c>
      <c r="AT113" s="217" t="s">
        <v>128</v>
      </c>
      <c r="AU113" s="217" t="s">
        <v>86</v>
      </c>
      <c r="AY113" s="18" t="s">
        <v>126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86</v>
      </c>
      <c r="BK113" s="218">
        <f>ROUND(I113*H113,2)</f>
        <v>0</v>
      </c>
      <c r="BL113" s="18" t="s">
        <v>731</v>
      </c>
      <c r="BM113" s="217" t="s">
        <v>771</v>
      </c>
    </row>
    <row r="114" s="13" customFormat="1">
      <c r="A114" s="13"/>
      <c r="B114" s="224"/>
      <c r="C114" s="225"/>
      <c r="D114" s="226" t="s">
        <v>137</v>
      </c>
      <c r="E114" s="227" t="s">
        <v>33</v>
      </c>
      <c r="F114" s="228" t="s">
        <v>772</v>
      </c>
      <c r="G114" s="225"/>
      <c r="H114" s="227" t="s">
        <v>33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137</v>
      </c>
      <c r="AU114" s="234" t="s">
        <v>86</v>
      </c>
      <c r="AV114" s="13" t="s">
        <v>86</v>
      </c>
      <c r="AW114" s="13" t="s">
        <v>40</v>
      </c>
      <c r="AX114" s="13" t="s">
        <v>78</v>
      </c>
      <c r="AY114" s="234" t="s">
        <v>126</v>
      </c>
    </row>
    <row r="115" s="13" customFormat="1">
      <c r="A115" s="13"/>
      <c r="B115" s="224"/>
      <c r="C115" s="225"/>
      <c r="D115" s="226" t="s">
        <v>137</v>
      </c>
      <c r="E115" s="227" t="s">
        <v>33</v>
      </c>
      <c r="F115" s="228" t="s">
        <v>773</v>
      </c>
      <c r="G115" s="225"/>
      <c r="H115" s="227" t="s">
        <v>33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137</v>
      </c>
      <c r="AU115" s="234" t="s">
        <v>86</v>
      </c>
      <c r="AV115" s="13" t="s">
        <v>86</v>
      </c>
      <c r="AW115" s="13" t="s">
        <v>40</v>
      </c>
      <c r="AX115" s="13" t="s">
        <v>78</v>
      </c>
      <c r="AY115" s="234" t="s">
        <v>126</v>
      </c>
    </row>
    <row r="116" s="14" customFormat="1">
      <c r="A116" s="14"/>
      <c r="B116" s="235"/>
      <c r="C116" s="236"/>
      <c r="D116" s="226" t="s">
        <v>137</v>
      </c>
      <c r="E116" s="237" t="s">
        <v>33</v>
      </c>
      <c r="F116" s="238" t="s">
        <v>86</v>
      </c>
      <c r="G116" s="236"/>
      <c r="H116" s="239">
        <v>1</v>
      </c>
      <c r="I116" s="240"/>
      <c r="J116" s="236"/>
      <c r="K116" s="236"/>
      <c r="L116" s="241"/>
      <c r="M116" s="274"/>
      <c r="N116" s="275"/>
      <c r="O116" s="275"/>
      <c r="P116" s="275"/>
      <c r="Q116" s="275"/>
      <c r="R116" s="275"/>
      <c r="S116" s="275"/>
      <c r="T116" s="27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137</v>
      </c>
      <c r="AU116" s="245" t="s">
        <v>86</v>
      </c>
      <c r="AV116" s="14" t="s">
        <v>88</v>
      </c>
      <c r="AW116" s="14" t="s">
        <v>40</v>
      </c>
      <c r="AX116" s="14" t="s">
        <v>86</v>
      </c>
      <c r="AY116" s="245" t="s">
        <v>126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WHPLO7MmF5aDlj3cvoiSoxbPJJkyFMfqpbObmqGcFsFPl19k8Pw8te+ARrMOF2nWsrr72+rTiWqluGjuwQhSLA==" hashValue="f3dc/9km0NPQpRfJNDqMK6ECqWXvaMImJl4/1asI7Q9giKgaLDzdWGGFmK1ii3YDtwRj7XYEQrTyObAbf2Ac1g==" algorithmName="SHA-512" password="CC35"/>
  <autoFilter ref="C79:K11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774</v>
      </c>
      <c r="H4" s="21"/>
    </row>
    <row r="5" s="1" customFormat="1" ht="12" customHeight="1">
      <c r="B5" s="21"/>
      <c r="C5" s="272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7" t="s">
        <v>16</v>
      </c>
      <c r="D6" s="278" t="s">
        <v>17</v>
      </c>
      <c r="E6" s="1"/>
      <c r="F6" s="1"/>
      <c r="H6" s="21"/>
    </row>
    <row r="7" s="1" customFormat="1" ht="16.5" customHeight="1">
      <c r="B7" s="21"/>
      <c r="C7" s="134" t="s">
        <v>24</v>
      </c>
      <c r="D7" s="139" t="str">
        <f>'Rekapitulace stavby'!AN8</f>
        <v>17. 4. 2024</v>
      </c>
      <c r="H7" s="21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9"/>
      <c r="B9" s="279"/>
      <c r="C9" s="280" t="s">
        <v>59</v>
      </c>
      <c r="D9" s="281" t="s">
        <v>60</v>
      </c>
      <c r="E9" s="281" t="s">
        <v>113</v>
      </c>
      <c r="F9" s="282" t="s">
        <v>775</v>
      </c>
      <c r="G9" s="179"/>
      <c r="H9" s="279"/>
    </row>
    <row r="10" s="2" customFormat="1" ht="26.4" customHeight="1">
      <c r="A10" s="40"/>
      <c r="B10" s="46"/>
      <c r="C10" s="283" t="s">
        <v>776</v>
      </c>
      <c r="D10" s="283" t="s">
        <v>84</v>
      </c>
      <c r="E10" s="40"/>
      <c r="F10" s="40"/>
      <c r="G10" s="40"/>
      <c r="H10" s="46"/>
    </row>
    <row r="11" s="2" customFormat="1" ht="16.8" customHeight="1">
      <c r="A11" s="40"/>
      <c r="B11" s="46"/>
      <c r="C11" s="284" t="s">
        <v>777</v>
      </c>
      <c r="D11" s="285" t="s">
        <v>778</v>
      </c>
      <c r="E11" s="286" t="s">
        <v>157</v>
      </c>
      <c r="F11" s="287">
        <v>0</v>
      </c>
      <c r="G11" s="40"/>
      <c r="H11" s="46"/>
    </row>
    <row r="12" s="2" customFormat="1" ht="16.8" customHeight="1">
      <c r="A12" s="40"/>
      <c r="B12" s="46"/>
      <c r="C12" s="288" t="s">
        <v>33</v>
      </c>
      <c r="D12" s="288" t="s">
        <v>78</v>
      </c>
      <c r="E12" s="18" t="s">
        <v>33</v>
      </c>
      <c r="F12" s="289">
        <v>0</v>
      </c>
      <c r="G12" s="40"/>
      <c r="H12" s="46"/>
    </row>
    <row r="13" s="2" customFormat="1" ht="7.44" customHeight="1">
      <c r="A13" s="40"/>
      <c r="B13" s="158"/>
      <c r="C13" s="159"/>
      <c r="D13" s="159"/>
      <c r="E13" s="159"/>
      <c r="F13" s="159"/>
      <c r="G13" s="159"/>
      <c r="H13" s="46"/>
    </row>
    <row r="14" s="2" customFormat="1">
      <c r="A14" s="40"/>
      <c r="B14" s="40"/>
      <c r="C14" s="40"/>
      <c r="D14" s="40"/>
      <c r="E14" s="40"/>
      <c r="F14" s="40"/>
      <c r="G14" s="40"/>
      <c r="H14" s="40"/>
    </row>
  </sheetData>
  <sheetProtection sheet="1" formatColumns="0" formatRows="0" objects="1" scenarios="1" spinCount="100000" saltValue="49FbOgWnGCrLb8eyrsNbrw/SEgpiAX8bINcND61/m4MknMlswGlSShOFTacXTyoHOAaA9e/2XoIEqLgWtrUGUA==" hashValue="ed8sYjJBLHY/DBFrWwxirypb9zSBMPGQsQOO9GMtudchoRcWxbzfVjcQNTytaoUx+Ir92/M3las4XtewnpEl9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6" customFormat="1" ht="45" customHeight="1">
      <c r="B3" s="294"/>
      <c r="C3" s="295" t="s">
        <v>779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780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781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782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783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784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785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786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787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788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789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85</v>
      </c>
      <c r="F18" s="301" t="s">
        <v>790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791</v>
      </c>
      <c r="F19" s="301" t="s">
        <v>792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793</v>
      </c>
      <c r="F20" s="301" t="s">
        <v>794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93</v>
      </c>
      <c r="F21" s="301" t="s">
        <v>94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795</v>
      </c>
      <c r="F22" s="301" t="s">
        <v>796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797</v>
      </c>
      <c r="F23" s="301" t="s">
        <v>798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799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800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801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802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803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804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805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806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807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112</v>
      </c>
      <c r="F36" s="301"/>
      <c r="G36" s="301" t="s">
        <v>808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809</v>
      </c>
      <c r="F37" s="301"/>
      <c r="G37" s="301" t="s">
        <v>810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59</v>
      </c>
      <c r="F38" s="301"/>
      <c r="G38" s="301" t="s">
        <v>811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60</v>
      </c>
      <c r="F39" s="301"/>
      <c r="G39" s="301" t="s">
        <v>812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113</v>
      </c>
      <c r="F40" s="301"/>
      <c r="G40" s="301" t="s">
        <v>813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114</v>
      </c>
      <c r="F41" s="301"/>
      <c r="G41" s="301" t="s">
        <v>814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815</v>
      </c>
      <c r="F42" s="301"/>
      <c r="G42" s="301" t="s">
        <v>816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817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818</v>
      </c>
      <c r="F44" s="301"/>
      <c r="G44" s="301" t="s">
        <v>819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116</v>
      </c>
      <c r="F45" s="301"/>
      <c r="G45" s="301" t="s">
        <v>820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821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822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823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824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825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826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827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828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829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830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831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832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833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834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835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836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837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838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839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840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841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842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843</v>
      </c>
      <c r="D76" s="319"/>
      <c r="E76" s="319"/>
      <c r="F76" s="319" t="s">
        <v>844</v>
      </c>
      <c r="G76" s="320"/>
      <c r="H76" s="319" t="s">
        <v>60</v>
      </c>
      <c r="I76" s="319" t="s">
        <v>63</v>
      </c>
      <c r="J76" s="319" t="s">
        <v>845</v>
      </c>
      <c r="K76" s="318"/>
    </row>
    <row r="77" s="1" customFormat="1" ht="17.25" customHeight="1">
      <c r="B77" s="316"/>
      <c r="C77" s="321" t="s">
        <v>846</v>
      </c>
      <c r="D77" s="321"/>
      <c r="E77" s="321"/>
      <c r="F77" s="322" t="s">
        <v>847</v>
      </c>
      <c r="G77" s="323"/>
      <c r="H77" s="321"/>
      <c r="I77" s="321"/>
      <c r="J77" s="321" t="s">
        <v>848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59</v>
      </c>
      <c r="D79" s="326"/>
      <c r="E79" s="326"/>
      <c r="F79" s="327" t="s">
        <v>849</v>
      </c>
      <c r="G79" s="328"/>
      <c r="H79" s="304" t="s">
        <v>850</v>
      </c>
      <c r="I79" s="304" t="s">
        <v>851</v>
      </c>
      <c r="J79" s="304">
        <v>20</v>
      </c>
      <c r="K79" s="318"/>
    </row>
    <row r="80" s="1" customFormat="1" ht="15" customHeight="1">
      <c r="B80" s="316"/>
      <c r="C80" s="304" t="s">
        <v>852</v>
      </c>
      <c r="D80" s="304"/>
      <c r="E80" s="304"/>
      <c r="F80" s="327" t="s">
        <v>849</v>
      </c>
      <c r="G80" s="328"/>
      <c r="H80" s="304" t="s">
        <v>853</v>
      </c>
      <c r="I80" s="304" t="s">
        <v>851</v>
      </c>
      <c r="J80" s="304">
        <v>120</v>
      </c>
      <c r="K80" s="318"/>
    </row>
    <row r="81" s="1" customFormat="1" ht="15" customHeight="1">
      <c r="B81" s="329"/>
      <c r="C81" s="304" t="s">
        <v>854</v>
      </c>
      <c r="D81" s="304"/>
      <c r="E81" s="304"/>
      <c r="F81" s="327" t="s">
        <v>855</v>
      </c>
      <c r="G81" s="328"/>
      <c r="H81" s="304" t="s">
        <v>856</v>
      </c>
      <c r="I81" s="304" t="s">
        <v>851</v>
      </c>
      <c r="J81" s="304">
        <v>50</v>
      </c>
      <c r="K81" s="318"/>
    </row>
    <row r="82" s="1" customFormat="1" ht="15" customHeight="1">
      <c r="B82" s="329"/>
      <c r="C82" s="304" t="s">
        <v>857</v>
      </c>
      <c r="D82" s="304"/>
      <c r="E82" s="304"/>
      <c r="F82" s="327" t="s">
        <v>849</v>
      </c>
      <c r="G82" s="328"/>
      <c r="H82" s="304" t="s">
        <v>858</v>
      </c>
      <c r="I82" s="304" t="s">
        <v>859</v>
      </c>
      <c r="J82" s="304"/>
      <c r="K82" s="318"/>
    </row>
    <row r="83" s="1" customFormat="1" ht="15" customHeight="1">
      <c r="B83" s="329"/>
      <c r="C83" s="330" t="s">
        <v>860</v>
      </c>
      <c r="D83" s="330"/>
      <c r="E83" s="330"/>
      <c r="F83" s="331" t="s">
        <v>855</v>
      </c>
      <c r="G83" s="330"/>
      <c r="H83" s="330" t="s">
        <v>861</v>
      </c>
      <c r="I83" s="330" t="s">
        <v>851</v>
      </c>
      <c r="J83" s="330">
        <v>15</v>
      </c>
      <c r="K83" s="318"/>
    </row>
    <row r="84" s="1" customFormat="1" ht="15" customHeight="1">
      <c r="B84" s="329"/>
      <c r="C84" s="330" t="s">
        <v>862</v>
      </c>
      <c r="D84" s="330"/>
      <c r="E84" s="330"/>
      <c r="F84" s="331" t="s">
        <v>855</v>
      </c>
      <c r="G84" s="330"/>
      <c r="H84" s="330" t="s">
        <v>863</v>
      </c>
      <c r="I84" s="330" t="s">
        <v>851</v>
      </c>
      <c r="J84" s="330">
        <v>15</v>
      </c>
      <c r="K84" s="318"/>
    </row>
    <row r="85" s="1" customFormat="1" ht="15" customHeight="1">
      <c r="B85" s="329"/>
      <c r="C85" s="330" t="s">
        <v>864</v>
      </c>
      <c r="D85" s="330"/>
      <c r="E85" s="330"/>
      <c r="F85" s="331" t="s">
        <v>855</v>
      </c>
      <c r="G85" s="330"/>
      <c r="H85" s="330" t="s">
        <v>865</v>
      </c>
      <c r="I85" s="330" t="s">
        <v>851</v>
      </c>
      <c r="J85" s="330">
        <v>20</v>
      </c>
      <c r="K85" s="318"/>
    </row>
    <row r="86" s="1" customFormat="1" ht="15" customHeight="1">
      <c r="B86" s="329"/>
      <c r="C86" s="330" t="s">
        <v>866</v>
      </c>
      <c r="D86" s="330"/>
      <c r="E86" s="330"/>
      <c r="F86" s="331" t="s">
        <v>855</v>
      </c>
      <c r="G86" s="330"/>
      <c r="H86" s="330" t="s">
        <v>867</v>
      </c>
      <c r="I86" s="330" t="s">
        <v>851</v>
      </c>
      <c r="J86" s="330">
        <v>20</v>
      </c>
      <c r="K86" s="318"/>
    </row>
    <row r="87" s="1" customFormat="1" ht="15" customHeight="1">
      <c r="B87" s="329"/>
      <c r="C87" s="304" t="s">
        <v>868</v>
      </c>
      <c r="D87" s="304"/>
      <c r="E87" s="304"/>
      <c r="F87" s="327" t="s">
        <v>855</v>
      </c>
      <c r="G87" s="328"/>
      <c r="H87" s="304" t="s">
        <v>869</v>
      </c>
      <c r="I87" s="304" t="s">
        <v>851</v>
      </c>
      <c r="J87" s="304">
        <v>50</v>
      </c>
      <c r="K87" s="318"/>
    </row>
    <row r="88" s="1" customFormat="1" ht="15" customHeight="1">
      <c r="B88" s="329"/>
      <c r="C88" s="304" t="s">
        <v>870</v>
      </c>
      <c r="D88" s="304"/>
      <c r="E88" s="304"/>
      <c r="F88" s="327" t="s">
        <v>855</v>
      </c>
      <c r="G88" s="328"/>
      <c r="H88" s="304" t="s">
        <v>871</v>
      </c>
      <c r="I88" s="304" t="s">
        <v>851</v>
      </c>
      <c r="J88" s="304">
        <v>20</v>
      </c>
      <c r="K88" s="318"/>
    </row>
    <row r="89" s="1" customFormat="1" ht="15" customHeight="1">
      <c r="B89" s="329"/>
      <c r="C89" s="304" t="s">
        <v>872</v>
      </c>
      <c r="D89" s="304"/>
      <c r="E89" s="304"/>
      <c r="F89" s="327" t="s">
        <v>855</v>
      </c>
      <c r="G89" s="328"/>
      <c r="H89" s="304" t="s">
        <v>873</v>
      </c>
      <c r="I89" s="304" t="s">
        <v>851</v>
      </c>
      <c r="J89" s="304">
        <v>20</v>
      </c>
      <c r="K89" s="318"/>
    </row>
    <row r="90" s="1" customFormat="1" ht="15" customHeight="1">
      <c r="B90" s="329"/>
      <c r="C90" s="304" t="s">
        <v>874</v>
      </c>
      <c r="D90" s="304"/>
      <c r="E90" s="304"/>
      <c r="F90" s="327" t="s">
        <v>855</v>
      </c>
      <c r="G90" s="328"/>
      <c r="H90" s="304" t="s">
        <v>875</v>
      </c>
      <c r="I90" s="304" t="s">
        <v>851</v>
      </c>
      <c r="J90" s="304">
        <v>50</v>
      </c>
      <c r="K90" s="318"/>
    </row>
    <row r="91" s="1" customFormat="1" ht="15" customHeight="1">
      <c r="B91" s="329"/>
      <c r="C91" s="304" t="s">
        <v>876</v>
      </c>
      <c r="D91" s="304"/>
      <c r="E91" s="304"/>
      <c r="F91" s="327" t="s">
        <v>855</v>
      </c>
      <c r="G91" s="328"/>
      <c r="H91" s="304" t="s">
        <v>876</v>
      </c>
      <c r="I91" s="304" t="s">
        <v>851</v>
      </c>
      <c r="J91" s="304">
        <v>50</v>
      </c>
      <c r="K91" s="318"/>
    </row>
    <row r="92" s="1" customFormat="1" ht="15" customHeight="1">
      <c r="B92" s="329"/>
      <c r="C92" s="304" t="s">
        <v>877</v>
      </c>
      <c r="D92" s="304"/>
      <c r="E92" s="304"/>
      <c r="F92" s="327" t="s">
        <v>855</v>
      </c>
      <c r="G92" s="328"/>
      <c r="H92" s="304" t="s">
        <v>878</v>
      </c>
      <c r="I92" s="304" t="s">
        <v>851</v>
      </c>
      <c r="J92" s="304">
        <v>255</v>
      </c>
      <c r="K92" s="318"/>
    </row>
    <row r="93" s="1" customFormat="1" ht="15" customHeight="1">
      <c r="B93" s="329"/>
      <c r="C93" s="304" t="s">
        <v>879</v>
      </c>
      <c r="D93" s="304"/>
      <c r="E93" s="304"/>
      <c r="F93" s="327" t="s">
        <v>849</v>
      </c>
      <c r="G93" s="328"/>
      <c r="H93" s="304" t="s">
        <v>880</v>
      </c>
      <c r="I93" s="304" t="s">
        <v>881</v>
      </c>
      <c r="J93" s="304"/>
      <c r="K93" s="318"/>
    </row>
    <row r="94" s="1" customFormat="1" ht="15" customHeight="1">
      <c r="B94" s="329"/>
      <c r="C94" s="304" t="s">
        <v>882</v>
      </c>
      <c r="D94" s="304"/>
      <c r="E94" s="304"/>
      <c r="F94" s="327" t="s">
        <v>849</v>
      </c>
      <c r="G94" s="328"/>
      <c r="H94" s="304" t="s">
        <v>883</v>
      </c>
      <c r="I94" s="304" t="s">
        <v>884</v>
      </c>
      <c r="J94" s="304"/>
      <c r="K94" s="318"/>
    </row>
    <row r="95" s="1" customFormat="1" ht="15" customHeight="1">
      <c r="B95" s="329"/>
      <c r="C95" s="304" t="s">
        <v>885</v>
      </c>
      <c r="D95" s="304"/>
      <c r="E95" s="304"/>
      <c r="F95" s="327" t="s">
        <v>849</v>
      </c>
      <c r="G95" s="328"/>
      <c r="H95" s="304" t="s">
        <v>885</v>
      </c>
      <c r="I95" s="304" t="s">
        <v>884</v>
      </c>
      <c r="J95" s="304"/>
      <c r="K95" s="318"/>
    </row>
    <row r="96" s="1" customFormat="1" ht="15" customHeight="1">
      <c r="B96" s="329"/>
      <c r="C96" s="304" t="s">
        <v>44</v>
      </c>
      <c r="D96" s="304"/>
      <c r="E96" s="304"/>
      <c r="F96" s="327" t="s">
        <v>849</v>
      </c>
      <c r="G96" s="328"/>
      <c r="H96" s="304" t="s">
        <v>886</v>
      </c>
      <c r="I96" s="304" t="s">
        <v>884</v>
      </c>
      <c r="J96" s="304"/>
      <c r="K96" s="318"/>
    </row>
    <row r="97" s="1" customFormat="1" ht="15" customHeight="1">
      <c r="B97" s="329"/>
      <c r="C97" s="304" t="s">
        <v>54</v>
      </c>
      <c r="D97" s="304"/>
      <c r="E97" s="304"/>
      <c r="F97" s="327" t="s">
        <v>849</v>
      </c>
      <c r="G97" s="328"/>
      <c r="H97" s="304" t="s">
        <v>887</v>
      </c>
      <c r="I97" s="304" t="s">
        <v>884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888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843</v>
      </c>
      <c r="D103" s="319"/>
      <c r="E103" s="319"/>
      <c r="F103" s="319" t="s">
        <v>844</v>
      </c>
      <c r="G103" s="320"/>
      <c r="H103" s="319" t="s">
        <v>60</v>
      </c>
      <c r="I103" s="319" t="s">
        <v>63</v>
      </c>
      <c r="J103" s="319" t="s">
        <v>845</v>
      </c>
      <c r="K103" s="318"/>
    </row>
    <row r="104" s="1" customFormat="1" ht="17.25" customHeight="1">
      <c r="B104" s="316"/>
      <c r="C104" s="321" t="s">
        <v>846</v>
      </c>
      <c r="D104" s="321"/>
      <c r="E104" s="321"/>
      <c r="F104" s="322" t="s">
        <v>847</v>
      </c>
      <c r="G104" s="323"/>
      <c r="H104" s="321"/>
      <c r="I104" s="321"/>
      <c r="J104" s="321" t="s">
        <v>848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59</v>
      </c>
      <c r="D106" s="326"/>
      <c r="E106" s="326"/>
      <c r="F106" s="327" t="s">
        <v>849</v>
      </c>
      <c r="G106" s="304"/>
      <c r="H106" s="304" t="s">
        <v>889</v>
      </c>
      <c r="I106" s="304" t="s">
        <v>851</v>
      </c>
      <c r="J106" s="304">
        <v>20</v>
      </c>
      <c r="K106" s="318"/>
    </row>
    <row r="107" s="1" customFormat="1" ht="15" customHeight="1">
      <c r="B107" s="316"/>
      <c r="C107" s="304" t="s">
        <v>852</v>
      </c>
      <c r="D107" s="304"/>
      <c r="E107" s="304"/>
      <c r="F107" s="327" t="s">
        <v>849</v>
      </c>
      <c r="G107" s="304"/>
      <c r="H107" s="304" t="s">
        <v>889</v>
      </c>
      <c r="I107" s="304" t="s">
        <v>851</v>
      </c>
      <c r="J107" s="304">
        <v>120</v>
      </c>
      <c r="K107" s="318"/>
    </row>
    <row r="108" s="1" customFormat="1" ht="15" customHeight="1">
      <c r="B108" s="329"/>
      <c r="C108" s="304" t="s">
        <v>854</v>
      </c>
      <c r="D108" s="304"/>
      <c r="E108" s="304"/>
      <c r="F108" s="327" t="s">
        <v>855</v>
      </c>
      <c r="G108" s="304"/>
      <c r="H108" s="304" t="s">
        <v>889</v>
      </c>
      <c r="I108" s="304" t="s">
        <v>851</v>
      </c>
      <c r="J108" s="304">
        <v>50</v>
      </c>
      <c r="K108" s="318"/>
    </row>
    <row r="109" s="1" customFormat="1" ht="15" customHeight="1">
      <c r="B109" s="329"/>
      <c r="C109" s="304" t="s">
        <v>857</v>
      </c>
      <c r="D109" s="304"/>
      <c r="E109" s="304"/>
      <c r="F109" s="327" t="s">
        <v>849</v>
      </c>
      <c r="G109" s="304"/>
      <c r="H109" s="304" t="s">
        <v>889</v>
      </c>
      <c r="I109" s="304" t="s">
        <v>859</v>
      </c>
      <c r="J109" s="304"/>
      <c r="K109" s="318"/>
    </row>
    <row r="110" s="1" customFormat="1" ht="15" customHeight="1">
      <c r="B110" s="329"/>
      <c r="C110" s="304" t="s">
        <v>868</v>
      </c>
      <c r="D110" s="304"/>
      <c r="E110" s="304"/>
      <c r="F110" s="327" t="s">
        <v>855</v>
      </c>
      <c r="G110" s="304"/>
      <c r="H110" s="304" t="s">
        <v>889</v>
      </c>
      <c r="I110" s="304" t="s">
        <v>851</v>
      </c>
      <c r="J110" s="304">
        <v>50</v>
      </c>
      <c r="K110" s="318"/>
    </row>
    <row r="111" s="1" customFormat="1" ht="15" customHeight="1">
      <c r="B111" s="329"/>
      <c r="C111" s="304" t="s">
        <v>876</v>
      </c>
      <c r="D111" s="304"/>
      <c r="E111" s="304"/>
      <c r="F111" s="327" t="s">
        <v>855</v>
      </c>
      <c r="G111" s="304"/>
      <c r="H111" s="304" t="s">
        <v>889</v>
      </c>
      <c r="I111" s="304" t="s">
        <v>851</v>
      </c>
      <c r="J111" s="304">
        <v>50</v>
      </c>
      <c r="K111" s="318"/>
    </row>
    <row r="112" s="1" customFormat="1" ht="15" customHeight="1">
      <c r="B112" s="329"/>
      <c r="C112" s="304" t="s">
        <v>874</v>
      </c>
      <c r="D112" s="304"/>
      <c r="E112" s="304"/>
      <c r="F112" s="327" t="s">
        <v>855</v>
      </c>
      <c r="G112" s="304"/>
      <c r="H112" s="304" t="s">
        <v>889</v>
      </c>
      <c r="I112" s="304" t="s">
        <v>851</v>
      </c>
      <c r="J112" s="304">
        <v>50</v>
      </c>
      <c r="K112" s="318"/>
    </row>
    <row r="113" s="1" customFormat="1" ht="15" customHeight="1">
      <c r="B113" s="329"/>
      <c r="C113" s="304" t="s">
        <v>59</v>
      </c>
      <c r="D113" s="304"/>
      <c r="E113" s="304"/>
      <c r="F113" s="327" t="s">
        <v>849</v>
      </c>
      <c r="G113" s="304"/>
      <c r="H113" s="304" t="s">
        <v>890</v>
      </c>
      <c r="I113" s="304" t="s">
        <v>851</v>
      </c>
      <c r="J113" s="304">
        <v>20</v>
      </c>
      <c r="K113" s="318"/>
    </row>
    <row r="114" s="1" customFormat="1" ht="15" customHeight="1">
      <c r="B114" s="329"/>
      <c r="C114" s="304" t="s">
        <v>891</v>
      </c>
      <c r="D114" s="304"/>
      <c r="E114" s="304"/>
      <c r="F114" s="327" t="s">
        <v>849</v>
      </c>
      <c r="G114" s="304"/>
      <c r="H114" s="304" t="s">
        <v>892</v>
      </c>
      <c r="I114" s="304" t="s">
        <v>851</v>
      </c>
      <c r="J114" s="304">
        <v>120</v>
      </c>
      <c r="K114" s="318"/>
    </row>
    <row r="115" s="1" customFormat="1" ht="15" customHeight="1">
      <c r="B115" s="329"/>
      <c r="C115" s="304" t="s">
        <v>44</v>
      </c>
      <c r="D115" s="304"/>
      <c r="E115" s="304"/>
      <c r="F115" s="327" t="s">
        <v>849</v>
      </c>
      <c r="G115" s="304"/>
      <c r="H115" s="304" t="s">
        <v>893</v>
      </c>
      <c r="I115" s="304" t="s">
        <v>884</v>
      </c>
      <c r="J115" s="304"/>
      <c r="K115" s="318"/>
    </row>
    <row r="116" s="1" customFormat="1" ht="15" customHeight="1">
      <c r="B116" s="329"/>
      <c r="C116" s="304" t="s">
        <v>54</v>
      </c>
      <c r="D116" s="304"/>
      <c r="E116" s="304"/>
      <c r="F116" s="327" t="s">
        <v>849</v>
      </c>
      <c r="G116" s="304"/>
      <c r="H116" s="304" t="s">
        <v>894</v>
      </c>
      <c r="I116" s="304" t="s">
        <v>884</v>
      </c>
      <c r="J116" s="304"/>
      <c r="K116" s="318"/>
    </row>
    <row r="117" s="1" customFormat="1" ht="15" customHeight="1">
      <c r="B117" s="329"/>
      <c r="C117" s="304" t="s">
        <v>63</v>
      </c>
      <c r="D117" s="304"/>
      <c r="E117" s="304"/>
      <c r="F117" s="327" t="s">
        <v>849</v>
      </c>
      <c r="G117" s="304"/>
      <c r="H117" s="304" t="s">
        <v>895</v>
      </c>
      <c r="I117" s="304" t="s">
        <v>896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897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843</v>
      </c>
      <c r="D123" s="319"/>
      <c r="E123" s="319"/>
      <c r="F123" s="319" t="s">
        <v>844</v>
      </c>
      <c r="G123" s="320"/>
      <c r="H123" s="319" t="s">
        <v>60</v>
      </c>
      <c r="I123" s="319" t="s">
        <v>63</v>
      </c>
      <c r="J123" s="319" t="s">
        <v>845</v>
      </c>
      <c r="K123" s="348"/>
    </row>
    <row r="124" s="1" customFormat="1" ht="17.25" customHeight="1">
      <c r="B124" s="347"/>
      <c r="C124" s="321" t="s">
        <v>846</v>
      </c>
      <c r="D124" s="321"/>
      <c r="E124" s="321"/>
      <c r="F124" s="322" t="s">
        <v>847</v>
      </c>
      <c r="G124" s="323"/>
      <c r="H124" s="321"/>
      <c r="I124" s="321"/>
      <c r="J124" s="321" t="s">
        <v>848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852</v>
      </c>
      <c r="D126" s="326"/>
      <c r="E126" s="326"/>
      <c r="F126" s="327" t="s">
        <v>849</v>
      </c>
      <c r="G126" s="304"/>
      <c r="H126" s="304" t="s">
        <v>889</v>
      </c>
      <c r="I126" s="304" t="s">
        <v>851</v>
      </c>
      <c r="J126" s="304">
        <v>120</v>
      </c>
      <c r="K126" s="352"/>
    </row>
    <row r="127" s="1" customFormat="1" ht="15" customHeight="1">
      <c r="B127" s="349"/>
      <c r="C127" s="304" t="s">
        <v>898</v>
      </c>
      <c r="D127" s="304"/>
      <c r="E127" s="304"/>
      <c r="F127" s="327" t="s">
        <v>849</v>
      </c>
      <c r="G127" s="304"/>
      <c r="H127" s="304" t="s">
        <v>899</v>
      </c>
      <c r="I127" s="304" t="s">
        <v>851</v>
      </c>
      <c r="J127" s="304" t="s">
        <v>900</v>
      </c>
      <c r="K127" s="352"/>
    </row>
    <row r="128" s="1" customFormat="1" ht="15" customHeight="1">
      <c r="B128" s="349"/>
      <c r="C128" s="304" t="s">
        <v>797</v>
      </c>
      <c r="D128" s="304"/>
      <c r="E128" s="304"/>
      <c r="F128" s="327" t="s">
        <v>849</v>
      </c>
      <c r="G128" s="304"/>
      <c r="H128" s="304" t="s">
        <v>901</v>
      </c>
      <c r="I128" s="304" t="s">
        <v>851</v>
      </c>
      <c r="J128" s="304" t="s">
        <v>900</v>
      </c>
      <c r="K128" s="352"/>
    </row>
    <row r="129" s="1" customFormat="1" ht="15" customHeight="1">
      <c r="B129" s="349"/>
      <c r="C129" s="304" t="s">
        <v>860</v>
      </c>
      <c r="D129" s="304"/>
      <c r="E129" s="304"/>
      <c r="F129" s="327" t="s">
        <v>855</v>
      </c>
      <c r="G129" s="304"/>
      <c r="H129" s="304" t="s">
        <v>861</v>
      </c>
      <c r="I129" s="304" t="s">
        <v>851</v>
      </c>
      <c r="J129" s="304">
        <v>15</v>
      </c>
      <c r="K129" s="352"/>
    </row>
    <row r="130" s="1" customFormat="1" ht="15" customHeight="1">
      <c r="B130" s="349"/>
      <c r="C130" s="330" t="s">
        <v>862</v>
      </c>
      <c r="D130" s="330"/>
      <c r="E130" s="330"/>
      <c r="F130" s="331" t="s">
        <v>855</v>
      </c>
      <c r="G130" s="330"/>
      <c r="H130" s="330" t="s">
        <v>863</v>
      </c>
      <c r="I130" s="330" t="s">
        <v>851</v>
      </c>
      <c r="J130" s="330">
        <v>15</v>
      </c>
      <c r="K130" s="352"/>
    </row>
    <row r="131" s="1" customFormat="1" ht="15" customHeight="1">
      <c r="B131" s="349"/>
      <c r="C131" s="330" t="s">
        <v>864</v>
      </c>
      <c r="D131" s="330"/>
      <c r="E131" s="330"/>
      <c r="F131" s="331" t="s">
        <v>855</v>
      </c>
      <c r="G131" s="330"/>
      <c r="H131" s="330" t="s">
        <v>865</v>
      </c>
      <c r="I131" s="330" t="s">
        <v>851</v>
      </c>
      <c r="J131" s="330">
        <v>20</v>
      </c>
      <c r="K131" s="352"/>
    </row>
    <row r="132" s="1" customFormat="1" ht="15" customHeight="1">
      <c r="B132" s="349"/>
      <c r="C132" s="330" t="s">
        <v>866</v>
      </c>
      <c r="D132" s="330"/>
      <c r="E132" s="330"/>
      <c r="F132" s="331" t="s">
        <v>855</v>
      </c>
      <c r="G132" s="330"/>
      <c r="H132" s="330" t="s">
        <v>867</v>
      </c>
      <c r="I132" s="330" t="s">
        <v>851</v>
      </c>
      <c r="J132" s="330">
        <v>20</v>
      </c>
      <c r="K132" s="352"/>
    </row>
    <row r="133" s="1" customFormat="1" ht="15" customHeight="1">
      <c r="B133" s="349"/>
      <c r="C133" s="304" t="s">
        <v>854</v>
      </c>
      <c r="D133" s="304"/>
      <c r="E133" s="304"/>
      <c r="F133" s="327" t="s">
        <v>855</v>
      </c>
      <c r="G133" s="304"/>
      <c r="H133" s="304" t="s">
        <v>889</v>
      </c>
      <c r="I133" s="304" t="s">
        <v>851</v>
      </c>
      <c r="J133" s="304">
        <v>50</v>
      </c>
      <c r="K133" s="352"/>
    </row>
    <row r="134" s="1" customFormat="1" ht="15" customHeight="1">
      <c r="B134" s="349"/>
      <c r="C134" s="304" t="s">
        <v>868</v>
      </c>
      <c r="D134" s="304"/>
      <c r="E134" s="304"/>
      <c r="F134" s="327" t="s">
        <v>855</v>
      </c>
      <c r="G134" s="304"/>
      <c r="H134" s="304" t="s">
        <v>889</v>
      </c>
      <c r="I134" s="304" t="s">
        <v>851</v>
      </c>
      <c r="J134" s="304">
        <v>50</v>
      </c>
      <c r="K134" s="352"/>
    </row>
    <row r="135" s="1" customFormat="1" ht="15" customHeight="1">
      <c r="B135" s="349"/>
      <c r="C135" s="304" t="s">
        <v>874</v>
      </c>
      <c r="D135" s="304"/>
      <c r="E135" s="304"/>
      <c r="F135" s="327" t="s">
        <v>855</v>
      </c>
      <c r="G135" s="304"/>
      <c r="H135" s="304" t="s">
        <v>889</v>
      </c>
      <c r="I135" s="304" t="s">
        <v>851</v>
      </c>
      <c r="J135" s="304">
        <v>50</v>
      </c>
      <c r="K135" s="352"/>
    </row>
    <row r="136" s="1" customFormat="1" ht="15" customHeight="1">
      <c r="B136" s="349"/>
      <c r="C136" s="304" t="s">
        <v>876</v>
      </c>
      <c r="D136" s="304"/>
      <c r="E136" s="304"/>
      <c r="F136" s="327" t="s">
        <v>855</v>
      </c>
      <c r="G136" s="304"/>
      <c r="H136" s="304" t="s">
        <v>889</v>
      </c>
      <c r="I136" s="304" t="s">
        <v>851</v>
      </c>
      <c r="J136" s="304">
        <v>50</v>
      </c>
      <c r="K136" s="352"/>
    </row>
    <row r="137" s="1" customFormat="1" ht="15" customHeight="1">
      <c r="B137" s="349"/>
      <c r="C137" s="304" t="s">
        <v>877</v>
      </c>
      <c r="D137" s="304"/>
      <c r="E137" s="304"/>
      <c r="F137" s="327" t="s">
        <v>855</v>
      </c>
      <c r="G137" s="304"/>
      <c r="H137" s="304" t="s">
        <v>902</v>
      </c>
      <c r="I137" s="304" t="s">
        <v>851</v>
      </c>
      <c r="J137" s="304">
        <v>255</v>
      </c>
      <c r="K137" s="352"/>
    </row>
    <row r="138" s="1" customFormat="1" ht="15" customHeight="1">
      <c r="B138" s="349"/>
      <c r="C138" s="304" t="s">
        <v>879</v>
      </c>
      <c r="D138" s="304"/>
      <c r="E138" s="304"/>
      <c r="F138" s="327" t="s">
        <v>849</v>
      </c>
      <c r="G138" s="304"/>
      <c r="H138" s="304" t="s">
        <v>903</v>
      </c>
      <c r="I138" s="304" t="s">
        <v>881</v>
      </c>
      <c r="J138" s="304"/>
      <c r="K138" s="352"/>
    </row>
    <row r="139" s="1" customFormat="1" ht="15" customHeight="1">
      <c r="B139" s="349"/>
      <c r="C139" s="304" t="s">
        <v>882</v>
      </c>
      <c r="D139" s="304"/>
      <c r="E139" s="304"/>
      <c r="F139" s="327" t="s">
        <v>849</v>
      </c>
      <c r="G139" s="304"/>
      <c r="H139" s="304" t="s">
        <v>904</v>
      </c>
      <c r="I139" s="304" t="s">
        <v>884</v>
      </c>
      <c r="J139" s="304"/>
      <c r="K139" s="352"/>
    </row>
    <row r="140" s="1" customFormat="1" ht="15" customHeight="1">
      <c r="B140" s="349"/>
      <c r="C140" s="304" t="s">
        <v>885</v>
      </c>
      <c r="D140" s="304"/>
      <c r="E140" s="304"/>
      <c r="F140" s="327" t="s">
        <v>849</v>
      </c>
      <c r="G140" s="304"/>
      <c r="H140" s="304" t="s">
        <v>885</v>
      </c>
      <c r="I140" s="304" t="s">
        <v>884</v>
      </c>
      <c r="J140" s="304"/>
      <c r="K140" s="352"/>
    </row>
    <row r="141" s="1" customFormat="1" ht="15" customHeight="1">
      <c r="B141" s="349"/>
      <c r="C141" s="304" t="s">
        <v>44</v>
      </c>
      <c r="D141" s="304"/>
      <c r="E141" s="304"/>
      <c r="F141" s="327" t="s">
        <v>849</v>
      </c>
      <c r="G141" s="304"/>
      <c r="H141" s="304" t="s">
        <v>905</v>
      </c>
      <c r="I141" s="304" t="s">
        <v>884</v>
      </c>
      <c r="J141" s="304"/>
      <c r="K141" s="352"/>
    </row>
    <row r="142" s="1" customFormat="1" ht="15" customHeight="1">
      <c r="B142" s="349"/>
      <c r="C142" s="304" t="s">
        <v>906</v>
      </c>
      <c r="D142" s="304"/>
      <c r="E142" s="304"/>
      <c r="F142" s="327" t="s">
        <v>849</v>
      </c>
      <c r="G142" s="304"/>
      <c r="H142" s="304" t="s">
        <v>907</v>
      </c>
      <c r="I142" s="304" t="s">
        <v>884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908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843</v>
      </c>
      <c r="D148" s="319"/>
      <c r="E148" s="319"/>
      <c r="F148" s="319" t="s">
        <v>844</v>
      </c>
      <c r="G148" s="320"/>
      <c r="H148" s="319" t="s">
        <v>60</v>
      </c>
      <c r="I148" s="319" t="s">
        <v>63</v>
      </c>
      <c r="J148" s="319" t="s">
        <v>845</v>
      </c>
      <c r="K148" s="318"/>
    </row>
    <row r="149" s="1" customFormat="1" ht="17.25" customHeight="1">
      <c r="B149" s="316"/>
      <c r="C149" s="321" t="s">
        <v>846</v>
      </c>
      <c r="D149" s="321"/>
      <c r="E149" s="321"/>
      <c r="F149" s="322" t="s">
        <v>847</v>
      </c>
      <c r="G149" s="323"/>
      <c r="H149" s="321"/>
      <c r="I149" s="321"/>
      <c r="J149" s="321" t="s">
        <v>848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852</v>
      </c>
      <c r="D151" s="304"/>
      <c r="E151" s="304"/>
      <c r="F151" s="357" t="s">
        <v>849</v>
      </c>
      <c r="G151" s="304"/>
      <c r="H151" s="356" t="s">
        <v>889</v>
      </c>
      <c r="I151" s="356" t="s">
        <v>851</v>
      </c>
      <c r="J151" s="356">
        <v>120</v>
      </c>
      <c r="K151" s="352"/>
    </row>
    <row r="152" s="1" customFormat="1" ht="15" customHeight="1">
      <c r="B152" s="329"/>
      <c r="C152" s="356" t="s">
        <v>898</v>
      </c>
      <c r="D152" s="304"/>
      <c r="E152" s="304"/>
      <c r="F152" s="357" t="s">
        <v>849</v>
      </c>
      <c r="G152" s="304"/>
      <c r="H152" s="356" t="s">
        <v>909</v>
      </c>
      <c r="I152" s="356" t="s">
        <v>851</v>
      </c>
      <c r="J152" s="356" t="s">
        <v>900</v>
      </c>
      <c r="K152" s="352"/>
    </row>
    <row r="153" s="1" customFormat="1" ht="15" customHeight="1">
      <c r="B153" s="329"/>
      <c r="C153" s="356" t="s">
        <v>797</v>
      </c>
      <c r="D153" s="304"/>
      <c r="E153" s="304"/>
      <c r="F153" s="357" t="s">
        <v>849</v>
      </c>
      <c r="G153" s="304"/>
      <c r="H153" s="356" t="s">
        <v>910</v>
      </c>
      <c r="I153" s="356" t="s">
        <v>851</v>
      </c>
      <c r="J153" s="356" t="s">
        <v>900</v>
      </c>
      <c r="K153" s="352"/>
    </row>
    <row r="154" s="1" customFormat="1" ht="15" customHeight="1">
      <c r="B154" s="329"/>
      <c r="C154" s="356" t="s">
        <v>854</v>
      </c>
      <c r="D154" s="304"/>
      <c r="E154" s="304"/>
      <c r="F154" s="357" t="s">
        <v>855</v>
      </c>
      <c r="G154" s="304"/>
      <c r="H154" s="356" t="s">
        <v>889</v>
      </c>
      <c r="I154" s="356" t="s">
        <v>851</v>
      </c>
      <c r="J154" s="356">
        <v>50</v>
      </c>
      <c r="K154" s="352"/>
    </row>
    <row r="155" s="1" customFormat="1" ht="15" customHeight="1">
      <c r="B155" s="329"/>
      <c r="C155" s="356" t="s">
        <v>857</v>
      </c>
      <c r="D155" s="304"/>
      <c r="E155" s="304"/>
      <c r="F155" s="357" t="s">
        <v>849</v>
      </c>
      <c r="G155" s="304"/>
      <c r="H155" s="356" t="s">
        <v>889</v>
      </c>
      <c r="I155" s="356" t="s">
        <v>859</v>
      </c>
      <c r="J155" s="356"/>
      <c r="K155" s="352"/>
    </row>
    <row r="156" s="1" customFormat="1" ht="15" customHeight="1">
      <c r="B156" s="329"/>
      <c r="C156" s="356" t="s">
        <v>868</v>
      </c>
      <c r="D156" s="304"/>
      <c r="E156" s="304"/>
      <c r="F156" s="357" t="s">
        <v>855</v>
      </c>
      <c r="G156" s="304"/>
      <c r="H156" s="356" t="s">
        <v>889</v>
      </c>
      <c r="I156" s="356" t="s">
        <v>851</v>
      </c>
      <c r="J156" s="356">
        <v>50</v>
      </c>
      <c r="K156" s="352"/>
    </row>
    <row r="157" s="1" customFormat="1" ht="15" customHeight="1">
      <c r="B157" s="329"/>
      <c r="C157" s="356" t="s">
        <v>876</v>
      </c>
      <c r="D157" s="304"/>
      <c r="E157" s="304"/>
      <c r="F157" s="357" t="s">
        <v>855</v>
      </c>
      <c r="G157" s="304"/>
      <c r="H157" s="356" t="s">
        <v>889</v>
      </c>
      <c r="I157" s="356" t="s">
        <v>851</v>
      </c>
      <c r="J157" s="356">
        <v>50</v>
      </c>
      <c r="K157" s="352"/>
    </row>
    <row r="158" s="1" customFormat="1" ht="15" customHeight="1">
      <c r="B158" s="329"/>
      <c r="C158" s="356" t="s">
        <v>874</v>
      </c>
      <c r="D158" s="304"/>
      <c r="E158" s="304"/>
      <c r="F158" s="357" t="s">
        <v>855</v>
      </c>
      <c r="G158" s="304"/>
      <c r="H158" s="356" t="s">
        <v>889</v>
      </c>
      <c r="I158" s="356" t="s">
        <v>851</v>
      </c>
      <c r="J158" s="356">
        <v>50</v>
      </c>
      <c r="K158" s="352"/>
    </row>
    <row r="159" s="1" customFormat="1" ht="15" customHeight="1">
      <c r="B159" s="329"/>
      <c r="C159" s="356" t="s">
        <v>101</v>
      </c>
      <c r="D159" s="304"/>
      <c r="E159" s="304"/>
      <c r="F159" s="357" t="s">
        <v>849</v>
      </c>
      <c r="G159" s="304"/>
      <c r="H159" s="356" t="s">
        <v>911</v>
      </c>
      <c r="I159" s="356" t="s">
        <v>851</v>
      </c>
      <c r="J159" s="356" t="s">
        <v>912</v>
      </c>
      <c r="K159" s="352"/>
    </row>
    <row r="160" s="1" customFormat="1" ht="15" customHeight="1">
      <c r="B160" s="329"/>
      <c r="C160" s="356" t="s">
        <v>913</v>
      </c>
      <c r="D160" s="304"/>
      <c r="E160" s="304"/>
      <c r="F160" s="357" t="s">
        <v>849</v>
      </c>
      <c r="G160" s="304"/>
      <c r="H160" s="356" t="s">
        <v>914</v>
      </c>
      <c r="I160" s="356" t="s">
        <v>884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915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843</v>
      </c>
      <c r="D166" s="319"/>
      <c r="E166" s="319"/>
      <c r="F166" s="319" t="s">
        <v>844</v>
      </c>
      <c r="G166" s="361"/>
      <c r="H166" s="362" t="s">
        <v>60</v>
      </c>
      <c r="I166" s="362" t="s">
        <v>63</v>
      </c>
      <c r="J166" s="319" t="s">
        <v>845</v>
      </c>
      <c r="K166" s="296"/>
    </row>
    <row r="167" s="1" customFormat="1" ht="17.25" customHeight="1">
      <c r="B167" s="297"/>
      <c r="C167" s="321" t="s">
        <v>846</v>
      </c>
      <c r="D167" s="321"/>
      <c r="E167" s="321"/>
      <c r="F167" s="322" t="s">
        <v>847</v>
      </c>
      <c r="G167" s="363"/>
      <c r="H167" s="364"/>
      <c r="I167" s="364"/>
      <c r="J167" s="321" t="s">
        <v>848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852</v>
      </c>
      <c r="D169" s="304"/>
      <c r="E169" s="304"/>
      <c r="F169" s="327" t="s">
        <v>849</v>
      </c>
      <c r="G169" s="304"/>
      <c r="H169" s="304" t="s">
        <v>889</v>
      </c>
      <c r="I169" s="304" t="s">
        <v>851</v>
      </c>
      <c r="J169" s="304">
        <v>120</v>
      </c>
      <c r="K169" s="352"/>
    </row>
    <row r="170" s="1" customFormat="1" ht="15" customHeight="1">
      <c r="B170" s="329"/>
      <c r="C170" s="304" t="s">
        <v>898</v>
      </c>
      <c r="D170" s="304"/>
      <c r="E170" s="304"/>
      <c r="F170" s="327" t="s">
        <v>849</v>
      </c>
      <c r="G170" s="304"/>
      <c r="H170" s="304" t="s">
        <v>899</v>
      </c>
      <c r="I170" s="304" t="s">
        <v>851</v>
      </c>
      <c r="J170" s="304" t="s">
        <v>900</v>
      </c>
      <c r="K170" s="352"/>
    </row>
    <row r="171" s="1" customFormat="1" ht="15" customHeight="1">
      <c r="B171" s="329"/>
      <c r="C171" s="304" t="s">
        <v>797</v>
      </c>
      <c r="D171" s="304"/>
      <c r="E171" s="304"/>
      <c r="F171" s="327" t="s">
        <v>849</v>
      </c>
      <c r="G171" s="304"/>
      <c r="H171" s="304" t="s">
        <v>916</v>
      </c>
      <c r="I171" s="304" t="s">
        <v>851</v>
      </c>
      <c r="J171" s="304" t="s">
        <v>900</v>
      </c>
      <c r="K171" s="352"/>
    </row>
    <row r="172" s="1" customFormat="1" ht="15" customHeight="1">
      <c r="B172" s="329"/>
      <c r="C172" s="304" t="s">
        <v>854</v>
      </c>
      <c r="D172" s="304"/>
      <c r="E172" s="304"/>
      <c r="F172" s="327" t="s">
        <v>855</v>
      </c>
      <c r="G172" s="304"/>
      <c r="H172" s="304" t="s">
        <v>916</v>
      </c>
      <c r="I172" s="304" t="s">
        <v>851</v>
      </c>
      <c r="J172" s="304">
        <v>50</v>
      </c>
      <c r="K172" s="352"/>
    </row>
    <row r="173" s="1" customFormat="1" ht="15" customHeight="1">
      <c r="B173" s="329"/>
      <c r="C173" s="304" t="s">
        <v>857</v>
      </c>
      <c r="D173" s="304"/>
      <c r="E173" s="304"/>
      <c r="F173" s="327" t="s">
        <v>849</v>
      </c>
      <c r="G173" s="304"/>
      <c r="H173" s="304" t="s">
        <v>916</v>
      </c>
      <c r="I173" s="304" t="s">
        <v>859</v>
      </c>
      <c r="J173" s="304"/>
      <c r="K173" s="352"/>
    </row>
    <row r="174" s="1" customFormat="1" ht="15" customHeight="1">
      <c r="B174" s="329"/>
      <c r="C174" s="304" t="s">
        <v>868</v>
      </c>
      <c r="D174" s="304"/>
      <c r="E174" s="304"/>
      <c r="F174" s="327" t="s">
        <v>855</v>
      </c>
      <c r="G174" s="304"/>
      <c r="H174" s="304" t="s">
        <v>916</v>
      </c>
      <c r="I174" s="304" t="s">
        <v>851</v>
      </c>
      <c r="J174" s="304">
        <v>50</v>
      </c>
      <c r="K174" s="352"/>
    </row>
    <row r="175" s="1" customFormat="1" ht="15" customHeight="1">
      <c r="B175" s="329"/>
      <c r="C175" s="304" t="s">
        <v>876</v>
      </c>
      <c r="D175" s="304"/>
      <c r="E175" s="304"/>
      <c r="F175" s="327" t="s">
        <v>855</v>
      </c>
      <c r="G175" s="304"/>
      <c r="H175" s="304" t="s">
        <v>916</v>
      </c>
      <c r="I175" s="304" t="s">
        <v>851</v>
      </c>
      <c r="J175" s="304">
        <v>50</v>
      </c>
      <c r="K175" s="352"/>
    </row>
    <row r="176" s="1" customFormat="1" ht="15" customHeight="1">
      <c r="B176" s="329"/>
      <c r="C176" s="304" t="s">
        <v>874</v>
      </c>
      <c r="D176" s="304"/>
      <c r="E176" s="304"/>
      <c r="F176" s="327" t="s">
        <v>855</v>
      </c>
      <c r="G176" s="304"/>
      <c r="H176" s="304" t="s">
        <v>916</v>
      </c>
      <c r="I176" s="304" t="s">
        <v>851</v>
      </c>
      <c r="J176" s="304">
        <v>50</v>
      </c>
      <c r="K176" s="352"/>
    </row>
    <row r="177" s="1" customFormat="1" ht="15" customHeight="1">
      <c r="B177" s="329"/>
      <c r="C177" s="304" t="s">
        <v>112</v>
      </c>
      <c r="D177" s="304"/>
      <c r="E177" s="304"/>
      <c r="F177" s="327" t="s">
        <v>849</v>
      </c>
      <c r="G177" s="304"/>
      <c r="H177" s="304" t="s">
        <v>917</v>
      </c>
      <c r="I177" s="304" t="s">
        <v>918</v>
      </c>
      <c r="J177" s="304"/>
      <c r="K177" s="352"/>
    </row>
    <row r="178" s="1" customFormat="1" ht="15" customHeight="1">
      <c r="B178" s="329"/>
      <c r="C178" s="304" t="s">
        <v>63</v>
      </c>
      <c r="D178" s="304"/>
      <c r="E178" s="304"/>
      <c r="F178" s="327" t="s">
        <v>849</v>
      </c>
      <c r="G178" s="304"/>
      <c r="H178" s="304" t="s">
        <v>919</v>
      </c>
      <c r="I178" s="304" t="s">
        <v>920</v>
      </c>
      <c r="J178" s="304">
        <v>1</v>
      </c>
      <c r="K178" s="352"/>
    </row>
    <row r="179" s="1" customFormat="1" ht="15" customHeight="1">
      <c r="B179" s="329"/>
      <c r="C179" s="304" t="s">
        <v>59</v>
      </c>
      <c r="D179" s="304"/>
      <c r="E179" s="304"/>
      <c r="F179" s="327" t="s">
        <v>849</v>
      </c>
      <c r="G179" s="304"/>
      <c r="H179" s="304" t="s">
        <v>921</v>
      </c>
      <c r="I179" s="304" t="s">
        <v>851</v>
      </c>
      <c r="J179" s="304">
        <v>20</v>
      </c>
      <c r="K179" s="352"/>
    </row>
    <row r="180" s="1" customFormat="1" ht="15" customHeight="1">
      <c r="B180" s="329"/>
      <c r="C180" s="304" t="s">
        <v>60</v>
      </c>
      <c r="D180" s="304"/>
      <c r="E180" s="304"/>
      <c r="F180" s="327" t="s">
        <v>849</v>
      </c>
      <c r="G180" s="304"/>
      <c r="H180" s="304" t="s">
        <v>922</v>
      </c>
      <c r="I180" s="304" t="s">
        <v>851</v>
      </c>
      <c r="J180" s="304">
        <v>255</v>
      </c>
      <c r="K180" s="352"/>
    </row>
    <row r="181" s="1" customFormat="1" ht="15" customHeight="1">
      <c r="B181" s="329"/>
      <c r="C181" s="304" t="s">
        <v>113</v>
      </c>
      <c r="D181" s="304"/>
      <c r="E181" s="304"/>
      <c r="F181" s="327" t="s">
        <v>849</v>
      </c>
      <c r="G181" s="304"/>
      <c r="H181" s="304" t="s">
        <v>813</v>
      </c>
      <c r="I181" s="304" t="s">
        <v>851</v>
      </c>
      <c r="J181" s="304">
        <v>10</v>
      </c>
      <c r="K181" s="352"/>
    </row>
    <row r="182" s="1" customFormat="1" ht="15" customHeight="1">
      <c r="B182" s="329"/>
      <c r="C182" s="304" t="s">
        <v>114</v>
      </c>
      <c r="D182" s="304"/>
      <c r="E182" s="304"/>
      <c r="F182" s="327" t="s">
        <v>849</v>
      </c>
      <c r="G182" s="304"/>
      <c r="H182" s="304" t="s">
        <v>923</v>
      </c>
      <c r="I182" s="304" t="s">
        <v>884</v>
      </c>
      <c r="J182" s="304"/>
      <c r="K182" s="352"/>
    </row>
    <row r="183" s="1" customFormat="1" ht="15" customHeight="1">
      <c r="B183" s="329"/>
      <c r="C183" s="304" t="s">
        <v>924</v>
      </c>
      <c r="D183" s="304"/>
      <c r="E183" s="304"/>
      <c r="F183" s="327" t="s">
        <v>849</v>
      </c>
      <c r="G183" s="304"/>
      <c r="H183" s="304" t="s">
        <v>925</v>
      </c>
      <c r="I183" s="304" t="s">
        <v>884</v>
      </c>
      <c r="J183" s="304"/>
      <c r="K183" s="352"/>
    </row>
    <row r="184" s="1" customFormat="1" ht="15" customHeight="1">
      <c r="B184" s="329"/>
      <c r="C184" s="304" t="s">
        <v>913</v>
      </c>
      <c r="D184" s="304"/>
      <c r="E184" s="304"/>
      <c r="F184" s="327" t="s">
        <v>849</v>
      </c>
      <c r="G184" s="304"/>
      <c r="H184" s="304" t="s">
        <v>926</v>
      </c>
      <c r="I184" s="304" t="s">
        <v>884</v>
      </c>
      <c r="J184" s="304"/>
      <c r="K184" s="352"/>
    </row>
    <row r="185" s="1" customFormat="1" ht="15" customHeight="1">
      <c r="B185" s="329"/>
      <c r="C185" s="304" t="s">
        <v>116</v>
      </c>
      <c r="D185" s="304"/>
      <c r="E185" s="304"/>
      <c r="F185" s="327" t="s">
        <v>855</v>
      </c>
      <c r="G185" s="304"/>
      <c r="H185" s="304" t="s">
        <v>927</v>
      </c>
      <c r="I185" s="304" t="s">
        <v>851</v>
      </c>
      <c r="J185" s="304">
        <v>50</v>
      </c>
      <c r="K185" s="352"/>
    </row>
    <row r="186" s="1" customFormat="1" ht="15" customHeight="1">
      <c r="B186" s="329"/>
      <c r="C186" s="304" t="s">
        <v>928</v>
      </c>
      <c r="D186" s="304"/>
      <c r="E186" s="304"/>
      <c r="F186" s="327" t="s">
        <v>855</v>
      </c>
      <c r="G186" s="304"/>
      <c r="H186" s="304" t="s">
        <v>929</v>
      </c>
      <c r="I186" s="304" t="s">
        <v>930</v>
      </c>
      <c r="J186" s="304"/>
      <c r="K186" s="352"/>
    </row>
    <row r="187" s="1" customFormat="1" ht="15" customHeight="1">
      <c r="B187" s="329"/>
      <c r="C187" s="304" t="s">
        <v>931</v>
      </c>
      <c r="D187" s="304"/>
      <c r="E187" s="304"/>
      <c r="F187" s="327" t="s">
        <v>855</v>
      </c>
      <c r="G187" s="304"/>
      <c r="H187" s="304" t="s">
        <v>932</v>
      </c>
      <c r="I187" s="304" t="s">
        <v>930</v>
      </c>
      <c r="J187" s="304"/>
      <c r="K187" s="352"/>
    </row>
    <row r="188" s="1" customFormat="1" ht="15" customHeight="1">
      <c r="B188" s="329"/>
      <c r="C188" s="304" t="s">
        <v>933</v>
      </c>
      <c r="D188" s="304"/>
      <c r="E188" s="304"/>
      <c r="F188" s="327" t="s">
        <v>855</v>
      </c>
      <c r="G188" s="304"/>
      <c r="H188" s="304" t="s">
        <v>934</v>
      </c>
      <c r="I188" s="304" t="s">
        <v>930</v>
      </c>
      <c r="J188" s="304"/>
      <c r="K188" s="352"/>
    </row>
    <row r="189" s="1" customFormat="1" ht="15" customHeight="1">
      <c r="B189" s="329"/>
      <c r="C189" s="365" t="s">
        <v>935</v>
      </c>
      <c r="D189" s="304"/>
      <c r="E189" s="304"/>
      <c r="F189" s="327" t="s">
        <v>855</v>
      </c>
      <c r="G189" s="304"/>
      <c r="H189" s="304" t="s">
        <v>936</v>
      </c>
      <c r="I189" s="304" t="s">
        <v>937</v>
      </c>
      <c r="J189" s="366" t="s">
        <v>938</v>
      </c>
      <c r="K189" s="352"/>
    </row>
    <row r="190" s="1" customFormat="1" ht="15" customHeight="1">
      <c r="B190" s="329"/>
      <c r="C190" s="365" t="s">
        <v>48</v>
      </c>
      <c r="D190" s="304"/>
      <c r="E190" s="304"/>
      <c r="F190" s="327" t="s">
        <v>849</v>
      </c>
      <c r="G190" s="304"/>
      <c r="H190" s="301" t="s">
        <v>939</v>
      </c>
      <c r="I190" s="304" t="s">
        <v>940</v>
      </c>
      <c r="J190" s="304"/>
      <c r="K190" s="352"/>
    </row>
    <row r="191" s="1" customFormat="1" ht="15" customHeight="1">
      <c r="B191" s="329"/>
      <c r="C191" s="365" t="s">
        <v>941</v>
      </c>
      <c r="D191" s="304"/>
      <c r="E191" s="304"/>
      <c r="F191" s="327" t="s">
        <v>849</v>
      </c>
      <c r="G191" s="304"/>
      <c r="H191" s="304" t="s">
        <v>942</v>
      </c>
      <c r="I191" s="304" t="s">
        <v>884</v>
      </c>
      <c r="J191" s="304"/>
      <c r="K191" s="352"/>
    </row>
    <row r="192" s="1" customFormat="1" ht="15" customHeight="1">
      <c r="B192" s="329"/>
      <c r="C192" s="365" t="s">
        <v>943</v>
      </c>
      <c r="D192" s="304"/>
      <c r="E192" s="304"/>
      <c r="F192" s="327" t="s">
        <v>849</v>
      </c>
      <c r="G192" s="304"/>
      <c r="H192" s="304" t="s">
        <v>944</v>
      </c>
      <c r="I192" s="304" t="s">
        <v>884</v>
      </c>
      <c r="J192" s="304"/>
      <c r="K192" s="352"/>
    </row>
    <row r="193" s="1" customFormat="1" ht="15" customHeight="1">
      <c r="B193" s="329"/>
      <c r="C193" s="365" t="s">
        <v>945</v>
      </c>
      <c r="D193" s="304"/>
      <c r="E193" s="304"/>
      <c r="F193" s="327" t="s">
        <v>855</v>
      </c>
      <c r="G193" s="304"/>
      <c r="H193" s="304" t="s">
        <v>946</v>
      </c>
      <c r="I193" s="304" t="s">
        <v>884</v>
      </c>
      <c r="J193" s="304"/>
      <c r="K193" s="352"/>
    </row>
    <row r="194" s="1" customFormat="1" ht="15" customHeight="1">
      <c r="B194" s="358"/>
      <c r="C194" s="367"/>
      <c r="D194" s="338"/>
      <c r="E194" s="338"/>
      <c r="F194" s="338"/>
      <c r="G194" s="338"/>
      <c r="H194" s="338"/>
      <c r="I194" s="338"/>
      <c r="J194" s="338"/>
      <c r="K194" s="359"/>
    </row>
    <row r="195" s="1" customFormat="1" ht="18.75" customHeight="1">
      <c r="B195" s="340"/>
      <c r="C195" s="350"/>
      <c r="D195" s="350"/>
      <c r="E195" s="350"/>
      <c r="F195" s="360"/>
      <c r="G195" s="350"/>
      <c r="H195" s="350"/>
      <c r="I195" s="350"/>
      <c r="J195" s="350"/>
      <c r="K195" s="340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12"/>
      <c r="C197" s="312"/>
      <c r="D197" s="312"/>
      <c r="E197" s="312"/>
      <c r="F197" s="312"/>
      <c r="G197" s="312"/>
      <c r="H197" s="312"/>
      <c r="I197" s="312"/>
      <c r="J197" s="312"/>
      <c r="K197" s="312"/>
    </row>
    <row r="198" s="1" customFormat="1" ht="13.5">
      <c r="B198" s="291"/>
      <c r="C198" s="292"/>
      <c r="D198" s="292"/>
      <c r="E198" s="292"/>
      <c r="F198" s="292"/>
      <c r="G198" s="292"/>
      <c r="H198" s="292"/>
      <c r="I198" s="292"/>
      <c r="J198" s="292"/>
      <c r="K198" s="293"/>
    </row>
    <row r="199" s="1" customFormat="1" ht="21">
      <c r="B199" s="294"/>
      <c r="C199" s="295" t="s">
        <v>947</v>
      </c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5.5" customHeight="1">
      <c r="B200" s="294"/>
      <c r="C200" s="368" t="s">
        <v>948</v>
      </c>
      <c r="D200" s="368"/>
      <c r="E200" s="368"/>
      <c r="F200" s="368" t="s">
        <v>949</v>
      </c>
      <c r="G200" s="369"/>
      <c r="H200" s="368" t="s">
        <v>950</v>
      </c>
      <c r="I200" s="368"/>
      <c r="J200" s="368"/>
      <c r="K200" s="296"/>
    </row>
    <row r="201" s="1" customFormat="1" ht="5.25" customHeight="1">
      <c r="B201" s="329"/>
      <c r="C201" s="324"/>
      <c r="D201" s="324"/>
      <c r="E201" s="324"/>
      <c r="F201" s="324"/>
      <c r="G201" s="350"/>
      <c r="H201" s="324"/>
      <c r="I201" s="324"/>
      <c r="J201" s="324"/>
      <c r="K201" s="352"/>
    </row>
    <row r="202" s="1" customFormat="1" ht="15" customHeight="1">
      <c r="B202" s="329"/>
      <c r="C202" s="304" t="s">
        <v>940</v>
      </c>
      <c r="D202" s="304"/>
      <c r="E202" s="304"/>
      <c r="F202" s="327" t="s">
        <v>49</v>
      </c>
      <c r="G202" s="304"/>
      <c r="H202" s="304" t="s">
        <v>951</v>
      </c>
      <c r="I202" s="304"/>
      <c r="J202" s="304"/>
      <c r="K202" s="352"/>
    </row>
    <row r="203" s="1" customFormat="1" ht="15" customHeight="1">
      <c r="B203" s="329"/>
      <c r="C203" s="304"/>
      <c r="D203" s="304"/>
      <c r="E203" s="304"/>
      <c r="F203" s="327" t="s">
        <v>50</v>
      </c>
      <c r="G203" s="304"/>
      <c r="H203" s="304" t="s">
        <v>952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53</v>
      </c>
      <c r="G204" s="304"/>
      <c r="H204" s="304" t="s">
        <v>953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51</v>
      </c>
      <c r="G205" s="304"/>
      <c r="H205" s="304" t="s">
        <v>954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52</v>
      </c>
      <c r="G206" s="304"/>
      <c r="H206" s="304" t="s">
        <v>955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/>
      <c r="G207" s="304"/>
      <c r="H207" s="304"/>
      <c r="I207" s="304"/>
      <c r="J207" s="304"/>
      <c r="K207" s="352"/>
    </row>
    <row r="208" s="1" customFormat="1" ht="15" customHeight="1">
      <c r="B208" s="329"/>
      <c r="C208" s="304" t="s">
        <v>896</v>
      </c>
      <c r="D208" s="304"/>
      <c r="E208" s="304"/>
      <c r="F208" s="327" t="s">
        <v>85</v>
      </c>
      <c r="G208" s="304"/>
      <c r="H208" s="304" t="s">
        <v>956</v>
      </c>
      <c r="I208" s="304"/>
      <c r="J208" s="304"/>
      <c r="K208" s="352"/>
    </row>
    <row r="209" s="1" customFormat="1" ht="15" customHeight="1">
      <c r="B209" s="329"/>
      <c r="C209" s="304"/>
      <c r="D209" s="304"/>
      <c r="E209" s="304"/>
      <c r="F209" s="327" t="s">
        <v>793</v>
      </c>
      <c r="G209" s="304"/>
      <c r="H209" s="304" t="s">
        <v>794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791</v>
      </c>
      <c r="G210" s="304"/>
      <c r="H210" s="304" t="s">
        <v>957</v>
      </c>
      <c r="I210" s="304"/>
      <c r="J210" s="304"/>
      <c r="K210" s="352"/>
    </row>
    <row r="211" s="1" customFormat="1" ht="15" customHeight="1">
      <c r="B211" s="370"/>
      <c r="C211" s="304"/>
      <c r="D211" s="304"/>
      <c r="E211" s="304"/>
      <c r="F211" s="327" t="s">
        <v>93</v>
      </c>
      <c r="G211" s="365"/>
      <c r="H211" s="356" t="s">
        <v>94</v>
      </c>
      <c r="I211" s="356"/>
      <c r="J211" s="356"/>
      <c r="K211" s="371"/>
    </row>
    <row r="212" s="1" customFormat="1" ht="15" customHeight="1">
      <c r="B212" s="370"/>
      <c r="C212" s="304"/>
      <c r="D212" s="304"/>
      <c r="E212" s="304"/>
      <c r="F212" s="327" t="s">
        <v>795</v>
      </c>
      <c r="G212" s="365"/>
      <c r="H212" s="356" t="s">
        <v>958</v>
      </c>
      <c r="I212" s="356"/>
      <c r="J212" s="356"/>
      <c r="K212" s="371"/>
    </row>
    <row r="213" s="1" customFormat="1" ht="15" customHeight="1">
      <c r="B213" s="370"/>
      <c r="C213" s="304"/>
      <c r="D213" s="304"/>
      <c r="E213" s="304"/>
      <c r="F213" s="327"/>
      <c r="G213" s="365"/>
      <c r="H213" s="356"/>
      <c r="I213" s="356"/>
      <c r="J213" s="356"/>
      <c r="K213" s="371"/>
    </row>
    <row r="214" s="1" customFormat="1" ht="15" customHeight="1">
      <c r="B214" s="370"/>
      <c r="C214" s="304" t="s">
        <v>920</v>
      </c>
      <c r="D214" s="304"/>
      <c r="E214" s="304"/>
      <c r="F214" s="327">
        <v>1</v>
      </c>
      <c r="G214" s="365"/>
      <c r="H214" s="356" t="s">
        <v>959</v>
      </c>
      <c r="I214" s="356"/>
      <c r="J214" s="356"/>
      <c r="K214" s="371"/>
    </row>
    <row r="215" s="1" customFormat="1" ht="15" customHeight="1">
      <c r="B215" s="370"/>
      <c r="C215" s="304"/>
      <c r="D215" s="304"/>
      <c r="E215" s="304"/>
      <c r="F215" s="327">
        <v>2</v>
      </c>
      <c r="G215" s="365"/>
      <c r="H215" s="356" t="s">
        <v>960</v>
      </c>
      <c r="I215" s="356"/>
      <c r="J215" s="356"/>
      <c r="K215" s="371"/>
    </row>
    <row r="216" s="1" customFormat="1" ht="15" customHeight="1">
      <c r="B216" s="370"/>
      <c r="C216" s="304"/>
      <c r="D216" s="304"/>
      <c r="E216" s="304"/>
      <c r="F216" s="327">
        <v>3</v>
      </c>
      <c r="G216" s="365"/>
      <c r="H216" s="356" t="s">
        <v>961</v>
      </c>
      <c r="I216" s="356"/>
      <c r="J216" s="356"/>
      <c r="K216" s="371"/>
    </row>
    <row r="217" s="1" customFormat="1" ht="15" customHeight="1">
      <c r="B217" s="370"/>
      <c r="C217" s="304"/>
      <c r="D217" s="304"/>
      <c r="E217" s="304"/>
      <c r="F217" s="327">
        <v>4</v>
      </c>
      <c r="G217" s="365"/>
      <c r="H217" s="356" t="s">
        <v>962</v>
      </c>
      <c r="I217" s="356"/>
      <c r="J217" s="356"/>
      <c r="K217" s="371"/>
    </row>
    <row r="218" s="1" customFormat="1" ht="12.75" customHeight="1">
      <c r="B218" s="372"/>
      <c r="C218" s="373"/>
      <c r="D218" s="373"/>
      <c r="E218" s="373"/>
      <c r="F218" s="373"/>
      <c r="G218" s="373"/>
      <c r="H218" s="373"/>
      <c r="I218" s="373"/>
      <c r="J218" s="373"/>
      <c r="K218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77FAE9-B8D2-4E54-AB26-C48595065D84}"/>
</file>

<file path=customXml/itemProps2.xml><?xml version="1.0" encoding="utf-8"?>
<ds:datastoreItem xmlns:ds="http://schemas.openxmlformats.org/officeDocument/2006/customXml" ds:itemID="{43E30462-647E-4E84-A43A-0EBA7CEE8FA7}"/>
</file>

<file path=customXml/itemProps3.xml><?xml version="1.0" encoding="utf-8"?>
<ds:datastoreItem xmlns:ds="http://schemas.openxmlformats.org/officeDocument/2006/customXml" ds:itemID="{6E1D840C-6B3D-45CA-A4E0-490AED221B74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NB-ASUS-KROS\Milan</dc:creator>
  <cp:lastModifiedBy>NB-ASUS-KROS\Milan</cp:lastModifiedBy>
  <dcterms:created xsi:type="dcterms:W3CDTF">2024-04-17T11:10:04Z</dcterms:created>
  <dcterms:modified xsi:type="dcterms:W3CDTF">2024-04-17T11:10:17Z</dcterms:modified>
</cp:coreProperties>
</file>