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1 Pozemkové úpravy\Veřejné zakázky\Rozpočty KROS\"/>
    </mc:Choice>
  </mc:AlternateContent>
  <bookViews>
    <workbookView xWindow="0" yWindow="0" windowWidth="0" windowHeight="0"/>
  </bookViews>
  <sheets>
    <sheet name="Rekapitulace stavby" sheetId="1" r:id="rId1"/>
    <sheet name="062023 - Odstranění sení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'062023 - Odstranění seník...'!$C$84:$K$140</definedName>
    <definedName name="_xlnm.Print_Area" localSheetId="1">'062023 - Odstranění seník...'!$C$4:$J$37,'062023 - Odstranění seník...'!$C$43:$J$68,'062023 - Odstranění seník...'!$C$74:$K$140</definedName>
    <definedName name="_xlnm.Print_Titles" localSheetId="1">'062023 - Odstranění seník...'!$84:$84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5"/>
  <c r="BH125"/>
  <c r="BG125"/>
  <c r="BF125"/>
  <c r="T125"/>
  <c r="T124"/>
  <c r="R125"/>
  <c r="R124"/>
  <c r="P125"/>
  <c r="P124"/>
  <c r="BI122"/>
  <c r="BH122"/>
  <c r="BG122"/>
  <c r="BF122"/>
  <c r="T122"/>
  <c r="T121"/>
  <c r="T120"/>
  <c r="R122"/>
  <c r="R121"/>
  <c r="R120"/>
  <c r="P122"/>
  <c r="P121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1"/>
  <c r="F79"/>
  <c r="E77"/>
  <c r="F50"/>
  <c r="F48"/>
  <c r="E46"/>
  <c r="J22"/>
  <c r="E22"/>
  <c r="J82"/>
  <c r="J21"/>
  <c r="J19"/>
  <c r="E19"/>
  <c r="J81"/>
  <c r="J18"/>
  <c r="J16"/>
  <c r="E16"/>
  <c r="F82"/>
  <c r="J15"/>
  <c r="J10"/>
  <c r="J79"/>
  <c i="1" r="L50"/>
  <c r="AM50"/>
  <c r="AM49"/>
  <c r="L49"/>
  <c r="AM47"/>
  <c r="L47"/>
  <c r="L45"/>
  <c r="L44"/>
  <c i="2" r="J116"/>
  <c r="J109"/>
  <c r="BK98"/>
  <c r="J91"/>
  <c r="BK88"/>
  <c r="BK139"/>
  <c r="BK122"/>
  <c r="BK131"/>
  <c r="BK133"/>
  <c r="J111"/>
  <c r="J98"/>
  <c r="J89"/>
  <c r="BK125"/>
  <c r="J133"/>
  <c r="J122"/>
  <c r="BK114"/>
  <c r="BK104"/>
  <c r="BK91"/>
  <c r="J88"/>
  <c r="BK136"/>
  <c r="J131"/>
  <c r="J118"/>
  <c r="BK111"/>
  <c r="J104"/>
  <c r="J96"/>
  <c i="1" r="AS54"/>
  <c i="2" r="J136"/>
  <c r="J125"/>
  <c r="BK116"/>
  <c r="J114"/>
  <c r="J102"/>
  <c r="BK128"/>
  <c r="BK118"/>
  <c r="BK109"/>
  <c r="BK102"/>
  <c r="BK96"/>
  <c r="BK89"/>
  <c r="J139"/>
  <c r="J128"/>
  <c l="1" r="BK95"/>
  <c r="J95"/>
  <c r="J58"/>
  <c r="R108"/>
  <c r="P95"/>
  <c r="BK108"/>
  <c r="J108"/>
  <c r="J59"/>
  <c r="T130"/>
  <c r="T123"/>
  <c r="R87"/>
  <c r="T87"/>
  <c r="T108"/>
  <c r="P130"/>
  <c r="P123"/>
  <c r="P87"/>
  <c r="T95"/>
  <c r="R130"/>
  <c r="R123"/>
  <c r="BK87"/>
  <c r="J87"/>
  <c r="J57"/>
  <c r="R95"/>
  <c r="P108"/>
  <c r="BK130"/>
  <c r="J130"/>
  <c r="J65"/>
  <c r="BK121"/>
  <c r="J121"/>
  <c r="J61"/>
  <c r="BK127"/>
  <c r="J127"/>
  <c r="J64"/>
  <c r="BK124"/>
  <c r="BK135"/>
  <c r="J135"/>
  <c r="J66"/>
  <c r="BK138"/>
  <c r="J138"/>
  <c r="J67"/>
  <c r="BE139"/>
  <c r="BE128"/>
  <c r="BE131"/>
  <c r="BE133"/>
  <c r="BE136"/>
  <c r="BE125"/>
  <c r="BE122"/>
  <c r="J48"/>
  <c r="J50"/>
  <c r="F51"/>
  <c r="J51"/>
  <c r="BE88"/>
  <c r="BE89"/>
  <c r="BE91"/>
  <c r="BE96"/>
  <c r="BE98"/>
  <c r="BE102"/>
  <c r="BE104"/>
  <c r="BE109"/>
  <c r="BE111"/>
  <c r="BE114"/>
  <c r="BE116"/>
  <c r="BE118"/>
  <c r="J32"/>
  <c i="1" r="AW55"/>
  <c i="2" r="F34"/>
  <c i="1" r="BC55"/>
  <c r="BC54"/>
  <c r="W32"/>
  <c i="2" r="F32"/>
  <c i="1" r="BA55"/>
  <c r="BA54"/>
  <c r="W30"/>
  <c i="2" r="F33"/>
  <c i="1" r="BB55"/>
  <c r="BB54"/>
  <c r="W31"/>
  <c i="2" r="F35"/>
  <c i="1" r="BD55"/>
  <c r="BD54"/>
  <c r="W33"/>
  <c i="2" l="1" r="T86"/>
  <c r="T85"/>
  <c r="R86"/>
  <c r="R85"/>
  <c r="BK123"/>
  <c r="J123"/>
  <c r="J62"/>
  <c r="P86"/>
  <c r="P85"/>
  <c i="1" r="AU55"/>
  <c i="2" r="BK86"/>
  <c r="J86"/>
  <c r="J56"/>
  <c r="BK120"/>
  <c r="J120"/>
  <c r="J60"/>
  <c r="J124"/>
  <c r="J63"/>
  <c r="J31"/>
  <c i="1" r="AV55"/>
  <c r="AT55"/>
  <c r="AU54"/>
  <c i="2" r="F31"/>
  <c i="1" r="AZ55"/>
  <c r="AZ54"/>
  <c r="W29"/>
  <c r="AW54"/>
  <c r="AK30"/>
  <c r="AY54"/>
  <c r="AX54"/>
  <c i="2" l="1" r="BK85"/>
  <c r="J85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<sst xmlns="http://schemas.openxmlformats.org/spreadsheetml/2006/main">
  <si>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</si>
  <si>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</si>
  <si>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</si>
  <si>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</si>
  <si>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</si>
  <si>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{8e4cc50f-cc11-4ff6-acbe-927e8cc7bcb3}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</si>
  <si>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</si>
  <si>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</si>
  <si>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</si>
  <si>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</si>
  <si>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</si>
  <si>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</si>
  <si>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</si>
  <si>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062023</t>
  </si>
  <si>
    <t>Stavba:</t>
  </si>
  <si>
    <t>Odstranění seníku na st.p.č.826</t>
  </si>
  <si>
    <t>KSO:</t>
  </si>
  <si>
    <t/>
  </si>
  <si>
    <t>CC-CZ:</t>
  </si>
  <si>
    <t>Místo:</t>
  </si>
  <si>
    <t>st.p.č.826, Lázně Toušeň [767859]</t>
  </si>
  <si>
    <t>Datum:</t>
  </si>
  <si>
    <t>7. 9. 2023</t>
  </si>
  <si>
    <t>Zadavatel:</t>
  </si>
  <si>
    <t>IČ:</t>
  </si>
  <si>
    <t>Česká republika - Státní pozemkový úřad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</si>
  <si>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</si>
  <si>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</si>
  <si>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</si>
  <si>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</si>
  <si>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</si>
  <si>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</si>
  <si>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</si>
  <si>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</si>
  <si>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</si>
  <si>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</si>
  <si>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</si>
  <si>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</si>
  <si>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</si>
  <si>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</si>
  <si>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</si>
  <si>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</si>
  <si>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</si>
  <si>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</si>
  <si>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</si>
  <si>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</si>
  <si>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</si>
  <si>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</si>
  <si>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</si>
  <si>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</si>
  <si>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</si>
  <si>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</si>
  <si>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</si>
  <si>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</si>
  <si>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</si>
  <si>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</si>
  <si>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</si>
  <si>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</si>
  <si>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</si>
  <si>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</si>
  <si>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</si>
  <si>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</si>
  <si>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</si>
  <si>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</si>
  <si>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</si>
  <si>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</si>
  <si>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</si>
  <si>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</si>
  <si>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</si>
  <si>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</si>
  <si>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</si>
  <si>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</si>
  <si>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</si>
  <si>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</si>
  <si>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</si>
  <si>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</si>
  <si>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</si>
  <si>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</si>
  <si>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</si>
  <si>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</si>
  <si>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</si>
  <si>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</si>
  <si>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</si>
  <si>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</si>
  <si>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</si>
  <si>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</si>
  <si>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</si>
  <si>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</si>
  <si>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</si>
  <si>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</si>
  <si>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</si>
  <si>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</si>
  <si>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</si>
  <si>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</si>
  <si>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</si>
  <si>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</si>
  <si>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</si>
  <si>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</si>
  <si>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</si>
  <si>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</si>
  <si>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</si>
  <si>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</si>
  <si>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</si>
  <si>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</si>
  <si>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</si>
  <si>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</si>
  <si>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</si>
  <si>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</si>
  <si>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</si>
  <si>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</si>
  <si>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</si>
  <si>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111000001</t>
  </si>
  <si>
    <t>Zemina na závoz ubouraných patek (naložení, dovoz 10km, materiál poskytne statek)</t>
  </si>
  <si>
    <t>m3</t>
  </si>
  <si>
    <t>4</t>
  </si>
  <si>
    <t>1203325124</t>
  </si>
  <si>
    <t>111211101</t>
  </si>
  <si>
    <t>Odstranění křovin a stromů s odstraněním kořenů ručně průměru kmene do 100 mm jakékoliv plochy v rovině nebo ve svahu o sklonu do 1:5</t>
  </si>
  <si>
    <t>m2</t>
  </si>
  <si>
    <t>CS ÚRS 2023 02</t>
  </si>
  <si>
    <t>1893490349</t>
  </si>
  <si>
    <t>Online PSC</t>
  </si>
  <si>
    <t>https://podminky.urs.cz/item/CS_URS_2023_02/111211101</t>
  </si>
  <si>
    <t>3</t>
  </si>
  <si>
    <t>113151111</t>
  </si>
  <si>
    <t>Rozebírání zpevněných ploch s přemístěním na skládku na vzdálenost do 20 m nebo s naložením na dopravní prostředek ze silničních panelů</t>
  </si>
  <si>
    <t>-957454548</t>
  </si>
  <si>
    <t>https://podminky.urs.cz/item/CS_URS_2023_02/113151111</t>
  </si>
  <si>
    <t>VV</t>
  </si>
  <si>
    <t>nepočítáno do suti, naskládat na místě, neodvážet</t>
  </si>
  <si>
    <t>126</t>
  </si>
  <si>
    <t>9</t>
  </si>
  <si>
    <t>Ostatní konstrukce a práce, bourání</t>
  </si>
  <si>
    <t>961055111</t>
  </si>
  <si>
    <t>Bourání základů z betonu železového</t>
  </si>
  <si>
    <t>-523654018</t>
  </si>
  <si>
    <t>https://podminky.urs.cz/item/CS_URS_2023_02/961055111</t>
  </si>
  <si>
    <t>5</t>
  </si>
  <si>
    <t>962032231</t>
  </si>
  <si>
    <t>Bourání zdiva nadzákladového z cihel nebo tvárnic z cihel pálených nebo vápenopískových, na maltu vápennou nebo vápenocementovou, objemu přes 1 m3</t>
  </si>
  <si>
    <t>-1747227877</t>
  </si>
  <si>
    <t>https://podminky.urs.cz/item/CS_URS_2023_02/962032231</t>
  </si>
  <si>
    <t>rozvodna</t>
  </si>
  <si>
    <t>9,4</t>
  </si>
  <si>
    <t>6</t>
  </si>
  <si>
    <t>962052211</t>
  </si>
  <si>
    <t>Bourání zdiva železobetonového nadzákladového, objemu přes 1 m3</t>
  </si>
  <si>
    <t>-1165286788</t>
  </si>
  <si>
    <t>https://podminky.urs.cz/item/CS_URS_2023_02/962052211</t>
  </si>
  <si>
    <t>7</t>
  </si>
  <si>
    <t>963051113</t>
  </si>
  <si>
    <t>Bourání železobetonových stropů deskových, tl. přes 80 mm</t>
  </si>
  <si>
    <t>453097249</t>
  </si>
  <si>
    <t>https://podminky.urs.cz/item/CS_URS_2023_02/963051113</t>
  </si>
  <si>
    <t>1,81</t>
  </si>
  <si>
    <t>997</t>
  </si>
  <si>
    <t>Přesun sutě</t>
  </si>
  <si>
    <t>8</t>
  </si>
  <si>
    <t>997013511</t>
  </si>
  <si>
    <t>Odvoz suti a vybouraných hmot z meziskládky na skládku s naložením a se složením, na vzdálenost do 1 km</t>
  </si>
  <si>
    <t>t</t>
  </si>
  <si>
    <t>1456768973</t>
  </si>
  <si>
    <t>https://podminky.urs.cz/item/CS_URS_2023_02/997013511</t>
  </si>
  <si>
    <t>997013509</t>
  </si>
  <si>
    <t>Odvoz suti a vybouraných hmot na skládku nebo meziskládku se složením, na vzdálenost Příplatek k ceně za každý další i započatý 1 km přes 1 km</t>
  </si>
  <si>
    <t>1441984472</t>
  </si>
  <si>
    <t>https://podminky.urs.cz/item/CS_URS_2023_02/997013509</t>
  </si>
  <si>
    <t>384,264 * 19 " Přepočtené koeficientem množství</t>
  </si>
  <si>
    <t>10</t>
  </si>
  <si>
    <t>997013602</t>
  </si>
  <si>
    <t>Poplatek za uložení stavebního odpadu na skládce (skládkovné) z armovaného betonu zatříděného do Katalogu odpadů pod kódem 17 01 01</t>
  </si>
  <si>
    <t>-138565318</t>
  </si>
  <si>
    <t>https://podminky.urs.cz/item/CS_URS_2023_02/997013602</t>
  </si>
  <si>
    <t>11</t>
  </si>
  <si>
    <t>997013862</t>
  </si>
  <si>
    <t>Poplatek za uložení stavebního odpadu na recyklační skládce (skládkovné) z armovaného betonu zatříděného do Katalogu odpadů pod kódem 17 01 01</t>
  </si>
  <si>
    <t>-1830502131</t>
  </si>
  <si>
    <t>https://podminky.urs.cz/item/CS_URS_2023_02/997013862</t>
  </si>
  <si>
    <t>12</t>
  </si>
  <si>
    <t>997013863</t>
  </si>
  <si>
    <t>Poplatek za uložení stavebního odpadu na recyklační skládce (skládkovné) cihelného zatříděného do Katalogu odpadů pod kódem 17 01 02</t>
  </si>
  <si>
    <t>-851350840</t>
  </si>
  <si>
    <t>https://podminky.urs.cz/item/CS_URS_2023_02/997013863</t>
  </si>
  <si>
    <t>PSV</t>
  </si>
  <si>
    <t>Práce a dodávky PSV</t>
  </si>
  <si>
    <t>767</t>
  </si>
  <si>
    <t>Konstrukce zámečnické</t>
  </si>
  <si>
    <t>13</t>
  </si>
  <si>
    <t>76799670R</t>
  </si>
  <si>
    <t>Demontáž atypických zámečnických konstrukcí těžkým mechanismem, rozřezání na místě</t>
  </si>
  <si>
    <t>kg</t>
  </si>
  <si>
    <t>16</t>
  </si>
  <si>
    <t>-1143529838</t>
  </si>
  <si>
    <t>VRN</t>
  </si>
  <si>
    <t>Vedlejší rozpočtové náklady</t>
  </si>
  <si>
    <t>VRN1</t>
  </si>
  <si>
    <t>Průzkumné, geodetické a projektové práce</t>
  </si>
  <si>
    <t>14</t>
  </si>
  <si>
    <t>012002000</t>
  </si>
  <si>
    <t>Geodetické práce</t>
  </si>
  <si>
    <t>soubor</t>
  </si>
  <si>
    <t>1024</t>
  </si>
  <si>
    <t>-1042131357</t>
  </si>
  <si>
    <t>https://podminky.urs.cz/item/CS_URS_2023_02/012002000</t>
  </si>
  <si>
    <t>VRN2</t>
  </si>
  <si>
    <t>Příprava staveniště</t>
  </si>
  <si>
    <t>020001000</t>
  </si>
  <si>
    <t>1614138523</t>
  </si>
  <si>
    <t>https://podminky.urs.cz/item/CS_URS_2023_02/020001000</t>
  </si>
  <si>
    <t>VRN3</t>
  </si>
  <si>
    <t>Zařízení staveniště</t>
  </si>
  <si>
    <t>030001000</t>
  </si>
  <si>
    <t>1232148238</t>
  </si>
  <si>
    <t>https://podminky.urs.cz/item/CS_URS_2023_02/030001000</t>
  </si>
  <si>
    <t>17</t>
  </si>
  <si>
    <t>034002000</t>
  </si>
  <si>
    <t>Zabezpečení staveniště</t>
  </si>
  <si>
    <t>1153466943</t>
  </si>
  <si>
    <t>https://podminky.urs.cz/item/CS_URS_2023_02/034002000</t>
  </si>
  <si>
    <t>VRN6</t>
  </si>
  <si>
    <t>Územní vlivy</t>
  </si>
  <si>
    <t>18</t>
  </si>
  <si>
    <t>060001000</t>
  </si>
  <si>
    <t>575064183</t>
  </si>
  <si>
    <t>https://podminky.urs.cz/item/CS_URS_2023_02/060001000</t>
  </si>
  <si>
    <t>VRN8</t>
  </si>
  <si>
    <t>Přesun stavebních kapacit</t>
  </si>
  <si>
    <t>19</t>
  </si>
  <si>
    <t>081002000</t>
  </si>
  <si>
    <t>Doprava zaměstnanců</t>
  </si>
  <si>
    <t>-1978493952</t>
  </si>
  <si>
    <t>https://podminky.urs.cz/item/CS_URS_2023_02/081002000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</si>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</sst>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101" TargetMode="External" /><Relationship Id="rId2" Type="http://schemas.openxmlformats.org/officeDocument/2006/relationships/hyperlink" Target="https://podminky.urs.cz/item/CS_URS_2023_02/113151111" TargetMode="External" /><Relationship Id="rId3" Type="http://schemas.openxmlformats.org/officeDocument/2006/relationships/hyperlink" Target="https://podminky.urs.cz/item/CS_URS_2023_02/961055111" TargetMode="External" /><Relationship Id="rId4" Type="http://schemas.openxmlformats.org/officeDocument/2006/relationships/hyperlink" Target="https://podminky.urs.cz/item/CS_URS_2023_02/962032231" TargetMode="External" /><Relationship Id="rId5" Type="http://schemas.openxmlformats.org/officeDocument/2006/relationships/hyperlink" Target="https://podminky.urs.cz/item/CS_URS_2023_02/962052211" TargetMode="External" /><Relationship Id="rId6" Type="http://schemas.openxmlformats.org/officeDocument/2006/relationships/hyperlink" Target="https://podminky.urs.cz/item/CS_URS_2023_02/963051113" TargetMode="External" /><Relationship Id="rId7" Type="http://schemas.openxmlformats.org/officeDocument/2006/relationships/hyperlink" Target="https://podminky.urs.cz/item/CS_URS_2023_02/997013511" TargetMode="External" /><Relationship Id="rId8" Type="http://schemas.openxmlformats.org/officeDocument/2006/relationships/hyperlink" Target="https://podminky.urs.cz/item/CS_URS_2023_02/997013509" TargetMode="External" /><Relationship Id="rId9" Type="http://schemas.openxmlformats.org/officeDocument/2006/relationships/hyperlink" Target="https://podminky.urs.cz/item/CS_URS_2023_02/997013602" TargetMode="External" /><Relationship Id="rId10" Type="http://schemas.openxmlformats.org/officeDocument/2006/relationships/hyperlink" Target="https://podminky.urs.cz/item/CS_URS_2023_02/997013862" TargetMode="External" /><Relationship Id="rId11" Type="http://schemas.openxmlformats.org/officeDocument/2006/relationships/hyperlink" Target="https://podminky.urs.cz/item/CS_URS_2023_02/997013863" TargetMode="External" /><Relationship Id="rId12" Type="http://schemas.openxmlformats.org/officeDocument/2006/relationships/hyperlink" Target="https://podminky.urs.cz/item/CS_URS_2023_02/012002000" TargetMode="External" /><Relationship Id="rId13" Type="http://schemas.openxmlformats.org/officeDocument/2006/relationships/hyperlink" Target="https://podminky.urs.cz/item/CS_URS_2023_02/020001000" TargetMode="External" /><Relationship Id="rId14" Type="http://schemas.openxmlformats.org/officeDocument/2006/relationships/hyperlink" Target="https://podminky.urs.cz/item/CS_URS_2023_02/030001000" TargetMode="External" /><Relationship Id="rId15" Type="http://schemas.openxmlformats.org/officeDocument/2006/relationships/hyperlink" Target="https://podminky.urs.cz/item/CS_URS_2023_02/034002000" TargetMode="External" /><Relationship Id="rId16" Type="http://schemas.openxmlformats.org/officeDocument/2006/relationships/hyperlink" Target="https://podminky.urs.cz/item/CS_URS_2023_02/060001000" TargetMode="External" /><Relationship Id="rId17" Type="http://schemas.openxmlformats.org/officeDocument/2006/relationships/hyperlink" Target="https://podminky.urs.cz/item/CS_URS_2023_02/081002000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062023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Odstranění seníku na st.p.č.826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st.p.č.826, Lázně Toušeň [767859]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7. 9. 2023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Česká republika - Státní pozemkový úřad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31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1"/>
      <c r="AQ52" s="85" t="s">
        <v>53</v>
      </c>
      <c r="AR52" s="39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17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E54" s="6"/>
      <c r="BS54" s="103" t="s">
        <v>67</v>
      </c>
      <c r="BT54" s="103" t="s">
        <v>68</v>
      </c>
      <c r="BV54" s="103" t="s">
        <v>69</v>
      </c>
      <c r="BW54" s="103" t="s">
        <v>5</v>
      </c>
      <c r="BX54" s="103" t="s">
        <v>70</v>
      </c>
      <c r="CL54" s="103" t="s">
        <v>17</v>
      </c>
    </row>
    <row r="55" s="7" customFormat="1" ht="16.5" customHeight="1">
      <c r="A55" s="104" t="s">
        <v>71</v>
      </c>
      <c r="B55" s="105"/>
      <c r="C55" s="106"/>
      <c r="D55" s="107" t="s">
        <v>13</v>
      </c>
      <c r="E55" s="107"/>
      <c r="F55" s="107"/>
      <c r="G55" s="107"/>
      <c r="H55" s="107"/>
      <c r="I55" s="108"/>
      <c r="J55" s="107" t="s">
        <v>15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'062023 - Odstranění seník...'!J28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72</v>
      </c>
      <c r="AR55" s="111"/>
      <c r="AS55" s="112">
        <v>0</v>
      </c>
      <c r="AT55" s="113">
        <f>ROUND(SUM(AV55:AW55),2)</f>
        <v>0</v>
      </c>
      <c r="AU55" s="114">
        <f>'062023 - Odstranění seník...'!P85</f>
        <v>0</v>
      </c>
      <c r="AV55" s="113">
        <f>'062023 - Odstranění seník...'!J31</f>
        <v>0</v>
      </c>
      <c r="AW55" s="113">
        <f>'062023 - Odstranění seník...'!J32</f>
        <v>0</v>
      </c>
      <c r="AX55" s="113">
        <f>'062023 - Odstranění seník...'!J33</f>
        <v>0</v>
      </c>
      <c r="AY55" s="113">
        <f>'062023 - Odstranění seník...'!J34</f>
        <v>0</v>
      </c>
      <c r="AZ55" s="113">
        <f>'062023 - Odstranění seník...'!F31</f>
        <v>0</v>
      </c>
      <c r="BA55" s="113">
        <f>'062023 - Odstranění seník...'!F32</f>
        <v>0</v>
      </c>
      <c r="BB55" s="113">
        <f>'062023 - Odstranění seník...'!F33</f>
        <v>0</v>
      </c>
      <c r="BC55" s="113">
        <f>'062023 - Odstranění seník...'!F34</f>
        <v>0</v>
      </c>
      <c r="BD55" s="115">
        <f>'062023 - Odstranění seník...'!F35</f>
        <v>0</v>
      </c>
      <c r="BE55" s="7"/>
      <c r="BT55" s="116" t="s">
        <v>73</v>
      </c>
      <c r="BU55" s="116" t="s">
        <v>74</v>
      </c>
      <c r="BV55" s="116" t="s">
        <v>69</v>
      </c>
      <c r="BW55" s="116" t="s">
        <v>5</v>
      </c>
      <c r="BX55" s="116" t="s">
        <v>70</v>
      </c>
      <c r="CL55" s="116" t="s">
        <v>17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AXvYi6EtTU4brX0LTSbX6yiZPKHW2J8qdXcqYpwKpgJqYwOp8tzNd8cfCOTWHbghMfop2F9QTgTLtriu3+70OA==" hashValue="nRnqQ0mHaDJadszyEsG3sYtM8L4q8buIPGadIzGYOtXwQ98A9SuetEKmeHOCACC2f1hBDVjF9gZnOEzYI4YIa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62023 - Odstranění sení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75</v>
      </c>
    </row>
    <row r="4" s="1" customFormat="1" ht="24.96" customHeight="1">
      <c r="B4" s="21"/>
      <c r="D4" s="119" t="s">
        <v>76</v>
      </c>
      <c r="L4" s="21"/>
      <c r="M4" s="120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3"/>
      <c r="B6" s="39"/>
      <c r="C6" s="33"/>
      <c r="D6" s="121" t="s">
        <v>14</v>
      </c>
      <c r="E6" s="33"/>
      <c r="F6" s="33"/>
      <c r="G6" s="33"/>
      <c r="H6" s="33"/>
      <c r="I6" s="33"/>
      <c r="J6" s="33"/>
      <c r="K6" s="33"/>
      <c r="L6" s="122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="2" customFormat="1" ht="16.5" customHeight="1">
      <c r="A7" s="33"/>
      <c r="B7" s="39"/>
      <c r="C7" s="33"/>
      <c r="D7" s="33"/>
      <c r="E7" s="123" t="s">
        <v>15</v>
      </c>
      <c r="F7" s="33"/>
      <c r="G7" s="33"/>
      <c r="H7" s="33"/>
      <c r="I7" s="33"/>
      <c r="J7" s="33"/>
      <c r="K7" s="33"/>
      <c r="L7" s="12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="2" customFormat="1">
      <c r="A8" s="33"/>
      <c r="B8" s="39"/>
      <c r="C8" s="33"/>
      <c r="D8" s="33"/>
      <c r="E8" s="33"/>
      <c r="F8" s="33"/>
      <c r="G8" s="33"/>
      <c r="H8" s="33"/>
      <c r="I8" s="33"/>
      <c r="J8" s="33"/>
      <c r="K8" s="33"/>
      <c r="L8" s="12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2" customHeight="1">
      <c r="A9" s="33"/>
      <c r="B9" s="39"/>
      <c r="C9" s="33"/>
      <c r="D9" s="121" t="s">
        <v>16</v>
      </c>
      <c r="E9" s="33"/>
      <c r="F9" s="124" t="s">
        <v>17</v>
      </c>
      <c r="G9" s="33"/>
      <c r="H9" s="33"/>
      <c r="I9" s="121" t="s">
        <v>18</v>
      </c>
      <c r="J9" s="124" t="s">
        <v>17</v>
      </c>
      <c r="K9" s="33"/>
      <c r="L9" s="12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21" t="s">
        <v>19</v>
      </c>
      <c r="E10" s="33"/>
      <c r="F10" s="124" t="s">
        <v>20</v>
      </c>
      <c r="G10" s="33"/>
      <c r="H10" s="33"/>
      <c r="I10" s="121" t="s">
        <v>21</v>
      </c>
      <c r="J10" s="125" t="str">
        <f>'Rekapitulace stavby'!AN8</f>
        <v>7. 9. 2023</v>
      </c>
      <c r="K10" s="33"/>
      <c r="L10" s="12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0.8" customHeight="1">
      <c r="A11" s="33"/>
      <c r="B11" s="39"/>
      <c r="C11" s="33"/>
      <c r="D11" s="33"/>
      <c r="E11" s="33"/>
      <c r="F11" s="33"/>
      <c r="G11" s="33"/>
      <c r="H11" s="33"/>
      <c r="I11" s="33"/>
      <c r="J11" s="33"/>
      <c r="K11" s="33"/>
      <c r="L11" s="12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1" t="s">
        <v>23</v>
      </c>
      <c r="E12" s="33"/>
      <c r="F12" s="33"/>
      <c r="G12" s="33"/>
      <c r="H12" s="33"/>
      <c r="I12" s="121" t="s">
        <v>24</v>
      </c>
      <c r="J12" s="124" t="s">
        <v>17</v>
      </c>
      <c r="K12" s="33"/>
      <c r="L12" s="12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8" customHeight="1">
      <c r="A13" s="33"/>
      <c r="B13" s="39"/>
      <c r="C13" s="33"/>
      <c r="D13" s="33"/>
      <c r="E13" s="124" t="s">
        <v>25</v>
      </c>
      <c r="F13" s="33"/>
      <c r="G13" s="33"/>
      <c r="H13" s="33"/>
      <c r="I13" s="121" t="s">
        <v>26</v>
      </c>
      <c r="J13" s="124" t="s">
        <v>17</v>
      </c>
      <c r="K13" s="33"/>
      <c r="L13" s="12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6.96" customHeight="1">
      <c r="A14" s="33"/>
      <c r="B14" s="39"/>
      <c r="C14" s="33"/>
      <c r="D14" s="33"/>
      <c r="E14" s="33"/>
      <c r="F14" s="33"/>
      <c r="G14" s="33"/>
      <c r="H14" s="33"/>
      <c r="I14" s="33"/>
      <c r="J14" s="33"/>
      <c r="K14" s="33"/>
      <c r="L14" s="12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2" customHeight="1">
      <c r="A15" s="33"/>
      <c r="B15" s="39"/>
      <c r="C15" s="33"/>
      <c r="D15" s="121" t="s">
        <v>27</v>
      </c>
      <c r="E15" s="33"/>
      <c r="F15" s="33"/>
      <c r="G15" s="33"/>
      <c r="H15" s="33"/>
      <c r="I15" s="121" t="s">
        <v>24</v>
      </c>
      <c r="J15" s="124" t="str">
        <f>'Rekapitulace stavby'!AN13</f>
        <v/>
      </c>
      <c r="K15" s="33"/>
      <c r="L15" s="12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8" customHeight="1">
      <c r="A16" s="33"/>
      <c r="B16" s="39"/>
      <c r="C16" s="33"/>
      <c r="D16" s="33"/>
      <c r="E16" s="124" t="str">
        <f>'Rekapitulace stavby'!E14</f>
        <v xml:space="preserve"> </v>
      </c>
      <c r="F16" s="124"/>
      <c r="G16" s="124"/>
      <c r="H16" s="124"/>
      <c r="I16" s="121" t="s">
        <v>26</v>
      </c>
      <c r="J16" s="124" t="str">
        <f>'Rekapitulace stavby'!AN14</f>
        <v/>
      </c>
      <c r="K16" s="33"/>
      <c r="L16" s="12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6.96" customHeight="1">
      <c r="A17" s="33"/>
      <c r="B17" s="39"/>
      <c r="C17" s="33"/>
      <c r="D17" s="33"/>
      <c r="E17" s="33"/>
      <c r="F17" s="33"/>
      <c r="G17" s="33"/>
      <c r="H17" s="33"/>
      <c r="I17" s="33"/>
      <c r="J17" s="33"/>
      <c r="K17" s="33"/>
      <c r="L17" s="12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2" customHeight="1">
      <c r="A18" s="33"/>
      <c r="B18" s="39"/>
      <c r="C18" s="33"/>
      <c r="D18" s="121" t="s">
        <v>29</v>
      </c>
      <c r="E18" s="33"/>
      <c r="F18" s="33"/>
      <c r="G18" s="33"/>
      <c r="H18" s="33"/>
      <c r="I18" s="121" t="s">
        <v>24</v>
      </c>
      <c r="J18" s="124" t="str">
        <f>IF('Rekapitulace stavby'!AN16="","",'Rekapitulace stavby'!AN16)</f>
        <v/>
      </c>
      <c r="K18" s="33"/>
      <c r="L18" s="12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8" customHeight="1">
      <c r="A19" s="33"/>
      <c r="B19" s="39"/>
      <c r="C19" s="33"/>
      <c r="D19" s="33"/>
      <c r="E19" s="124" t="str">
        <f>IF('Rekapitulace stavby'!E17="","",'Rekapitulace stavby'!E17)</f>
        <v xml:space="preserve"> </v>
      </c>
      <c r="F19" s="33"/>
      <c r="G19" s="33"/>
      <c r="H19" s="33"/>
      <c r="I19" s="121" t="s">
        <v>26</v>
      </c>
      <c r="J19" s="124" t="str">
        <f>IF('Rekapitulace stavby'!AN17="","",'Rekapitulace stavby'!AN17)</f>
        <v/>
      </c>
      <c r="K19" s="33"/>
      <c r="L19" s="12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6.96" customHeight="1">
      <c r="A20" s="33"/>
      <c r="B20" s="39"/>
      <c r="C20" s="33"/>
      <c r="D20" s="33"/>
      <c r="E20" s="33"/>
      <c r="F20" s="33"/>
      <c r="G20" s="33"/>
      <c r="H20" s="33"/>
      <c r="I20" s="33"/>
      <c r="J20" s="33"/>
      <c r="K20" s="33"/>
      <c r="L20" s="12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2" customHeight="1">
      <c r="A21" s="33"/>
      <c r="B21" s="39"/>
      <c r="C21" s="33"/>
      <c r="D21" s="121" t="s">
        <v>31</v>
      </c>
      <c r="E21" s="33"/>
      <c r="F21" s="33"/>
      <c r="G21" s="33"/>
      <c r="H21" s="33"/>
      <c r="I21" s="121" t="s">
        <v>24</v>
      </c>
      <c r="J21" s="124" t="str">
        <f>IF('Rekapitulace stavby'!AN19="","",'Rekapitulace stavby'!AN19)</f>
        <v/>
      </c>
      <c r="K21" s="33"/>
      <c r="L21" s="12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8" customHeight="1">
      <c r="A22" s="33"/>
      <c r="B22" s="39"/>
      <c r="C22" s="33"/>
      <c r="D22" s="33"/>
      <c r="E22" s="124" t="str">
        <f>IF('Rekapitulace stavby'!E20="","",'Rekapitulace stavby'!E20)</f>
        <v xml:space="preserve"> </v>
      </c>
      <c r="F22" s="33"/>
      <c r="G22" s="33"/>
      <c r="H22" s="33"/>
      <c r="I22" s="121" t="s">
        <v>26</v>
      </c>
      <c r="J22" s="124" t="str">
        <f>IF('Rekapitulace stavby'!AN20="","",'Rekapitulace stavby'!AN20)</f>
        <v/>
      </c>
      <c r="K22" s="33"/>
      <c r="L22" s="12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6.96" customHeight="1">
      <c r="A23" s="33"/>
      <c r="B23" s="39"/>
      <c r="C23" s="33"/>
      <c r="D23" s="33"/>
      <c r="E23" s="33"/>
      <c r="F23" s="33"/>
      <c r="G23" s="33"/>
      <c r="H23" s="33"/>
      <c r="I23" s="33"/>
      <c r="J23" s="33"/>
      <c r="K23" s="33"/>
      <c r="L23" s="12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2" customHeight="1">
      <c r="A24" s="33"/>
      <c r="B24" s="39"/>
      <c r="C24" s="33"/>
      <c r="D24" s="121" t="s">
        <v>32</v>
      </c>
      <c r="E24" s="33"/>
      <c r="F24" s="33"/>
      <c r="G24" s="33"/>
      <c r="H24" s="33"/>
      <c r="I24" s="33"/>
      <c r="J24" s="33"/>
      <c r="K24" s="33"/>
      <c r="L24" s="12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8" customFormat="1" ht="47.25" customHeight="1">
      <c r="A25" s="126"/>
      <c r="B25" s="127"/>
      <c r="C25" s="126"/>
      <c r="D25" s="126"/>
      <c r="E25" s="128" t="s">
        <v>33</v>
      </c>
      <c r="F25" s="128"/>
      <c r="G25" s="128"/>
      <c r="H25" s="128"/>
      <c r="I25" s="126"/>
      <c r="J25" s="126"/>
      <c r="K25" s="126"/>
      <c r="L25" s="129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</row>
    <row r="26" s="2" customFormat="1" ht="6.96" customHeight="1">
      <c r="A26" s="33"/>
      <c r="B26" s="39"/>
      <c r="C26" s="33"/>
      <c r="D26" s="33"/>
      <c r="E26" s="33"/>
      <c r="F26" s="33"/>
      <c r="G26" s="33"/>
      <c r="H26" s="33"/>
      <c r="I26" s="33"/>
      <c r="J26" s="33"/>
      <c r="K26" s="33"/>
      <c r="L26" s="12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130"/>
      <c r="E27" s="130"/>
      <c r="F27" s="130"/>
      <c r="G27" s="130"/>
      <c r="H27" s="130"/>
      <c r="I27" s="130"/>
      <c r="J27" s="130"/>
      <c r="K27" s="130"/>
      <c r="L27" s="12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25.44" customHeight="1">
      <c r="A28" s="33"/>
      <c r="B28" s="39"/>
      <c r="C28" s="33"/>
      <c r="D28" s="131" t="s">
        <v>34</v>
      </c>
      <c r="E28" s="33"/>
      <c r="F28" s="33"/>
      <c r="G28" s="33"/>
      <c r="H28" s="33"/>
      <c r="I28" s="33"/>
      <c r="J28" s="132">
        <f>ROUND(J85, 2)</f>
        <v>0</v>
      </c>
      <c r="K28" s="33"/>
      <c r="L28" s="12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0"/>
      <c r="E29" s="130"/>
      <c r="F29" s="130"/>
      <c r="G29" s="130"/>
      <c r="H29" s="130"/>
      <c r="I29" s="130"/>
      <c r="J29" s="130"/>
      <c r="K29" s="130"/>
      <c r="L29" s="12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9"/>
      <c r="C30" s="33"/>
      <c r="D30" s="33"/>
      <c r="E30" s="33"/>
      <c r="F30" s="133" t="s">
        <v>36</v>
      </c>
      <c r="G30" s="33"/>
      <c r="H30" s="33"/>
      <c r="I30" s="133" t="s">
        <v>35</v>
      </c>
      <c r="J30" s="133" t="s">
        <v>37</v>
      </c>
      <c r="K30" s="33"/>
      <c r="L30" s="12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9"/>
      <c r="C31" s="33"/>
      <c r="D31" s="134" t="s">
        <v>38</v>
      </c>
      <c r="E31" s="121" t="s">
        <v>39</v>
      </c>
      <c r="F31" s="135">
        <f>ROUND((SUM(BE85:BE140)),  2)</f>
        <v>0</v>
      </c>
      <c r="G31" s="33"/>
      <c r="H31" s="33"/>
      <c r="I31" s="136">
        <v>0.20999999999999999</v>
      </c>
      <c r="J31" s="135">
        <f>ROUND(((SUM(BE85:BE140))*I31),  2)</f>
        <v>0</v>
      </c>
      <c r="K31" s="33"/>
      <c r="L31" s="12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121" t="s">
        <v>40</v>
      </c>
      <c r="F32" s="135">
        <f>ROUND((SUM(BF85:BF140)),  2)</f>
        <v>0</v>
      </c>
      <c r="G32" s="33"/>
      <c r="H32" s="33"/>
      <c r="I32" s="136">
        <v>0.14999999999999999</v>
      </c>
      <c r="J32" s="135">
        <f>ROUND(((SUM(BF85:BF140))*I32),  2)</f>
        <v>0</v>
      </c>
      <c r="K32" s="33"/>
      <c r="L32" s="12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33"/>
      <c r="E33" s="121" t="s">
        <v>41</v>
      </c>
      <c r="F33" s="135">
        <f>ROUND((SUM(BG85:BG140)),  2)</f>
        <v>0</v>
      </c>
      <c r="G33" s="33"/>
      <c r="H33" s="33"/>
      <c r="I33" s="136">
        <v>0.20999999999999999</v>
      </c>
      <c r="J33" s="135">
        <f>0</f>
        <v>0</v>
      </c>
      <c r="K33" s="33"/>
      <c r="L33" s="12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21" t="s">
        <v>42</v>
      </c>
      <c r="F34" s="135">
        <f>ROUND((SUM(BH85:BH140)),  2)</f>
        <v>0</v>
      </c>
      <c r="G34" s="33"/>
      <c r="H34" s="33"/>
      <c r="I34" s="136">
        <v>0.14999999999999999</v>
      </c>
      <c r="J34" s="135">
        <f>0</f>
        <v>0</v>
      </c>
      <c r="K34" s="33"/>
      <c r="L34" s="12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1" t="s">
        <v>43</v>
      </c>
      <c r="F35" s="135">
        <f>ROUND((SUM(BI85:BI140)),  2)</f>
        <v>0</v>
      </c>
      <c r="G35" s="33"/>
      <c r="H35" s="33"/>
      <c r="I35" s="136">
        <v>0</v>
      </c>
      <c r="J35" s="135">
        <f>0</f>
        <v>0</v>
      </c>
      <c r="K35" s="33"/>
      <c r="L35" s="12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6.96" customHeight="1">
      <c r="A36" s="33"/>
      <c r="B36" s="39"/>
      <c r="C36" s="33"/>
      <c r="D36" s="33"/>
      <c r="E36" s="33"/>
      <c r="F36" s="33"/>
      <c r="G36" s="33"/>
      <c r="H36" s="33"/>
      <c r="I36" s="33"/>
      <c r="J36" s="33"/>
      <c r="K36" s="33"/>
      <c r="L36" s="12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25.44" customHeight="1">
      <c r="A37" s="33"/>
      <c r="B37" s="39"/>
      <c r="C37" s="137"/>
      <c r="D37" s="138" t="s">
        <v>44</v>
      </c>
      <c r="E37" s="139"/>
      <c r="F37" s="139"/>
      <c r="G37" s="140" t="s">
        <v>45</v>
      </c>
      <c r="H37" s="141" t="s">
        <v>46</v>
      </c>
      <c r="I37" s="139"/>
      <c r="J37" s="142">
        <f>SUM(J28:J35)</f>
        <v>0</v>
      </c>
      <c r="K37" s="143"/>
      <c r="L37" s="12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144"/>
      <c r="C38" s="145"/>
      <c r="D38" s="145"/>
      <c r="E38" s="145"/>
      <c r="F38" s="145"/>
      <c r="G38" s="145"/>
      <c r="H38" s="145"/>
      <c r="I38" s="145"/>
      <c r="J38" s="145"/>
      <c r="K38" s="145"/>
      <c r="L38" s="12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="2" customFormat="1" ht="6.96" customHeight="1">
      <c r="A42" s="33"/>
      <c r="B42" s="146"/>
      <c r="C42" s="147"/>
      <c r="D42" s="147"/>
      <c r="E42" s="147"/>
      <c r="F42" s="147"/>
      <c r="G42" s="147"/>
      <c r="H42" s="147"/>
      <c r="I42" s="147"/>
      <c r="J42" s="147"/>
      <c r="K42" s="147"/>
      <c r="L42" s="12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4.96" customHeight="1">
      <c r="A43" s="33"/>
      <c r="B43" s="34"/>
      <c r="C43" s="24" t="s">
        <v>77</v>
      </c>
      <c r="D43" s="35"/>
      <c r="E43" s="35"/>
      <c r="F43" s="35"/>
      <c r="G43" s="35"/>
      <c r="H43" s="35"/>
      <c r="I43" s="35"/>
      <c r="J43" s="35"/>
      <c r="K43" s="35"/>
      <c r="L43" s="122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6.96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2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12" customHeight="1">
      <c r="A45" s="33"/>
      <c r="B45" s="34"/>
      <c r="C45" s="30" t="s">
        <v>14</v>
      </c>
      <c r="D45" s="35"/>
      <c r="E45" s="35"/>
      <c r="F45" s="35"/>
      <c r="G45" s="35"/>
      <c r="H45" s="35"/>
      <c r="I45" s="35"/>
      <c r="J45" s="35"/>
      <c r="K45" s="35"/>
      <c r="L45" s="12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16.5" customHeight="1">
      <c r="A46" s="33"/>
      <c r="B46" s="34"/>
      <c r="C46" s="35"/>
      <c r="D46" s="35"/>
      <c r="E46" s="63" t="str">
        <f>E7</f>
        <v>Odstranění seníku na st.p.č.826</v>
      </c>
      <c r="F46" s="35"/>
      <c r="G46" s="35"/>
      <c r="H46" s="35"/>
      <c r="I46" s="35"/>
      <c r="J46" s="35"/>
      <c r="K46" s="35"/>
      <c r="L46" s="12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6.96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2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2" customHeight="1">
      <c r="A48" s="33"/>
      <c r="B48" s="34"/>
      <c r="C48" s="30" t="s">
        <v>19</v>
      </c>
      <c r="D48" s="35"/>
      <c r="E48" s="35"/>
      <c r="F48" s="27" t="str">
        <f>F10</f>
        <v>st.p.č.826, Lázně Toušeň [767859]</v>
      </c>
      <c r="G48" s="35"/>
      <c r="H48" s="35"/>
      <c r="I48" s="30" t="s">
        <v>21</v>
      </c>
      <c r="J48" s="66" t="str">
        <f>IF(J10="","",J10)</f>
        <v>7. 9. 2023</v>
      </c>
      <c r="K48" s="35"/>
      <c r="L48" s="12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6.96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2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5.15" customHeight="1">
      <c r="A50" s="33"/>
      <c r="B50" s="34"/>
      <c r="C50" s="30" t="s">
        <v>23</v>
      </c>
      <c r="D50" s="35"/>
      <c r="E50" s="35"/>
      <c r="F50" s="27" t="str">
        <f>E13</f>
        <v>Česká republika - Státní pozemkový úřad</v>
      </c>
      <c r="G50" s="35"/>
      <c r="H50" s="35"/>
      <c r="I50" s="30" t="s">
        <v>29</v>
      </c>
      <c r="J50" s="31" t="str">
        <f>E19</f>
        <v xml:space="preserve"> </v>
      </c>
      <c r="K50" s="35"/>
      <c r="L50" s="12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5.15" customHeight="1">
      <c r="A51" s="33"/>
      <c r="B51" s="34"/>
      <c r="C51" s="30" t="s">
        <v>27</v>
      </c>
      <c r="D51" s="35"/>
      <c r="E51" s="35"/>
      <c r="F51" s="27" t="str">
        <f>IF(E16="","",E16)</f>
        <v xml:space="preserve"> </v>
      </c>
      <c r="G51" s="35"/>
      <c r="H51" s="35"/>
      <c r="I51" s="30" t="s">
        <v>31</v>
      </c>
      <c r="J51" s="31" t="str">
        <f>E22</f>
        <v xml:space="preserve"> </v>
      </c>
      <c r="K51" s="35"/>
      <c r="L51" s="12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0.32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2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29.28" customHeight="1">
      <c r="A53" s="33"/>
      <c r="B53" s="34"/>
      <c r="C53" s="148" t="s">
        <v>78</v>
      </c>
      <c r="D53" s="149"/>
      <c r="E53" s="149"/>
      <c r="F53" s="149"/>
      <c r="G53" s="149"/>
      <c r="H53" s="149"/>
      <c r="I53" s="149"/>
      <c r="J53" s="150" t="s">
        <v>79</v>
      </c>
      <c r="K53" s="149"/>
      <c r="L53" s="12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0.32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2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2.8" customHeight="1">
      <c r="A55" s="33"/>
      <c r="B55" s="34"/>
      <c r="C55" s="151" t="s">
        <v>66</v>
      </c>
      <c r="D55" s="35"/>
      <c r="E55" s="35"/>
      <c r="F55" s="35"/>
      <c r="G55" s="35"/>
      <c r="H55" s="35"/>
      <c r="I55" s="35"/>
      <c r="J55" s="96">
        <f>J85</f>
        <v>0</v>
      </c>
      <c r="K55" s="35"/>
      <c r="L55" s="12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8" t="s">
        <v>80</v>
      </c>
    </row>
    <row r="56" s="9" customFormat="1" ht="24.96" customHeight="1">
      <c r="A56" s="9"/>
      <c r="B56" s="152"/>
      <c r="C56" s="153"/>
      <c r="D56" s="154" t="s">
        <v>81</v>
      </c>
      <c r="E56" s="155"/>
      <c r="F56" s="155"/>
      <c r="G56" s="155"/>
      <c r="H56" s="155"/>
      <c r="I56" s="155"/>
      <c r="J56" s="156">
        <f>J86</f>
        <v>0</v>
      </c>
      <c r="K56" s="153"/>
      <c r="L56" s="15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58"/>
      <c r="C57" s="159"/>
      <c r="D57" s="160" t="s">
        <v>82</v>
      </c>
      <c r="E57" s="161"/>
      <c r="F57" s="161"/>
      <c r="G57" s="161"/>
      <c r="H57" s="161"/>
      <c r="I57" s="161"/>
      <c r="J57" s="162">
        <f>J87</f>
        <v>0</v>
      </c>
      <c r="K57" s="159"/>
      <c r="L57" s="16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58"/>
      <c r="C58" s="159"/>
      <c r="D58" s="160" t="s">
        <v>83</v>
      </c>
      <c r="E58" s="161"/>
      <c r="F58" s="161"/>
      <c r="G58" s="161"/>
      <c r="H58" s="161"/>
      <c r="I58" s="161"/>
      <c r="J58" s="162">
        <f>J95</f>
        <v>0</v>
      </c>
      <c r="K58" s="159"/>
      <c r="L58" s="16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58"/>
      <c r="C59" s="159"/>
      <c r="D59" s="160" t="s">
        <v>84</v>
      </c>
      <c r="E59" s="161"/>
      <c r="F59" s="161"/>
      <c r="G59" s="161"/>
      <c r="H59" s="161"/>
      <c r="I59" s="161"/>
      <c r="J59" s="162">
        <f>J108</f>
        <v>0</v>
      </c>
      <c r="K59" s="159"/>
      <c r="L59" s="16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2"/>
      <c r="C60" s="153"/>
      <c r="D60" s="154" t="s">
        <v>85</v>
      </c>
      <c r="E60" s="155"/>
      <c r="F60" s="155"/>
      <c r="G60" s="155"/>
      <c r="H60" s="155"/>
      <c r="I60" s="155"/>
      <c r="J60" s="156">
        <f>J120</f>
        <v>0</v>
      </c>
      <c r="K60" s="153"/>
      <c r="L60" s="15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8"/>
      <c r="C61" s="159"/>
      <c r="D61" s="160" t="s">
        <v>86</v>
      </c>
      <c r="E61" s="161"/>
      <c r="F61" s="161"/>
      <c r="G61" s="161"/>
      <c r="H61" s="161"/>
      <c r="I61" s="161"/>
      <c r="J61" s="162">
        <f>J121</f>
        <v>0</v>
      </c>
      <c r="K61" s="159"/>
      <c r="L61" s="16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2"/>
      <c r="C62" s="153"/>
      <c r="D62" s="154" t="s">
        <v>87</v>
      </c>
      <c r="E62" s="155"/>
      <c r="F62" s="155"/>
      <c r="G62" s="155"/>
      <c r="H62" s="155"/>
      <c r="I62" s="155"/>
      <c r="J62" s="156">
        <f>J123</f>
        <v>0</v>
      </c>
      <c r="K62" s="153"/>
      <c r="L62" s="15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58"/>
      <c r="C63" s="159"/>
      <c r="D63" s="160" t="s">
        <v>88</v>
      </c>
      <c r="E63" s="161"/>
      <c r="F63" s="161"/>
      <c r="G63" s="161"/>
      <c r="H63" s="161"/>
      <c r="I63" s="161"/>
      <c r="J63" s="162">
        <f>J124</f>
        <v>0</v>
      </c>
      <c r="K63" s="159"/>
      <c r="L63" s="16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8"/>
      <c r="C64" s="159"/>
      <c r="D64" s="160" t="s">
        <v>89</v>
      </c>
      <c r="E64" s="161"/>
      <c r="F64" s="161"/>
      <c r="G64" s="161"/>
      <c r="H64" s="161"/>
      <c r="I64" s="161"/>
      <c r="J64" s="162">
        <f>J127</f>
        <v>0</v>
      </c>
      <c r="K64" s="159"/>
      <c r="L64" s="16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58"/>
      <c r="C65" s="159"/>
      <c r="D65" s="160" t="s">
        <v>90</v>
      </c>
      <c r="E65" s="161"/>
      <c r="F65" s="161"/>
      <c r="G65" s="161"/>
      <c r="H65" s="161"/>
      <c r="I65" s="161"/>
      <c r="J65" s="162">
        <f>J130</f>
        <v>0</v>
      </c>
      <c r="K65" s="159"/>
      <c r="L65" s="16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58"/>
      <c r="C66" s="159"/>
      <c r="D66" s="160" t="s">
        <v>91</v>
      </c>
      <c r="E66" s="161"/>
      <c r="F66" s="161"/>
      <c r="G66" s="161"/>
      <c r="H66" s="161"/>
      <c r="I66" s="161"/>
      <c r="J66" s="162">
        <f>J135</f>
        <v>0</v>
      </c>
      <c r="K66" s="159"/>
      <c r="L66" s="16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58"/>
      <c r="C67" s="159"/>
      <c r="D67" s="160" t="s">
        <v>92</v>
      </c>
      <c r="E67" s="161"/>
      <c r="F67" s="161"/>
      <c r="G67" s="161"/>
      <c r="H67" s="161"/>
      <c r="I67" s="161"/>
      <c r="J67" s="162">
        <f>J138</f>
        <v>0</v>
      </c>
      <c r="K67" s="159"/>
      <c r="L67" s="16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2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2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2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93</v>
      </c>
      <c r="D74" s="35"/>
      <c r="E74" s="35"/>
      <c r="F74" s="35"/>
      <c r="G74" s="35"/>
      <c r="H74" s="35"/>
      <c r="I74" s="35"/>
      <c r="J74" s="35"/>
      <c r="K74" s="35"/>
      <c r="L74" s="12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2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2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63" t="str">
        <f>E7</f>
        <v>Odstranění seníku na st.p.č.826</v>
      </c>
      <c r="F77" s="35"/>
      <c r="G77" s="35"/>
      <c r="H77" s="35"/>
      <c r="I77" s="35"/>
      <c r="J77" s="35"/>
      <c r="K77" s="35"/>
      <c r="L77" s="12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2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19</v>
      </c>
      <c r="D79" s="35"/>
      <c r="E79" s="35"/>
      <c r="F79" s="27" t="str">
        <f>F10</f>
        <v>st.p.č.826, Lázně Toušeň [767859]</v>
      </c>
      <c r="G79" s="35"/>
      <c r="H79" s="35"/>
      <c r="I79" s="30" t="s">
        <v>21</v>
      </c>
      <c r="J79" s="66" t="str">
        <f>IF(J10="","",J10)</f>
        <v>7. 9. 2023</v>
      </c>
      <c r="K79" s="35"/>
      <c r="L79" s="12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2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5.15" customHeight="1">
      <c r="A81" s="33"/>
      <c r="B81" s="34"/>
      <c r="C81" s="30" t="s">
        <v>23</v>
      </c>
      <c r="D81" s="35"/>
      <c r="E81" s="35"/>
      <c r="F81" s="27" t="str">
        <f>E13</f>
        <v>Česká republika - Státní pozemkový úřad</v>
      </c>
      <c r="G81" s="35"/>
      <c r="H81" s="35"/>
      <c r="I81" s="30" t="s">
        <v>29</v>
      </c>
      <c r="J81" s="31" t="str">
        <f>E19</f>
        <v xml:space="preserve"> </v>
      </c>
      <c r="K81" s="35"/>
      <c r="L81" s="12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5.15" customHeight="1">
      <c r="A82" s="33"/>
      <c r="B82" s="34"/>
      <c r="C82" s="30" t="s">
        <v>27</v>
      </c>
      <c r="D82" s="35"/>
      <c r="E82" s="35"/>
      <c r="F82" s="27" t="str">
        <f>IF(E16="","",E16)</f>
        <v xml:space="preserve"> </v>
      </c>
      <c r="G82" s="35"/>
      <c r="H82" s="35"/>
      <c r="I82" s="30" t="s">
        <v>31</v>
      </c>
      <c r="J82" s="31" t="str">
        <f>E22</f>
        <v xml:space="preserve"> </v>
      </c>
      <c r="K82" s="35"/>
      <c r="L82" s="12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0.32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2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11" customFormat="1" ht="29.28" customHeight="1">
      <c r="A84" s="164"/>
      <c r="B84" s="165"/>
      <c r="C84" s="166" t="s">
        <v>94</v>
      </c>
      <c r="D84" s="167" t="s">
        <v>53</v>
      </c>
      <c r="E84" s="167" t="s">
        <v>49</v>
      </c>
      <c r="F84" s="167" t="s">
        <v>50</v>
      </c>
      <c r="G84" s="167" t="s">
        <v>95</v>
      </c>
      <c r="H84" s="167" t="s">
        <v>96</v>
      </c>
      <c r="I84" s="167" t="s">
        <v>97</v>
      </c>
      <c r="J84" s="167" t="s">
        <v>79</v>
      </c>
      <c r="K84" s="168" t="s">
        <v>98</v>
      </c>
      <c r="L84" s="169"/>
      <c r="M84" s="86" t="s">
        <v>17</v>
      </c>
      <c r="N84" s="87" t="s">
        <v>38</v>
      </c>
      <c r="O84" s="87" t="s">
        <v>99</v>
      </c>
      <c r="P84" s="87" t="s">
        <v>100</v>
      </c>
      <c r="Q84" s="87" t="s">
        <v>101</v>
      </c>
      <c r="R84" s="87" t="s">
        <v>102</v>
      </c>
      <c r="S84" s="87" t="s">
        <v>103</v>
      </c>
      <c r="T84" s="88" t="s">
        <v>104</v>
      </c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</row>
    <row r="85" s="2" customFormat="1" ht="22.8" customHeight="1">
      <c r="A85" s="33"/>
      <c r="B85" s="34"/>
      <c r="C85" s="93" t="s">
        <v>105</v>
      </c>
      <c r="D85" s="35"/>
      <c r="E85" s="35"/>
      <c r="F85" s="35"/>
      <c r="G85" s="35"/>
      <c r="H85" s="35"/>
      <c r="I85" s="35"/>
      <c r="J85" s="170">
        <f>BK85</f>
        <v>0</v>
      </c>
      <c r="K85" s="35"/>
      <c r="L85" s="39"/>
      <c r="M85" s="89"/>
      <c r="N85" s="171"/>
      <c r="O85" s="90"/>
      <c r="P85" s="172">
        <f>P86+P120+P123</f>
        <v>0</v>
      </c>
      <c r="Q85" s="90"/>
      <c r="R85" s="172">
        <f>R86+R120+R123</f>
        <v>0</v>
      </c>
      <c r="S85" s="90"/>
      <c r="T85" s="173">
        <f>T86+T120+T123</f>
        <v>384.26400000000001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8" t="s">
        <v>67</v>
      </c>
      <c r="AU85" s="18" t="s">
        <v>80</v>
      </c>
      <c r="BK85" s="174">
        <f>BK86+BK120+BK123</f>
        <v>0</v>
      </c>
    </row>
    <row r="86" s="12" customFormat="1" ht="25.92" customHeight="1">
      <c r="A86" s="12"/>
      <c r="B86" s="175"/>
      <c r="C86" s="176"/>
      <c r="D86" s="177" t="s">
        <v>67</v>
      </c>
      <c r="E86" s="178" t="s">
        <v>106</v>
      </c>
      <c r="F86" s="178" t="s">
        <v>107</v>
      </c>
      <c r="G86" s="176"/>
      <c r="H86" s="176"/>
      <c r="I86" s="176"/>
      <c r="J86" s="179">
        <f>BK86</f>
        <v>0</v>
      </c>
      <c r="K86" s="176"/>
      <c r="L86" s="180"/>
      <c r="M86" s="181"/>
      <c r="N86" s="182"/>
      <c r="O86" s="182"/>
      <c r="P86" s="183">
        <f>P87+P95+P108</f>
        <v>0</v>
      </c>
      <c r="Q86" s="182"/>
      <c r="R86" s="183">
        <f>R87+R95+R108</f>
        <v>0</v>
      </c>
      <c r="S86" s="182"/>
      <c r="T86" s="184">
        <f>T87+T95+T108</f>
        <v>309.26400000000001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85" t="s">
        <v>73</v>
      </c>
      <c r="AT86" s="186" t="s">
        <v>67</v>
      </c>
      <c r="AU86" s="186" t="s">
        <v>68</v>
      </c>
      <c r="AY86" s="185" t="s">
        <v>108</v>
      </c>
      <c r="BK86" s="187">
        <f>BK87+BK95+BK108</f>
        <v>0</v>
      </c>
    </row>
    <row r="87" s="12" customFormat="1" ht="22.8" customHeight="1">
      <c r="A87" s="12"/>
      <c r="B87" s="175"/>
      <c r="C87" s="176"/>
      <c r="D87" s="177" t="s">
        <v>67</v>
      </c>
      <c r="E87" s="188" t="s">
        <v>73</v>
      </c>
      <c r="F87" s="188" t="s">
        <v>109</v>
      </c>
      <c r="G87" s="176"/>
      <c r="H87" s="176"/>
      <c r="I87" s="176"/>
      <c r="J87" s="189">
        <f>BK87</f>
        <v>0</v>
      </c>
      <c r="K87" s="176"/>
      <c r="L87" s="180"/>
      <c r="M87" s="181"/>
      <c r="N87" s="182"/>
      <c r="O87" s="182"/>
      <c r="P87" s="183">
        <f>SUM(P88:P94)</f>
        <v>0</v>
      </c>
      <c r="Q87" s="182"/>
      <c r="R87" s="183">
        <f>SUM(R88:R94)</f>
        <v>0</v>
      </c>
      <c r="S87" s="182"/>
      <c r="T87" s="184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85" t="s">
        <v>73</v>
      </c>
      <c r="AT87" s="186" t="s">
        <v>67</v>
      </c>
      <c r="AU87" s="186" t="s">
        <v>73</v>
      </c>
      <c r="AY87" s="185" t="s">
        <v>108</v>
      </c>
      <c r="BK87" s="187">
        <f>SUM(BK88:BK94)</f>
        <v>0</v>
      </c>
    </row>
    <row r="88" s="2" customFormat="1" ht="16.5" customHeight="1">
      <c r="A88" s="33"/>
      <c r="B88" s="34"/>
      <c r="C88" s="190" t="s">
        <v>73</v>
      </c>
      <c r="D88" s="190" t="s">
        <v>110</v>
      </c>
      <c r="E88" s="191" t="s">
        <v>111</v>
      </c>
      <c r="F88" s="192" t="s">
        <v>112</v>
      </c>
      <c r="G88" s="193" t="s">
        <v>113</v>
      </c>
      <c r="H88" s="194">
        <v>50</v>
      </c>
      <c r="I88" s="195">
        <v>0</v>
      </c>
      <c r="J88" s="195">
        <f>ROUND(I88*H88,2)</f>
        <v>0</v>
      </c>
      <c r="K88" s="192" t="s">
        <v>17</v>
      </c>
      <c r="L88" s="39"/>
      <c r="M88" s="196" t="s">
        <v>17</v>
      </c>
      <c r="N88" s="197" t="s">
        <v>39</v>
      </c>
      <c r="O88" s="198">
        <v>0</v>
      </c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00" t="s">
        <v>114</v>
      </c>
      <c r="AT88" s="200" t="s">
        <v>110</v>
      </c>
      <c r="AU88" s="200" t="s">
        <v>75</v>
      </c>
      <c r="AY88" s="18" t="s">
        <v>108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73</v>
      </c>
      <c r="BK88" s="201">
        <f>ROUND(I88*H88,2)</f>
        <v>0</v>
      </c>
      <c r="BL88" s="18" t="s">
        <v>114</v>
      </c>
      <c r="BM88" s="200" t="s">
        <v>115</v>
      </c>
    </row>
    <row r="89" s="2" customFormat="1" ht="24.15" customHeight="1">
      <c r="A89" s="33"/>
      <c r="B89" s="34"/>
      <c r="C89" s="190" t="s">
        <v>75</v>
      </c>
      <c r="D89" s="190" t="s">
        <v>110</v>
      </c>
      <c r="E89" s="191" t="s">
        <v>116</v>
      </c>
      <c r="F89" s="192" t="s">
        <v>117</v>
      </c>
      <c r="G89" s="193" t="s">
        <v>118</v>
      </c>
      <c r="H89" s="194">
        <v>1500</v>
      </c>
      <c r="I89" s="195">
        <v>0</v>
      </c>
      <c r="J89" s="195">
        <f>ROUND(I89*H89,2)</f>
        <v>0</v>
      </c>
      <c r="K89" s="192" t="s">
        <v>119</v>
      </c>
      <c r="L89" s="39"/>
      <c r="M89" s="196" t="s">
        <v>17</v>
      </c>
      <c r="N89" s="197" t="s">
        <v>39</v>
      </c>
      <c r="O89" s="198">
        <v>0</v>
      </c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0" t="s">
        <v>114</v>
      </c>
      <c r="AT89" s="200" t="s">
        <v>110</v>
      </c>
      <c r="AU89" s="200" t="s">
        <v>75</v>
      </c>
      <c r="AY89" s="18" t="s">
        <v>108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8" t="s">
        <v>73</v>
      </c>
      <c r="BK89" s="201">
        <f>ROUND(I89*H89,2)</f>
        <v>0</v>
      </c>
      <c r="BL89" s="18" t="s">
        <v>114</v>
      </c>
      <c r="BM89" s="200" t="s">
        <v>120</v>
      </c>
    </row>
    <row r="90" s="2" customFormat="1">
      <c r="A90" s="33"/>
      <c r="B90" s="34"/>
      <c r="C90" s="35"/>
      <c r="D90" s="202" t="s">
        <v>121</v>
      </c>
      <c r="E90" s="35"/>
      <c r="F90" s="203" t="s">
        <v>122</v>
      </c>
      <c r="G90" s="35"/>
      <c r="H90" s="35"/>
      <c r="I90" s="35"/>
      <c r="J90" s="35"/>
      <c r="K90" s="35"/>
      <c r="L90" s="39"/>
      <c r="M90" s="204"/>
      <c r="N90" s="205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121</v>
      </c>
      <c r="AU90" s="18" t="s">
        <v>75</v>
      </c>
    </row>
    <row r="91" s="2" customFormat="1" ht="24.15" customHeight="1">
      <c r="A91" s="33"/>
      <c r="B91" s="34"/>
      <c r="C91" s="190" t="s">
        <v>123</v>
      </c>
      <c r="D91" s="190" t="s">
        <v>110</v>
      </c>
      <c r="E91" s="191" t="s">
        <v>124</v>
      </c>
      <c r="F91" s="192" t="s">
        <v>125</v>
      </c>
      <c r="G91" s="193" t="s">
        <v>118</v>
      </c>
      <c r="H91" s="194">
        <v>126</v>
      </c>
      <c r="I91" s="195">
        <v>0</v>
      </c>
      <c r="J91" s="195">
        <f>ROUND(I91*H91,2)</f>
        <v>0</v>
      </c>
      <c r="K91" s="192" t="s">
        <v>119</v>
      </c>
      <c r="L91" s="39"/>
      <c r="M91" s="196" t="s">
        <v>17</v>
      </c>
      <c r="N91" s="197" t="s">
        <v>39</v>
      </c>
      <c r="O91" s="198">
        <v>0</v>
      </c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0" t="s">
        <v>114</v>
      </c>
      <c r="AT91" s="200" t="s">
        <v>110</v>
      </c>
      <c r="AU91" s="200" t="s">
        <v>75</v>
      </c>
      <c r="AY91" s="18" t="s">
        <v>108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73</v>
      </c>
      <c r="BK91" s="201">
        <f>ROUND(I91*H91,2)</f>
        <v>0</v>
      </c>
      <c r="BL91" s="18" t="s">
        <v>114</v>
      </c>
      <c r="BM91" s="200" t="s">
        <v>126</v>
      </c>
    </row>
    <row r="92" s="2" customFormat="1">
      <c r="A92" s="33"/>
      <c r="B92" s="34"/>
      <c r="C92" s="35"/>
      <c r="D92" s="202" t="s">
        <v>121</v>
      </c>
      <c r="E92" s="35"/>
      <c r="F92" s="203" t="s">
        <v>127</v>
      </c>
      <c r="G92" s="35"/>
      <c r="H92" s="35"/>
      <c r="I92" s="35"/>
      <c r="J92" s="35"/>
      <c r="K92" s="35"/>
      <c r="L92" s="39"/>
      <c r="M92" s="204"/>
      <c r="N92" s="205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121</v>
      </c>
      <c r="AU92" s="18" t="s">
        <v>75</v>
      </c>
    </row>
    <row r="93" s="13" customFormat="1">
      <c r="A93" s="13"/>
      <c r="B93" s="206"/>
      <c r="C93" s="207"/>
      <c r="D93" s="208" t="s">
        <v>128</v>
      </c>
      <c r="E93" s="209" t="s">
        <v>17</v>
      </c>
      <c r="F93" s="210" t="s">
        <v>129</v>
      </c>
      <c r="G93" s="207"/>
      <c r="H93" s="209" t="s">
        <v>17</v>
      </c>
      <c r="I93" s="207"/>
      <c r="J93" s="207"/>
      <c r="K93" s="207"/>
      <c r="L93" s="211"/>
      <c r="M93" s="212"/>
      <c r="N93" s="213"/>
      <c r="O93" s="213"/>
      <c r="P93" s="213"/>
      <c r="Q93" s="213"/>
      <c r="R93" s="213"/>
      <c r="S93" s="213"/>
      <c r="T93" s="21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5" t="s">
        <v>128</v>
      </c>
      <c r="AU93" s="215" t="s">
        <v>75</v>
      </c>
      <c r="AV93" s="13" t="s">
        <v>73</v>
      </c>
      <c r="AW93" s="13" t="s">
        <v>30</v>
      </c>
      <c r="AX93" s="13" t="s">
        <v>68</v>
      </c>
      <c r="AY93" s="215" t="s">
        <v>108</v>
      </c>
    </row>
    <row r="94" s="14" customFormat="1">
      <c r="A94" s="14"/>
      <c r="B94" s="216"/>
      <c r="C94" s="217"/>
      <c r="D94" s="208" t="s">
        <v>128</v>
      </c>
      <c r="E94" s="218" t="s">
        <v>17</v>
      </c>
      <c r="F94" s="219" t="s">
        <v>130</v>
      </c>
      <c r="G94" s="217"/>
      <c r="H94" s="220">
        <v>126</v>
      </c>
      <c r="I94" s="217"/>
      <c r="J94" s="217"/>
      <c r="K94" s="217"/>
      <c r="L94" s="221"/>
      <c r="M94" s="222"/>
      <c r="N94" s="223"/>
      <c r="O94" s="223"/>
      <c r="P94" s="223"/>
      <c r="Q94" s="223"/>
      <c r="R94" s="223"/>
      <c r="S94" s="223"/>
      <c r="T94" s="22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25" t="s">
        <v>128</v>
      </c>
      <c r="AU94" s="225" t="s">
        <v>75</v>
      </c>
      <c r="AV94" s="14" t="s">
        <v>75</v>
      </c>
      <c r="AW94" s="14" t="s">
        <v>30</v>
      </c>
      <c r="AX94" s="14" t="s">
        <v>73</v>
      </c>
      <c r="AY94" s="225" t="s">
        <v>108</v>
      </c>
    </row>
    <row r="95" s="12" customFormat="1" ht="22.8" customHeight="1">
      <c r="A95" s="12"/>
      <c r="B95" s="175"/>
      <c r="C95" s="176"/>
      <c r="D95" s="177" t="s">
        <v>67</v>
      </c>
      <c r="E95" s="188" t="s">
        <v>131</v>
      </c>
      <c r="F95" s="188" t="s">
        <v>132</v>
      </c>
      <c r="G95" s="176"/>
      <c r="H95" s="176"/>
      <c r="I95" s="176"/>
      <c r="J95" s="189">
        <f>BK95</f>
        <v>0</v>
      </c>
      <c r="K95" s="176"/>
      <c r="L95" s="180"/>
      <c r="M95" s="181"/>
      <c r="N95" s="182"/>
      <c r="O95" s="182"/>
      <c r="P95" s="183">
        <f>SUM(P96:P107)</f>
        <v>0</v>
      </c>
      <c r="Q95" s="182"/>
      <c r="R95" s="183">
        <f>SUM(R96:R107)</f>
        <v>0</v>
      </c>
      <c r="S95" s="182"/>
      <c r="T95" s="184">
        <f>SUM(T96:T107)</f>
        <v>309.26400000000001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85" t="s">
        <v>73</v>
      </c>
      <c r="AT95" s="186" t="s">
        <v>67</v>
      </c>
      <c r="AU95" s="186" t="s">
        <v>73</v>
      </c>
      <c r="AY95" s="185" t="s">
        <v>108</v>
      </c>
      <c r="BK95" s="187">
        <f>SUM(BK96:BK107)</f>
        <v>0</v>
      </c>
    </row>
    <row r="96" s="2" customFormat="1" ht="16.5" customHeight="1">
      <c r="A96" s="33"/>
      <c r="B96" s="34"/>
      <c r="C96" s="190" t="s">
        <v>114</v>
      </c>
      <c r="D96" s="190" t="s">
        <v>110</v>
      </c>
      <c r="E96" s="191" t="s">
        <v>133</v>
      </c>
      <c r="F96" s="192" t="s">
        <v>134</v>
      </c>
      <c r="G96" s="193" t="s">
        <v>113</v>
      </c>
      <c r="H96" s="194">
        <v>65</v>
      </c>
      <c r="I96" s="195">
        <v>0</v>
      </c>
      <c r="J96" s="195">
        <f>ROUND(I96*H96,2)</f>
        <v>0</v>
      </c>
      <c r="K96" s="192" t="s">
        <v>119</v>
      </c>
      <c r="L96" s="39"/>
      <c r="M96" s="196" t="s">
        <v>17</v>
      </c>
      <c r="N96" s="197" t="s">
        <v>39</v>
      </c>
      <c r="O96" s="198">
        <v>0</v>
      </c>
      <c r="P96" s="198">
        <f>O96*H96</f>
        <v>0</v>
      </c>
      <c r="Q96" s="198">
        <v>0</v>
      </c>
      <c r="R96" s="198">
        <f>Q96*H96</f>
        <v>0</v>
      </c>
      <c r="S96" s="198">
        <v>2.3999999999999999</v>
      </c>
      <c r="T96" s="199">
        <f>S96*H96</f>
        <v>156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0" t="s">
        <v>114</v>
      </c>
      <c r="AT96" s="200" t="s">
        <v>110</v>
      </c>
      <c r="AU96" s="200" t="s">
        <v>75</v>
      </c>
      <c r="AY96" s="18" t="s">
        <v>108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8" t="s">
        <v>73</v>
      </c>
      <c r="BK96" s="201">
        <f>ROUND(I96*H96,2)</f>
        <v>0</v>
      </c>
      <c r="BL96" s="18" t="s">
        <v>114</v>
      </c>
      <c r="BM96" s="200" t="s">
        <v>135</v>
      </c>
    </row>
    <row r="97" s="2" customFormat="1">
      <c r="A97" s="33"/>
      <c r="B97" s="34"/>
      <c r="C97" s="35"/>
      <c r="D97" s="202" t="s">
        <v>121</v>
      </c>
      <c r="E97" s="35"/>
      <c r="F97" s="203" t="s">
        <v>136</v>
      </c>
      <c r="G97" s="35"/>
      <c r="H97" s="35"/>
      <c r="I97" s="35"/>
      <c r="J97" s="35"/>
      <c r="K97" s="35"/>
      <c r="L97" s="39"/>
      <c r="M97" s="204"/>
      <c r="N97" s="205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121</v>
      </c>
      <c r="AU97" s="18" t="s">
        <v>75</v>
      </c>
    </row>
    <row r="98" s="2" customFormat="1" ht="24.15" customHeight="1">
      <c r="A98" s="33"/>
      <c r="B98" s="34"/>
      <c r="C98" s="190" t="s">
        <v>137</v>
      </c>
      <c r="D98" s="190" t="s">
        <v>110</v>
      </c>
      <c r="E98" s="191" t="s">
        <v>138</v>
      </c>
      <c r="F98" s="192" t="s">
        <v>139</v>
      </c>
      <c r="G98" s="193" t="s">
        <v>113</v>
      </c>
      <c r="H98" s="194">
        <v>9.4000000000000004</v>
      </c>
      <c r="I98" s="195">
        <v>0</v>
      </c>
      <c r="J98" s="195">
        <f>ROUND(I98*H98,2)</f>
        <v>0</v>
      </c>
      <c r="K98" s="192" t="s">
        <v>119</v>
      </c>
      <c r="L98" s="39"/>
      <c r="M98" s="196" t="s">
        <v>17</v>
      </c>
      <c r="N98" s="197" t="s">
        <v>39</v>
      </c>
      <c r="O98" s="198">
        <v>0</v>
      </c>
      <c r="P98" s="198">
        <f>O98*H98</f>
        <v>0</v>
      </c>
      <c r="Q98" s="198">
        <v>0</v>
      </c>
      <c r="R98" s="198">
        <f>Q98*H98</f>
        <v>0</v>
      </c>
      <c r="S98" s="198">
        <v>1.8</v>
      </c>
      <c r="T98" s="199">
        <f>S98*H98</f>
        <v>16.920000000000002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0" t="s">
        <v>114</v>
      </c>
      <c r="AT98" s="200" t="s">
        <v>110</v>
      </c>
      <c r="AU98" s="200" t="s">
        <v>75</v>
      </c>
      <c r="AY98" s="18" t="s">
        <v>108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8" t="s">
        <v>73</v>
      </c>
      <c r="BK98" s="201">
        <f>ROUND(I98*H98,2)</f>
        <v>0</v>
      </c>
      <c r="BL98" s="18" t="s">
        <v>114</v>
      </c>
      <c r="BM98" s="200" t="s">
        <v>140</v>
      </c>
    </row>
    <row r="99" s="2" customFormat="1">
      <c r="A99" s="33"/>
      <c r="B99" s="34"/>
      <c r="C99" s="35"/>
      <c r="D99" s="202" t="s">
        <v>121</v>
      </c>
      <c r="E99" s="35"/>
      <c r="F99" s="203" t="s">
        <v>141</v>
      </c>
      <c r="G99" s="35"/>
      <c r="H99" s="35"/>
      <c r="I99" s="35"/>
      <c r="J99" s="35"/>
      <c r="K99" s="35"/>
      <c r="L99" s="39"/>
      <c r="M99" s="204"/>
      <c r="N99" s="205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121</v>
      </c>
      <c r="AU99" s="18" t="s">
        <v>75</v>
      </c>
    </row>
    <row r="100" s="13" customFormat="1">
      <c r="A100" s="13"/>
      <c r="B100" s="206"/>
      <c r="C100" s="207"/>
      <c r="D100" s="208" t="s">
        <v>128</v>
      </c>
      <c r="E100" s="209" t="s">
        <v>17</v>
      </c>
      <c r="F100" s="210" t="s">
        <v>142</v>
      </c>
      <c r="G100" s="207"/>
      <c r="H100" s="209" t="s">
        <v>17</v>
      </c>
      <c r="I100" s="207"/>
      <c r="J100" s="207"/>
      <c r="K100" s="207"/>
      <c r="L100" s="211"/>
      <c r="M100" s="212"/>
      <c r="N100" s="213"/>
      <c r="O100" s="213"/>
      <c r="P100" s="213"/>
      <c r="Q100" s="213"/>
      <c r="R100" s="213"/>
      <c r="S100" s="213"/>
      <c r="T100" s="21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15" t="s">
        <v>128</v>
      </c>
      <c r="AU100" s="215" t="s">
        <v>75</v>
      </c>
      <c r="AV100" s="13" t="s">
        <v>73</v>
      </c>
      <c r="AW100" s="13" t="s">
        <v>30</v>
      </c>
      <c r="AX100" s="13" t="s">
        <v>68</v>
      </c>
      <c r="AY100" s="215" t="s">
        <v>108</v>
      </c>
    </row>
    <row r="101" s="14" customFormat="1">
      <c r="A101" s="14"/>
      <c r="B101" s="216"/>
      <c r="C101" s="217"/>
      <c r="D101" s="208" t="s">
        <v>128</v>
      </c>
      <c r="E101" s="218" t="s">
        <v>17</v>
      </c>
      <c r="F101" s="219" t="s">
        <v>143</v>
      </c>
      <c r="G101" s="217"/>
      <c r="H101" s="220">
        <v>9.4000000000000004</v>
      </c>
      <c r="I101" s="217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25" t="s">
        <v>128</v>
      </c>
      <c r="AU101" s="225" t="s">
        <v>75</v>
      </c>
      <c r="AV101" s="14" t="s">
        <v>75</v>
      </c>
      <c r="AW101" s="14" t="s">
        <v>30</v>
      </c>
      <c r="AX101" s="14" t="s">
        <v>73</v>
      </c>
      <c r="AY101" s="225" t="s">
        <v>108</v>
      </c>
    </row>
    <row r="102" s="2" customFormat="1" ht="16.5" customHeight="1">
      <c r="A102" s="33"/>
      <c r="B102" s="34"/>
      <c r="C102" s="190" t="s">
        <v>144</v>
      </c>
      <c r="D102" s="190" t="s">
        <v>110</v>
      </c>
      <c r="E102" s="191" t="s">
        <v>145</v>
      </c>
      <c r="F102" s="192" t="s">
        <v>146</v>
      </c>
      <c r="G102" s="193" t="s">
        <v>113</v>
      </c>
      <c r="H102" s="194">
        <v>55</v>
      </c>
      <c r="I102" s="195">
        <v>0</v>
      </c>
      <c r="J102" s="195">
        <f>ROUND(I102*H102,2)</f>
        <v>0</v>
      </c>
      <c r="K102" s="192" t="s">
        <v>119</v>
      </c>
      <c r="L102" s="39"/>
      <c r="M102" s="196" t="s">
        <v>17</v>
      </c>
      <c r="N102" s="197" t="s">
        <v>39</v>
      </c>
      <c r="O102" s="198">
        <v>0</v>
      </c>
      <c r="P102" s="198">
        <f>O102*H102</f>
        <v>0</v>
      </c>
      <c r="Q102" s="198">
        <v>0</v>
      </c>
      <c r="R102" s="198">
        <f>Q102*H102</f>
        <v>0</v>
      </c>
      <c r="S102" s="198">
        <v>2.3999999999999999</v>
      </c>
      <c r="T102" s="199">
        <f>S102*H102</f>
        <v>132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0" t="s">
        <v>114</v>
      </c>
      <c r="AT102" s="200" t="s">
        <v>110</v>
      </c>
      <c r="AU102" s="200" t="s">
        <v>75</v>
      </c>
      <c r="AY102" s="18" t="s">
        <v>108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8" t="s">
        <v>73</v>
      </c>
      <c r="BK102" s="201">
        <f>ROUND(I102*H102,2)</f>
        <v>0</v>
      </c>
      <c r="BL102" s="18" t="s">
        <v>114</v>
      </c>
      <c r="BM102" s="200" t="s">
        <v>147</v>
      </c>
    </row>
    <row r="103" s="2" customFormat="1">
      <c r="A103" s="33"/>
      <c r="B103" s="34"/>
      <c r="C103" s="35"/>
      <c r="D103" s="202" t="s">
        <v>121</v>
      </c>
      <c r="E103" s="35"/>
      <c r="F103" s="203" t="s">
        <v>148</v>
      </c>
      <c r="G103" s="35"/>
      <c r="H103" s="35"/>
      <c r="I103" s="35"/>
      <c r="J103" s="35"/>
      <c r="K103" s="35"/>
      <c r="L103" s="39"/>
      <c r="M103" s="204"/>
      <c r="N103" s="205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121</v>
      </c>
      <c r="AU103" s="18" t="s">
        <v>75</v>
      </c>
    </row>
    <row r="104" s="2" customFormat="1" ht="16.5" customHeight="1">
      <c r="A104" s="33"/>
      <c r="B104" s="34"/>
      <c r="C104" s="190" t="s">
        <v>149</v>
      </c>
      <c r="D104" s="190" t="s">
        <v>110</v>
      </c>
      <c r="E104" s="191" t="s">
        <v>150</v>
      </c>
      <c r="F104" s="192" t="s">
        <v>151</v>
      </c>
      <c r="G104" s="193" t="s">
        <v>113</v>
      </c>
      <c r="H104" s="194">
        <v>1.8100000000000001</v>
      </c>
      <c r="I104" s="195">
        <v>0</v>
      </c>
      <c r="J104" s="195">
        <f>ROUND(I104*H104,2)</f>
        <v>0</v>
      </c>
      <c r="K104" s="192" t="s">
        <v>119</v>
      </c>
      <c r="L104" s="39"/>
      <c r="M104" s="196" t="s">
        <v>17</v>
      </c>
      <c r="N104" s="197" t="s">
        <v>39</v>
      </c>
      <c r="O104" s="198">
        <v>0</v>
      </c>
      <c r="P104" s="198">
        <f>O104*H104</f>
        <v>0</v>
      </c>
      <c r="Q104" s="198">
        <v>0</v>
      </c>
      <c r="R104" s="198">
        <f>Q104*H104</f>
        <v>0</v>
      </c>
      <c r="S104" s="198">
        <v>2.3999999999999999</v>
      </c>
      <c r="T104" s="199">
        <f>S104*H104</f>
        <v>4.3440000000000003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0" t="s">
        <v>114</v>
      </c>
      <c r="AT104" s="200" t="s">
        <v>110</v>
      </c>
      <c r="AU104" s="200" t="s">
        <v>75</v>
      </c>
      <c r="AY104" s="18" t="s">
        <v>108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73</v>
      </c>
      <c r="BK104" s="201">
        <f>ROUND(I104*H104,2)</f>
        <v>0</v>
      </c>
      <c r="BL104" s="18" t="s">
        <v>114</v>
      </c>
      <c r="BM104" s="200" t="s">
        <v>152</v>
      </c>
    </row>
    <row r="105" s="2" customFormat="1">
      <c r="A105" s="33"/>
      <c r="B105" s="34"/>
      <c r="C105" s="35"/>
      <c r="D105" s="202" t="s">
        <v>121</v>
      </c>
      <c r="E105" s="35"/>
      <c r="F105" s="203" t="s">
        <v>153</v>
      </c>
      <c r="G105" s="35"/>
      <c r="H105" s="35"/>
      <c r="I105" s="35"/>
      <c r="J105" s="35"/>
      <c r="K105" s="35"/>
      <c r="L105" s="39"/>
      <c r="M105" s="204"/>
      <c r="N105" s="205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121</v>
      </c>
      <c r="AU105" s="18" t="s">
        <v>75</v>
      </c>
    </row>
    <row r="106" s="13" customFormat="1">
      <c r="A106" s="13"/>
      <c r="B106" s="206"/>
      <c r="C106" s="207"/>
      <c r="D106" s="208" t="s">
        <v>128</v>
      </c>
      <c r="E106" s="209" t="s">
        <v>17</v>
      </c>
      <c r="F106" s="210" t="s">
        <v>142</v>
      </c>
      <c r="G106" s="207"/>
      <c r="H106" s="209" t="s">
        <v>17</v>
      </c>
      <c r="I106" s="207"/>
      <c r="J106" s="207"/>
      <c r="K106" s="207"/>
      <c r="L106" s="211"/>
      <c r="M106" s="212"/>
      <c r="N106" s="213"/>
      <c r="O106" s="213"/>
      <c r="P106" s="213"/>
      <c r="Q106" s="213"/>
      <c r="R106" s="213"/>
      <c r="S106" s="213"/>
      <c r="T106" s="21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15" t="s">
        <v>128</v>
      </c>
      <c r="AU106" s="215" t="s">
        <v>75</v>
      </c>
      <c r="AV106" s="13" t="s">
        <v>73</v>
      </c>
      <c r="AW106" s="13" t="s">
        <v>30</v>
      </c>
      <c r="AX106" s="13" t="s">
        <v>68</v>
      </c>
      <c r="AY106" s="215" t="s">
        <v>108</v>
      </c>
    </row>
    <row r="107" s="14" customFormat="1">
      <c r="A107" s="14"/>
      <c r="B107" s="216"/>
      <c r="C107" s="217"/>
      <c r="D107" s="208" t="s">
        <v>128</v>
      </c>
      <c r="E107" s="218" t="s">
        <v>17</v>
      </c>
      <c r="F107" s="219" t="s">
        <v>154</v>
      </c>
      <c r="G107" s="217"/>
      <c r="H107" s="220">
        <v>1.8100000000000001</v>
      </c>
      <c r="I107" s="217"/>
      <c r="J107" s="217"/>
      <c r="K107" s="217"/>
      <c r="L107" s="221"/>
      <c r="M107" s="222"/>
      <c r="N107" s="223"/>
      <c r="O107" s="223"/>
      <c r="P107" s="223"/>
      <c r="Q107" s="223"/>
      <c r="R107" s="223"/>
      <c r="S107" s="223"/>
      <c r="T107" s="22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25" t="s">
        <v>128</v>
      </c>
      <c r="AU107" s="225" t="s">
        <v>75</v>
      </c>
      <c r="AV107" s="14" t="s">
        <v>75</v>
      </c>
      <c r="AW107" s="14" t="s">
        <v>30</v>
      </c>
      <c r="AX107" s="14" t="s">
        <v>73</v>
      </c>
      <c r="AY107" s="225" t="s">
        <v>108</v>
      </c>
    </row>
    <row r="108" s="12" customFormat="1" ht="22.8" customHeight="1">
      <c r="A108" s="12"/>
      <c r="B108" s="175"/>
      <c r="C108" s="176"/>
      <c r="D108" s="177" t="s">
        <v>67</v>
      </c>
      <c r="E108" s="188" t="s">
        <v>155</v>
      </c>
      <c r="F108" s="188" t="s">
        <v>156</v>
      </c>
      <c r="G108" s="176"/>
      <c r="H108" s="176"/>
      <c r="I108" s="176"/>
      <c r="J108" s="189">
        <f>BK108</f>
        <v>0</v>
      </c>
      <c r="K108" s="176"/>
      <c r="L108" s="180"/>
      <c r="M108" s="181"/>
      <c r="N108" s="182"/>
      <c r="O108" s="182"/>
      <c r="P108" s="183">
        <f>SUM(P109:P119)</f>
        <v>0</v>
      </c>
      <c r="Q108" s="182"/>
      <c r="R108" s="183">
        <f>SUM(R109:R119)</f>
        <v>0</v>
      </c>
      <c r="S108" s="182"/>
      <c r="T108" s="184">
        <f>SUM(T109:T119)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85" t="s">
        <v>73</v>
      </c>
      <c r="AT108" s="186" t="s">
        <v>67</v>
      </c>
      <c r="AU108" s="186" t="s">
        <v>73</v>
      </c>
      <c r="AY108" s="185" t="s">
        <v>108</v>
      </c>
      <c r="BK108" s="187">
        <f>SUM(BK109:BK119)</f>
        <v>0</v>
      </c>
    </row>
    <row r="109" s="2" customFormat="1" ht="21.75" customHeight="1">
      <c r="A109" s="33"/>
      <c r="B109" s="34"/>
      <c r="C109" s="190" t="s">
        <v>157</v>
      </c>
      <c r="D109" s="190" t="s">
        <v>110</v>
      </c>
      <c r="E109" s="191" t="s">
        <v>158</v>
      </c>
      <c r="F109" s="192" t="s">
        <v>159</v>
      </c>
      <c r="G109" s="193" t="s">
        <v>160</v>
      </c>
      <c r="H109" s="194">
        <v>384.26400000000001</v>
      </c>
      <c r="I109" s="195">
        <v>0</v>
      </c>
      <c r="J109" s="195">
        <f>ROUND(I109*H109,2)</f>
        <v>0</v>
      </c>
      <c r="K109" s="192" t="s">
        <v>119</v>
      </c>
      <c r="L109" s="39"/>
      <c r="M109" s="196" t="s">
        <v>17</v>
      </c>
      <c r="N109" s="197" t="s">
        <v>39</v>
      </c>
      <c r="O109" s="198">
        <v>0</v>
      </c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0" t="s">
        <v>114</v>
      </c>
      <c r="AT109" s="200" t="s">
        <v>110</v>
      </c>
      <c r="AU109" s="200" t="s">
        <v>75</v>
      </c>
      <c r="AY109" s="18" t="s">
        <v>108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8" t="s">
        <v>73</v>
      </c>
      <c r="BK109" s="201">
        <f>ROUND(I109*H109,2)</f>
        <v>0</v>
      </c>
      <c r="BL109" s="18" t="s">
        <v>114</v>
      </c>
      <c r="BM109" s="200" t="s">
        <v>161</v>
      </c>
    </row>
    <row r="110" s="2" customFormat="1">
      <c r="A110" s="33"/>
      <c r="B110" s="34"/>
      <c r="C110" s="35"/>
      <c r="D110" s="202" t="s">
        <v>121</v>
      </c>
      <c r="E110" s="35"/>
      <c r="F110" s="203" t="s">
        <v>162</v>
      </c>
      <c r="G110" s="35"/>
      <c r="H110" s="35"/>
      <c r="I110" s="35"/>
      <c r="J110" s="35"/>
      <c r="K110" s="35"/>
      <c r="L110" s="39"/>
      <c r="M110" s="204"/>
      <c r="N110" s="205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121</v>
      </c>
      <c r="AU110" s="18" t="s">
        <v>75</v>
      </c>
    </row>
    <row r="111" s="2" customFormat="1" ht="24.15" customHeight="1">
      <c r="A111" s="33"/>
      <c r="B111" s="34"/>
      <c r="C111" s="190" t="s">
        <v>131</v>
      </c>
      <c r="D111" s="190" t="s">
        <v>110</v>
      </c>
      <c r="E111" s="191" t="s">
        <v>163</v>
      </c>
      <c r="F111" s="192" t="s">
        <v>164</v>
      </c>
      <c r="G111" s="193" t="s">
        <v>160</v>
      </c>
      <c r="H111" s="194">
        <v>7301.0159999999996</v>
      </c>
      <c r="I111" s="195">
        <v>0</v>
      </c>
      <c r="J111" s="195">
        <f>ROUND(I111*H111,2)</f>
        <v>0</v>
      </c>
      <c r="K111" s="192" t="s">
        <v>119</v>
      </c>
      <c r="L111" s="39"/>
      <c r="M111" s="196" t="s">
        <v>17</v>
      </c>
      <c r="N111" s="197" t="s">
        <v>39</v>
      </c>
      <c r="O111" s="198">
        <v>0</v>
      </c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0" t="s">
        <v>114</v>
      </c>
      <c r="AT111" s="200" t="s">
        <v>110</v>
      </c>
      <c r="AU111" s="200" t="s">
        <v>75</v>
      </c>
      <c r="AY111" s="18" t="s">
        <v>108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8" t="s">
        <v>73</v>
      </c>
      <c r="BK111" s="201">
        <f>ROUND(I111*H111,2)</f>
        <v>0</v>
      </c>
      <c r="BL111" s="18" t="s">
        <v>114</v>
      </c>
      <c r="BM111" s="200" t="s">
        <v>165</v>
      </c>
    </row>
    <row r="112" s="2" customFormat="1">
      <c r="A112" s="33"/>
      <c r="B112" s="34"/>
      <c r="C112" s="35"/>
      <c r="D112" s="202" t="s">
        <v>121</v>
      </c>
      <c r="E112" s="35"/>
      <c r="F112" s="203" t="s">
        <v>166</v>
      </c>
      <c r="G112" s="35"/>
      <c r="H112" s="35"/>
      <c r="I112" s="35"/>
      <c r="J112" s="35"/>
      <c r="K112" s="35"/>
      <c r="L112" s="39"/>
      <c r="M112" s="204"/>
      <c r="N112" s="205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121</v>
      </c>
      <c r="AU112" s="18" t="s">
        <v>75</v>
      </c>
    </row>
    <row r="113" s="14" customFormat="1">
      <c r="A113" s="14"/>
      <c r="B113" s="216"/>
      <c r="C113" s="217"/>
      <c r="D113" s="208" t="s">
        <v>128</v>
      </c>
      <c r="E113" s="218" t="s">
        <v>17</v>
      </c>
      <c r="F113" s="219" t="s">
        <v>167</v>
      </c>
      <c r="G113" s="217"/>
      <c r="H113" s="220">
        <v>7301.0159999999996</v>
      </c>
      <c r="I113" s="217"/>
      <c r="J113" s="217"/>
      <c r="K113" s="217"/>
      <c r="L113" s="221"/>
      <c r="M113" s="222"/>
      <c r="N113" s="223"/>
      <c r="O113" s="223"/>
      <c r="P113" s="223"/>
      <c r="Q113" s="223"/>
      <c r="R113" s="223"/>
      <c r="S113" s="223"/>
      <c r="T113" s="22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25" t="s">
        <v>128</v>
      </c>
      <c r="AU113" s="225" t="s">
        <v>75</v>
      </c>
      <c r="AV113" s="14" t="s">
        <v>75</v>
      </c>
      <c r="AW113" s="14" t="s">
        <v>30</v>
      </c>
      <c r="AX113" s="14" t="s">
        <v>73</v>
      </c>
      <c r="AY113" s="225" t="s">
        <v>108</v>
      </c>
    </row>
    <row r="114" s="2" customFormat="1" ht="24.15" customHeight="1">
      <c r="A114" s="33"/>
      <c r="B114" s="34"/>
      <c r="C114" s="190" t="s">
        <v>168</v>
      </c>
      <c r="D114" s="190" t="s">
        <v>110</v>
      </c>
      <c r="E114" s="191" t="s">
        <v>169</v>
      </c>
      <c r="F114" s="192" t="s">
        <v>170</v>
      </c>
      <c r="G114" s="193" t="s">
        <v>160</v>
      </c>
      <c r="H114" s="194">
        <v>140</v>
      </c>
      <c r="I114" s="195">
        <v>0</v>
      </c>
      <c r="J114" s="195">
        <f>ROUND(I114*H114,2)</f>
        <v>0</v>
      </c>
      <c r="K114" s="192" t="s">
        <v>119</v>
      </c>
      <c r="L114" s="39"/>
      <c r="M114" s="196" t="s">
        <v>17</v>
      </c>
      <c r="N114" s="197" t="s">
        <v>39</v>
      </c>
      <c r="O114" s="198">
        <v>0</v>
      </c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0" t="s">
        <v>114</v>
      </c>
      <c r="AT114" s="200" t="s">
        <v>110</v>
      </c>
      <c r="AU114" s="200" t="s">
        <v>75</v>
      </c>
      <c r="AY114" s="18" t="s">
        <v>108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73</v>
      </c>
      <c r="BK114" s="201">
        <f>ROUND(I114*H114,2)</f>
        <v>0</v>
      </c>
      <c r="BL114" s="18" t="s">
        <v>114</v>
      </c>
      <c r="BM114" s="200" t="s">
        <v>171</v>
      </c>
    </row>
    <row r="115" s="2" customFormat="1">
      <c r="A115" s="33"/>
      <c r="B115" s="34"/>
      <c r="C115" s="35"/>
      <c r="D115" s="202" t="s">
        <v>121</v>
      </c>
      <c r="E115" s="35"/>
      <c r="F115" s="203" t="s">
        <v>172</v>
      </c>
      <c r="G115" s="35"/>
      <c r="H115" s="35"/>
      <c r="I115" s="35"/>
      <c r="J115" s="35"/>
      <c r="K115" s="35"/>
      <c r="L115" s="39"/>
      <c r="M115" s="204"/>
      <c r="N115" s="205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121</v>
      </c>
      <c r="AU115" s="18" t="s">
        <v>75</v>
      </c>
    </row>
    <row r="116" s="2" customFormat="1" ht="24.15" customHeight="1">
      <c r="A116" s="33"/>
      <c r="B116" s="34"/>
      <c r="C116" s="190" t="s">
        <v>173</v>
      </c>
      <c r="D116" s="190" t="s">
        <v>110</v>
      </c>
      <c r="E116" s="191" t="s">
        <v>174</v>
      </c>
      <c r="F116" s="192" t="s">
        <v>175</v>
      </c>
      <c r="G116" s="193" t="s">
        <v>160</v>
      </c>
      <c r="H116" s="194">
        <v>152.34399999999999</v>
      </c>
      <c r="I116" s="195">
        <v>0</v>
      </c>
      <c r="J116" s="195">
        <f>ROUND(I116*H116,2)</f>
        <v>0</v>
      </c>
      <c r="K116" s="192" t="s">
        <v>119</v>
      </c>
      <c r="L116" s="39"/>
      <c r="M116" s="196" t="s">
        <v>17</v>
      </c>
      <c r="N116" s="197" t="s">
        <v>39</v>
      </c>
      <c r="O116" s="198">
        <v>0</v>
      </c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00" t="s">
        <v>114</v>
      </c>
      <c r="AT116" s="200" t="s">
        <v>110</v>
      </c>
      <c r="AU116" s="200" t="s">
        <v>75</v>
      </c>
      <c r="AY116" s="18" t="s">
        <v>108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8" t="s">
        <v>73</v>
      </c>
      <c r="BK116" s="201">
        <f>ROUND(I116*H116,2)</f>
        <v>0</v>
      </c>
      <c r="BL116" s="18" t="s">
        <v>114</v>
      </c>
      <c r="BM116" s="200" t="s">
        <v>176</v>
      </c>
    </row>
    <row r="117" s="2" customFormat="1">
      <c r="A117" s="33"/>
      <c r="B117" s="34"/>
      <c r="C117" s="35"/>
      <c r="D117" s="202" t="s">
        <v>121</v>
      </c>
      <c r="E117" s="35"/>
      <c r="F117" s="203" t="s">
        <v>177</v>
      </c>
      <c r="G117" s="35"/>
      <c r="H117" s="35"/>
      <c r="I117" s="35"/>
      <c r="J117" s="35"/>
      <c r="K117" s="35"/>
      <c r="L117" s="39"/>
      <c r="M117" s="204"/>
      <c r="N117" s="205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121</v>
      </c>
      <c r="AU117" s="18" t="s">
        <v>75</v>
      </c>
    </row>
    <row r="118" s="2" customFormat="1" ht="24.15" customHeight="1">
      <c r="A118" s="33"/>
      <c r="B118" s="34"/>
      <c r="C118" s="190" t="s">
        <v>178</v>
      </c>
      <c r="D118" s="190" t="s">
        <v>110</v>
      </c>
      <c r="E118" s="191" t="s">
        <v>179</v>
      </c>
      <c r="F118" s="192" t="s">
        <v>180</v>
      </c>
      <c r="G118" s="193" t="s">
        <v>160</v>
      </c>
      <c r="H118" s="194">
        <v>16.920000000000002</v>
      </c>
      <c r="I118" s="195">
        <v>0</v>
      </c>
      <c r="J118" s="195">
        <f>ROUND(I118*H118,2)</f>
        <v>0</v>
      </c>
      <c r="K118" s="192" t="s">
        <v>119</v>
      </c>
      <c r="L118" s="39"/>
      <c r="M118" s="196" t="s">
        <v>17</v>
      </c>
      <c r="N118" s="197" t="s">
        <v>39</v>
      </c>
      <c r="O118" s="198">
        <v>0</v>
      </c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0" t="s">
        <v>114</v>
      </c>
      <c r="AT118" s="200" t="s">
        <v>110</v>
      </c>
      <c r="AU118" s="200" t="s">
        <v>75</v>
      </c>
      <c r="AY118" s="18" t="s">
        <v>108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73</v>
      </c>
      <c r="BK118" s="201">
        <f>ROUND(I118*H118,2)</f>
        <v>0</v>
      </c>
      <c r="BL118" s="18" t="s">
        <v>114</v>
      </c>
      <c r="BM118" s="200" t="s">
        <v>181</v>
      </c>
    </row>
    <row r="119" s="2" customFormat="1">
      <c r="A119" s="33"/>
      <c r="B119" s="34"/>
      <c r="C119" s="35"/>
      <c r="D119" s="202" t="s">
        <v>121</v>
      </c>
      <c r="E119" s="35"/>
      <c r="F119" s="203" t="s">
        <v>182</v>
      </c>
      <c r="G119" s="35"/>
      <c r="H119" s="35"/>
      <c r="I119" s="35"/>
      <c r="J119" s="35"/>
      <c r="K119" s="35"/>
      <c r="L119" s="39"/>
      <c r="M119" s="204"/>
      <c r="N119" s="205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121</v>
      </c>
      <c r="AU119" s="18" t="s">
        <v>75</v>
      </c>
    </row>
    <row r="120" s="12" customFormat="1" ht="25.92" customHeight="1">
      <c r="A120" s="12"/>
      <c r="B120" s="175"/>
      <c r="C120" s="176"/>
      <c r="D120" s="177" t="s">
        <v>67</v>
      </c>
      <c r="E120" s="178" t="s">
        <v>183</v>
      </c>
      <c r="F120" s="178" t="s">
        <v>184</v>
      </c>
      <c r="G120" s="176"/>
      <c r="H120" s="176"/>
      <c r="I120" s="176"/>
      <c r="J120" s="179">
        <f>BK120</f>
        <v>0</v>
      </c>
      <c r="K120" s="176"/>
      <c r="L120" s="180"/>
      <c r="M120" s="181"/>
      <c r="N120" s="182"/>
      <c r="O120" s="182"/>
      <c r="P120" s="183">
        <f>P121</f>
        <v>0</v>
      </c>
      <c r="Q120" s="182"/>
      <c r="R120" s="183">
        <f>R121</f>
        <v>0</v>
      </c>
      <c r="S120" s="182"/>
      <c r="T120" s="184">
        <f>T121</f>
        <v>75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85" t="s">
        <v>75</v>
      </c>
      <c r="AT120" s="186" t="s">
        <v>67</v>
      </c>
      <c r="AU120" s="186" t="s">
        <v>68</v>
      </c>
      <c r="AY120" s="185" t="s">
        <v>108</v>
      </c>
      <c r="BK120" s="187">
        <f>BK121</f>
        <v>0</v>
      </c>
    </row>
    <row r="121" s="12" customFormat="1" ht="22.8" customHeight="1">
      <c r="A121" s="12"/>
      <c r="B121" s="175"/>
      <c r="C121" s="176"/>
      <c r="D121" s="177" t="s">
        <v>67</v>
      </c>
      <c r="E121" s="188" t="s">
        <v>185</v>
      </c>
      <c r="F121" s="188" t="s">
        <v>186</v>
      </c>
      <c r="G121" s="176"/>
      <c r="H121" s="176"/>
      <c r="I121" s="176"/>
      <c r="J121" s="189">
        <f>BK121</f>
        <v>0</v>
      </c>
      <c r="K121" s="176"/>
      <c r="L121" s="180"/>
      <c r="M121" s="181"/>
      <c r="N121" s="182"/>
      <c r="O121" s="182"/>
      <c r="P121" s="183">
        <f>P122</f>
        <v>0</v>
      </c>
      <c r="Q121" s="182"/>
      <c r="R121" s="183">
        <f>R122</f>
        <v>0</v>
      </c>
      <c r="S121" s="182"/>
      <c r="T121" s="184">
        <f>T122</f>
        <v>75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85" t="s">
        <v>75</v>
      </c>
      <c r="AT121" s="186" t="s">
        <v>67</v>
      </c>
      <c r="AU121" s="186" t="s">
        <v>73</v>
      </c>
      <c r="AY121" s="185" t="s">
        <v>108</v>
      </c>
      <c r="BK121" s="187">
        <f>BK122</f>
        <v>0</v>
      </c>
    </row>
    <row r="122" s="2" customFormat="1" ht="16.5" customHeight="1">
      <c r="A122" s="33"/>
      <c r="B122" s="34"/>
      <c r="C122" s="190" t="s">
        <v>187</v>
      </c>
      <c r="D122" s="190" t="s">
        <v>110</v>
      </c>
      <c r="E122" s="191" t="s">
        <v>188</v>
      </c>
      <c r="F122" s="192" t="s">
        <v>189</v>
      </c>
      <c r="G122" s="193" t="s">
        <v>190</v>
      </c>
      <c r="H122" s="194">
        <v>75000</v>
      </c>
      <c r="I122" s="195">
        <v>0</v>
      </c>
      <c r="J122" s="195">
        <f>ROUND(I122*H122,2)</f>
        <v>0</v>
      </c>
      <c r="K122" s="192" t="s">
        <v>17</v>
      </c>
      <c r="L122" s="39"/>
      <c r="M122" s="196" t="s">
        <v>17</v>
      </c>
      <c r="N122" s="197" t="s">
        <v>39</v>
      </c>
      <c r="O122" s="198">
        <v>0</v>
      </c>
      <c r="P122" s="198">
        <f>O122*H122</f>
        <v>0</v>
      </c>
      <c r="Q122" s="198">
        <v>0</v>
      </c>
      <c r="R122" s="198">
        <f>Q122*H122</f>
        <v>0</v>
      </c>
      <c r="S122" s="198">
        <v>0.001</v>
      </c>
      <c r="T122" s="199">
        <f>S122*H122</f>
        <v>75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0" t="s">
        <v>191</v>
      </c>
      <c r="AT122" s="200" t="s">
        <v>110</v>
      </c>
      <c r="AU122" s="200" t="s">
        <v>75</v>
      </c>
      <c r="AY122" s="18" t="s">
        <v>108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73</v>
      </c>
      <c r="BK122" s="201">
        <f>ROUND(I122*H122,2)</f>
        <v>0</v>
      </c>
      <c r="BL122" s="18" t="s">
        <v>191</v>
      </c>
      <c r="BM122" s="200" t="s">
        <v>192</v>
      </c>
    </row>
    <row r="123" s="12" customFormat="1" ht="25.92" customHeight="1">
      <c r="A123" s="12"/>
      <c r="B123" s="175"/>
      <c r="C123" s="176"/>
      <c r="D123" s="177" t="s">
        <v>67</v>
      </c>
      <c r="E123" s="178" t="s">
        <v>193</v>
      </c>
      <c r="F123" s="178" t="s">
        <v>194</v>
      </c>
      <c r="G123" s="176"/>
      <c r="H123" s="176"/>
      <c r="I123" s="176"/>
      <c r="J123" s="179">
        <f>BK123</f>
        <v>0</v>
      </c>
      <c r="K123" s="176"/>
      <c r="L123" s="180"/>
      <c r="M123" s="181"/>
      <c r="N123" s="182"/>
      <c r="O123" s="182"/>
      <c r="P123" s="183">
        <f>P124+P127+P130+P135+P138</f>
        <v>0</v>
      </c>
      <c r="Q123" s="182"/>
      <c r="R123" s="183">
        <f>R124+R127+R130+R135+R138</f>
        <v>0</v>
      </c>
      <c r="S123" s="182"/>
      <c r="T123" s="184">
        <f>T124+T127+T130+T135+T138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85" t="s">
        <v>137</v>
      </c>
      <c r="AT123" s="186" t="s">
        <v>67</v>
      </c>
      <c r="AU123" s="186" t="s">
        <v>68</v>
      </c>
      <c r="AY123" s="185" t="s">
        <v>108</v>
      </c>
      <c r="BK123" s="187">
        <f>BK124+BK127+BK130+BK135+BK138</f>
        <v>0</v>
      </c>
    </row>
    <row r="124" s="12" customFormat="1" ht="22.8" customHeight="1">
      <c r="A124" s="12"/>
      <c r="B124" s="175"/>
      <c r="C124" s="176"/>
      <c r="D124" s="177" t="s">
        <v>67</v>
      </c>
      <c r="E124" s="188" t="s">
        <v>195</v>
      </c>
      <c r="F124" s="188" t="s">
        <v>196</v>
      </c>
      <c r="G124" s="176"/>
      <c r="H124" s="176"/>
      <c r="I124" s="176"/>
      <c r="J124" s="189">
        <f>BK124</f>
        <v>0</v>
      </c>
      <c r="K124" s="176"/>
      <c r="L124" s="180"/>
      <c r="M124" s="181"/>
      <c r="N124" s="182"/>
      <c r="O124" s="182"/>
      <c r="P124" s="183">
        <f>SUM(P125:P126)</f>
        <v>0</v>
      </c>
      <c r="Q124" s="182"/>
      <c r="R124" s="183">
        <f>SUM(R125:R126)</f>
        <v>0</v>
      </c>
      <c r="S124" s="182"/>
      <c r="T124" s="18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85" t="s">
        <v>137</v>
      </c>
      <c r="AT124" s="186" t="s">
        <v>67</v>
      </c>
      <c r="AU124" s="186" t="s">
        <v>73</v>
      </c>
      <c r="AY124" s="185" t="s">
        <v>108</v>
      </c>
      <c r="BK124" s="187">
        <f>SUM(BK125:BK126)</f>
        <v>0</v>
      </c>
    </row>
    <row r="125" s="2" customFormat="1" ht="16.5" customHeight="1">
      <c r="A125" s="33"/>
      <c r="B125" s="34"/>
      <c r="C125" s="190" t="s">
        <v>197</v>
      </c>
      <c r="D125" s="190" t="s">
        <v>110</v>
      </c>
      <c r="E125" s="191" t="s">
        <v>198</v>
      </c>
      <c r="F125" s="192" t="s">
        <v>199</v>
      </c>
      <c r="G125" s="193" t="s">
        <v>200</v>
      </c>
      <c r="H125" s="194">
        <v>1</v>
      </c>
      <c r="I125" s="195">
        <v>0</v>
      </c>
      <c r="J125" s="195">
        <f>ROUND(I125*H125,2)</f>
        <v>0</v>
      </c>
      <c r="K125" s="192" t="s">
        <v>119</v>
      </c>
      <c r="L125" s="39"/>
      <c r="M125" s="196" t="s">
        <v>17</v>
      </c>
      <c r="N125" s="197" t="s">
        <v>39</v>
      </c>
      <c r="O125" s="198">
        <v>0</v>
      </c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0" t="s">
        <v>201</v>
      </c>
      <c r="AT125" s="200" t="s">
        <v>110</v>
      </c>
      <c r="AU125" s="200" t="s">
        <v>75</v>
      </c>
      <c r="AY125" s="18" t="s">
        <v>108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73</v>
      </c>
      <c r="BK125" s="201">
        <f>ROUND(I125*H125,2)</f>
        <v>0</v>
      </c>
      <c r="BL125" s="18" t="s">
        <v>201</v>
      </c>
      <c r="BM125" s="200" t="s">
        <v>202</v>
      </c>
    </row>
    <row r="126" s="2" customFormat="1">
      <c r="A126" s="33"/>
      <c r="B126" s="34"/>
      <c r="C126" s="35"/>
      <c r="D126" s="202" t="s">
        <v>121</v>
      </c>
      <c r="E126" s="35"/>
      <c r="F126" s="203" t="s">
        <v>203</v>
      </c>
      <c r="G126" s="35"/>
      <c r="H126" s="35"/>
      <c r="I126" s="35"/>
      <c r="J126" s="35"/>
      <c r="K126" s="35"/>
      <c r="L126" s="39"/>
      <c r="M126" s="204"/>
      <c r="N126" s="205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121</v>
      </c>
      <c r="AU126" s="18" t="s">
        <v>75</v>
      </c>
    </row>
    <row r="127" s="12" customFormat="1" ht="22.8" customHeight="1">
      <c r="A127" s="12"/>
      <c r="B127" s="175"/>
      <c r="C127" s="176"/>
      <c r="D127" s="177" t="s">
        <v>67</v>
      </c>
      <c r="E127" s="188" t="s">
        <v>204</v>
      </c>
      <c r="F127" s="188" t="s">
        <v>205</v>
      </c>
      <c r="G127" s="176"/>
      <c r="H127" s="176"/>
      <c r="I127" s="176"/>
      <c r="J127" s="189">
        <f>BK127</f>
        <v>0</v>
      </c>
      <c r="K127" s="176"/>
      <c r="L127" s="180"/>
      <c r="M127" s="181"/>
      <c r="N127" s="182"/>
      <c r="O127" s="182"/>
      <c r="P127" s="183">
        <f>SUM(P128:P129)</f>
        <v>0</v>
      </c>
      <c r="Q127" s="182"/>
      <c r="R127" s="183">
        <f>SUM(R128:R129)</f>
        <v>0</v>
      </c>
      <c r="S127" s="182"/>
      <c r="T127" s="184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85" t="s">
        <v>137</v>
      </c>
      <c r="AT127" s="186" t="s">
        <v>67</v>
      </c>
      <c r="AU127" s="186" t="s">
        <v>73</v>
      </c>
      <c r="AY127" s="185" t="s">
        <v>108</v>
      </c>
      <c r="BK127" s="187">
        <f>SUM(BK128:BK129)</f>
        <v>0</v>
      </c>
    </row>
    <row r="128" s="2" customFormat="1" ht="16.5" customHeight="1">
      <c r="A128" s="33"/>
      <c r="B128" s="34"/>
      <c r="C128" s="190" t="s">
        <v>8</v>
      </c>
      <c r="D128" s="190" t="s">
        <v>110</v>
      </c>
      <c r="E128" s="191" t="s">
        <v>206</v>
      </c>
      <c r="F128" s="192" t="s">
        <v>205</v>
      </c>
      <c r="G128" s="193" t="s">
        <v>200</v>
      </c>
      <c r="H128" s="194">
        <v>1</v>
      </c>
      <c r="I128" s="195">
        <v>0</v>
      </c>
      <c r="J128" s="195">
        <f>ROUND(I128*H128,2)</f>
        <v>0</v>
      </c>
      <c r="K128" s="192" t="s">
        <v>119</v>
      </c>
      <c r="L128" s="39"/>
      <c r="M128" s="196" t="s">
        <v>17</v>
      </c>
      <c r="N128" s="197" t="s">
        <v>39</v>
      </c>
      <c r="O128" s="198">
        <v>0</v>
      </c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0" t="s">
        <v>201</v>
      </c>
      <c r="AT128" s="200" t="s">
        <v>110</v>
      </c>
      <c r="AU128" s="200" t="s">
        <v>75</v>
      </c>
      <c r="AY128" s="18" t="s">
        <v>108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73</v>
      </c>
      <c r="BK128" s="201">
        <f>ROUND(I128*H128,2)</f>
        <v>0</v>
      </c>
      <c r="BL128" s="18" t="s">
        <v>201</v>
      </c>
      <c r="BM128" s="200" t="s">
        <v>207</v>
      </c>
    </row>
    <row r="129" s="2" customFormat="1">
      <c r="A129" s="33"/>
      <c r="B129" s="34"/>
      <c r="C129" s="35"/>
      <c r="D129" s="202" t="s">
        <v>121</v>
      </c>
      <c r="E129" s="35"/>
      <c r="F129" s="203" t="s">
        <v>208</v>
      </c>
      <c r="G129" s="35"/>
      <c r="H129" s="35"/>
      <c r="I129" s="35"/>
      <c r="J129" s="35"/>
      <c r="K129" s="35"/>
      <c r="L129" s="39"/>
      <c r="M129" s="204"/>
      <c r="N129" s="205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121</v>
      </c>
      <c r="AU129" s="18" t="s">
        <v>75</v>
      </c>
    </row>
    <row r="130" s="12" customFormat="1" ht="22.8" customHeight="1">
      <c r="A130" s="12"/>
      <c r="B130" s="175"/>
      <c r="C130" s="176"/>
      <c r="D130" s="177" t="s">
        <v>67</v>
      </c>
      <c r="E130" s="188" t="s">
        <v>209</v>
      </c>
      <c r="F130" s="188" t="s">
        <v>210</v>
      </c>
      <c r="G130" s="176"/>
      <c r="H130" s="176"/>
      <c r="I130" s="176"/>
      <c r="J130" s="189">
        <f>BK130</f>
        <v>0</v>
      </c>
      <c r="K130" s="176"/>
      <c r="L130" s="180"/>
      <c r="M130" s="181"/>
      <c r="N130" s="182"/>
      <c r="O130" s="182"/>
      <c r="P130" s="183">
        <f>SUM(P131:P134)</f>
        <v>0</v>
      </c>
      <c r="Q130" s="182"/>
      <c r="R130" s="183">
        <f>SUM(R131:R134)</f>
        <v>0</v>
      </c>
      <c r="S130" s="182"/>
      <c r="T130" s="184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85" t="s">
        <v>137</v>
      </c>
      <c r="AT130" s="186" t="s">
        <v>67</v>
      </c>
      <c r="AU130" s="186" t="s">
        <v>73</v>
      </c>
      <c r="AY130" s="185" t="s">
        <v>108</v>
      </c>
      <c r="BK130" s="187">
        <f>SUM(BK131:BK134)</f>
        <v>0</v>
      </c>
    </row>
    <row r="131" s="2" customFormat="1" ht="16.5" customHeight="1">
      <c r="A131" s="33"/>
      <c r="B131" s="34"/>
      <c r="C131" s="190" t="s">
        <v>191</v>
      </c>
      <c r="D131" s="190" t="s">
        <v>110</v>
      </c>
      <c r="E131" s="191" t="s">
        <v>211</v>
      </c>
      <c r="F131" s="192" t="s">
        <v>210</v>
      </c>
      <c r="G131" s="193" t="s">
        <v>200</v>
      </c>
      <c r="H131" s="194">
        <v>1</v>
      </c>
      <c r="I131" s="195">
        <v>0</v>
      </c>
      <c r="J131" s="195">
        <f>ROUND(I131*H131,2)</f>
        <v>0</v>
      </c>
      <c r="K131" s="192" t="s">
        <v>119</v>
      </c>
      <c r="L131" s="39"/>
      <c r="M131" s="196" t="s">
        <v>17</v>
      </c>
      <c r="N131" s="197" t="s">
        <v>39</v>
      </c>
      <c r="O131" s="198">
        <v>0</v>
      </c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0" t="s">
        <v>201</v>
      </c>
      <c r="AT131" s="200" t="s">
        <v>110</v>
      </c>
      <c r="AU131" s="200" t="s">
        <v>75</v>
      </c>
      <c r="AY131" s="18" t="s">
        <v>108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73</v>
      </c>
      <c r="BK131" s="201">
        <f>ROUND(I131*H131,2)</f>
        <v>0</v>
      </c>
      <c r="BL131" s="18" t="s">
        <v>201</v>
      </c>
      <c r="BM131" s="200" t="s">
        <v>212</v>
      </c>
    </row>
    <row r="132" s="2" customFormat="1">
      <c r="A132" s="33"/>
      <c r="B132" s="34"/>
      <c r="C132" s="35"/>
      <c r="D132" s="202" t="s">
        <v>121</v>
      </c>
      <c r="E132" s="35"/>
      <c r="F132" s="203" t="s">
        <v>213</v>
      </c>
      <c r="G132" s="35"/>
      <c r="H132" s="35"/>
      <c r="I132" s="35"/>
      <c r="J132" s="35"/>
      <c r="K132" s="35"/>
      <c r="L132" s="39"/>
      <c r="M132" s="204"/>
      <c r="N132" s="205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121</v>
      </c>
      <c r="AU132" s="18" t="s">
        <v>75</v>
      </c>
    </row>
    <row r="133" s="2" customFormat="1" ht="16.5" customHeight="1">
      <c r="A133" s="33"/>
      <c r="B133" s="34"/>
      <c r="C133" s="190" t="s">
        <v>214</v>
      </c>
      <c r="D133" s="190" t="s">
        <v>110</v>
      </c>
      <c r="E133" s="191" t="s">
        <v>215</v>
      </c>
      <c r="F133" s="192" t="s">
        <v>216</v>
      </c>
      <c r="G133" s="193" t="s">
        <v>200</v>
      </c>
      <c r="H133" s="194">
        <v>1</v>
      </c>
      <c r="I133" s="195">
        <v>0</v>
      </c>
      <c r="J133" s="195">
        <f>ROUND(I133*H133,2)</f>
        <v>0</v>
      </c>
      <c r="K133" s="192" t="s">
        <v>119</v>
      </c>
      <c r="L133" s="39"/>
      <c r="M133" s="196" t="s">
        <v>17</v>
      </c>
      <c r="N133" s="197" t="s">
        <v>39</v>
      </c>
      <c r="O133" s="198">
        <v>0</v>
      </c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0" t="s">
        <v>201</v>
      </c>
      <c r="AT133" s="200" t="s">
        <v>110</v>
      </c>
      <c r="AU133" s="200" t="s">
        <v>75</v>
      </c>
      <c r="AY133" s="18" t="s">
        <v>108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73</v>
      </c>
      <c r="BK133" s="201">
        <f>ROUND(I133*H133,2)</f>
        <v>0</v>
      </c>
      <c r="BL133" s="18" t="s">
        <v>201</v>
      </c>
      <c r="BM133" s="200" t="s">
        <v>217</v>
      </c>
    </row>
    <row r="134" s="2" customFormat="1">
      <c r="A134" s="33"/>
      <c r="B134" s="34"/>
      <c r="C134" s="35"/>
      <c r="D134" s="202" t="s">
        <v>121</v>
      </c>
      <c r="E134" s="35"/>
      <c r="F134" s="203" t="s">
        <v>218</v>
      </c>
      <c r="G134" s="35"/>
      <c r="H134" s="35"/>
      <c r="I134" s="35"/>
      <c r="J134" s="35"/>
      <c r="K134" s="35"/>
      <c r="L134" s="39"/>
      <c r="M134" s="204"/>
      <c r="N134" s="205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121</v>
      </c>
      <c r="AU134" s="18" t="s">
        <v>75</v>
      </c>
    </row>
    <row r="135" s="12" customFormat="1" ht="22.8" customHeight="1">
      <c r="A135" s="12"/>
      <c r="B135" s="175"/>
      <c r="C135" s="176"/>
      <c r="D135" s="177" t="s">
        <v>67</v>
      </c>
      <c r="E135" s="188" t="s">
        <v>219</v>
      </c>
      <c r="F135" s="188" t="s">
        <v>220</v>
      </c>
      <c r="G135" s="176"/>
      <c r="H135" s="176"/>
      <c r="I135" s="176"/>
      <c r="J135" s="189">
        <f>BK135</f>
        <v>0</v>
      </c>
      <c r="K135" s="176"/>
      <c r="L135" s="180"/>
      <c r="M135" s="181"/>
      <c r="N135" s="182"/>
      <c r="O135" s="182"/>
      <c r="P135" s="183">
        <f>SUM(P136:P137)</f>
        <v>0</v>
      </c>
      <c r="Q135" s="182"/>
      <c r="R135" s="183">
        <f>SUM(R136:R137)</f>
        <v>0</v>
      </c>
      <c r="S135" s="182"/>
      <c r="T135" s="184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5" t="s">
        <v>137</v>
      </c>
      <c r="AT135" s="186" t="s">
        <v>67</v>
      </c>
      <c r="AU135" s="186" t="s">
        <v>73</v>
      </c>
      <c r="AY135" s="185" t="s">
        <v>108</v>
      </c>
      <c r="BK135" s="187">
        <f>SUM(BK136:BK137)</f>
        <v>0</v>
      </c>
    </row>
    <row r="136" s="2" customFormat="1" ht="16.5" customHeight="1">
      <c r="A136" s="33"/>
      <c r="B136" s="34"/>
      <c r="C136" s="190" t="s">
        <v>221</v>
      </c>
      <c r="D136" s="190" t="s">
        <v>110</v>
      </c>
      <c r="E136" s="191" t="s">
        <v>222</v>
      </c>
      <c r="F136" s="192" t="s">
        <v>220</v>
      </c>
      <c r="G136" s="193" t="s">
        <v>200</v>
      </c>
      <c r="H136" s="194">
        <v>1</v>
      </c>
      <c r="I136" s="195">
        <v>0</v>
      </c>
      <c r="J136" s="195">
        <f>ROUND(I136*H136,2)</f>
        <v>0</v>
      </c>
      <c r="K136" s="192" t="s">
        <v>119</v>
      </c>
      <c r="L136" s="39"/>
      <c r="M136" s="196" t="s">
        <v>17</v>
      </c>
      <c r="N136" s="197" t="s">
        <v>39</v>
      </c>
      <c r="O136" s="198">
        <v>0</v>
      </c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0" t="s">
        <v>201</v>
      </c>
      <c r="AT136" s="200" t="s">
        <v>110</v>
      </c>
      <c r="AU136" s="200" t="s">
        <v>75</v>
      </c>
      <c r="AY136" s="18" t="s">
        <v>108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73</v>
      </c>
      <c r="BK136" s="201">
        <f>ROUND(I136*H136,2)</f>
        <v>0</v>
      </c>
      <c r="BL136" s="18" t="s">
        <v>201</v>
      </c>
      <c r="BM136" s="200" t="s">
        <v>223</v>
      </c>
    </row>
    <row r="137" s="2" customFormat="1">
      <c r="A137" s="33"/>
      <c r="B137" s="34"/>
      <c r="C137" s="35"/>
      <c r="D137" s="202" t="s">
        <v>121</v>
      </c>
      <c r="E137" s="35"/>
      <c r="F137" s="203" t="s">
        <v>224</v>
      </c>
      <c r="G137" s="35"/>
      <c r="H137" s="35"/>
      <c r="I137" s="35"/>
      <c r="J137" s="35"/>
      <c r="K137" s="35"/>
      <c r="L137" s="39"/>
      <c r="M137" s="204"/>
      <c r="N137" s="205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121</v>
      </c>
      <c r="AU137" s="18" t="s">
        <v>75</v>
      </c>
    </row>
    <row r="138" s="12" customFormat="1" ht="22.8" customHeight="1">
      <c r="A138" s="12"/>
      <c r="B138" s="175"/>
      <c r="C138" s="176"/>
      <c r="D138" s="177" t="s">
        <v>67</v>
      </c>
      <c r="E138" s="188" t="s">
        <v>225</v>
      </c>
      <c r="F138" s="188" t="s">
        <v>226</v>
      </c>
      <c r="G138" s="176"/>
      <c r="H138" s="176"/>
      <c r="I138" s="176"/>
      <c r="J138" s="189">
        <f>BK138</f>
        <v>0</v>
      </c>
      <c r="K138" s="176"/>
      <c r="L138" s="180"/>
      <c r="M138" s="181"/>
      <c r="N138" s="182"/>
      <c r="O138" s="182"/>
      <c r="P138" s="183">
        <f>SUM(P139:P140)</f>
        <v>0</v>
      </c>
      <c r="Q138" s="182"/>
      <c r="R138" s="183">
        <f>SUM(R139:R140)</f>
        <v>0</v>
      </c>
      <c r="S138" s="182"/>
      <c r="T138" s="18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85" t="s">
        <v>137</v>
      </c>
      <c r="AT138" s="186" t="s">
        <v>67</v>
      </c>
      <c r="AU138" s="186" t="s">
        <v>73</v>
      </c>
      <c r="AY138" s="185" t="s">
        <v>108</v>
      </c>
      <c r="BK138" s="187">
        <f>SUM(BK139:BK140)</f>
        <v>0</v>
      </c>
    </row>
    <row r="139" s="2" customFormat="1" ht="16.5" customHeight="1">
      <c r="A139" s="33"/>
      <c r="B139" s="34"/>
      <c r="C139" s="190" t="s">
        <v>227</v>
      </c>
      <c r="D139" s="190" t="s">
        <v>110</v>
      </c>
      <c r="E139" s="191" t="s">
        <v>228</v>
      </c>
      <c r="F139" s="192" t="s">
        <v>229</v>
      </c>
      <c r="G139" s="193" t="s">
        <v>200</v>
      </c>
      <c r="H139" s="194">
        <v>1</v>
      </c>
      <c r="I139" s="195">
        <v>0</v>
      </c>
      <c r="J139" s="195">
        <f>ROUND(I139*H139,2)</f>
        <v>0</v>
      </c>
      <c r="K139" s="192" t="s">
        <v>119</v>
      </c>
      <c r="L139" s="39"/>
      <c r="M139" s="196" t="s">
        <v>17</v>
      </c>
      <c r="N139" s="197" t="s">
        <v>39</v>
      </c>
      <c r="O139" s="198">
        <v>0</v>
      </c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0" t="s">
        <v>201</v>
      </c>
      <c r="AT139" s="200" t="s">
        <v>110</v>
      </c>
      <c r="AU139" s="200" t="s">
        <v>75</v>
      </c>
      <c r="AY139" s="18" t="s">
        <v>108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73</v>
      </c>
      <c r="BK139" s="201">
        <f>ROUND(I139*H139,2)</f>
        <v>0</v>
      </c>
      <c r="BL139" s="18" t="s">
        <v>201</v>
      </c>
      <c r="BM139" s="200" t="s">
        <v>230</v>
      </c>
    </row>
    <row r="140" s="2" customFormat="1">
      <c r="A140" s="33"/>
      <c r="B140" s="34"/>
      <c r="C140" s="35"/>
      <c r="D140" s="202" t="s">
        <v>121</v>
      </c>
      <c r="E140" s="35"/>
      <c r="F140" s="203" t="s">
        <v>231</v>
      </c>
      <c r="G140" s="35"/>
      <c r="H140" s="35"/>
      <c r="I140" s="35"/>
      <c r="J140" s="35"/>
      <c r="K140" s="35"/>
      <c r="L140" s="39"/>
      <c r="M140" s="226"/>
      <c r="N140" s="227"/>
      <c r="O140" s="228"/>
      <c r="P140" s="228"/>
      <c r="Q140" s="228"/>
      <c r="R140" s="228"/>
      <c r="S140" s="228"/>
      <c r="T140" s="22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121</v>
      </c>
      <c r="AU140" s="18" t="s">
        <v>75</v>
      </c>
    </row>
    <row r="141" s="2" customFormat="1" ht="6.96" customHeight="1">
      <c r="A141" s="33"/>
      <c r="B141" s="53"/>
      <c r="C141" s="54"/>
      <c r="D141" s="54"/>
      <c r="E141" s="54"/>
      <c r="F141" s="54"/>
      <c r="G141" s="54"/>
      <c r="H141" s="54"/>
      <c r="I141" s="54"/>
      <c r="J141" s="54"/>
      <c r="K141" s="54"/>
      <c r="L141" s="39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sheet="1" autoFilter="0" formatColumns="0" formatRows="0" objects="1" scenarios="1" spinCount="100000" saltValue="DGWarG5dcMO4J0YJHHNRjtY8QfT8RJDXKUe9nCJvnkjU2+0pvYU1na14T+k+QuIks5GKGVr+OmZFBly3EkEF7Q==" hashValue="OSMg7Tf6GWq8TZy2N3ofGld3K1O+duXtSKUoecLRzk9REtLbn3EctxPSWs4NN9YrnNb+K6ovDGDFdTbsEqJYDQ==" algorithmName="SHA-512" password="CC35"/>
  <autoFilter ref="C84:K140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3_02/111211101"/>
    <hyperlink ref="F92" r:id="rId2" display="https://podminky.urs.cz/item/CS_URS_2023_02/113151111"/>
    <hyperlink ref="F97" r:id="rId3" display="https://podminky.urs.cz/item/CS_URS_2023_02/961055111"/>
    <hyperlink ref="F99" r:id="rId4" display="https://podminky.urs.cz/item/CS_URS_2023_02/962032231"/>
    <hyperlink ref="F103" r:id="rId5" display="https://podminky.urs.cz/item/CS_URS_2023_02/962052211"/>
    <hyperlink ref="F105" r:id="rId6" display="https://podminky.urs.cz/item/CS_URS_2023_02/963051113"/>
    <hyperlink ref="F110" r:id="rId7" display="https://podminky.urs.cz/item/CS_URS_2023_02/997013511"/>
    <hyperlink ref="F112" r:id="rId8" display="https://podminky.urs.cz/item/CS_URS_2023_02/997013509"/>
    <hyperlink ref="F115" r:id="rId9" display="https://podminky.urs.cz/item/CS_URS_2023_02/997013602"/>
    <hyperlink ref="F117" r:id="rId10" display="https://podminky.urs.cz/item/CS_URS_2023_02/997013862"/>
    <hyperlink ref="F119" r:id="rId11" display="https://podminky.urs.cz/item/CS_URS_2023_02/997013863"/>
    <hyperlink ref="F126" r:id="rId12" display="https://podminky.urs.cz/item/CS_URS_2023_02/012002000"/>
    <hyperlink ref="F129" r:id="rId13" display="https://podminky.urs.cz/item/CS_URS_2023_02/020001000"/>
    <hyperlink ref="F132" r:id="rId14" display="https://podminky.urs.cz/item/CS_URS_2023_02/030001000"/>
    <hyperlink ref="F134" r:id="rId15" display="https://podminky.urs.cz/item/CS_URS_2023_02/034002000"/>
    <hyperlink ref="F137" r:id="rId16" display="https://podminky.urs.cz/item/CS_URS_2023_02/060001000"/>
    <hyperlink ref="F140" r:id="rId17" display="https://podminky.urs.cz/item/CS_URS_2023_02/08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5" customFormat="1" ht="45" customHeight="1">
      <c r="B3" s="234"/>
      <c r="C3" s="235" t="s">
        <v>232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233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234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235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236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237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238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239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240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241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242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72</v>
      </c>
      <c r="F18" s="241" t="s">
        <v>243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244</v>
      </c>
      <c r="F19" s="241" t="s">
        <v>245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246</v>
      </c>
      <c r="F20" s="241" t="s">
        <v>247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248</v>
      </c>
      <c r="F21" s="241" t="s">
        <v>249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250</v>
      </c>
      <c r="F22" s="241" t="s">
        <v>251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252</v>
      </c>
      <c r="F23" s="241" t="s">
        <v>253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254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255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256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257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258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259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260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261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262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94</v>
      </c>
      <c r="F36" s="241"/>
      <c r="G36" s="241" t="s">
        <v>263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264</v>
      </c>
      <c r="F37" s="241"/>
      <c r="G37" s="241" t="s">
        <v>265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49</v>
      </c>
      <c r="F38" s="241"/>
      <c r="G38" s="241" t="s">
        <v>266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50</v>
      </c>
      <c r="F39" s="241"/>
      <c r="G39" s="241" t="s">
        <v>267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95</v>
      </c>
      <c r="F40" s="241"/>
      <c r="G40" s="241" t="s">
        <v>268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96</v>
      </c>
      <c r="F41" s="241"/>
      <c r="G41" s="241" t="s">
        <v>269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270</v>
      </c>
      <c r="F42" s="241"/>
      <c r="G42" s="241" t="s">
        <v>271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272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273</v>
      </c>
      <c r="F44" s="241"/>
      <c r="G44" s="241" t="s">
        <v>274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98</v>
      </c>
      <c r="F45" s="241"/>
      <c r="G45" s="241" t="s">
        <v>275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276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277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278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279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280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281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282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283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284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285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286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287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288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289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290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291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292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293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294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295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296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297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298</v>
      </c>
      <c r="D76" s="259"/>
      <c r="E76" s="259"/>
      <c r="F76" s="259" t="s">
        <v>299</v>
      </c>
      <c r="G76" s="260"/>
      <c r="H76" s="259" t="s">
        <v>50</v>
      </c>
      <c r="I76" s="259" t="s">
        <v>53</v>
      </c>
      <c r="J76" s="259" t="s">
        <v>300</v>
      </c>
      <c r="K76" s="258"/>
    </row>
    <row r="77" s="1" customFormat="1" ht="17.25" customHeight="1">
      <c r="B77" s="256"/>
      <c r="C77" s="261" t="s">
        <v>301</v>
      </c>
      <c r="D77" s="261"/>
      <c r="E77" s="261"/>
      <c r="F77" s="262" t="s">
        <v>302</v>
      </c>
      <c r="G77" s="263"/>
      <c r="H77" s="261"/>
      <c r="I77" s="261"/>
      <c r="J77" s="261" t="s">
        <v>303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49</v>
      </c>
      <c r="D79" s="266"/>
      <c r="E79" s="266"/>
      <c r="F79" s="267" t="s">
        <v>304</v>
      </c>
      <c r="G79" s="268"/>
      <c r="H79" s="244" t="s">
        <v>305</v>
      </c>
      <c r="I79" s="244" t="s">
        <v>306</v>
      </c>
      <c r="J79" s="244">
        <v>20</v>
      </c>
      <c r="K79" s="258"/>
    </row>
    <row r="80" s="1" customFormat="1" ht="15" customHeight="1">
      <c r="B80" s="256"/>
      <c r="C80" s="244" t="s">
        <v>307</v>
      </c>
      <c r="D80" s="244"/>
      <c r="E80" s="244"/>
      <c r="F80" s="267" t="s">
        <v>304</v>
      </c>
      <c r="G80" s="268"/>
      <c r="H80" s="244" t="s">
        <v>308</v>
      </c>
      <c r="I80" s="244" t="s">
        <v>306</v>
      </c>
      <c r="J80" s="244">
        <v>120</v>
      </c>
      <c r="K80" s="258"/>
    </row>
    <row r="81" s="1" customFormat="1" ht="15" customHeight="1">
      <c r="B81" s="269"/>
      <c r="C81" s="244" t="s">
        <v>309</v>
      </c>
      <c r="D81" s="244"/>
      <c r="E81" s="244"/>
      <c r="F81" s="267" t="s">
        <v>310</v>
      </c>
      <c r="G81" s="268"/>
      <c r="H81" s="244" t="s">
        <v>311</v>
      </c>
      <c r="I81" s="244" t="s">
        <v>306</v>
      </c>
      <c r="J81" s="244">
        <v>50</v>
      </c>
      <c r="K81" s="258"/>
    </row>
    <row r="82" s="1" customFormat="1" ht="15" customHeight="1">
      <c r="B82" s="269"/>
      <c r="C82" s="244" t="s">
        <v>312</v>
      </c>
      <c r="D82" s="244"/>
      <c r="E82" s="244"/>
      <c r="F82" s="267" t="s">
        <v>304</v>
      </c>
      <c r="G82" s="268"/>
      <c r="H82" s="244" t="s">
        <v>313</v>
      </c>
      <c r="I82" s="244" t="s">
        <v>314</v>
      </c>
      <c r="J82" s="244"/>
      <c r="K82" s="258"/>
    </row>
    <row r="83" s="1" customFormat="1" ht="15" customHeight="1">
      <c r="B83" s="269"/>
      <c r="C83" s="270" t="s">
        <v>315</v>
      </c>
      <c r="D83" s="270"/>
      <c r="E83" s="270"/>
      <c r="F83" s="271" t="s">
        <v>310</v>
      </c>
      <c r="G83" s="270"/>
      <c r="H83" s="270" t="s">
        <v>316</v>
      </c>
      <c r="I83" s="270" t="s">
        <v>306</v>
      </c>
      <c r="J83" s="270">
        <v>15</v>
      </c>
      <c r="K83" s="258"/>
    </row>
    <row r="84" s="1" customFormat="1" ht="15" customHeight="1">
      <c r="B84" s="269"/>
      <c r="C84" s="270" t="s">
        <v>317</v>
      </c>
      <c r="D84" s="270"/>
      <c r="E84" s="270"/>
      <c r="F84" s="271" t="s">
        <v>310</v>
      </c>
      <c r="G84" s="270"/>
      <c r="H84" s="270" t="s">
        <v>318</v>
      </c>
      <c r="I84" s="270" t="s">
        <v>306</v>
      </c>
      <c r="J84" s="270">
        <v>15</v>
      </c>
      <c r="K84" s="258"/>
    </row>
    <row r="85" s="1" customFormat="1" ht="15" customHeight="1">
      <c r="B85" s="269"/>
      <c r="C85" s="270" t="s">
        <v>319</v>
      </c>
      <c r="D85" s="270"/>
      <c r="E85" s="270"/>
      <c r="F85" s="271" t="s">
        <v>310</v>
      </c>
      <c r="G85" s="270"/>
      <c r="H85" s="270" t="s">
        <v>320</v>
      </c>
      <c r="I85" s="270" t="s">
        <v>306</v>
      </c>
      <c r="J85" s="270">
        <v>20</v>
      </c>
      <c r="K85" s="258"/>
    </row>
    <row r="86" s="1" customFormat="1" ht="15" customHeight="1">
      <c r="B86" s="269"/>
      <c r="C86" s="270" t="s">
        <v>321</v>
      </c>
      <c r="D86" s="270"/>
      <c r="E86" s="270"/>
      <c r="F86" s="271" t="s">
        <v>310</v>
      </c>
      <c r="G86" s="270"/>
      <c r="H86" s="270" t="s">
        <v>322</v>
      </c>
      <c r="I86" s="270" t="s">
        <v>306</v>
      </c>
      <c r="J86" s="270">
        <v>20</v>
      </c>
      <c r="K86" s="258"/>
    </row>
    <row r="87" s="1" customFormat="1" ht="15" customHeight="1">
      <c r="B87" s="269"/>
      <c r="C87" s="244" t="s">
        <v>323</v>
      </c>
      <c r="D87" s="244"/>
      <c r="E87" s="244"/>
      <c r="F87" s="267" t="s">
        <v>310</v>
      </c>
      <c r="G87" s="268"/>
      <c r="H87" s="244" t="s">
        <v>324</v>
      </c>
      <c r="I87" s="244" t="s">
        <v>306</v>
      </c>
      <c r="J87" s="244">
        <v>50</v>
      </c>
      <c r="K87" s="258"/>
    </row>
    <row r="88" s="1" customFormat="1" ht="15" customHeight="1">
      <c r="B88" s="269"/>
      <c r="C88" s="244" t="s">
        <v>325</v>
      </c>
      <c r="D88" s="244"/>
      <c r="E88" s="244"/>
      <c r="F88" s="267" t="s">
        <v>310</v>
      </c>
      <c r="G88" s="268"/>
      <c r="H88" s="244" t="s">
        <v>326</v>
      </c>
      <c r="I88" s="244" t="s">
        <v>306</v>
      </c>
      <c r="J88" s="244">
        <v>20</v>
      </c>
      <c r="K88" s="258"/>
    </row>
    <row r="89" s="1" customFormat="1" ht="15" customHeight="1">
      <c r="B89" s="269"/>
      <c r="C89" s="244" t="s">
        <v>327</v>
      </c>
      <c r="D89" s="244"/>
      <c r="E89" s="244"/>
      <c r="F89" s="267" t="s">
        <v>310</v>
      </c>
      <c r="G89" s="268"/>
      <c r="H89" s="244" t="s">
        <v>328</v>
      </c>
      <c r="I89" s="244" t="s">
        <v>306</v>
      </c>
      <c r="J89" s="244">
        <v>20</v>
      </c>
      <c r="K89" s="258"/>
    </row>
    <row r="90" s="1" customFormat="1" ht="15" customHeight="1">
      <c r="B90" s="269"/>
      <c r="C90" s="244" t="s">
        <v>329</v>
      </c>
      <c r="D90" s="244"/>
      <c r="E90" s="244"/>
      <c r="F90" s="267" t="s">
        <v>310</v>
      </c>
      <c r="G90" s="268"/>
      <c r="H90" s="244" t="s">
        <v>330</v>
      </c>
      <c r="I90" s="244" t="s">
        <v>306</v>
      </c>
      <c r="J90" s="244">
        <v>50</v>
      </c>
      <c r="K90" s="258"/>
    </row>
    <row r="91" s="1" customFormat="1" ht="15" customHeight="1">
      <c r="B91" s="269"/>
      <c r="C91" s="244" t="s">
        <v>331</v>
      </c>
      <c r="D91" s="244"/>
      <c r="E91" s="244"/>
      <c r="F91" s="267" t="s">
        <v>310</v>
      </c>
      <c r="G91" s="268"/>
      <c r="H91" s="244" t="s">
        <v>331</v>
      </c>
      <c r="I91" s="244" t="s">
        <v>306</v>
      </c>
      <c r="J91" s="244">
        <v>50</v>
      </c>
      <c r="K91" s="258"/>
    </row>
    <row r="92" s="1" customFormat="1" ht="15" customHeight="1">
      <c r="B92" s="269"/>
      <c r="C92" s="244" t="s">
        <v>332</v>
      </c>
      <c r="D92" s="244"/>
      <c r="E92" s="244"/>
      <c r="F92" s="267" t="s">
        <v>310</v>
      </c>
      <c r="G92" s="268"/>
      <c r="H92" s="244" t="s">
        <v>333</v>
      </c>
      <c r="I92" s="244" t="s">
        <v>306</v>
      </c>
      <c r="J92" s="244">
        <v>255</v>
      </c>
      <c r="K92" s="258"/>
    </row>
    <row r="93" s="1" customFormat="1" ht="15" customHeight="1">
      <c r="B93" s="269"/>
      <c r="C93" s="244" t="s">
        <v>334</v>
      </c>
      <c r="D93" s="244"/>
      <c r="E93" s="244"/>
      <c r="F93" s="267" t="s">
        <v>304</v>
      </c>
      <c r="G93" s="268"/>
      <c r="H93" s="244" t="s">
        <v>335</v>
      </c>
      <c r="I93" s="244" t="s">
        <v>336</v>
      </c>
      <c r="J93" s="244"/>
      <c r="K93" s="258"/>
    </row>
    <row r="94" s="1" customFormat="1" ht="15" customHeight="1">
      <c r="B94" s="269"/>
      <c r="C94" s="244" t="s">
        <v>337</v>
      </c>
      <c r="D94" s="244"/>
      <c r="E94" s="244"/>
      <c r="F94" s="267" t="s">
        <v>304</v>
      </c>
      <c r="G94" s="268"/>
      <c r="H94" s="244" t="s">
        <v>338</v>
      </c>
      <c r="I94" s="244" t="s">
        <v>339</v>
      </c>
      <c r="J94" s="244"/>
      <c r="K94" s="258"/>
    </row>
    <row r="95" s="1" customFormat="1" ht="15" customHeight="1">
      <c r="B95" s="269"/>
      <c r="C95" s="244" t="s">
        <v>340</v>
      </c>
      <c r="D95" s="244"/>
      <c r="E95" s="244"/>
      <c r="F95" s="267" t="s">
        <v>304</v>
      </c>
      <c r="G95" s="268"/>
      <c r="H95" s="244" t="s">
        <v>340</v>
      </c>
      <c r="I95" s="244" t="s">
        <v>339</v>
      </c>
      <c r="J95" s="244"/>
      <c r="K95" s="258"/>
    </row>
    <row r="96" s="1" customFormat="1" ht="15" customHeight="1">
      <c r="B96" s="269"/>
      <c r="C96" s="244" t="s">
        <v>34</v>
      </c>
      <c r="D96" s="244"/>
      <c r="E96" s="244"/>
      <c r="F96" s="267" t="s">
        <v>304</v>
      </c>
      <c r="G96" s="268"/>
      <c r="H96" s="244" t="s">
        <v>341</v>
      </c>
      <c r="I96" s="244" t="s">
        <v>339</v>
      </c>
      <c r="J96" s="244"/>
      <c r="K96" s="258"/>
    </row>
    <row r="97" s="1" customFormat="1" ht="15" customHeight="1">
      <c r="B97" s="269"/>
      <c r="C97" s="244" t="s">
        <v>44</v>
      </c>
      <c r="D97" s="244"/>
      <c r="E97" s="244"/>
      <c r="F97" s="267" t="s">
        <v>304</v>
      </c>
      <c r="G97" s="268"/>
      <c r="H97" s="244" t="s">
        <v>342</v>
      </c>
      <c r="I97" s="244" t="s">
        <v>339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343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298</v>
      </c>
      <c r="D103" s="259"/>
      <c r="E103" s="259"/>
      <c r="F103" s="259" t="s">
        <v>299</v>
      </c>
      <c r="G103" s="260"/>
      <c r="H103" s="259" t="s">
        <v>50</v>
      </c>
      <c r="I103" s="259" t="s">
        <v>53</v>
      </c>
      <c r="J103" s="259" t="s">
        <v>300</v>
      </c>
      <c r="K103" s="258"/>
    </row>
    <row r="104" s="1" customFormat="1" ht="17.25" customHeight="1">
      <c r="B104" s="256"/>
      <c r="C104" s="261" t="s">
        <v>301</v>
      </c>
      <c r="D104" s="261"/>
      <c r="E104" s="261"/>
      <c r="F104" s="262" t="s">
        <v>302</v>
      </c>
      <c r="G104" s="263"/>
      <c r="H104" s="261"/>
      <c r="I104" s="261"/>
      <c r="J104" s="261" t="s">
        <v>303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49</v>
      </c>
      <c r="D106" s="266"/>
      <c r="E106" s="266"/>
      <c r="F106" s="267" t="s">
        <v>304</v>
      </c>
      <c r="G106" s="244"/>
      <c r="H106" s="244" t="s">
        <v>344</v>
      </c>
      <c r="I106" s="244" t="s">
        <v>306</v>
      </c>
      <c r="J106" s="244">
        <v>20</v>
      </c>
      <c r="K106" s="258"/>
    </row>
    <row r="107" s="1" customFormat="1" ht="15" customHeight="1">
      <c r="B107" s="256"/>
      <c r="C107" s="244" t="s">
        <v>307</v>
      </c>
      <c r="D107" s="244"/>
      <c r="E107" s="244"/>
      <c r="F107" s="267" t="s">
        <v>304</v>
      </c>
      <c r="G107" s="244"/>
      <c r="H107" s="244" t="s">
        <v>344</v>
      </c>
      <c r="I107" s="244" t="s">
        <v>306</v>
      </c>
      <c r="J107" s="244">
        <v>120</v>
      </c>
      <c r="K107" s="258"/>
    </row>
    <row r="108" s="1" customFormat="1" ht="15" customHeight="1">
      <c r="B108" s="269"/>
      <c r="C108" s="244" t="s">
        <v>309</v>
      </c>
      <c r="D108" s="244"/>
      <c r="E108" s="244"/>
      <c r="F108" s="267" t="s">
        <v>310</v>
      </c>
      <c r="G108" s="244"/>
      <c r="H108" s="244" t="s">
        <v>344</v>
      </c>
      <c r="I108" s="244" t="s">
        <v>306</v>
      </c>
      <c r="J108" s="244">
        <v>50</v>
      </c>
      <c r="K108" s="258"/>
    </row>
    <row r="109" s="1" customFormat="1" ht="15" customHeight="1">
      <c r="B109" s="269"/>
      <c r="C109" s="244" t="s">
        <v>312</v>
      </c>
      <c r="D109" s="244"/>
      <c r="E109" s="244"/>
      <c r="F109" s="267" t="s">
        <v>304</v>
      </c>
      <c r="G109" s="244"/>
      <c r="H109" s="244" t="s">
        <v>344</v>
      </c>
      <c r="I109" s="244" t="s">
        <v>314</v>
      </c>
      <c r="J109" s="244"/>
      <c r="K109" s="258"/>
    </row>
    <row r="110" s="1" customFormat="1" ht="15" customHeight="1">
      <c r="B110" s="269"/>
      <c r="C110" s="244" t="s">
        <v>323</v>
      </c>
      <c r="D110" s="244"/>
      <c r="E110" s="244"/>
      <c r="F110" s="267" t="s">
        <v>310</v>
      </c>
      <c r="G110" s="244"/>
      <c r="H110" s="244" t="s">
        <v>344</v>
      </c>
      <c r="I110" s="244" t="s">
        <v>306</v>
      </c>
      <c r="J110" s="244">
        <v>50</v>
      </c>
      <c r="K110" s="258"/>
    </row>
    <row r="111" s="1" customFormat="1" ht="15" customHeight="1">
      <c r="B111" s="269"/>
      <c r="C111" s="244" t="s">
        <v>331</v>
      </c>
      <c r="D111" s="244"/>
      <c r="E111" s="244"/>
      <c r="F111" s="267" t="s">
        <v>310</v>
      </c>
      <c r="G111" s="244"/>
      <c r="H111" s="244" t="s">
        <v>344</v>
      </c>
      <c r="I111" s="244" t="s">
        <v>306</v>
      </c>
      <c r="J111" s="244">
        <v>50</v>
      </c>
      <c r="K111" s="258"/>
    </row>
    <row r="112" s="1" customFormat="1" ht="15" customHeight="1">
      <c r="B112" s="269"/>
      <c r="C112" s="244" t="s">
        <v>329</v>
      </c>
      <c r="D112" s="244"/>
      <c r="E112" s="244"/>
      <c r="F112" s="267" t="s">
        <v>310</v>
      </c>
      <c r="G112" s="244"/>
      <c r="H112" s="244" t="s">
        <v>344</v>
      </c>
      <c r="I112" s="244" t="s">
        <v>306</v>
      </c>
      <c r="J112" s="244">
        <v>50</v>
      </c>
      <c r="K112" s="258"/>
    </row>
    <row r="113" s="1" customFormat="1" ht="15" customHeight="1">
      <c r="B113" s="269"/>
      <c r="C113" s="244" t="s">
        <v>49</v>
      </c>
      <c r="D113" s="244"/>
      <c r="E113" s="244"/>
      <c r="F113" s="267" t="s">
        <v>304</v>
      </c>
      <c r="G113" s="244"/>
      <c r="H113" s="244" t="s">
        <v>345</v>
      </c>
      <c r="I113" s="244" t="s">
        <v>306</v>
      </c>
      <c r="J113" s="244">
        <v>20</v>
      </c>
      <c r="K113" s="258"/>
    </row>
    <row r="114" s="1" customFormat="1" ht="15" customHeight="1">
      <c r="B114" s="269"/>
      <c r="C114" s="244" t="s">
        <v>346</v>
      </c>
      <c r="D114" s="244"/>
      <c r="E114" s="244"/>
      <c r="F114" s="267" t="s">
        <v>304</v>
      </c>
      <c r="G114" s="244"/>
      <c r="H114" s="244" t="s">
        <v>347</v>
      </c>
      <c r="I114" s="244" t="s">
        <v>306</v>
      </c>
      <c r="J114" s="244">
        <v>120</v>
      </c>
      <c r="K114" s="258"/>
    </row>
    <row r="115" s="1" customFormat="1" ht="15" customHeight="1">
      <c r="B115" s="269"/>
      <c r="C115" s="244" t="s">
        <v>34</v>
      </c>
      <c r="D115" s="244"/>
      <c r="E115" s="244"/>
      <c r="F115" s="267" t="s">
        <v>304</v>
      </c>
      <c r="G115" s="244"/>
      <c r="H115" s="244" t="s">
        <v>348</v>
      </c>
      <c r="I115" s="244" t="s">
        <v>339</v>
      </c>
      <c r="J115" s="244"/>
      <c r="K115" s="258"/>
    </row>
    <row r="116" s="1" customFormat="1" ht="15" customHeight="1">
      <c r="B116" s="269"/>
      <c r="C116" s="244" t="s">
        <v>44</v>
      </c>
      <c r="D116" s="244"/>
      <c r="E116" s="244"/>
      <c r="F116" s="267" t="s">
        <v>304</v>
      </c>
      <c r="G116" s="244"/>
      <c r="H116" s="244" t="s">
        <v>349</v>
      </c>
      <c r="I116" s="244" t="s">
        <v>339</v>
      </c>
      <c r="J116" s="244"/>
      <c r="K116" s="258"/>
    </row>
    <row r="117" s="1" customFormat="1" ht="15" customHeight="1">
      <c r="B117" s="269"/>
      <c r="C117" s="244" t="s">
        <v>53</v>
      </c>
      <c r="D117" s="244"/>
      <c r="E117" s="244"/>
      <c r="F117" s="267" t="s">
        <v>304</v>
      </c>
      <c r="G117" s="244"/>
      <c r="H117" s="244" t="s">
        <v>350</v>
      </c>
      <c r="I117" s="244" t="s">
        <v>351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352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298</v>
      </c>
      <c r="D123" s="259"/>
      <c r="E123" s="259"/>
      <c r="F123" s="259" t="s">
        <v>299</v>
      </c>
      <c r="G123" s="260"/>
      <c r="H123" s="259" t="s">
        <v>50</v>
      </c>
      <c r="I123" s="259" t="s">
        <v>53</v>
      </c>
      <c r="J123" s="259" t="s">
        <v>300</v>
      </c>
      <c r="K123" s="288"/>
    </row>
    <row r="124" s="1" customFormat="1" ht="17.25" customHeight="1">
      <c r="B124" s="287"/>
      <c r="C124" s="261" t="s">
        <v>301</v>
      </c>
      <c r="D124" s="261"/>
      <c r="E124" s="261"/>
      <c r="F124" s="262" t="s">
        <v>302</v>
      </c>
      <c r="G124" s="263"/>
      <c r="H124" s="261"/>
      <c r="I124" s="261"/>
      <c r="J124" s="261" t="s">
        <v>303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307</v>
      </c>
      <c r="D126" s="266"/>
      <c r="E126" s="266"/>
      <c r="F126" s="267" t="s">
        <v>304</v>
      </c>
      <c r="G126" s="244"/>
      <c r="H126" s="244" t="s">
        <v>344</v>
      </c>
      <c r="I126" s="244" t="s">
        <v>306</v>
      </c>
      <c r="J126" s="244">
        <v>120</v>
      </c>
      <c r="K126" s="292"/>
    </row>
    <row r="127" s="1" customFormat="1" ht="15" customHeight="1">
      <c r="B127" s="289"/>
      <c r="C127" s="244" t="s">
        <v>353</v>
      </c>
      <c r="D127" s="244"/>
      <c r="E127" s="244"/>
      <c r="F127" s="267" t="s">
        <v>304</v>
      </c>
      <c r="G127" s="244"/>
      <c r="H127" s="244" t="s">
        <v>354</v>
      </c>
      <c r="I127" s="244" t="s">
        <v>306</v>
      </c>
      <c r="J127" s="244" t="s">
        <v>355</v>
      </c>
      <c r="K127" s="292"/>
    </row>
    <row r="128" s="1" customFormat="1" ht="15" customHeight="1">
      <c r="B128" s="289"/>
      <c r="C128" s="244" t="s">
        <v>252</v>
      </c>
      <c r="D128" s="244"/>
      <c r="E128" s="244"/>
      <c r="F128" s="267" t="s">
        <v>304</v>
      </c>
      <c r="G128" s="244"/>
      <c r="H128" s="244" t="s">
        <v>356</v>
      </c>
      <c r="I128" s="244" t="s">
        <v>306</v>
      </c>
      <c r="J128" s="244" t="s">
        <v>355</v>
      </c>
      <c r="K128" s="292"/>
    </row>
    <row r="129" s="1" customFormat="1" ht="15" customHeight="1">
      <c r="B129" s="289"/>
      <c r="C129" s="244" t="s">
        <v>315</v>
      </c>
      <c r="D129" s="244"/>
      <c r="E129" s="244"/>
      <c r="F129" s="267" t="s">
        <v>310</v>
      </c>
      <c r="G129" s="244"/>
      <c r="H129" s="244" t="s">
        <v>316</v>
      </c>
      <c r="I129" s="244" t="s">
        <v>306</v>
      </c>
      <c r="J129" s="244">
        <v>15</v>
      </c>
      <c r="K129" s="292"/>
    </row>
    <row r="130" s="1" customFormat="1" ht="15" customHeight="1">
      <c r="B130" s="289"/>
      <c r="C130" s="270" t="s">
        <v>317</v>
      </c>
      <c r="D130" s="270"/>
      <c r="E130" s="270"/>
      <c r="F130" s="271" t="s">
        <v>310</v>
      </c>
      <c r="G130" s="270"/>
      <c r="H130" s="270" t="s">
        <v>318</v>
      </c>
      <c r="I130" s="270" t="s">
        <v>306</v>
      </c>
      <c r="J130" s="270">
        <v>15</v>
      </c>
      <c r="K130" s="292"/>
    </row>
    <row r="131" s="1" customFormat="1" ht="15" customHeight="1">
      <c r="B131" s="289"/>
      <c r="C131" s="270" t="s">
        <v>319</v>
      </c>
      <c r="D131" s="270"/>
      <c r="E131" s="270"/>
      <c r="F131" s="271" t="s">
        <v>310</v>
      </c>
      <c r="G131" s="270"/>
      <c r="H131" s="270" t="s">
        <v>320</v>
      </c>
      <c r="I131" s="270" t="s">
        <v>306</v>
      </c>
      <c r="J131" s="270">
        <v>20</v>
      </c>
      <c r="K131" s="292"/>
    </row>
    <row r="132" s="1" customFormat="1" ht="15" customHeight="1">
      <c r="B132" s="289"/>
      <c r="C132" s="270" t="s">
        <v>321</v>
      </c>
      <c r="D132" s="270"/>
      <c r="E132" s="270"/>
      <c r="F132" s="271" t="s">
        <v>310</v>
      </c>
      <c r="G132" s="270"/>
      <c r="H132" s="270" t="s">
        <v>322</v>
      </c>
      <c r="I132" s="270" t="s">
        <v>306</v>
      </c>
      <c r="J132" s="270">
        <v>20</v>
      </c>
      <c r="K132" s="292"/>
    </row>
    <row r="133" s="1" customFormat="1" ht="15" customHeight="1">
      <c r="B133" s="289"/>
      <c r="C133" s="244" t="s">
        <v>309</v>
      </c>
      <c r="D133" s="244"/>
      <c r="E133" s="244"/>
      <c r="F133" s="267" t="s">
        <v>310</v>
      </c>
      <c r="G133" s="244"/>
      <c r="H133" s="244" t="s">
        <v>344</v>
      </c>
      <c r="I133" s="244" t="s">
        <v>306</v>
      </c>
      <c r="J133" s="244">
        <v>50</v>
      </c>
      <c r="K133" s="292"/>
    </row>
    <row r="134" s="1" customFormat="1" ht="15" customHeight="1">
      <c r="B134" s="289"/>
      <c r="C134" s="244" t="s">
        <v>323</v>
      </c>
      <c r="D134" s="244"/>
      <c r="E134" s="244"/>
      <c r="F134" s="267" t="s">
        <v>310</v>
      </c>
      <c r="G134" s="244"/>
      <c r="H134" s="244" t="s">
        <v>344</v>
      </c>
      <c r="I134" s="244" t="s">
        <v>306</v>
      </c>
      <c r="J134" s="244">
        <v>50</v>
      </c>
      <c r="K134" s="292"/>
    </row>
    <row r="135" s="1" customFormat="1" ht="15" customHeight="1">
      <c r="B135" s="289"/>
      <c r="C135" s="244" t="s">
        <v>329</v>
      </c>
      <c r="D135" s="244"/>
      <c r="E135" s="244"/>
      <c r="F135" s="267" t="s">
        <v>310</v>
      </c>
      <c r="G135" s="244"/>
      <c r="H135" s="244" t="s">
        <v>344</v>
      </c>
      <c r="I135" s="244" t="s">
        <v>306</v>
      </c>
      <c r="J135" s="244">
        <v>50</v>
      </c>
      <c r="K135" s="292"/>
    </row>
    <row r="136" s="1" customFormat="1" ht="15" customHeight="1">
      <c r="B136" s="289"/>
      <c r="C136" s="244" t="s">
        <v>331</v>
      </c>
      <c r="D136" s="244"/>
      <c r="E136" s="244"/>
      <c r="F136" s="267" t="s">
        <v>310</v>
      </c>
      <c r="G136" s="244"/>
      <c r="H136" s="244" t="s">
        <v>344</v>
      </c>
      <c r="I136" s="244" t="s">
        <v>306</v>
      </c>
      <c r="J136" s="244">
        <v>50</v>
      </c>
      <c r="K136" s="292"/>
    </row>
    <row r="137" s="1" customFormat="1" ht="15" customHeight="1">
      <c r="B137" s="289"/>
      <c r="C137" s="244" t="s">
        <v>332</v>
      </c>
      <c r="D137" s="244"/>
      <c r="E137" s="244"/>
      <c r="F137" s="267" t="s">
        <v>310</v>
      </c>
      <c r="G137" s="244"/>
      <c r="H137" s="244" t="s">
        <v>357</v>
      </c>
      <c r="I137" s="244" t="s">
        <v>306</v>
      </c>
      <c r="J137" s="244">
        <v>255</v>
      </c>
      <c r="K137" s="292"/>
    </row>
    <row r="138" s="1" customFormat="1" ht="15" customHeight="1">
      <c r="B138" s="289"/>
      <c r="C138" s="244" t="s">
        <v>334</v>
      </c>
      <c r="D138" s="244"/>
      <c r="E138" s="244"/>
      <c r="F138" s="267" t="s">
        <v>304</v>
      </c>
      <c r="G138" s="244"/>
      <c r="H138" s="244" t="s">
        <v>358</v>
      </c>
      <c r="I138" s="244" t="s">
        <v>336</v>
      </c>
      <c r="J138" s="244"/>
      <c r="K138" s="292"/>
    </row>
    <row r="139" s="1" customFormat="1" ht="15" customHeight="1">
      <c r="B139" s="289"/>
      <c r="C139" s="244" t="s">
        <v>337</v>
      </c>
      <c r="D139" s="244"/>
      <c r="E139" s="244"/>
      <c r="F139" s="267" t="s">
        <v>304</v>
      </c>
      <c r="G139" s="244"/>
      <c r="H139" s="244" t="s">
        <v>359</v>
      </c>
      <c r="I139" s="244" t="s">
        <v>339</v>
      </c>
      <c r="J139" s="244"/>
      <c r="K139" s="292"/>
    </row>
    <row r="140" s="1" customFormat="1" ht="15" customHeight="1">
      <c r="B140" s="289"/>
      <c r="C140" s="244" t="s">
        <v>340</v>
      </c>
      <c r="D140" s="244"/>
      <c r="E140" s="244"/>
      <c r="F140" s="267" t="s">
        <v>304</v>
      </c>
      <c r="G140" s="244"/>
      <c r="H140" s="244" t="s">
        <v>340</v>
      </c>
      <c r="I140" s="244" t="s">
        <v>339</v>
      </c>
      <c r="J140" s="244"/>
      <c r="K140" s="292"/>
    </row>
    <row r="141" s="1" customFormat="1" ht="15" customHeight="1">
      <c r="B141" s="289"/>
      <c r="C141" s="244" t="s">
        <v>34</v>
      </c>
      <c r="D141" s="244"/>
      <c r="E141" s="244"/>
      <c r="F141" s="267" t="s">
        <v>304</v>
      </c>
      <c r="G141" s="244"/>
      <c r="H141" s="244" t="s">
        <v>360</v>
      </c>
      <c r="I141" s="244" t="s">
        <v>339</v>
      </c>
      <c r="J141" s="244"/>
      <c r="K141" s="292"/>
    </row>
    <row r="142" s="1" customFormat="1" ht="15" customHeight="1">
      <c r="B142" s="289"/>
      <c r="C142" s="244" t="s">
        <v>361</v>
      </c>
      <c r="D142" s="244"/>
      <c r="E142" s="244"/>
      <c r="F142" s="267" t="s">
        <v>304</v>
      </c>
      <c r="G142" s="244"/>
      <c r="H142" s="244" t="s">
        <v>362</v>
      </c>
      <c r="I142" s="244" t="s">
        <v>339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363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298</v>
      </c>
      <c r="D148" s="259"/>
      <c r="E148" s="259"/>
      <c r="F148" s="259" t="s">
        <v>299</v>
      </c>
      <c r="G148" s="260"/>
      <c r="H148" s="259" t="s">
        <v>50</v>
      </c>
      <c r="I148" s="259" t="s">
        <v>53</v>
      </c>
      <c r="J148" s="259" t="s">
        <v>300</v>
      </c>
      <c r="K148" s="258"/>
    </row>
    <row r="149" s="1" customFormat="1" ht="17.25" customHeight="1">
      <c r="B149" s="256"/>
      <c r="C149" s="261" t="s">
        <v>301</v>
      </c>
      <c r="D149" s="261"/>
      <c r="E149" s="261"/>
      <c r="F149" s="262" t="s">
        <v>302</v>
      </c>
      <c r="G149" s="263"/>
      <c r="H149" s="261"/>
      <c r="I149" s="261"/>
      <c r="J149" s="261" t="s">
        <v>303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307</v>
      </c>
      <c r="D151" s="244"/>
      <c r="E151" s="244"/>
      <c r="F151" s="297" t="s">
        <v>304</v>
      </c>
      <c r="G151" s="244"/>
      <c r="H151" s="296" t="s">
        <v>344</v>
      </c>
      <c r="I151" s="296" t="s">
        <v>306</v>
      </c>
      <c r="J151" s="296">
        <v>120</v>
      </c>
      <c r="K151" s="292"/>
    </row>
    <row r="152" s="1" customFormat="1" ht="15" customHeight="1">
      <c r="B152" s="269"/>
      <c r="C152" s="296" t="s">
        <v>353</v>
      </c>
      <c r="D152" s="244"/>
      <c r="E152" s="244"/>
      <c r="F152" s="297" t="s">
        <v>304</v>
      </c>
      <c r="G152" s="244"/>
      <c r="H152" s="296" t="s">
        <v>364</v>
      </c>
      <c r="I152" s="296" t="s">
        <v>306</v>
      </c>
      <c r="J152" s="296" t="s">
        <v>355</v>
      </c>
      <c r="K152" s="292"/>
    </row>
    <row r="153" s="1" customFormat="1" ht="15" customHeight="1">
      <c r="B153" s="269"/>
      <c r="C153" s="296" t="s">
        <v>252</v>
      </c>
      <c r="D153" s="244"/>
      <c r="E153" s="244"/>
      <c r="F153" s="297" t="s">
        <v>304</v>
      </c>
      <c r="G153" s="244"/>
      <c r="H153" s="296" t="s">
        <v>365</v>
      </c>
      <c r="I153" s="296" t="s">
        <v>306</v>
      </c>
      <c r="J153" s="296" t="s">
        <v>355</v>
      </c>
      <c r="K153" s="292"/>
    </row>
    <row r="154" s="1" customFormat="1" ht="15" customHeight="1">
      <c r="B154" s="269"/>
      <c r="C154" s="296" t="s">
        <v>309</v>
      </c>
      <c r="D154" s="244"/>
      <c r="E154" s="244"/>
      <c r="F154" s="297" t="s">
        <v>310</v>
      </c>
      <c r="G154" s="244"/>
      <c r="H154" s="296" t="s">
        <v>344</v>
      </c>
      <c r="I154" s="296" t="s">
        <v>306</v>
      </c>
      <c r="J154" s="296">
        <v>50</v>
      </c>
      <c r="K154" s="292"/>
    </row>
    <row r="155" s="1" customFormat="1" ht="15" customHeight="1">
      <c r="B155" s="269"/>
      <c r="C155" s="296" t="s">
        <v>312</v>
      </c>
      <c r="D155" s="244"/>
      <c r="E155" s="244"/>
      <c r="F155" s="297" t="s">
        <v>304</v>
      </c>
      <c r="G155" s="244"/>
      <c r="H155" s="296" t="s">
        <v>344</v>
      </c>
      <c r="I155" s="296" t="s">
        <v>314</v>
      </c>
      <c r="J155" s="296"/>
      <c r="K155" s="292"/>
    </row>
    <row r="156" s="1" customFormat="1" ht="15" customHeight="1">
      <c r="B156" s="269"/>
      <c r="C156" s="296" t="s">
        <v>323</v>
      </c>
      <c r="D156" s="244"/>
      <c r="E156" s="244"/>
      <c r="F156" s="297" t="s">
        <v>310</v>
      </c>
      <c r="G156" s="244"/>
      <c r="H156" s="296" t="s">
        <v>344</v>
      </c>
      <c r="I156" s="296" t="s">
        <v>306</v>
      </c>
      <c r="J156" s="296">
        <v>50</v>
      </c>
      <c r="K156" s="292"/>
    </row>
    <row r="157" s="1" customFormat="1" ht="15" customHeight="1">
      <c r="B157" s="269"/>
      <c r="C157" s="296" t="s">
        <v>331</v>
      </c>
      <c r="D157" s="244"/>
      <c r="E157" s="244"/>
      <c r="F157" s="297" t="s">
        <v>310</v>
      </c>
      <c r="G157" s="244"/>
      <c r="H157" s="296" t="s">
        <v>344</v>
      </c>
      <c r="I157" s="296" t="s">
        <v>306</v>
      </c>
      <c r="J157" s="296">
        <v>50</v>
      </c>
      <c r="K157" s="292"/>
    </row>
    <row r="158" s="1" customFormat="1" ht="15" customHeight="1">
      <c r="B158" s="269"/>
      <c r="C158" s="296" t="s">
        <v>329</v>
      </c>
      <c r="D158" s="244"/>
      <c r="E158" s="244"/>
      <c r="F158" s="297" t="s">
        <v>310</v>
      </c>
      <c r="G158" s="244"/>
      <c r="H158" s="296" t="s">
        <v>344</v>
      </c>
      <c r="I158" s="296" t="s">
        <v>306</v>
      </c>
      <c r="J158" s="296">
        <v>50</v>
      </c>
      <c r="K158" s="292"/>
    </row>
    <row r="159" s="1" customFormat="1" ht="15" customHeight="1">
      <c r="B159" s="269"/>
      <c r="C159" s="296" t="s">
        <v>78</v>
      </c>
      <c r="D159" s="244"/>
      <c r="E159" s="244"/>
      <c r="F159" s="297" t="s">
        <v>304</v>
      </c>
      <c r="G159" s="244"/>
      <c r="H159" s="296" t="s">
        <v>366</v>
      </c>
      <c r="I159" s="296" t="s">
        <v>306</v>
      </c>
      <c r="J159" s="296" t="s">
        <v>367</v>
      </c>
      <c r="K159" s="292"/>
    </row>
    <row r="160" s="1" customFormat="1" ht="15" customHeight="1">
      <c r="B160" s="269"/>
      <c r="C160" s="296" t="s">
        <v>368</v>
      </c>
      <c r="D160" s="244"/>
      <c r="E160" s="244"/>
      <c r="F160" s="297" t="s">
        <v>304</v>
      </c>
      <c r="G160" s="244"/>
      <c r="H160" s="296" t="s">
        <v>369</v>
      </c>
      <c r="I160" s="296" t="s">
        <v>339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370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298</v>
      </c>
      <c r="D166" s="259"/>
      <c r="E166" s="259"/>
      <c r="F166" s="259" t="s">
        <v>299</v>
      </c>
      <c r="G166" s="301"/>
      <c r="H166" s="302" t="s">
        <v>50</v>
      </c>
      <c r="I166" s="302" t="s">
        <v>53</v>
      </c>
      <c r="J166" s="259" t="s">
        <v>300</v>
      </c>
      <c r="K166" s="236"/>
    </row>
    <row r="167" s="1" customFormat="1" ht="17.25" customHeight="1">
      <c r="B167" s="237"/>
      <c r="C167" s="261" t="s">
        <v>301</v>
      </c>
      <c r="D167" s="261"/>
      <c r="E167" s="261"/>
      <c r="F167" s="262" t="s">
        <v>302</v>
      </c>
      <c r="G167" s="303"/>
      <c r="H167" s="304"/>
      <c r="I167" s="304"/>
      <c r="J167" s="261" t="s">
        <v>303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307</v>
      </c>
      <c r="D169" s="244"/>
      <c r="E169" s="244"/>
      <c r="F169" s="267" t="s">
        <v>304</v>
      </c>
      <c r="G169" s="244"/>
      <c r="H169" s="244" t="s">
        <v>344</v>
      </c>
      <c r="I169" s="244" t="s">
        <v>306</v>
      </c>
      <c r="J169" s="244">
        <v>120</v>
      </c>
      <c r="K169" s="292"/>
    </row>
    <row r="170" s="1" customFormat="1" ht="15" customHeight="1">
      <c r="B170" s="269"/>
      <c r="C170" s="244" t="s">
        <v>353</v>
      </c>
      <c r="D170" s="244"/>
      <c r="E170" s="244"/>
      <c r="F170" s="267" t="s">
        <v>304</v>
      </c>
      <c r="G170" s="244"/>
      <c r="H170" s="244" t="s">
        <v>354</v>
      </c>
      <c r="I170" s="244" t="s">
        <v>306</v>
      </c>
      <c r="J170" s="244" t="s">
        <v>355</v>
      </c>
      <c r="K170" s="292"/>
    </row>
    <row r="171" s="1" customFormat="1" ht="15" customHeight="1">
      <c r="B171" s="269"/>
      <c r="C171" s="244" t="s">
        <v>252</v>
      </c>
      <c r="D171" s="244"/>
      <c r="E171" s="244"/>
      <c r="F171" s="267" t="s">
        <v>304</v>
      </c>
      <c r="G171" s="244"/>
      <c r="H171" s="244" t="s">
        <v>371</v>
      </c>
      <c r="I171" s="244" t="s">
        <v>306</v>
      </c>
      <c r="J171" s="244" t="s">
        <v>355</v>
      </c>
      <c r="K171" s="292"/>
    </row>
    <row r="172" s="1" customFormat="1" ht="15" customHeight="1">
      <c r="B172" s="269"/>
      <c r="C172" s="244" t="s">
        <v>309</v>
      </c>
      <c r="D172" s="244"/>
      <c r="E172" s="244"/>
      <c r="F172" s="267" t="s">
        <v>310</v>
      </c>
      <c r="G172" s="244"/>
      <c r="H172" s="244" t="s">
        <v>371</v>
      </c>
      <c r="I172" s="244" t="s">
        <v>306</v>
      </c>
      <c r="J172" s="244">
        <v>50</v>
      </c>
      <c r="K172" s="292"/>
    </row>
    <row r="173" s="1" customFormat="1" ht="15" customHeight="1">
      <c r="B173" s="269"/>
      <c r="C173" s="244" t="s">
        <v>312</v>
      </c>
      <c r="D173" s="244"/>
      <c r="E173" s="244"/>
      <c r="F173" s="267" t="s">
        <v>304</v>
      </c>
      <c r="G173" s="244"/>
      <c r="H173" s="244" t="s">
        <v>371</v>
      </c>
      <c r="I173" s="244" t="s">
        <v>314</v>
      </c>
      <c r="J173" s="244"/>
      <c r="K173" s="292"/>
    </row>
    <row r="174" s="1" customFormat="1" ht="15" customHeight="1">
      <c r="B174" s="269"/>
      <c r="C174" s="244" t="s">
        <v>323</v>
      </c>
      <c r="D174" s="244"/>
      <c r="E174" s="244"/>
      <c r="F174" s="267" t="s">
        <v>310</v>
      </c>
      <c r="G174" s="244"/>
      <c r="H174" s="244" t="s">
        <v>371</v>
      </c>
      <c r="I174" s="244" t="s">
        <v>306</v>
      </c>
      <c r="J174" s="244">
        <v>50</v>
      </c>
      <c r="K174" s="292"/>
    </row>
    <row r="175" s="1" customFormat="1" ht="15" customHeight="1">
      <c r="B175" s="269"/>
      <c r="C175" s="244" t="s">
        <v>331</v>
      </c>
      <c r="D175" s="244"/>
      <c r="E175" s="244"/>
      <c r="F175" s="267" t="s">
        <v>310</v>
      </c>
      <c r="G175" s="244"/>
      <c r="H175" s="244" t="s">
        <v>371</v>
      </c>
      <c r="I175" s="244" t="s">
        <v>306</v>
      </c>
      <c r="J175" s="244">
        <v>50</v>
      </c>
      <c r="K175" s="292"/>
    </row>
    <row r="176" s="1" customFormat="1" ht="15" customHeight="1">
      <c r="B176" s="269"/>
      <c r="C176" s="244" t="s">
        <v>329</v>
      </c>
      <c r="D176" s="244"/>
      <c r="E176" s="244"/>
      <c r="F176" s="267" t="s">
        <v>310</v>
      </c>
      <c r="G176" s="244"/>
      <c r="H176" s="244" t="s">
        <v>371</v>
      </c>
      <c r="I176" s="244" t="s">
        <v>306</v>
      </c>
      <c r="J176" s="244">
        <v>50</v>
      </c>
      <c r="K176" s="292"/>
    </row>
    <row r="177" s="1" customFormat="1" ht="15" customHeight="1">
      <c r="B177" s="269"/>
      <c r="C177" s="244" t="s">
        <v>94</v>
      </c>
      <c r="D177" s="244"/>
      <c r="E177" s="244"/>
      <c r="F177" s="267" t="s">
        <v>304</v>
      </c>
      <c r="G177" s="244"/>
      <c r="H177" s="244" t="s">
        <v>372</v>
      </c>
      <c r="I177" s="244" t="s">
        <v>373</v>
      </c>
      <c r="J177" s="244"/>
      <c r="K177" s="292"/>
    </row>
    <row r="178" s="1" customFormat="1" ht="15" customHeight="1">
      <c r="B178" s="269"/>
      <c r="C178" s="244" t="s">
        <v>53</v>
      </c>
      <c r="D178" s="244"/>
      <c r="E178" s="244"/>
      <c r="F178" s="267" t="s">
        <v>304</v>
      </c>
      <c r="G178" s="244"/>
      <c r="H178" s="244" t="s">
        <v>374</v>
      </c>
      <c r="I178" s="244" t="s">
        <v>375</v>
      </c>
      <c r="J178" s="244">
        <v>1</v>
      </c>
      <c r="K178" s="292"/>
    </row>
    <row r="179" s="1" customFormat="1" ht="15" customHeight="1">
      <c r="B179" s="269"/>
      <c r="C179" s="244" t="s">
        <v>49</v>
      </c>
      <c r="D179" s="244"/>
      <c r="E179" s="244"/>
      <c r="F179" s="267" t="s">
        <v>304</v>
      </c>
      <c r="G179" s="244"/>
      <c r="H179" s="244" t="s">
        <v>376</v>
      </c>
      <c r="I179" s="244" t="s">
        <v>306</v>
      </c>
      <c r="J179" s="244">
        <v>20</v>
      </c>
      <c r="K179" s="292"/>
    </row>
    <row r="180" s="1" customFormat="1" ht="15" customHeight="1">
      <c r="B180" s="269"/>
      <c r="C180" s="244" t="s">
        <v>50</v>
      </c>
      <c r="D180" s="244"/>
      <c r="E180" s="244"/>
      <c r="F180" s="267" t="s">
        <v>304</v>
      </c>
      <c r="G180" s="244"/>
      <c r="H180" s="244" t="s">
        <v>377</v>
      </c>
      <c r="I180" s="244" t="s">
        <v>306</v>
      </c>
      <c r="J180" s="244">
        <v>255</v>
      </c>
      <c r="K180" s="292"/>
    </row>
    <row r="181" s="1" customFormat="1" ht="15" customHeight="1">
      <c r="B181" s="269"/>
      <c r="C181" s="244" t="s">
        <v>95</v>
      </c>
      <c r="D181" s="244"/>
      <c r="E181" s="244"/>
      <c r="F181" s="267" t="s">
        <v>304</v>
      </c>
      <c r="G181" s="244"/>
      <c r="H181" s="244" t="s">
        <v>268</v>
      </c>
      <c r="I181" s="244" t="s">
        <v>306</v>
      </c>
      <c r="J181" s="244">
        <v>10</v>
      </c>
      <c r="K181" s="292"/>
    </row>
    <row r="182" s="1" customFormat="1" ht="15" customHeight="1">
      <c r="B182" s="269"/>
      <c r="C182" s="244" t="s">
        <v>96</v>
      </c>
      <c r="D182" s="244"/>
      <c r="E182" s="244"/>
      <c r="F182" s="267" t="s">
        <v>304</v>
      </c>
      <c r="G182" s="244"/>
      <c r="H182" s="244" t="s">
        <v>378</v>
      </c>
      <c r="I182" s="244" t="s">
        <v>339</v>
      </c>
      <c r="J182" s="244"/>
      <c r="K182" s="292"/>
    </row>
    <row r="183" s="1" customFormat="1" ht="15" customHeight="1">
      <c r="B183" s="269"/>
      <c r="C183" s="244" t="s">
        <v>379</v>
      </c>
      <c r="D183" s="244"/>
      <c r="E183" s="244"/>
      <c r="F183" s="267" t="s">
        <v>304</v>
      </c>
      <c r="G183" s="244"/>
      <c r="H183" s="244" t="s">
        <v>380</v>
      </c>
      <c r="I183" s="244" t="s">
        <v>339</v>
      </c>
      <c r="J183" s="244"/>
      <c r="K183" s="292"/>
    </row>
    <row r="184" s="1" customFormat="1" ht="15" customHeight="1">
      <c r="B184" s="269"/>
      <c r="C184" s="244" t="s">
        <v>368</v>
      </c>
      <c r="D184" s="244"/>
      <c r="E184" s="244"/>
      <c r="F184" s="267" t="s">
        <v>304</v>
      </c>
      <c r="G184" s="244"/>
      <c r="H184" s="244" t="s">
        <v>381</v>
      </c>
      <c r="I184" s="244" t="s">
        <v>339</v>
      </c>
      <c r="J184" s="244"/>
      <c r="K184" s="292"/>
    </row>
    <row r="185" s="1" customFormat="1" ht="15" customHeight="1">
      <c r="B185" s="269"/>
      <c r="C185" s="244" t="s">
        <v>98</v>
      </c>
      <c r="D185" s="244"/>
      <c r="E185" s="244"/>
      <c r="F185" s="267" t="s">
        <v>310</v>
      </c>
      <c r="G185" s="244"/>
      <c r="H185" s="244" t="s">
        <v>382</v>
      </c>
      <c r="I185" s="244" t="s">
        <v>306</v>
      </c>
      <c r="J185" s="244">
        <v>50</v>
      </c>
      <c r="K185" s="292"/>
    </row>
    <row r="186" s="1" customFormat="1" ht="15" customHeight="1">
      <c r="B186" s="269"/>
      <c r="C186" s="244" t="s">
        <v>383</v>
      </c>
      <c r="D186" s="244"/>
      <c r="E186" s="244"/>
      <c r="F186" s="267" t="s">
        <v>310</v>
      </c>
      <c r="G186" s="244"/>
      <c r="H186" s="244" t="s">
        <v>384</v>
      </c>
      <c r="I186" s="244" t="s">
        <v>385</v>
      </c>
      <c r="J186" s="244"/>
      <c r="K186" s="292"/>
    </row>
    <row r="187" s="1" customFormat="1" ht="15" customHeight="1">
      <c r="B187" s="269"/>
      <c r="C187" s="244" t="s">
        <v>386</v>
      </c>
      <c r="D187" s="244"/>
      <c r="E187" s="244"/>
      <c r="F187" s="267" t="s">
        <v>310</v>
      </c>
      <c r="G187" s="244"/>
      <c r="H187" s="244" t="s">
        <v>387</v>
      </c>
      <c r="I187" s="244" t="s">
        <v>385</v>
      </c>
      <c r="J187" s="244"/>
      <c r="K187" s="292"/>
    </row>
    <row r="188" s="1" customFormat="1" ht="15" customHeight="1">
      <c r="B188" s="269"/>
      <c r="C188" s="244" t="s">
        <v>388</v>
      </c>
      <c r="D188" s="244"/>
      <c r="E188" s="244"/>
      <c r="F188" s="267" t="s">
        <v>310</v>
      </c>
      <c r="G188" s="244"/>
      <c r="H188" s="244" t="s">
        <v>389</v>
      </c>
      <c r="I188" s="244" t="s">
        <v>385</v>
      </c>
      <c r="J188" s="244"/>
      <c r="K188" s="292"/>
    </row>
    <row r="189" s="1" customFormat="1" ht="15" customHeight="1">
      <c r="B189" s="269"/>
      <c r="C189" s="305" t="s">
        <v>390</v>
      </c>
      <c r="D189" s="244"/>
      <c r="E189" s="244"/>
      <c r="F189" s="267" t="s">
        <v>310</v>
      </c>
      <c r="G189" s="244"/>
      <c r="H189" s="244" t="s">
        <v>391</v>
      </c>
      <c r="I189" s="244" t="s">
        <v>392</v>
      </c>
      <c r="J189" s="306" t="s">
        <v>393</v>
      </c>
      <c r="K189" s="292"/>
    </row>
    <row r="190" s="16" customFormat="1" ht="15" customHeight="1">
      <c r="B190" s="307"/>
      <c r="C190" s="308" t="s">
        <v>394</v>
      </c>
      <c r="D190" s="309"/>
      <c r="E190" s="309"/>
      <c r="F190" s="310" t="s">
        <v>310</v>
      </c>
      <c r="G190" s="309"/>
      <c r="H190" s="309" t="s">
        <v>395</v>
      </c>
      <c r="I190" s="309" t="s">
        <v>392</v>
      </c>
      <c r="J190" s="311" t="s">
        <v>393</v>
      </c>
      <c r="K190" s="312"/>
    </row>
    <row r="191" s="1" customFormat="1" ht="15" customHeight="1">
      <c r="B191" s="269"/>
      <c r="C191" s="305" t="s">
        <v>38</v>
      </c>
      <c r="D191" s="244"/>
      <c r="E191" s="244"/>
      <c r="F191" s="267" t="s">
        <v>304</v>
      </c>
      <c r="G191" s="244"/>
      <c r="H191" s="241" t="s">
        <v>396</v>
      </c>
      <c r="I191" s="244" t="s">
        <v>397</v>
      </c>
      <c r="J191" s="244"/>
      <c r="K191" s="292"/>
    </row>
    <row r="192" s="1" customFormat="1" ht="15" customHeight="1">
      <c r="B192" s="269"/>
      <c r="C192" s="305" t="s">
        <v>398</v>
      </c>
      <c r="D192" s="244"/>
      <c r="E192" s="244"/>
      <c r="F192" s="267" t="s">
        <v>304</v>
      </c>
      <c r="G192" s="244"/>
      <c r="H192" s="244" t="s">
        <v>399</v>
      </c>
      <c r="I192" s="244" t="s">
        <v>339</v>
      </c>
      <c r="J192" s="244"/>
      <c r="K192" s="292"/>
    </row>
    <row r="193" s="1" customFormat="1" ht="15" customHeight="1">
      <c r="B193" s="269"/>
      <c r="C193" s="305" t="s">
        <v>400</v>
      </c>
      <c r="D193" s="244"/>
      <c r="E193" s="244"/>
      <c r="F193" s="267" t="s">
        <v>304</v>
      </c>
      <c r="G193" s="244"/>
      <c r="H193" s="244" t="s">
        <v>401</v>
      </c>
      <c r="I193" s="244" t="s">
        <v>339</v>
      </c>
      <c r="J193" s="244"/>
      <c r="K193" s="292"/>
    </row>
    <row r="194" s="1" customFormat="1" ht="15" customHeight="1">
      <c r="B194" s="269"/>
      <c r="C194" s="305" t="s">
        <v>402</v>
      </c>
      <c r="D194" s="244"/>
      <c r="E194" s="244"/>
      <c r="F194" s="267" t="s">
        <v>310</v>
      </c>
      <c r="G194" s="244"/>
      <c r="H194" s="244" t="s">
        <v>403</v>
      </c>
      <c r="I194" s="244" t="s">
        <v>339</v>
      </c>
      <c r="J194" s="244"/>
      <c r="K194" s="292"/>
    </row>
    <row r="195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="1" customFormat="1" ht="18.75" customHeight="1">
      <c r="B198" s="252"/>
      <c r="C198" s="252"/>
      <c r="D198" s="252"/>
      <c r="E198" s="252"/>
      <c r="F198" s="252"/>
      <c r="G198" s="252"/>
      <c r="H198" s="252"/>
      <c r="I198" s="252"/>
      <c r="J198" s="252"/>
      <c r="K198" s="252"/>
    </row>
    <row r="199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1">
      <c r="B200" s="234"/>
      <c r="C200" s="235" t="s">
        <v>404</v>
      </c>
      <c r="D200" s="235"/>
      <c r="E200" s="235"/>
      <c r="F200" s="235"/>
      <c r="G200" s="235"/>
      <c r="H200" s="235"/>
      <c r="I200" s="235"/>
      <c r="J200" s="235"/>
      <c r="K200" s="236"/>
    </row>
    <row r="201" s="1" customFormat="1" ht="25.5" customHeight="1">
      <c r="B201" s="234"/>
      <c r="C201" s="314" t="s">
        <v>405</v>
      </c>
      <c r="D201" s="314"/>
      <c r="E201" s="314"/>
      <c r="F201" s="314" t="s">
        <v>406</v>
      </c>
      <c r="G201" s="315"/>
      <c r="H201" s="314" t="s">
        <v>407</v>
      </c>
      <c r="I201" s="314"/>
      <c r="J201" s="314"/>
      <c r="K201" s="236"/>
    </row>
    <row r="202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="1" customFormat="1" ht="15" customHeight="1">
      <c r="B203" s="269"/>
      <c r="C203" s="244" t="s">
        <v>397</v>
      </c>
      <c r="D203" s="244"/>
      <c r="E203" s="244"/>
      <c r="F203" s="267" t="s">
        <v>39</v>
      </c>
      <c r="G203" s="244"/>
      <c r="H203" s="244" t="s">
        <v>408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40</v>
      </c>
      <c r="G204" s="244"/>
      <c r="H204" s="244" t="s">
        <v>409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43</v>
      </c>
      <c r="G205" s="244"/>
      <c r="H205" s="244" t="s">
        <v>410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41</v>
      </c>
      <c r="G206" s="244"/>
      <c r="H206" s="244" t="s">
        <v>411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 t="s">
        <v>42</v>
      </c>
      <c r="G207" s="244"/>
      <c r="H207" s="244" t="s">
        <v>412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/>
      <c r="G208" s="244"/>
      <c r="H208" s="244"/>
      <c r="I208" s="244"/>
      <c r="J208" s="244"/>
      <c r="K208" s="292"/>
    </row>
    <row r="209" s="1" customFormat="1" ht="15" customHeight="1">
      <c r="B209" s="269"/>
      <c r="C209" s="244" t="s">
        <v>351</v>
      </c>
      <c r="D209" s="244"/>
      <c r="E209" s="244"/>
      <c r="F209" s="267" t="s">
        <v>72</v>
      </c>
      <c r="G209" s="244"/>
      <c r="H209" s="244" t="s">
        <v>413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246</v>
      </c>
      <c r="G210" s="244"/>
      <c r="H210" s="244" t="s">
        <v>247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244</v>
      </c>
      <c r="G211" s="244"/>
      <c r="H211" s="244" t="s">
        <v>414</v>
      </c>
      <c r="I211" s="244"/>
      <c r="J211" s="244"/>
      <c r="K211" s="292"/>
    </row>
    <row r="212" s="1" customFormat="1" ht="15" customHeight="1">
      <c r="B212" s="316"/>
      <c r="C212" s="244"/>
      <c r="D212" s="244"/>
      <c r="E212" s="244"/>
      <c r="F212" s="267" t="s">
        <v>248</v>
      </c>
      <c r="G212" s="305"/>
      <c r="H212" s="296" t="s">
        <v>249</v>
      </c>
      <c r="I212" s="296"/>
      <c r="J212" s="296"/>
      <c r="K212" s="317"/>
    </row>
    <row r="213" s="1" customFormat="1" ht="15" customHeight="1">
      <c r="B213" s="316"/>
      <c r="C213" s="244"/>
      <c r="D213" s="244"/>
      <c r="E213" s="244"/>
      <c r="F213" s="267" t="s">
        <v>250</v>
      </c>
      <c r="G213" s="305"/>
      <c r="H213" s="296" t="s">
        <v>415</v>
      </c>
      <c r="I213" s="296"/>
      <c r="J213" s="296"/>
      <c r="K213" s="317"/>
    </row>
    <row r="214" s="1" customFormat="1" ht="15" customHeight="1">
      <c r="B214" s="316"/>
      <c r="C214" s="244"/>
      <c r="D214" s="244"/>
      <c r="E214" s="244"/>
      <c r="F214" s="267"/>
      <c r="G214" s="305"/>
      <c r="H214" s="296"/>
      <c r="I214" s="296"/>
      <c r="J214" s="296"/>
      <c r="K214" s="317"/>
    </row>
    <row r="215" s="1" customFormat="1" ht="15" customHeight="1">
      <c r="B215" s="316"/>
      <c r="C215" s="244" t="s">
        <v>375</v>
      </c>
      <c r="D215" s="244"/>
      <c r="E215" s="244"/>
      <c r="F215" s="267">
        <v>1</v>
      </c>
      <c r="G215" s="305"/>
      <c r="H215" s="296" t="s">
        <v>416</v>
      </c>
      <c r="I215" s="296"/>
      <c r="J215" s="296"/>
      <c r="K215" s="317"/>
    </row>
    <row r="216" s="1" customFormat="1" ht="15" customHeight="1">
      <c r="B216" s="316"/>
      <c r="C216" s="244"/>
      <c r="D216" s="244"/>
      <c r="E216" s="244"/>
      <c r="F216" s="267">
        <v>2</v>
      </c>
      <c r="G216" s="305"/>
      <c r="H216" s="296" t="s">
        <v>417</v>
      </c>
      <c r="I216" s="296"/>
      <c r="J216" s="296"/>
      <c r="K216" s="317"/>
    </row>
    <row r="217" s="1" customFormat="1" ht="15" customHeight="1">
      <c r="B217" s="316"/>
      <c r="C217" s="244"/>
      <c r="D217" s="244"/>
      <c r="E217" s="244"/>
      <c r="F217" s="267">
        <v>3</v>
      </c>
      <c r="G217" s="305"/>
      <c r="H217" s="296" t="s">
        <v>418</v>
      </c>
      <c r="I217" s="296"/>
      <c r="J217" s="296"/>
      <c r="K217" s="317"/>
    </row>
    <row r="218" s="1" customFormat="1" ht="15" customHeight="1">
      <c r="B218" s="316"/>
      <c r="C218" s="244"/>
      <c r="D218" s="244"/>
      <c r="E218" s="244"/>
      <c r="F218" s="267">
        <v>4</v>
      </c>
      <c r="G218" s="305"/>
      <c r="H218" s="296" t="s">
        <v>419</v>
      </c>
      <c r="I218" s="296"/>
      <c r="J218" s="296"/>
      <c r="K218" s="317"/>
    </row>
    <row r="219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Štursová Eva Ing.</dc:creator>
  <cp:lastModifiedBy>Štursová Eva Ing.</cp:lastModifiedBy>
  <dcterms:created xsi:type="dcterms:W3CDTF">2024-05-02T07:00:48Z</dcterms:created>
  <dcterms:modified xsi:type="dcterms:W3CDTF">2024-05-02T07:00:54Z</dcterms:modified>
</cp:coreProperties>
</file>