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Demolice akvaduktu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'SO-01 - Demolice akvaduktu'!$C$86:$K$165</definedName>
    <definedName name="_xlnm.Print_Area" localSheetId="1">'SO-01 - Demolice akvaduktu'!$C$4:$J$39,'SO-01 - Demolice akvaduktu'!$C$45:$J$68,'SO-01 - Demolice akvaduktu'!$C$74:$K$165</definedName>
    <definedName name="_xlnm.Print_Titles" localSheetId="1">'SO-01 - Demolice akvaduktu'!$86:$86</definedName>
    <definedName name="_xlnm._FilterDatabase" localSheetId="2" hidden="1">'VON - Vedlejší a ostatní ...'!$C$81:$K$99</definedName>
    <definedName name="_xlnm.Print_Area" localSheetId="2">'VON - Vedlejší a ostatní ...'!$C$4:$J$39,'VON - Vedlejší a ostatní ...'!$C$45:$J$63,'VON - Vedlejší a ostatní ...'!$C$69:$K$99</definedName>
    <definedName name="_xlnm.Print_Titles" localSheetId="2">'VON - Vedlejší a ostatní ...'!$81:$81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48"/>
  <c i="2" r="J37"/>
  <c r="J36"/>
  <c i="1" r="AY55"/>
  <c i="2" r="J35"/>
  <c i="1" r="AX55"/>
  <c i="2" r="BI162"/>
  <c r="BH162"/>
  <c r="BG162"/>
  <c r="BF162"/>
  <c r="T162"/>
  <c r="T161"/>
  <c r="T160"/>
  <c r="R162"/>
  <c r="R161"/>
  <c r="R160"/>
  <c r="P162"/>
  <c r="P161"/>
  <c r="P160"/>
  <c r="BI157"/>
  <c r="BH157"/>
  <c r="BG157"/>
  <c r="BF157"/>
  <c r="T157"/>
  <c r="T156"/>
  <c r="R157"/>
  <c r="R156"/>
  <c r="P157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77"/>
  <c i="1" r="L50"/>
  <c r="AM50"/>
  <c r="AM49"/>
  <c r="L49"/>
  <c r="AM47"/>
  <c r="L47"/>
  <c r="L45"/>
  <c r="L44"/>
  <c i="2" r="BK106"/>
  <c r="BK109"/>
  <c i="3" r="BK97"/>
  <c i="2" r="J151"/>
  <c i="3" r="J97"/>
  <c i="2" r="J90"/>
  <c r="BK133"/>
  <c r="J157"/>
  <c r="J34"/>
  <c i="3" r="BK92"/>
  <c i="2" r="BK102"/>
  <c r="BK120"/>
  <c i="3" r="J85"/>
  <c i="2" r="J147"/>
  <c r="BK137"/>
  <c r="BK125"/>
  <c r="F35"/>
  <c r="J102"/>
  <c r="BK151"/>
  <c i="3" r="J88"/>
  <c i="2" r="J109"/>
  <c r="J133"/>
  <c r="BK128"/>
  <c r="BK147"/>
  <c i="3" r="BK88"/>
  <c i="2" r="J94"/>
  <c r="BK97"/>
  <c r="J142"/>
  <c r="BK113"/>
  <c r="J106"/>
  <c r="BK162"/>
  <c r="F36"/>
  <c r="F34"/>
  <c r="J162"/>
  <c r="J97"/>
  <c r="J120"/>
  <c r="BK117"/>
  <c r="J137"/>
  <c r="J117"/>
  <c i="1" r="AS54"/>
  <c i="2" r="J128"/>
  <c i="3" r="J92"/>
  <c i="2" r="J113"/>
  <c i="3" r="J95"/>
  <c r="BK85"/>
  <c i="2" r="BK94"/>
  <c r="F37"/>
  <c r="BK90"/>
  <c r="BK157"/>
  <c r="BK142"/>
  <c r="J125"/>
  <c i="3" r="BK95"/>
  <c i="2" l="1" r="P89"/>
  <c r="T141"/>
  <c r="BK101"/>
  <c r="BK141"/>
  <c r="J141"/>
  <c r="J64"/>
  <c r="R124"/>
  <c i="3" r="BK84"/>
  <c r="J84"/>
  <c r="J61"/>
  <c i="2" r="R89"/>
  <c r="T124"/>
  <c i="3" r="R84"/>
  <c i="2" r="P124"/>
  <c i="3" r="T84"/>
  <c i="2" r="BK89"/>
  <c r="J89"/>
  <c r="J61"/>
  <c r="T89"/>
  <c r="BK124"/>
  <c r="J124"/>
  <c r="J63"/>
  <c i="3" r="BK91"/>
  <c r="J91"/>
  <c r="J62"/>
  <c i="2" r="P101"/>
  <c r="P141"/>
  <c i="3" r="P91"/>
  <c i="2" r="T101"/>
  <c i="3" r="P84"/>
  <c i="2" r="R101"/>
  <c r="R141"/>
  <c i="3" r="R91"/>
  <c r="T91"/>
  <c i="2" r="BK156"/>
  <c r="J156"/>
  <c r="J65"/>
  <c r="BK161"/>
  <c r="J161"/>
  <c r="J67"/>
  <c r="J101"/>
  <c r="J62"/>
  <c i="3" r="J55"/>
  <c r="BE88"/>
  <c r="BE92"/>
  <c r="E72"/>
  <c r="F55"/>
  <c r="J76"/>
  <c r="BE85"/>
  <c r="BE97"/>
  <c r="BE95"/>
  <c i="2" r="J52"/>
  <c r="BE94"/>
  <c i="1" r="BC55"/>
  <c i="2" r="J55"/>
  <c r="BE97"/>
  <c r="BE142"/>
  <c i="1" r="BA55"/>
  <c r="BB55"/>
  <c r="AW55"/>
  <c i="2" r="E48"/>
  <c r="BE90"/>
  <c r="BE157"/>
  <c r="F55"/>
  <c r="BE102"/>
  <c r="BE106"/>
  <c r="BE109"/>
  <c r="BE113"/>
  <c r="BE117"/>
  <c r="BE120"/>
  <c r="BE125"/>
  <c r="BE128"/>
  <c r="BE147"/>
  <c r="BE151"/>
  <c r="BE162"/>
  <c r="BE133"/>
  <c r="BE137"/>
  <c i="1" r="BD55"/>
  <c i="3" r="F35"/>
  <c i="1" r="BB56"/>
  <c r="BB54"/>
  <c r="AX54"/>
  <c i="3" r="F36"/>
  <c i="1" r="BC56"/>
  <c r="BC54"/>
  <c r="W32"/>
  <c i="3" r="F34"/>
  <c i="1" r="BA56"/>
  <c r="BA54"/>
  <c r="AW54"/>
  <c r="AK30"/>
  <c i="3" r="F37"/>
  <c i="1" r="BD56"/>
  <c r="BD54"/>
  <c r="W33"/>
  <c i="3" r="J34"/>
  <c i="1" r="AW56"/>
  <c i="3" l="1" r="P83"/>
  <c r="P82"/>
  <c i="1" r="AU56"/>
  <c i="2" r="T88"/>
  <c r="T87"/>
  <c r="R88"/>
  <c r="R87"/>
  <c i="3" r="T83"/>
  <c r="T82"/>
  <c i="2" r="BK88"/>
  <c r="J88"/>
  <c r="J60"/>
  <c i="3" r="R83"/>
  <c r="R82"/>
  <c i="2" r="P88"/>
  <c r="P87"/>
  <c i="1" r="AU55"/>
  <c i="2" r="BK160"/>
  <c r="J160"/>
  <c r="J66"/>
  <c i="3" r="BK83"/>
  <c r="J83"/>
  <c r="J60"/>
  <c i="1" r="AY54"/>
  <c i="2" r="F33"/>
  <c i="1" r="AZ55"/>
  <c r="AU54"/>
  <c i="3" r="J33"/>
  <c i="1" r="AV56"/>
  <c r="AT56"/>
  <c i="2" r="J33"/>
  <c i="1" r="AV55"/>
  <c r="AT55"/>
  <c i="3" r="F33"/>
  <c i="1" r="AZ56"/>
  <c r="W30"/>
  <c r="W31"/>
  <c i="3" l="1" r="BK82"/>
  <c r="J82"/>
  <c i="2" r="BK87"/>
  <c r="J87"/>
  <c i="3" r="J30"/>
  <c i="1" r="AG56"/>
  <c i="2" r="J30"/>
  <c i="1" r="AG55"/>
  <c r="AZ54"/>
  <c r="W29"/>
  <c i="3" l="1" r="J39"/>
  <c i="2" r="J39"/>
  <c r="J59"/>
  <c i="3" r="J59"/>
  <c i="1" r="AN55"/>
  <c r="AN56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<sst xmlns="http://schemas.openxmlformats.org/spreadsheetml/2006/main">
  <si>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</si>
  <si>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</si>
  <si>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</si>
  <si>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</si>
  <si>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</si>
  <si>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{625afb8d-0d60-45aa-a085-9da6d8ab467c}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</si>
  <si>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</si>
  <si>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</si>
  <si>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</si>
  <si>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</si>
  <si>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</si>
  <si>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</si>
  <si>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</si>
  <si>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</si>
  <si>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</si>
  <si>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</si>
  <si>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</si>
  <si>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Odstranění části Závlahy Metuje</t>
  </si>
  <si>
    <t>KSO:</t>
  </si>
  <si>
    <t/>
  </si>
  <si>
    <t>CC-CZ:</t>
  </si>
  <si>
    <t>Místo:</t>
  </si>
  <si>
    <t xml:space="preserve"> </t>
  </si>
  <si>
    <t>Datum:</t>
  </si>
  <si>
    <t>19. 7. 2023</t>
  </si>
  <si>
    <t>Zadavatel:</t>
  </si>
  <si>
    <t>IČ:</t>
  </si>
  <si>
    <t>ČR-SPÚ, OVHS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</si>
  <si>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</si>
  <si>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</si>
  <si>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</si>
  <si>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</si>
  <si>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</si>
  <si>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</si>
  <si>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</si>
  <si>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</si>
  <si>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</si>
  <si>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</si>
  <si>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</si>
  <si>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</si>
  <si>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</si>
  <si>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</si>
  <si>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</si>
  <si>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</si>
  <si>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</si>
  <si>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</si>
  <si>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</si>
  <si>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</si>
  <si>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</si>
  <si>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</si>
  <si>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</si>
  <si>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</si>
  <si>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</si>
  <si>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</si>
  <si>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</si>
  <si>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</si>
  <si>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</si>
  <si>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</si>
  <si>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</si>
  <si>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</si>
  <si>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</si>
  <si>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</si>
  <si>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</si>
  <si>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</si>
  <si>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</si>
  <si>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</si>
  <si>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</si>
  <si>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</si>
  <si>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</si>
  <si>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</si>
  <si>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</si>
  <si>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</si>
  <si>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</si>
  <si>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</si>
  <si>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</si>
  <si>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</si>
  <si>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</si>
  <si>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Demolice akvaduktu</t>
  </si>
  <si>
    <t>STA</t>
  </si>
  <si>
    <t>1</t>
  </si>
  <si>
    <t>{a6ad6afc-2490-425b-948a-4c1613d30e31}</t>
  </si>
  <si>
    <t>821</t>
  </si>
  <si>
    <t>2</t>
  </si>
  <si>
    <t>VON</t>
  </si>
  <si>
    <t>Vedlejší a ostatní náklady</t>
  </si>
  <si>
    <t>{21723d65-aa77-4a71-ae05-a339081fb1b0}</t>
  </si>
  <si>
    <t>KRYCÍ LIST SOUPISU PRACÍ</t>
  </si>
  <si>
    <t>Objekt:</t>
  </si>
  <si>
    <t>SO-01 - Demolice akvaduktu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</si>
  <si>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</si>
  <si>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</si>
  <si>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</si>
  <si>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</si>
  <si>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</si>
  <si>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</si>
  <si>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</si>
  <si>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</si>
  <si>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</si>
  <si>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</si>
  <si>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</si>
  <si>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</si>
  <si>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</si>
  <si>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</si>
  <si>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</si>
  <si>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</si>
  <si>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</si>
  <si>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</si>
  <si>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</si>
  <si>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</si>
  <si>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</si>
  <si>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</si>
  <si>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</si>
  <si>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</si>
  <si>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</si>
  <si>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</si>
  <si>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</si>
  <si>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</si>
  <si>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</si>
  <si>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</si>
  <si>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181411123</t>
  </si>
  <si>
    <t>Založení lučního trávníku výsevem pl do 1000 m2 ve svahu přes 1:2 do 1:1</t>
  </si>
  <si>
    <t>m2</t>
  </si>
  <si>
    <t>CS ÚRS 2023 02</t>
  </si>
  <si>
    <t>4</t>
  </si>
  <si>
    <t>-638514284</t>
  </si>
  <si>
    <t>PP</t>
  </si>
  <si>
    <t>Založení trávníku na půdě předem připravené plochy do 1000 m2 výsevem včetně utažení lučního na svahu přes 1:2 do 1:1</t>
  </si>
  <si>
    <t>Online PSC</t>
  </si>
  <si>
    <t>https://podminky.urs.cz/item/CS_URS_2023_02/181411123</t>
  </si>
  <si>
    <t>VV</t>
  </si>
  <si>
    <t>2,5*2,5*4</t>
  </si>
  <si>
    <t>M</t>
  </si>
  <si>
    <t>00572470</t>
  </si>
  <si>
    <t>osivo směs travní univerzál</t>
  </si>
  <si>
    <t>kg</t>
  </si>
  <si>
    <t>8</t>
  </si>
  <si>
    <t>-141706558</t>
  </si>
  <si>
    <t>25,0*0,02*1,03</t>
  </si>
  <si>
    <t>3</t>
  </si>
  <si>
    <t>182251101</t>
  </si>
  <si>
    <t>Svahování násypů strojně</t>
  </si>
  <si>
    <t>-552194691</t>
  </si>
  <si>
    <t>Svahování trvalých svahů do projektovaných profilů strojně s potřebným přemístěním výkopku při svahování násypů v jakékoliv hornině</t>
  </si>
  <si>
    <t>https://podminky.urs.cz/item/CS_URS_2023_02/182251101</t>
  </si>
  <si>
    <t>Svislé a kompletní konstrukce</t>
  </si>
  <si>
    <t>317171125</t>
  </si>
  <si>
    <t>Kotvení monolitického betonu římsy do mostovky kotvou spřaženou</t>
  </si>
  <si>
    <t>kus</t>
  </si>
  <si>
    <t>-1475590106</t>
  </si>
  <si>
    <t>https://podminky.urs.cz/item/CS_URS_2023_02/317171125</t>
  </si>
  <si>
    <t>"trny římsy - viz. D.1.2." 2*24</t>
  </si>
  <si>
    <t>5</t>
  </si>
  <si>
    <t>13010014</t>
  </si>
  <si>
    <t>tyč ocelová kruhová jakost S235JR (11 375) D 16mm</t>
  </si>
  <si>
    <t>t</t>
  </si>
  <si>
    <t>-2083373377</t>
  </si>
  <si>
    <t>48*0,6*1,72*1,08*0,001</t>
  </si>
  <si>
    <t>6</t>
  </si>
  <si>
    <t>317321118</t>
  </si>
  <si>
    <t>Mostní římsy ze ŽB C 30/37</t>
  </si>
  <si>
    <t>m3</t>
  </si>
  <si>
    <t>876657077</t>
  </si>
  <si>
    <t>Římsy ze železového betonu C 30/37</t>
  </si>
  <si>
    <t>https://podminky.urs.cz/item/CS_URS_2023_02/317321118</t>
  </si>
  <si>
    <t>"římsy - viz. D.1.2." 2*4,0*1,0*0,25</t>
  </si>
  <si>
    <t>7</t>
  </si>
  <si>
    <t>317353121</t>
  </si>
  <si>
    <t>Bednění mostních říms všech tvarů - zřízení</t>
  </si>
  <si>
    <t>74470677</t>
  </si>
  <si>
    <t>Bednění mostní římsy zřízení všech tvarů</t>
  </si>
  <si>
    <t>https://podminky.urs.cz/item/CS_URS_2023_02/317353121</t>
  </si>
  <si>
    <t>"římsy - viz. D.1.2." 2*(4,0+1,0)*2*0,25</t>
  </si>
  <si>
    <t>317353221</t>
  </si>
  <si>
    <t>Bednění mostních říms všech tvarů - odstranění</t>
  </si>
  <si>
    <t>-99826307</t>
  </si>
  <si>
    <t>Bednění mostní římsy odstranění všech tvarů</t>
  </si>
  <si>
    <t>https://podminky.urs.cz/item/CS_URS_2023_02/317353221</t>
  </si>
  <si>
    <t>9</t>
  </si>
  <si>
    <t>317361411</t>
  </si>
  <si>
    <t>Výztuž mostních říms ze svařovaných sítí do 6 kg/m2</t>
  </si>
  <si>
    <t>-801147184</t>
  </si>
  <si>
    <t>Výztuž mostních železobetonových říms ze svařovaných sítí do 6 kg/m2</t>
  </si>
  <si>
    <t>https://podminky.urs.cz/item/CS_URS_2023_02/317361411</t>
  </si>
  <si>
    <t>"římsy - viz. D.1.2." 2*0,050</t>
  </si>
  <si>
    <t>Ostatní konstrukce a práce, bourání</t>
  </si>
  <si>
    <t>10</t>
  </si>
  <si>
    <t>903999003-R</t>
  </si>
  <si>
    <t>Přemístění dřevěné lávky</t>
  </si>
  <si>
    <t>-1107130099</t>
  </si>
  <si>
    <t>P</t>
  </si>
  <si>
    <t>Poznámka k položce:_x000d_
Rozebrání, přemístění, smontování a osazení lávky na jiné místo.</t>
  </si>
  <si>
    <t>11</t>
  </si>
  <si>
    <t>962021112</t>
  </si>
  <si>
    <t>Bourání mostních zdí a pilířů z kamene</t>
  </si>
  <si>
    <t>316288233</t>
  </si>
  <si>
    <t>Bourání mostních konstrukcí zdiva a pilířů z kamene nebo cihel</t>
  </si>
  <si>
    <t>https://podminky.urs.cz/item/CS_URS_2023_02/962021112</t>
  </si>
  <si>
    <t>"zídky - viz. D.1.1." (14,0+2*0,95)*0,5*(0,65+0,75)</t>
  </si>
  <si>
    <t>"opěry - viz. D.1.1." 2*4,0*3,4*0,3</t>
  </si>
  <si>
    <t>12</t>
  </si>
  <si>
    <t>963051111</t>
  </si>
  <si>
    <t>Bourání mostní nosné konstrukce z ŽB</t>
  </si>
  <si>
    <t>-918665032</t>
  </si>
  <si>
    <t>Bourání mostních konstrukcí nosných konstrukcí ze železového betonu</t>
  </si>
  <si>
    <t>https://podminky.urs.cz/item/CS_URS_2023_02/963051111</t>
  </si>
  <si>
    <t>"mostovka - viz. D.1.1." 13,5*4,0*0,2</t>
  </si>
  <si>
    <t>13</t>
  </si>
  <si>
    <t>964076441</t>
  </si>
  <si>
    <t>Vybourání válcovaných nosníků ze zdiva betonového nebo kamenného dl do 8 m hmotnosti do 55 kg/m</t>
  </si>
  <si>
    <t>-1839391741</t>
  </si>
  <si>
    <t>Vybourání válcovaných nosníků uložených ve zdivu betonovém nebo kamenném na maltu cementovou délky do 8 m, hmotnosti do 55 kg/m</t>
  </si>
  <si>
    <t>https://podminky.urs.cz/item/CS_URS_2023_02/964076441</t>
  </si>
  <si>
    <t>"I 300 - viz. D.1.1." 2*7,5*54,2*0,001</t>
  </si>
  <si>
    <t>997</t>
  </si>
  <si>
    <t>Přesun sutě</t>
  </si>
  <si>
    <t>14</t>
  </si>
  <si>
    <t>997211511</t>
  </si>
  <si>
    <t>Vodorovná doprava suti po suchu na vzdálenost do 1 km</t>
  </si>
  <si>
    <t>-1195478614</t>
  </si>
  <si>
    <t>Vodorovná doprava suti nebo vybouraných hmot suti se složením a hrubým urovnáním, na vzdálenost do 1 km</t>
  </si>
  <si>
    <t>https://podminky.urs.cz/item/CS_URS_2023_02/997211511</t>
  </si>
  <si>
    <t>"zdivo" 48,032</t>
  </si>
  <si>
    <t>"ŽB" 25,920</t>
  </si>
  <si>
    <t>997211519</t>
  </si>
  <si>
    <t>Příplatek ZKD 1 km u vodorovné dopravy suti</t>
  </si>
  <si>
    <t>-1983722459</t>
  </si>
  <si>
    <t>Vodorovná doprava suti nebo vybouraných hmot suti se složením a hrubým urovnáním, na vzdálenost Příplatek k ceně za každý další i započatý 1 km přes 1 km</t>
  </si>
  <si>
    <t>https://podminky.urs.cz/item/CS_URS_2023_02/997211519</t>
  </si>
  <si>
    <t>9*73,952</t>
  </si>
  <si>
    <t>16</t>
  </si>
  <si>
    <t>997013631</t>
  </si>
  <si>
    <t>Poplatek za uložení na skládce (skládkovné) stavebního odpadu směsného kód odpadu 17 09 04</t>
  </si>
  <si>
    <t>1209946942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</si>
  <si>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</si>
  <si>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</si>
  <si>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</si>
  <si>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</si>
  <si>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998212111</t>
  </si>
  <si>
    <t>Přesun hmot pro mosty zděné, monolitické betonové nebo ocelové v do 20 m</t>
  </si>
  <si>
    <t>-1381127522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</si>
  <si>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</si>
  <si>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</si>
  <si>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PSV</t>
  </si>
  <si>
    <t>Práce a dodávky PSV</t>
  </si>
  <si>
    <t>767</t>
  </si>
  <si>
    <t>Konstrukce zámečnické</t>
  </si>
  <si>
    <t>22</t>
  </si>
  <si>
    <t>767996704</t>
  </si>
  <si>
    <t>Demontáž atypických zámečnických konstrukcí řezáním hm jednotlivých dílů přes 250 do 500 kg</t>
  </si>
  <si>
    <t>926941060</t>
  </si>
  <si>
    <t>Demontáž ostatních zámečnických konstrukcí řezáním o hmotnosti jednotlivých dílů přes 250 do 500 kg</t>
  </si>
  <si>
    <t>https://podminky.urs.cz/item/CS_URS_2023_02/767996704</t>
  </si>
  <si>
    <t>"stavidlo U 160 - viz. D.1.1." (2*7,2+4*2,5)*18,8</t>
  </si>
  <si>
    <t>VON - Vedlejší a ostatní náklady</t>
  </si>
  <si>
    <t>VRN - Vedlejší rozpočtové náklady</t>
  </si>
  <si>
    <t xml:space="preserve">    VRN2 - Příprava staveniště</t>
  </si>
  <si>
    <t xml:space="preserve">    VRN9 - Ostatní náklady</t>
  </si>
  <si>
    <t>VRN</t>
  </si>
  <si>
    <t>Vedlejší rozpočtové náklady</t>
  </si>
  <si>
    <t>VRN2</t>
  </si>
  <si>
    <t>Příprava staveniště</t>
  </si>
  <si>
    <t>031002000</t>
  </si>
  <si>
    <t>Zařízení staveniště</t>
  </si>
  <si>
    <t>soubor</t>
  </si>
  <si>
    <t>1024</t>
  </si>
  <si>
    <t>1368891712</t>
  </si>
  <si>
    <t>Zřízení zařízení staveniště a jeho následné odstranění</t>
  </si>
  <si>
    <t>Poznámka k položce:_x000d_
Zřízení zařízení staveniště, jeho připojení na sítě, oplocení prostoru a jejich následné odstranění. Zajištění přístupu k jednotlivým úsekům stavby za účelem provádění a uvedení pozemků do původního stavu po ukončení stavby, náhrada za dočasné zábory ploch. Zřízení a odstranění dočasných komunikací, sjezdů, nájezdů, lávek přes výkopy. Zajištění výkopů zábradlím. Zřízení čistících zón před výjezdem z obvodu staveniště. Zajištění bezpečnosti práce a ochrany životního prostředí. Před zahájením demolice bude provedena ochrana stromů dřevěným bedněním. Zároveň bude proveden ořez 2 ks silnějších větví stromů, které by mohly být v kolizi s přemístěním lávky (vč. jejich likvidace).</t>
  </si>
  <si>
    <t>031002002</t>
  </si>
  <si>
    <t>Dopravní značení na staveništi</t>
  </si>
  <si>
    <t>-2059988635</t>
  </si>
  <si>
    <t>Poznámka k položce:_x000d_
Projednání a zajištění zvláštního užívání komunikací a veřejných ploch, zajištění dopravního značení
 k dopravním omezením vč. případné světelné signalizace, jejich údržba a přemisťování a následné odstranění, a to v rozsahu nezbytném pro řádné a bezpečné provádění stavby.</t>
  </si>
  <si>
    <t>VRN9</t>
  </si>
  <si>
    <t>Ostatní náklady</t>
  </si>
  <si>
    <t>091704000</t>
  </si>
  <si>
    <t>Vypracování Plánu opatření pro případ havárie</t>
  </si>
  <si>
    <t>262144</t>
  </si>
  <si>
    <t>-120520435</t>
  </si>
  <si>
    <t>Poznámka k položce:_x000d_
Zhotovitelem vypracovaný Plán opatření pro případ úniku závadných látek (např. ropné produkty, cementové výluhy, odpadní vody z těsnících clon,atd.)
- v adekvátním rozsahu</t>
  </si>
  <si>
    <t>091804000</t>
  </si>
  <si>
    <t>Zpracování povodňového plánu stavby dle §71 zákona č. 254/2001 Sb. včetně zajištění schválení příslušnými orgány správy a Povodím Labe, státní podnik</t>
  </si>
  <si>
    <t>-213000244</t>
  </si>
  <si>
    <t>091806001</t>
  </si>
  <si>
    <t>Analýza všech druhů odpadů ukládaných na skládku</t>
  </si>
  <si>
    <t>-1070883086</t>
  </si>
  <si>
    <t>Poznámka k položce:_x000d_
Před uložením odpadů na skládku je nutné doložit analýzy všech druhů odpadů dodávaných na skládku a současně vypracovat Základní popis odpadu na základě výsledků těchto zkoušek odpadu. Nedílnou součástí protokolu o zkoušce musí být také protokol o odběru vzorku a doložení akreditace příslušné laboratoře.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</si>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</sst>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1411123" TargetMode="External" /><Relationship Id="rId2" Type="http://schemas.openxmlformats.org/officeDocument/2006/relationships/hyperlink" Target="https://podminky.urs.cz/item/CS_URS_2023_02/182251101" TargetMode="External" /><Relationship Id="rId3" Type="http://schemas.openxmlformats.org/officeDocument/2006/relationships/hyperlink" Target="https://podminky.urs.cz/item/CS_URS_2023_02/317171125" TargetMode="External" /><Relationship Id="rId4" Type="http://schemas.openxmlformats.org/officeDocument/2006/relationships/hyperlink" Target="https://podminky.urs.cz/item/CS_URS_2023_02/317321118" TargetMode="External" /><Relationship Id="rId5" Type="http://schemas.openxmlformats.org/officeDocument/2006/relationships/hyperlink" Target="https://podminky.urs.cz/item/CS_URS_2023_02/317353121" TargetMode="External" /><Relationship Id="rId6" Type="http://schemas.openxmlformats.org/officeDocument/2006/relationships/hyperlink" Target="https://podminky.urs.cz/item/CS_URS_2023_02/317353221" TargetMode="External" /><Relationship Id="rId7" Type="http://schemas.openxmlformats.org/officeDocument/2006/relationships/hyperlink" Target="https://podminky.urs.cz/item/CS_URS_2023_02/317361411" TargetMode="External" /><Relationship Id="rId8" Type="http://schemas.openxmlformats.org/officeDocument/2006/relationships/hyperlink" Target="https://podminky.urs.cz/item/CS_URS_2023_02/962021112" TargetMode="External" /><Relationship Id="rId9" Type="http://schemas.openxmlformats.org/officeDocument/2006/relationships/hyperlink" Target="https://podminky.urs.cz/item/CS_URS_2023_02/963051111" TargetMode="External" /><Relationship Id="rId10" Type="http://schemas.openxmlformats.org/officeDocument/2006/relationships/hyperlink" Target="https://podminky.urs.cz/item/CS_URS_2023_02/964076441" TargetMode="External" /><Relationship Id="rId11" Type="http://schemas.openxmlformats.org/officeDocument/2006/relationships/hyperlink" Target="https://podminky.urs.cz/item/CS_URS_2023_02/997211511" TargetMode="External" /><Relationship Id="rId12" Type="http://schemas.openxmlformats.org/officeDocument/2006/relationships/hyperlink" Target="https://podminky.urs.cz/item/CS_URS_2023_02/997211519" TargetMode="External" /><Relationship Id="rId13" Type="http://schemas.openxmlformats.org/officeDocument/2006/relationships/hyperlink" Target="https://podminky.urs.cz/item/CS_URS_2023_02/997013631" TargetMode="External" /><Relationship Id="rId14" Type="http://schemas.openxmlformats.org/officeDocument/2006/relationships/hyperlink" Target="https://podminky.urs.cz/item/CS_URS_2023_02/998212111" TargetMode="External" /><Relationship Id="rId15" Type="http://schemas.openxmlformats.org/officeDocument/2006/relationships/hyperlink" Target="https://podminky.urs.cz/item/CS_URS_2023_02/767996704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PAV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Odstranění části Závlahy Metuje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19. 7. 2023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ČR-SPÚ, OVHS Hradec Králové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Agroprojekce Litomyšl, s.r.o.</v>
      </c>
      <c r="AN49" s="63"/>
      <c r="AO49" s="63"/>
      <c r="AP49" s="63"/>
      <c r="AQ49" s="39"/>
      <c r="AR49" s="43"/>
      <c r="AS49" s="73" t="s">
        <v>51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52</v>
      </c>
      <c r="D52" s="86"/>
      <c r="E52" s="86"/>
      <c r="F52" s="86"/>
      <c r="G52" s="86"/>
      <c r="H52" s="87"/>
      <c r="I52" s="88" t="s">
        <v>53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54</v>
      </c>
      <c r="AH52" s="86"/>
      <c r="AI52" s="86"/>
      <c r="AJ52" s="86"/>
      <c r="AK52" s="86"/>
      <c r="AL52" s="86"/>
      <c r="AM52" s="86"/>
      <c r="AN52" s="88" t="s">
        <v>55</v>
      </c>
      <c r="AO52" s="86"/>
      <c r="AP52" s="86"/>
      <c r="AQ52" s="90" t="s">
        <v>56</v>
      </c>
      <c r="AR52" s="43"/>
      <c r="AS52" s="91" t="s">
        <v>57</v>
      </c>
      <c r="AT52" s="92" t="s">
        <v>58</v>
      </c>
      <c r="AU52" s="92" t="s">
        <v>59</v>
      </c>
      <c r="AV52" s="92" t="s">
        <v>60</v>
      </c>
      <c r="AW52" s="92" t="s">
        <v>61</v>
      </c>
      <c r="AX52" s="92" t="s">
        <v>62</v>
      </c>
      <c r="AY52" s="92" t="s">
        <v>63</v>
      </c>
      <c r="AZ52" s="92" t="s">
        <v>64</v>
      </c>
      <c r="BA52" s="92" t="s">
        <v>65</v>
      </c>
      <c r="BB52" s="92" t="s">
        <v>66</v>
      </c>
      <c r="BC52" s="92" t="s">
        <v>67</v>
      </c>
      <c r="BD52" s="93" t="s">
        <v>68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69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70</v>
      </c>
      <c r="BT54" s="108" t="s">
        <v>71</v>
      </c>
      <c r="BU54" s="109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14.4" customHeight="1">
      <c r="A55" s="110" t="s">
        <v>75</v>
      </c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'SO-01 - Demolice akvaduktu'!J30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78</v>
      </c>
      <c r="AR55" s="117"/>
      <c r="AS55" s="118">
        <v>0</v>
      </c>
      <c r="AT55" s="119">
        <f>ROUND(SUM(AV55:AW55),2)</f>
        <v>0</v>
      </c>
      <c r="AU55" s="120">
        <f>'SO-01 - Demolice akvaduktu'!P87</f>
        <v>0</v>
      </c>
      <c r="AV55" s="119">
        <f>'SO-01 - Demolice akvaduktu'!J33</f>
        <v>0</v>
      </c>
      <c r="AW55" s="119">
        <f>'SO-01 - Demolice akvaduktu'!J34</f>
        <v>0</v>
      </c>
      <c r="AX55" s="119">
        <f>'SO-01 - Demolice akvaduktu'!J35</f>
        <v>0</v>
      </c>
      <c r="AY55" s="119">
        <f>'SO-01 - Demolice akvaduktu'!J36</f>
        <v>0</v>
      </c>
      <c r="AZ55" s="119">
        <f>'SO-01 - Demolice akvaduktu'!F33</f>
        <v>0</v>
      </c>
      <c r="BA55" s="119">
        <f>'SO-01 - Demolice akvaduktu'!F34</f>
        <v>0</v>
      </c>
      <c r="BB55" s="119">
        <f>'SO-01 - Demolice akvaduktu'!F35</f>
        <v>0</v>
      </c>
      <c r="BC55" s="119">
        <f>'SO-01 - Demolice akvaduktu'!F36</f>
        <v>0</v>
      </c>
      <c r="BD55" s="121">
        <f>'SO-01 - Demolice akvaduktu'!F37</f>
        <v>0</v>
      </c>
      <c r="BE55" s="7"/>
      <c r="BT55" s="122" t="s">
        <v>79</v>
      </c>
      <c r="BV55" s="122" t="s">
        <v>73</v>
      </c>
      <c r="BW55" s="122" t="s">
        <v>80</v>
      </c>
      <c r="BX55" s="122" t="s">
        <v>5</v>
      </c>
      <c r="CL55" s="122" t="s">
        <v>81</v>
      </c>
      <c r="CM55" s="122" t="s">
        <v>82</v>
      </c>
    </row>
    <row r="56" s="7" customFormat="1" ht="14.4" customHeight="1">
      <c r="A56" s="110" t="s">
        <v>75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'VON - Vedlejší a ostatní 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83</v>
      </c>
      <c r="AR56" s="117"/>
      <c r="AS56" s="123">
        <v>0</v>
      </c>
      <c r="AT56" s="124">
        <f>ROUND(SUM(AV56:AW56),2)</f>
        <v>0</v>
      </c>
      <c r="AU56" s="125">
        <f>'VON - Vedlejší a ostatní ...'!P82</f>
        <v>0</v>
      </c>
      <c r="AV56" s="124">
        <f>'VON - Vedlejší a ostatní ...'!J33</f>
        <v>0</v>
      </c>
      <c r="AW56" s="124">
        <f>'VON - Vedlejší a ostatní ...'!J34</f>
        <v>0</v>
      </c>
      <c r="AX56" s="124">
        <f>'VON - Vedlejší a ostatní ...'!J35</f>
        <v>0</v>
      </c>
      <c r="AY56" s="124">
        <f>'VON - Vedlejší a ostatní ...'!J36</f>
        <v>0</v>
      </c>
      <c r="AZ56" s="124">
        <f>'VON - Vedlejší a ostatní ...'!F33</f>
        <v>0</v>
      </c>
      <c r="BA56" s="124">
        <f>'VON - Vedlejší a ostatní ...'!F34</f>
        <v>0</v>
      </c>
      <c r="BB56" s="124">
        <f>'VON - Vedlejší a ostatní ...'!F35</f>
        <v>0</v>
      </c>
      <c r="BC56" s="124">
        <f>'VON - Vedlejší a ostatní ...'!F36</f>
        <v>0</v>
      </c>
      <c r="BD56" s="126">
        <f>'VON - Vedlejší a ostatní ...'!F37</f>
        <v>0</v>
      </c>
      <c r="BE56" s="7"/>
      <c r="BT56" s="122" t="s">
        <v>79</v>
      </c>
      <c r="BV56" s="122" t="s">
        <v>73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SdX6pEKgh9rfNrn5E8eb7N6eHyxBokTU7VDMLUsql9mailyOCttz7//gP5xMjVgLrrt7W7NRHKt9sPwY4KW5qA==" hashValue="/+6PT0O9INnpCn1LSRav700qZios+cYnzlk+QQLhQIjQEqAVHrHI2pvBQWrOdzDWld69j92LdHawCWkRf8T0IA==" algorithmName="SHA-512" password="ED62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-01 - Demolice akvaduktu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Odstranění části Závlahy Metuje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88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81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19. 7. 2023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ROUND(J87,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ROUND((SUM(BE87:BE165)),  2)</f>
        <v>0</v>
      </c>
      <c r="G33" s="37"/>
      <c r="H33" s="37"/>
      <c r="I33" s="147">
        <v>0.20999999999999999</v>
      </c>
      <c r="J33" s="146">
        <f>ROUND(((SUM(BE87:BE165))*I33),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ROUND((SUM(BF87:BF165)),  2)</f>
        <v>0</v>
      </c>
      <c r="G34" s="37"/>
      <c r="H34" s="37"/>
      <c r="I34" s="147">
        <v>0.14999999999999999</v>
      </c>
      <c r="J34" s="146">
        <f>ROUND(((SUM(BF87:BF165))*I34),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ROUND((SUM(BG87:BG165)),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ROUND((SUM(BH87:BH165)),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ROUND((SUM(BI87:BI165)),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Odstranění části Závlahy Metuje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SO-01 - Demolice akvaduktu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19. 7. 2023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6.4" customHeight="1">
      <c r="A54" s="37"/>
      <c r="B54" s="38"/>
      <c r="C54" s="31" t="s">
        <v>25</v>
      </c>
      <c r="D54" s="39"/>
      <c r="E54" s="39"/>
      <c r="F54" s="26" t="str">
        <f>E15</f>
        <v>ČR-SPÚ, OVHS Hradec Králové</v>
      </c>
      <c r="G54" s="39"/>
      <c r="H54" s="39"/>
      <c r="I54" s="31" t="s">
        <v>31</v>
      </c>
      <c r="J54" s="35" t="str">
        <f>E21</f>
        <v>Agroprojekce Litomyšl,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J87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93</v>
      </c>
      <c r="E60" s="167"/>
      <c r="F60" s="167"/>
      <c r="G60" s="167"/>
      <c r="H60" s="167"/>
      <c r="I60" s="167"/>
      <c r="J60" s="168">
        <f>J88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94</v>
      </c>
      <c r="E61" s="173"/>
      <c r="F61" s="173"/>
      <c r="G61" s="173"/>
      <c r="H61" s="173"/>
      <c r="I61" s="173"/>
      <c r="J61" s="174">
        <f>J89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95</v>
      </c>
      <c r="E62" s="173"/>
      <c r="F62" s="173"/>
      <c r="G62" s="173"/>
      <c r="H62" s="173"/>
      <c r="I62" s="173"/>
      <c r="J62" s="174">
        <f>J101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96</v>
      </c>
      <c r="E63" s="173"/>
      <c r="F63" s="173"/>
      <c r="G63" s="173"/>
      <c r="H63" s="173"/>
      <c r="I63" s="173"/>
      <c r="J63" s="174">
        <f>J124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97</v>
      </c>
      <c r="E64" s="173"/>
      <c r="F64" s="173"/>
      <c r="G64" s="173"/>
      <c r="H64" s="173"/>
      <c r="I64" s="173"/>
      <c r="J64" s="174">
        <f>J141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98</v>
      </c>
      <c r="E65" s="173"/>
      <c r="F65" s="173"/>
      <c r="G65" s="173"/>
      <c r="H65" s="173"/>
      <c r="I65" s="173"/>
      <c r="J65" s="174">
        <f>J156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4"/>
      <c r="C66" s="165"/>
      <c r="D66" s="166" t="s">
        <v>99</v>
      </c>
      <c r="E66" s="167"/>
      <c r="F66" s="167"/>
      <c r="G66" s="167"/>
      <c r="H66" s="167"/>
      <c r="I66" s="167"/>
      <c r="J66" s="168">
        <f>J160</f>
        <v>0</v>
      </c>
      <c r="K66" s="165"/>
      <c r="L66" s="16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0"/>
      <c r="C67" s="171"/>
      <c r="D67" s="172" t="s">
        <v>100</v>
      </c>
      <c r="E67" s="173"/>
      <c r="F67" s="173"/>
      <c r="G67" s="173"/>
      <c r="H67" s="173"/>
      <c r="I67" s="173"/>
      <c r="J67" s="174">
        <f>J161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101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38"/>
      <c r="C77" s="39"/>
      <c r="D77" s="39"/>
      <c r="E77" s="159" t="str">
        <f>E7</f>
        <v>Odstranění části Závlahy Metuje</v>
      </c>
      <c r="F77" s="31"/>
      <c r="G77" s="31"/>
      <c r="H77" s="31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87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9"/>
      <c r="D79" s="39"/>
      <c r="E79" s="68" t="str">
        <f>E9</f>
        <v>SO-01 - Demolice akvaduktu</v>
      </c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F12</f>
        <v xml:space="preserve"> </v>
      </c>
      <c r="G81" s="39"/>
      <c r="H81" s="39"/>
      <c r="I81" s="31" t="s">
        <v>23</v>
      </c>
      <c r="J81" s="71" t="str">
        <f>IF(J12="","",J12)</f>
        <v>19. 7. 2023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6.4" customHeight="1">
      <c r="A83" s="37"/>
      <c r="B83" s="38"/>
      <c r="C83" s="31" t="s">
        <v>25</v>
      </c>
      <c r="D83" s="39"/>
      <c r="E83" s="39"/>
      <c r="F83" s="26" t="str">
        <f>E15</f>
        <v>ČR-SPÚ, OVHS Hradec Králové</v>
      </c>
      <c r="G83" s="39"/>
      <c r="H83" s="39"/>
      <c r="I83" s="31" t="s">
        <v>31</v>
      </c>
      <c r="J83" s="35" t="str">
        <f>E21</f>
        <v>Agroprojekce Litomyšl, s.r.o.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6" customHeight="1">
      <c r="A84" s="37"/>
      <c r="B84" s="38"/>
      <c r="C84" s="31" t="s">
        <v>29</v>
      </c>
      <c r="D84" s="39"/>
      <c r="E84" s="39"/>
      <c r="F84" s="26" t="str">
        <f>IF(E18="","",E18)</f>
        <v>Vyplň údaj</v>
      </c>
      <c r="G84" s="39"/>
      <c r="H84" s="39"/>
      <c r="I84" s="31" t="s">
        <v>34</v>
      </c>
      <c r="J84" s="35" t="str">
        <f>E24</f>
        <v xml:space="preserve"> 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76"/>
      <c r="B86" s="177"/>
      <c r="C86" s="178" t="s">
        <v>102</v>
      </c>
      <c r="D86" s="179" t="s">
        <v>56</v>
      </c>
      <c r="E86" s="179" t="s">
        <v>52</v>
      </c>
      <c r="F86" s="179" t="s">
        <v>53</v>
      </c>
      <c r="G86" s="179" t="s">
        <v>103</v>
      </c>
      <c r="H86" s="179" t="s">
        <v>104</v>
      </c>
      <c r="I86" s="179" t="s">
        <v>105</v>
      </c>
      <c r="J86" s="179" t="s">
        <v>91</v>
      </c>
      <c r="K86" s="180" t="s">
        <v>106</v>
      </c>
      <c r="L86" s="181"/>
      <c r="M86" s="91" t="s">
        <v>19</v>
      </c>
      <c r="N86" s="92" t="s">
        <v>41</v>
      </c>
      <c r="O86" s="92" t="s">
        <v>107</v>
      </c>
      <c r="P86" s="92" t="s">
        <v>108</v>
      </c>
      <c r="Q86" s="92" t="s">
        <v>109</v>
      </c>
      <c r="R86" s="92" t="s">
        <v>110</v>
      </c>
      <c r="S86" s="92" t="s">
        <v>111</v>
      </c>
      <c r="T86" s="93" t="s">
        <v>112</v>
      </c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</row>
    <row r="87" s="2" customFormat="1" ht="22.8" customHeight="1">
      <c r="A87" s="37"/>
      <c r="B87" s="38"/>
      <c r="C87" s="98" t="s">
        <v>113</v>
      </c>
      <c r="D87" s="39"/>
      <c r="E87" s="39"/>
      <c r="F87" s="39"/>
      <c r="G87" s="39"/>
      <c r="H87" s="39"/>
      <c r="I87" s="39"/>
      <c r="J87" s="182">
        <f>BK87</f>
        <v>0</v>
      </c>
      <c r="K87" s="39"/>
      <c r="L87" s="43"/>
      <c r="M87" s="94"/>
      <c r="N87" s="183"/>
      <c r="O87" s="95"/>
      <c r="P87" s="184">
        <f>P88+P160</f>
        <v>0</v>
      </c>
      <c r="Q87" s="95"/>
      <c r="R87" s="184">
        <f>R88+R160</f>
        <v>9.025879999999999</v>
      </c>
      <c r="S87" s="95"/>
      <c r="T87" s="185">
        <f>T88+T160</f>
        <v>75.429508999999996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70</v>
      </c>
      <c r="AU87" s="16" t="s">
        <v>92</v>
      </c>
      <c r="BK87" s="186">
        <f>BK88+BK160</f>
        <v>0</v>
      </c>
    </row>
    <row r="88" s="12" customFormat="1" ht="25.92" customHeight="1">
      <c r="A88" s="12"/>
      <c r="B88" s="187"/>
      <c r="C88" s="188"/>
      <c r="D88" s="189" t="s">
        <v>70</v>
      </c>
      <c r="E88" s="190" t="s">
        <v>114</v>
      </c>
      <c r="F88" s="190" t="s">
        <v>115</v>
      </c>
      <c r="G88" s="188"/>
      <c r="H88" s="188"/>
      <c r="I88" s="191"/>
      <c r="J88" s="192">
        <f>BK88</f>
        <v>0</v>
      </c>
      <c r="K88" s="188"/>
      <c r="L88" s="193"/>
      <c r="M88" s="194"/>
      <c r="N88" s="195"/>
      <c r="O88" s="195"/>
      <c r="P88" s="196">
        <f>P89+P101+P124+P141+P156</f>
        <v>0</v>
      </c>
      <c r="Q88" s="195"/>
      <c r="R88" s="196">
        <f>R89+R101+R124+R141+R156</f>
        <v>9.025879999999999</v>
      </c>
      <c r="S88" s="195"/>
      <c r="T88" s="197">
        <f>T89+T101+T124+T141+T156</f>
        <v>74.970788999999996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8" t="s">
        <v>79</v>
      </c>
      <c r="AT88" s="199" t="s">
        <v>70</v>
      </c>
      <c r="AU88" s="199" t="s">
        <v>71</v>
      </c>
      <c r="AY88" s="198" t="s">
        <v>116</v>
      </c>
      <c r="BK88" s="200">
        <f>BK89+BK101+BK124+BK141+BK156</f>
        <v>0</v>
      </c>
    </row>
    <row r="89" s="12" customFormat="1" ht="22.8" customHeight="1">
      <c r="A89" s="12"/>
      <c r="B89" s="187"/>
      <c r="C89" s="188"/>
      <c r="D89" s="189" t="s">
        <v>70</v>
      </c>
      <c r="E89" s="201" t="s">
        <v>79</v>
      </c>
      <c r="F89" s="201" t="s">
        <v>117</v>
      </c>
      <c r="G89" s="188"/>
      <c r="H89" s="188"/>
      <c r="I89" s="191"/>
      <c r="J89" s="202">
        <f>BK89</f>
        <v>0</v>
      </c>
      <c r="K89" s="188"/>
      <c r="L89" s="193"/>
      <c r="M89" s="194"/>
      <c r="N89" s="195"/>
      <c r="O89" s="195"/>
      <c r="P89" s="196">
        <f>SUM(P90:P100)</f>
        <v>0</v>
      </c>
      <c r="Q89" s="195"/>
      <c r="R89" s="196">
        <f>SUM(R90:R100)</f>
        <v>0.00051500000000000005</v>
      </c>
      <c r="S89" s="195"/>
      <c r="T89" s="197">
        <f>SUM(T90:T100)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79</v>
      </c>
      <c r="AT89" s="199" t="s">
        <v>70</v>
      </c>
      <c r="AU89" s="199" t="s">
        <v>79</v>
      </c>
      <c r="AY89" s="198" t="s">
        <v>116</v>
      </c>
      <c r="BK89" s="200">
        <f>SUM(BK90:BK100)</f>
        <v>0</v>
      </c>
    </row>
    <row r="90" s="2" customFormat="1" ht="14.4" customHeight="1">
      <c r="A90" s="37"/>
      <c r="B90" s="38"/>
      <c r="C90" s="203" t="s">
        <v>79</v>
      </c>
      <c r="D90" s="203" t="s">
        <v>118</v>
      </c>
      <c r="E90" s="204" t="s">
        <v>119</v>
      </c>
      <c r="F90" s="205" t="s">
        <v>120</v>
      </c>
      <c r="G90" s="206" t="s">
        <v>121</v>
      </c>
      <c r="H90" s="207">
        <v>25</v>
      </c>
      <c r="I90" s="208"/>
      <c r="J90" s="209">
        <f>ROUND(I90*H90,2)</f>
        <v>0</v>
      </c>
      <c r="K90" s="205" t="s">
        <v>122</v>
      </c>
      <c r="L90" s="43"/>
      <c r="M90" s="210" t="s">
        <v>19</v>
      </c>
      <c r="N90" s="211" t="s">
        <v>42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123</v>
      </c>
      <c r="AT90" s="214" t="s">
        <v>118</v>
      </c>
      <c r="AU90" s="214" t="s">
        <v>82</v>
      </c>
      <c r="AY90" s="16" t="s">
        <v>116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79</v>
      </c>
      <c r="BK90" s="215">
        <f>ROUND(I90*H90,2)</f>
        <v>0</v>
      </c>
      <c r="BL90" s="16" t="s">
        <v>123</v>
      </c>
      <c r="BM90" s="214" t="s">
        <v>124</v>
      </c>
    </row>
    <row r="91" s="2" customFormat="1">
      <c r="A91" s="37"/>
      <c r="B91" s="38"/>
      <c r="C91" s="39"/>
      <c r="D91" s="216" t="s">
        <v>125</v>
      </c>
      <c r="E91" s="39"/>
      <c r="F91" s="217" t="s">
        <v>126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125</v>
      </c>
      <c r="AU91" s="16" t="s">
        <v>82</v>
      </c>
    </row>
    <row r="92" s="2" customFormat="1">
      <c r="A92" s="37"/>
      <c r="B92" s="38"/>
      <c r="C92" s="39"/>
      <c r="D92" s="221" t="s">
        <v>127</v>
      </c>
      <c r="E92" s="39"/>
      <c r="F92" s="222" t="s">
        <v>128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127</v>
      </c>
      <c r="AU92" s="16" t="s">
        <v>82</v>
      </c>
    </row>
    <row r="93" s="13" customFormat="1">
      <c r="A93" s="13"/>
      <c r="B93" s="223"/>
      <c r="C93" s="224"/>
      <c r="D93" s="216" t="s">
        <v>129</v>
      </c>
      <c r="E93" s="225" t="s">
        <v>19</v>
      </c>
      <c r="F93" s="226" t="s">
        <v>130</v>
      </c>
      <c r="G93" s="224"/>
      <c r="H93" s="227">
        <v>25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82</v>
      </c>
      <c r="AV93" s="13" t="s">
        <v>82</v>
      </c>
      <c r="AW93" s="13" t="s">
        <v>33</v>
      </c>
      <c r="AX93" s="13" t="s">
        <v>79</v>
      </c>
      <c r="AY93" s="233" t="s">
        <v>116</v>
      </c>
    </row>
    <row r="94" s="2" customFormat="1" ht="14.4" customHeight="1">
      <c r="A94" s="37"/>
      <c r="B94" s="38"/>
      <c r="C94" s="234" t="s">
        <v>82</v>
      </c>
      <c r="D94" s="234" t="s">
        <v>131</v>
      </c>
      <c r="E94" s="235" t="s">
        <v>132</v>
      </c>
      <c r="F94" s="236" t="s">
        <v>133</v>
      </c>
      <c r="G94" s="237" t="s">
        <v>134</v>
      </c>
      <c r="H94" s="238">
        <v>0.51500000000000001</v>
      </c>
      <c r="I94" s="239"/>
      <c r="J94" s="240">
        <f>ROUND(I94*H94,2)</f>
        <v>0</v>
      </c>
      <c r="K94" s="236" t="s">
        <v>122</v>
      </c>
      <c r="L94" s="241"/>
      <c r="M94" s="242" t="s">
        <v>19</v>
      </c>
      <c r="N94" s="243" t="s">
        <v>42</v>
      </c>
      <c r="O94" s="83"/>
      <c r="P94" s="212">
        <f>O94*H94</f>
        <v>0</v>
      </c>
      <c r="Q94" s="212">
        <v>0.001</v>
      </c>
      <c r="R94" s="212">
        <f>Q94*H94</f>
        <v>0.00051500000000000005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135</v>
      </c>
      <c r="AT94" s="214" t="s">
        <v>131</v>
      </c>
      <c r="AU94" s="214" t="s">
        <v>82</v>
      </c>
      <c r="AY94" s="16" t="s">
        <v>116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79</v>
      </c>
      <c r="BK94" s="215">
        <f>ROUND(I94*H94,2)</f>
        <v>0</v>
      </c>
      <c r="BL94" s="16" t="s">
        <v>123</v>
      </c>
      <c r="BM94" s="214" t="s">
        <v>136</v>
      </c>
    </row>
    <row r="95" s="2" customFormat="1">
      <c r="A95" s="37"/>
      <c r="B95" s="38"/>
      <c r="C95" s="39"/>
      <c r="D95" s="216" t="s">
        <v>125</v>
      </c>
      <c r="E95" s="39"/>
      <c r="F95" s="217" t="s">
        <v>133</v>
      </c>
      <c r="G95" s="39"/>
      <c r="H95" s="39"/>
      <c r="I95" s="218"/>
      <c r="J95" s="39"/>
      <c r="K95" s="39"/>
      <c r="L95" s="43"/>
      <c r="M95" s="219"/>
      <c r="N95" s="220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125</v>
      </c>
      <c r="AU95" s="16" t="s">
        <v>82</v>
      </c>
    </row>
    <row r="96" s="13" customFormat="1">
      <c r="A96" s="13"/>
      <c r="B96" s="223"/>
      <c r="C96" s="224"/>
      <c r="D96" s="216" t="s">
        <v>129</v>
      </c>
      <c r="E96" s="225" t="s">
        <v>19</v>
      </c>
      <c r="F96" s="226" t="s">
        <v>137</v>
      </c>
      <c r="G96" s="224"/>
      <c r="H96" s="227">
        <v>0.51500000000000001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129</v>
      </c>
      <c r="AU96" s="233" t="s">
        <v>82</v>
      </c>
      <c r="AV96" s="13" t="s">
        <v>82</v>
      </c>
      <c r="AW96" s="13" t="s">
        <v>33</v>
      </c>
      <c r="AX96" s="13" t="s">
        <v>79</v>
      </c>
      <c r="AY96" s="233" t="s">
        <v>116</v>
      </c>
    </row>
    <row r="97" s="2" customFormat="1" ht="14.4" customHeight="1">
      <c r="A97" s="37"/>
      <c r="B97" s="38"/>
      <c r="C97" s="203" t="s">
        <v>138</v>
      </c>
      <c r="D97" s="203" t="s">
        <v>118</v>
      </c>
      <c r="E97" s="204" t="s">
        <v>139</v>
      </c>
      <c r="F97" s="205" t="s">
        <v>140</v>
      </c>
      <c r="G97" s="206" t="s">
        <v>121</v>
      </c>
      <c r="H97" s="207">
        <v>25</v>
      </c>
      <c r="I97" s="208"/>
      <c r="J97" s="209">
        <f>ROUND(I97*H97,2)</f>
        <v>0</v>
      </c>
      <c r="K97" s="205" t="s">
        <v>122</v>
      </c>
      <c r="L97" s="43"/>
      <c r="M97" s="210" t="s">
        <v>19</v>
      </c>
      <c r="N97" s="211" t="s">
        <v>42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123</v>
      </c>
      <c r="AT97" s="214" t="s">
        <v>118</v>
      </c>
      <c r="AU97" s="214" t="s">
        <v>82</v>
      </c>
      <c r="AY97" s="16" t="s">
        <v>116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79</v>
      </c>
      <c r="BK97" s="215">
        <f>ROUND(I97*H97,2)</f>
        <v>0</v>
      </c>
      <c r="BL97" s="16" t="s">
        <v>123</v>
      </c>
      <c r="BM97" s="214" t="s">
        <v>141</v>
      </c>
    </row>
    <row r="98" s="2" customFormat="1">
      <c r="A98" s="37"/>
      <c r="B98" s="38"/>
      <c r="C98" s="39"/>
      <c r="D98" s="216" t="s">
        <v>125</v>
      </c>
      <c r="E98" s="39"/>
      <c r="F98" s="217" t="s">
        <v>142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125</v>
      </c>
      <c r="AU98" s="16" t="s">
        <v>82</v>
      </c>
    </row>
    <row r="99" s="2" customFormat="1">
      <c r="A99" s="37"/>
      <c r="B99" s="38"/>
      <c r="C99" s="39"/>
      <c r="D99" s="221" t="s">
        <v>127</v>
      </c>
      <c r="E99" s="39"/>
      <c r="F99" s="222" t="s">
        <v>143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127</v>
      </c>
      <c r="AU99" s="16" t="s">
        <v>82</v>
      </c>
    </row>
    <row r="100" s="13" customFormat="1">
      <c r="A100" s="13"/>
      <c r="B100" s="223"/>
      <c r="C100" s="224"/>
      <c r="D100" s="216" t="s">
        <v>129</v>
      </c>
      <c r="E100" s="225" t="s">
        <v>19</v>
      </c>
      <c r="F100" s="226" t="s">
        <v>130</v>
      </c>
      <c r="G100" s="224"/>
      <c r="H100" s="227">
        <v>25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129</v>
      </c>
      <c r="AU100" s="233" t="s">
        <v>82</v>
      </c>
      <c r="AV100" s="13" t="s">
        <v>82</v>
      </c>
      <c r="AW100" s="13" t="s">
        <v>33</v>
      </c>
      <c r="AX100" s="13" t="s">
        <v>79</v>
      </c>
      <c r="AY100" s="233" t="s">
        <v>116</v>
      </c>
    </row>
    <row r="101" s="12" customFormat="1" ht="22.8" customHeight="1">
      <c r="A101" s="12"/>
      <c r="B101" s="187"/>
      <c r="C101" s="188"/>
      <c r="D101" s="189" t="s">
        <v>70</v>
      </c>
      <c r="E101" s="201" t="s">
        <v>138</v>
      </c>
      <c r="F101" s="201" t="s">
        <v>144</v>
      </c>
      <c r="G101" s="188"/>
      <c r="H101" s="188"/>
      <c r="I101" s="191"/>
      <c r="J101" s="202">
        <f>BK101</f>
        <v>0</v>
      </c>
      <c r="K101" s="188"/>
      <c r="L101" s="193"/>
      <c r="M101" s="194"/>
      <c r="N101" s="195"/>
      <c r="O101" s="195"/>
      <c r="P101" s="196">
        <f>SUM(P102:P123)</f>
        <v>0</v>
      </c>
      <c r="Q101" s="195"/>
      <c r="R101" s="196">
        <f>SUM(R102:R123)</f>
        <v>5.3960969999999993</v>
      </c>
      <c r="S101" s="195"/>
      <c r="T101" s="197">
        <f>SUM(T102:T123)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8" t="s">
        <v>79</v>
      </c>
      <c r="AT101" s="199" t="s">
        <v>70</v>
      </c>
      <c r="AU101" s="199" t="s">
        <v>79</v>
      </c>
      <c r="AY101" s="198" t="s">
        <v>116</v>
      </c>
      <c r="BK101" s="200">
        <f>SUM(BK102:BK123)</f>
        <v>0</v>
      </c>
    </row>
    <row r="102" s="2" customFormat="1" ht="14.4" customHeight="1">
      <c r="A102" s="37"/>
      <c r="B102" s="38"/>
      <c r="C102" s="203" t="s">
        <v>123</v>
      </c>
      <c r="D102" s="203" t="s">
        <v>118</v>
      </c>
      <c r="E102" s="204" t="s">
        <v>145</v>
      </c>
      <c r="F102" s="205" t="s">
        <v>146</v>
      </c>
      <c r="G102" s="206" t="s">
        <v>147</v>
      </c>
      <c r="H102" s="207">
        <v>48</v>
      </c>
      <c r="I102" s="208"/>
      <c r="J102" s="209">
        <f>ROUND(I102*H102,2)</f>
        <v>0</v>
      </c>
      <c r="K102" s="205" t="s">
        <v>122</v>
      </c>
      <c r="L102" s="43"/>
      <c r="M102" s="210" t="s">
        <v>19</v>
      </c>
      <c r="N102" s="211" t="s">
        <v>42</v>
      </c>
      <c r="O102" s="83"/>
      <c r="P102" s="212">
        <f>O102*H102</f>
        <v>0</v>
      </c>
      <c r="Q102" s="212">
        <v>0.00044000000000000002</v>
      </c>
      <c r="R102" s="212">
        <f>Q102*H102</f>
        <v>0.02112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123</v>
      </c>
      <c r="AT102" s="214" t="s">
        <v>118</v>
      </c>
      <c r="AU102" s="214" t="s">
        <v>82</v>
      </c>
      <c r="AY102" s="16" t="s">
        <v>116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79</v>
      </c>
      <c r="BK102" s="215">
        <f>ROUND(I102*H102,2)</f>
        <v>0</v>
      </c>
      <c r="BL102" s="16" t="s">
        <v>123</v>
      </c>
      <c r="BM102" s="214" t="s">
        <v>148</v>
      </c>
    </row>
    <row r="103" s="2" customFormat="1">
      <c r="A103" s="37"/>
      <c r="B103" s="38"/>
      <c r="C103" s="39"/>
      <c r="D103" s="216" t="s">
        <v>125</v>
      </c>
      <c r="E103" s="39"/>
      <c r="F103" s="217" t="s">
        <v>146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125</v>
      </c>
      <c r="AU103" s="16" t="s">
        <v>82</v>
      </c>
    </row>
    <row r="104" s="2" customFormat="1">
      <c r="A104" s="37"/>
      <c r="B104" s="38"/>
      <c r="C104" s="39"/>
      <c r="D104" s="221" t="s">
        <v>127</v>
      </c>
      <c r="E104" s="39"/>
      <c r="F104" s="222" t="s">
        <v>149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127</v>
      </c>
      <c r="AU104" s="16" t="s">
        <v>82</v>
      </c>
    </row>
    <row r="105" s="13" customFormat="1">
      <c r="A105" s="13"/>
      <c r="B105" s="223"/>
      <c r="C105" s="224"/>
      <c r="D105" s="216" t="s">
        <v>129</v>
      </c>
      <c r="E105" s="225" t="s">
        <v>19</v>
      </c>
      <c r="F105" s="226" t="s">
        <v>150</v>
      </c>
      <c r="G105" s="224"/>
      <c r="H105" s="227">
        <v>48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129</v>
      </c>
      <c r="AU105" s="233" t="s">
        <v>82</v>
      </c>
      <c r="AV105" s="13" t="s">
        <v>82</v>
      </c>
      <c r="AW105" s="13" t="s">
        <v>33</v>
      </c>
      <c r="AX105" s="13" t="s">
        <v>79</v>
      </c>
      <c r="AY105" s="233" t="s">
        <v>116</v>
      </c>
    </row>
    <row r="106" s="2" customFormat="1" ht="14.4" customHeight="1">
      <c r="A106" s="37"/>
      <c r="B106" s="38"/>
      <c r="C106" s="234" t="s">
        <v>151</v>
      </c>
      <c r="D106" s="234" t="s">
        <v>131</v>
      </c>
      <c r="E106" s="235" t="s">
        <v>152</v>
      </c>
      <c r="F106" s="236" t="s">
        <v>153</v>
      </c>
      <c r="G106" s="237" t="s">
        <v>154</v>
      </c>
      <c r="H106" s="238">
        <v>0.052999999999999998</v>
      </c>
      <c r="I106" s="239"/>
      <c r="J106" s="240">
        <f>ROUND(I106*H106,2)</f>
        <v>0</v>
      </c>
      <c r="K106" s="236" t="s">
        <v>122</v>
      </c>
      <c r="L106" s="241"/>
      <c r="M106" s="242" t="s">
        <v>19</v>
      </c>
      <c r="N106" s="243" t="s">
        <v>42</v>
      </c>
      <c r="O106" s="83"/>
      <c r="P106" s="212">
        <f>O106*H106</f>
        <v>0</v>
      </c>
      <c r="Q106" s="212">
        <v>1</v>
      </c>
      <c r="R106" s="212">
        <f>Q106*H106</f>
        <v>0.052999999999999998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135</v>
      </c>
      <c r="AT106" s="214" t="s">
        <v>131</v>
      </c>
      <c r="AU106" s="214" t="s">
        <v>82</v>
      </c>
      <c r="AY106" s="16" t="s">
        <v>116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79</v>
      </c>
      <c r="BK106" s="215">
        <f>ROUND(I106*H106,2)</f>
        <v>0</v>
      </c>
      <c r="BL106" s="16" t="s">
        <v>123</v>
      </c>
      <c r="BM106" s="214" t="s">
        <v>155</v>
      </c>
    </row>
    <row r="107" s="2" customFormat="1">
      <c r="A107" s="37"/>
      <c r="B107" s="38"/>
      <c r="C107" s="39"/>
      <c r="D107" s="216" t="s">
        <v>125</v>
      </c>
      <c r="E107" s="39"/>
      <c r="F107" s="217" t="s">
        <v>153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125</v>
      </c>
      <c r="AU107" s="16" t="s">
        <v>82</v>
      </c>
    </row>
    <row r="108" s="13" customFormat="1">
      <c r="A108" s="13"/>
      <c r="B108" s="223"/>
      <c r="C108" s="224"/>
      <c r="D108" s="216" t="s">
        <v>129</v>
      </c>
      <c r="E108" s="225" t="s">
        <v>19</v>
      </c>
      <c r="F108" s="226" t="s">
        <v>156</v>
      </c>
      <c r="G108" s="224"/>
      <c r="H108" s="227">
        <v>0.052999999999999998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129</v>
      </c>
      <c r="AU108" s="233" t="s">
        <v>82</v>
      </c>
      <c r="AV108" s="13" t="s">
        <v>82</v>
      </c>
      <c r="AW108" s="13" t="s">
        <v>33</v>
      </c>
      <c r="AX108" s="13" t="s">
        <v>79</v>
      </c>
      <c r="AY108" s="233" t="s">
        <v>116</v>
      </c>
    </row>
    <row r="109" s="2" customFormat="1" ht="14.4" customHeight="1">
      <c r="A109" s="37"/>
      <c r="B109" s="38"/>
      <c r="C109" s="203" t="s">
        <v>157</v>
      </c>
      <c r="D109" s="203" t="s">
        <v>118</v>
      </c>
      <c r="E109" s="204" t="s">
        <v>158</v>
      </c>
      <c r="F109" s="205" t="s">
        <v>159</v>
      </c>
      <c r="G109" s="206" t="s">
        <v>160</v>
      </c>
      <c r="H109" s="207">
        <v>2</v>
      </c>
      <c r="I109" s="208"/>
      <c r="J109" s="209">
        <f>ROUND(I109*H109,2)</f>
        <v>0</v>
      </c>
      <c r="K109" s="205" t="s">
        <v>122</v>
      </c>
      <c r="L109" s="43"/>
      <c r="M109" s="210" t="s">
        <v>19</v>
      </c>
      <c r="N109" s="211" t="s">
        <v>42</v>
      </c>
      <c r="O109" s="83"/>
      <c r="P109" s="212">
        <f>O109*H109</f>
        <v>0</v>
      </c>
      <c r="Q109" s="212">
        <v>2.5021499999999999</v>
      </c>
      <c r="R109" s="212">
        <f>Q109*H109</f>
        <v>5.0042999999999997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123</v>
      </c>
      <c r="AT109" s="214" t="s">
        <v>118</v>
      </c>
      <c r="AU109" s="214" t="s">
        <v>82</v>
      </c>
      <c r="AY109" s="16" t="s">
        <v>116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79</v>
      </c>
      <c r="BK109" s="215">
        <f>ROUND(I109*H109,2)</f>
        <v>0</v>
      </c>
      <c r="BL109" s="16" t="s">
        <v>123</v>
      </c>
      <c r="BM109" s="214" t="s">
        <v>161</v>
      </c>
    </row>
    <row r="110" s="2" customFormat="1">
      <c r="A110" s="37"/>
      <c r="B110" s="38"/>
      <c r="C110" s="39"/>
      <c r="D110" s="216" t="s">
        <v>125</v>
      </c>
      <c r="E110" s="39"/>
      <c r="F110" s="217" t="s">
        <v>162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125</v>
      </c>
      <c r="AU110" s="16" t="s">
        <v>82</v>
      </c>
    </row>
    <row r="111" s="2" customFormat="1">
      <c r="A111" s="37"/>
      <c r="B111" s="38"/>
      <c r="C111" s="39"/>
      <c r="D111" s="221" t="s">
        <v>127</v>
      </c>
      <c r="E111" s="39"/>
      <c r="F111" s="222" t="s">
        <v>163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127</v>
      </c>
      <c r="AU111" s="16" t="s">
        <v>82</v>
      </c>
    </row>
    <row r="112" s="13" customFormat="1">
      <c r="A112" s="13"/>
      <c r="B112" s="223"/>
      <c r="C112" s="224"/>
      <c r="D112" s="216" t="s">
        <v>129</v>
      </c>
      <c r="E112" s="225" t="s">
        <v>19</v>
      </c>
      <c r="F112" s="226" t="s">
        <v>164</v>
      </c>
      <c r="G112" s="224"/>
      <c r="H112" s="227">
        <v>2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129</v>
      </c>
      <c r="AU112" s="233" t="s">
        <v>82</v>
      </c>
      <c r="AV112" s="13" t="s">
        <v>82</v>
      </c>
      <c r="AW112" s="13" t="s">
        <v>33</v>
      </c>
      <c r="AX112" s="13" t="s">
        <v>79</v>
      </c>
      <c r="AY112" s="233" t="s">
        <v>116</v>
      </c>
    </row>
    <row r="113" s="2" customFormat="1" ht="14.4" customHeight="1">
      <c r="A113" s="37"/>
      <c r="B113" s="38"/>
      <c r="C113" s="203" t="s">
        <v>165</v>
      </c>
      <c r="D113" s="203" t="s">
        <v>118</v>
      </c>
      <c r="E113" s="204" t="s">
        <v>166</v>
      </c>
      <c r="F113" s="205" t="s">
        <v>167</v>
      </c>
      <c r="G113" s="206" t="s">
        <v>121</v>
      </c>
      <c r="H113" s="207">
        <v>5</v>
      </c>
      <c r="I113" s="208"/>
      <c r="J113" s="209">
        <f>ROUND(I113*H113,2)</f>
        <v>0</v>
      </c>
      <c r="K113" s="205" t="s">
        <v>122</v>
      </c>
      <c r="L113" s="43"/>
      <c r="M113" s="210" t="s">
        <v>19</v>
      </c>
      <c r="N113" s="211" t="s">
        <v>42</v>
      </c>
      <c r="O113" s="83"/>
      <c r="P113" s="212">
        <f>O113*H113</f>
        <v>0</v>
      </c>
      <c r="Q113" s="212">
        <v>0.041259999999999998</v>
      </c>
      <c r="R113" s="212">
        <f>Q113*H113</f>
        <v>0.20629999999999998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123</v>
      </c>
      <c r="AT113" s="214" t="s">
        <v>118</v>
      </c>
      <c r="AU113" s="214" t="s">
        <v>82</v>
      </c>
      <c r="AY113" s="16" t="s">
        <v>116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79</v>
      </c>
      <c r="BK113" s="215">
        <f>ROUND(I113*H113,2)</f>
        <v>0</v>
      </c>
      <c r="BL113" s="16" t="s">
        <v>123</v>
      </c>
      <c r="BM113" s="214" t="s">
        <v>168</v>
      </c>
    </row>
    <row r="114" s="2" customFormat="1">
      <c r="A114" s="37"/>
      <c r="B114" s="38"/>
      <c r="C114" s="39"/>
      <c r="D114" s="216" t="s">
        <v>125</v>
      </c>
      <c r="E114" s="39"/>
      <c r="F114" s="217" t="s">
        <v>169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125</v>
      </c>
      <c r="AU114" s="16" t="s">
        <v>82</v>
      </c>
    </row>
    <row r="115" s="2" customFormat="1">
      <c r="A115" s="37"/>
      <c r="B115" s="38"/>
      <c r="C115" s="39"/>
      <c r="D115" s="221" t="s">
        <v>127</v>
      </c>
      <c r="E115" s="39"/>
      <c r="F115" s="222" t="s">
        <v>170</v>
      </c>
      <c r="G115" s="39"/>
      <c r="H115" s="39"/>
      <c r="I115" s="218"/>
      <c r="J115" s="39"/>
      <c r="K115" s="39"/>
      <c r="L115" s="43"/>
      <c r="M115" s="219"/>
      <c r="N115" s="22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127</v>
      </c>
      <c r="AU115" s="16" t="s">
        <v>82</v>
      </c>
    </row>
    <row r="116" s="13" customFormat="1">
      <c r="A116" s="13"/>
      <c r="B116" s="223"/>
      <c r="C116" s="224"/>
      <c r="D116" s="216" t="s">
        <v>129</v>
      </c>
      <c r="E116" s="225" t="s">
        <v>19</v>
      </c>
      <c r="F116" s="226" t="s">
        <v>171</v>
      </c>
      <c r="G116" s="224"/>
      <c r="H116" s="227">
        <v>5</v>
      </c>
      <c r="I116" s="228"/>
      <c r="J116" s="224"/>
      <c r="K116" s="224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129</v>
      </c>
      <c r="AU116" s="233" t="s">
        <v>82</v>
      </c>
      <c r="AV116" s="13" t="s">
        <v>82</v>
      </c>
      <c r="AW116" s="13" t="s">
        <v>33</v>
      </c>
      <c r="AX116" s="13" t="s">
        <v>79</v>
      </c>
      <c r="AY116" s="233" t="s">
        <v>116</v>
      </c>
    </row>
    <row r="117" s="2" customFormat="1" ht="14.4" customHeight="1">
      <c r="A117" s="37"/>
      <c r="B117" s="38"/>
      <c r="C117" s="203" t="s">
        <v>135</v>
      </c>
      <c r="D117" s="203" t="s">
        <v>118</v>
      </c>
      <c r="E117" s="204" t="s">
        <v>172</v>
      </c>
      <c r="F117" s="205" t="s">
        <v>173</v>
      </c>
      <c r="G117" s="206" t="s">
        <v>121</v>
      </c>
      <c r="H117" s="207">
        <v>5</v>
      </c>
      <c r="I117" s="208"/>
      <c r="J117" s="209">
        <f>ROUND(I117*H117,2)</f>
        <v>0</v>
      </c>
      <c r="K117" s="205" t="s">
        <v>122</v>
      </c>
      <c r="L117" s="43"/>
      <c r="M117" s="210" t="s">
        <v>19</v>
      </c>
      <c r="N117" s="211" t="s">
        <v>42</v>
      </c>
      <c r="O117" s="83"/>
      <c r="P117" s="212">
        <f>O117*H117</f>
        <v>0</v>
      </c>
      <c r="Q117" s="212">
        <v>2.0000000000000002E-05</v>
      </c>
      <c r="R117" s="212">
        <f>Q117*H117</f>
        <v>0.00010000000000000001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123</v>
      </c>
      <c r="AT117" s="214" t="s">
        <v>118</v>
      </c>
      <c r="AU117" s="214" t="s">
        <v>82</v>
      </c>
      <c r="AY117" s="16" t="s">
        <v>116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79</v>
      </c>
      <c r="BK117" s="215">
        <f>ROUND(I117*H117,2)</f>
        <v>0</v>
      </c>
      <c r="BL117" s="16" t="s">
        <v>123</v>
      </c>
      <c r="BM117" s="214" t="s">
        <v>174</v>
      </c>
    </row>
    <row r="118" s="2" customFormat="1">
      <c r="A118" s="37"/>
      <c r="B118" s="38"/>
      <c r="C118" s="39"/>
      <c r="D118" s="216" t="s">
        <v>125</v>
      </c>
      <c r="E118" s="39"/>
      <c r="F118" s="217" t="s">
        <v>175</v>
      </c>
      <c r="G118" s="39"/>
      <c r="H118" s="39"/>
      <c r="I118" s="218"/>
      <c r="J118" s="39"/>
      <c r="K118" s="39"/>
      <c r="L118" s="43"/>
      <c r="M118" s="219"/>
      <c r="N118" s="22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125</v>
      </c>
      <c r="AU118" s="16" t="s">
        <v>82</v>
      </c>
    </row>
    <row r="119" s="2" customFormat="1">
      <c r="A119" s="37"/>
      <c r="B119" s="38"/>
      <c r="C119" s="39"/>
      <c r="D119" s="221" t="s">
        <v>127</v>
      </c>
      <c r="E119" s="39"/>
      <c r="F119" s="222" t="s">
        <v>176</v>
      </c>
      <c r="G119" s="39"/>
      <c r="H119" s="39"/>
      <c r="I119" s="218"/>
      <c r="J119" s="39"/>
      <c r="K119" s="39"/>
      <c r="L119" s="43"/>
      <c r="M119" s="219"/>
      <c r="N119" s="22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127</v>
      </c>
      <c r="AU119" s="16" t="s">
        <v>82</v>
      </c>
    </row>
    <row r="120" s="2" customFormat="1" ht="14.4" customHeight="1">
      <c r="A120" s="37"/>
      <c r="B120" s="38"/>
      <c r="C120" s="203" t="s">
        <v>177</v>
      </c>
      <c r="D120" s="203" t="s">
        <v>118</v>
      </c>
      <c r="E120" s="204" t="s">
        <v>178</v>
      </c>
      <c r="F120" s="205" t="s">
        <v>179</v>
      </c>
      <c r="G120" s="206" t="s">
        <v>154</v>
      </c>
      <c r="H120" s="207">
        <v>0.10000000000000001</v>
      </c>
      <c r="I120" s="208"/>
      <c r="J120" s="209">
        <f>ROUND(I120*H120,2)</f>
        <v>0</v>
      </c>
      <c r="K120" s="205" t="s">
        <v>122</v>
      </c>
      <c r="L120" s="43"/>
      <c r="M120" s="210" t="s">
        <v>19</v>
      </c>
      <c r="N120" s="211" t="s">
        <v>42</v>
      </c>
      <c r="O120" s="83"/>
      <c r="P120" s="212">
        <f>O120*H120</f>
        <v>0</v>
      </c>
      <c r="Q120" s="212">
        <v>1.11277</v>
      </c>
      <c r="R120" s="212">
        <f>Q120*H120</f>
        <v>0.11127700000000002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123</v>
      </c>
      <c r="AT120" s="214" t="s">
        <v>118</v>
      </c>
      <c r="AU120" s="214" t="s">
        <v>82</v>
      </c>
      <c r="AY120" s="16" t="s">
        <v>116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79</v>
      </c>
      <c r="BK120" s="215">
        <f>ROUND(I120*H120,2)</f>
        <v>0</v>
      </c>
      <c r="BL120" s="16" t="s">
        <v>123</v>
      </c>
      <c r="BM120" s="214" t="s">
        <v>180</v>
      </c>
    </row>
    <row r="121" s="2" customFormat="1">
      <c r="A121" s="37"/>
      <c r="B121" s="38"/>
      <c r="C121" s="39"/>
      <c r="D121" s="216" t="s">
        <v>125</v>
      </c>
      <c r="E121" s="39"/>
      <c r="F121" s="217" t="s">
        <v>181</v>
      </c>
      <c r="G121" s="39"/>
      <c r="H121" s="39"/>
      <c r="I121" s="218"/>
      <c r="J121" s="39"/>
      <c r="K121" s="39"/>
      <c r="L121" s="43"/>
      <c r="M121" s="219"/>
      <c r="N121" s="22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125</v>
      </c>
      <c r="AU121" s="16" t="s">
        <v>82</v>
      </c>
    </row>
    <row r="122" s="2" customFormat="1">
      <c r="A122" s="37"/>
      <c r="B122" s="38"/>
      <c r="C122" s="39"/>
      <c r="D122" s="221" t="s">
        <v>127</v>
      </c>
      <c r="E122" s="39"/>
      <c r="F122" s="222" t="s">
        <v>182</v>
      </c>
      <c r="G122" s="39"/>
      <c r="H122" s="39"/>
      <c r="I122" s="218"/>
      <c r="J122" s="39"/>
      <c r="K122" s="39"/>
      <c r="L122" s="43"/>
      <c r="M122" s="219"/>
      <c r="N122" s="220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127</v>
      </c>
      <c r="AU122" s="16" t="s">
        <v>82</v>
      </c>
    </row>
    <row r="123" s="13" customFormat="1">
      <c r="A123" s="13"/>
      <c r="B123" s="223"/>
      <c r="C123" s="224"/>
      <c r="D123" s="216" t="s">
        <v>129</v>
      </c>
      <c r="E123" s="225" t="s">
        <v>19</v>
      </c>
      <c r="F123" s="226" t="s">
        <v>183</v>
      </c>
      <c r="G123" s="224"/>
      <c r="H123" s="227">
        <v>0.10000000000000001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129</v>
      </c>
      <c r="AU123" s="233" t="s">
        <v>82</v>
      </c>
      <c r="AV123" s="13" t="s">
        <v>82</v>
      </c>
      <c r="AW123" s="13" t="s">
        <v>33</v>
      </c>
      <c r="AX123" s="13" t="s">
        <v>79</v>
      </c>
      <c r="AY123" s="233" t="s">
        <v>116</v>
      </c>
    </row>
    <row r="124" s="12" customFormat="1" ht="22.8" customHeight="1">
      <c r="A124" s="12"/>
      <c r="B124" s="187"/>
      <c r="C124" s="188"/>
      <c r="D124" s="189" t="s">
        <v>70</v>
      </c>
      <c r="E124" s="201" t="s">
        <v>177</v>
      </c>
      <c r="F124" s="201" t="s">
        <v>184</v>
      </c>
      <c r="G124" s="188"/>
      <c r="H124" s="188"/>
      <c r="I124" s="191"/>
      <c r="J124" s="202">
        <f>BK124</f>
        <v>0</v>
      </c>
      <c r="K124" s="188"/>
      <c r="L124" s="193"/>
      <c r="M124" s="194"/>
      <c r="N124" s="195"/>
      <c r="O124" s="195"/>
      <c r="P124" s="196">
        <f>SUM(P125:P140)</f>
        <v>0</v>
      </c>
      <c r="Q124" s="195"/>
      <c r="R124" s="196">
        <f>SUM(R125:R140)</f>
        <v>3.6292679999999997</v>
      </c>
      <c r="S124" s="195"/>
      <c r="T124" s="197">
        <f>SUM(T125:T140)</f>
        <v>74.970788999999996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8" t="s">
        <v>79</v>
      </c>
      <c r="AT124" s="199" t="s">
        <v>70</v>
      </c>
      <c r="AU124" s="199" t="s">
        <v>79</v>
      </c>
      <c r="AY124" s="198" t="s">
        <v>116</v>
      </c>
      <c r="BK124" s="200">
        <f>SUM(BK125:BK140)</f>
        <v>0</v>
      </c>
    </row>
    <row r="125" s="2" customFormat="1" ht="14.4" customHeight="1">
      <c r="A125" s="37"/>
      <c r="B125" s="38"/>
      <c r="C125" s="203" t="s">
        <v>185</v>
      </c>
      <c r="D125" s="203" t="s">
        <v>118</v>
      </c>
      <c r="E125" s="204" t="s">
        <v>186</v>
      </c>
      <c r="F125" s="205" t="s">
        <v>187</v>
      </c>
      <c r="G125" s="206" t="s">
        <v>147</v>
      </c>
      <c r="H125" s="207">
        <v>1</v>
      </c>
      <c r="I125" s="208"/>
      <c r="J125" s="209">
        <f>ROUND(I125*H125,2)</f>
        <v>0</v>
      </c>
      <c r="K125" s="205" t="s">
        <v>19</v>
      </c>
      <c r="L125" s="43"/>
      <c r="M125" s="210" t="s">
        <v>19</v>
      </c>
      <c r="N125" s="211" t="s">
        <v>42</v>
      </c>
      <c r="O125" s="8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123</v>
      </c>
      <c r="AT125" s="214" t="s">
        <v>118</v>
      </c>
      <c r="AU125" s="214" t="s">
        <v>82</v>
      </c>
      <c r="AY125" s="16" t="s">
        <v>116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79</v>
      </c>
      <c r="BK125" s="215">
        <f>ROUND(I125*H125,2)</f>
        <v>0</v>
      </c>
      <c r="BL125" s="16" t="s">
        <v>123</v>
      </c>
      <c r="BM125" s="214" t="s">
        <v>188</v>
      </c>
    </row>
    <row r="126" s="2" customFormat="1">
      <c r="A126" s="37"/>
      <c r="B126" s="38"/>
      <c r="C126" s="39"/>
      <c r="D126" s="216" t="s">
        <v>125</v>
      </c>
      <c r="E126" s="39"/>
      <c r="F126" s="217" t="s">
        <v>187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125</v>
      </c>
      <c r="AU126" s="16" t="s">
        <v>82</v>
      </c>
    </row>
    <row r="127" s="2" customFormat="1">
      <c r="A127" s="37"/>
      <c r="B127" s="38"/>
      <c r="C127" s="39"/>
      <c r="D127" s="216" t="s">
        <v>189</v>
      </c>
      <c r="E127" s="39"/>
      <c r="F127" s="244" t="s">
        <v>190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189</v>
      </c>
      <c r="AU127" s="16" t="s">
        <v>82</v>
      </c>
    </row>
    <row r="128" s="2" customFormat="1" ht="14.4" customHeight="1">
      <c r="A128" s="37"/>
      <c r="B128" s="38"/>
      <c r="C128" s="203" t="s">
        <v>191</v>
      </c>
      <c r="D128" s="203" t="s">
        <v>118</v>
      </c>
      <c r="E128" s="204" t="s">
        <v>192</v>
      </c>
      <c r="F128" s="205" t="s">
        <v>193</v>
      </c>
      <c r="G128" s="206" t="s">
        <v>160</v>
      </c>
      <c r="H128" s="207">
        <v>19.289999999999999</v>
      </c>
      <c r="I128" s="208"/>
      <c r="J128" s="209">
        <f>ROUND(I128*H128,2)</f>
        <v>0</v>
      </c>
      <c r="K128" s="205" t="s">
        <v>122</v>
      </c>
      <c r="L128" s="43"/>
      <c r="M128" s="210" t="s">
        <v>19</v>
      </c>
      <c r="N128" s="211" t="s">
        <v>42</v>
      </c>
      <c r="O128" s="83"/>
      <c r="P128" s="212">
        <f>O128*H128</f>
        <v>0</v>
      </c>
      <c r="Q128" s="212">
        <v>0.12</v>
      </c>
      <c r="R128" s="212">
        <f>Q128*H128</f>
        <v>2.3148</v>
      </c>
      <c r="S128" s="212">
        <v>2.4900000000000002</v>
      </c>
      <c r="T128" s="213">
        <f>S128*H128</f>
        <v>48.0321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4" t="s">
        <v>123</v>
      </c>
      <c r="AT128" s="214" t="s">
        <v>118</v>
      </c>
      <c r="AU128" s="214" t="s">
        <v>82</v>
      </c>
      <c r="AY128" s="16" t="s">
        <v>116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6" t="s">
        <v>79</v>
      </c>
      <c r="BK128" s="215">
        <f>ROUND(I128*H128,2)</f>
        <v>0</v>
      </c>
      <c r="BL128" s="16" t="s">
        <v>123</v>
      </c>
      <c r="BM128" s="214" t="s">
        <v>194</v>
      </c>
    </row>
    <row r="129" s="2" customFormat="1">
      <c r="A129" s="37"/>
      <c r="B129" s="38"/>
      <c r="C129" s="39"/>
      <c r="D129" s="216" t="s">
        <v>125</v>
      </c>
      <c r="E129" s="39"/>
      <c r="F129" s="217" t="s">
        <v>195</v>
      </c>
      <c r="G129" s="39"/>
      <c r="H129" s="39"/>
      <c r="I129" s="218"/>
      <c r="J129" s="39"/>
      <c r="K129" s="39"/>
      <c r="L129" s="43"/>
      <c r="M129" s="219"/>
      <c r="N129" s="22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125</v>
      </c>
      <c r="AU129" s="16" t="s">
        <v>82</v>
      </c>
    </row>
    <row r="130" s="2" customFormat="1">
      <c r="A130" s="37"/>
      <c r="B130" s="38"/>
      <c r="C130" s="39"/>
      <c r="D130" s="221" t="s">
        <v>127</v>
      </c>
      <c r="E130" s="39"/>
      <c r="F130" s="222" t="s">
        <v>196</v>
      </c>
      <c r="G130" s="39"/>
      <c r="H130" s="39"/>
      <c r="I130" s="218"/>
      <c r="J130" s="39"/>
      <c r="K130" s="39"/>
      <c r="L130" s="43"/>
      <c r="M130" s="219"/>
      <c r="N130" s="220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127</v>
      </c>
      <c r="AU130" s="16" t="s">
        <v>82</v>
      </c>
    </row>
    <row r="131" s="13" customFormat="1">
      <c r="A131" s="13"/>
      <c r="B131" s="223"/>
      <c r="C131" s="224"/>
      <c r="D131" s="216" t="s">
        <v>129</v>
      </c>
      <c r="E131" s="225" t="s">
        <v>19</v>
      </c>
      <c r="F131" s="226" t="s">
        <v>197</v>
      </c>
      <c r="G131" s="224"/>
      <c r="H131" s="227">
        <v>11.130000000000001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129</v>
      </c>
      <c r="AU131" s="233" t="s">
        <v>82</v>
      </c>
      <c r="AV131" s="13" t="s">
        <v>82</v>
      </c>
      <c r="AW131" s="13" t="s">
        <v>33</v>
      </c>
      <c r="AX131" s="13" t="s">
        <v>71</v>
      </c>
      <c r="AY131" s="233" t="s">
        <v>116</v>
      </c>
    </row>
    <row r="132" s="13" customFormat="1">
      <c r="A132" s="13"/>
      <c r="B132" s="223"/>
      <c r="C132" s="224"/>
      <c r="D132" s="216" t="s">
        <v>129</v>
      </c>
      <c r="E132" s="225" t="s">
        <v>19</v>
      </c>
      <c r="F132" s="226" t="s">
        <v>198</v>
      </c>
      <c r="G132" s="224"/>
      <c r="H132" s="227">
        <v>8.1600000000000001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129</v>
      </c>
      <c r="AU132" s="233" t="s">
        <v>82</v>
      </c>
      <c r="AV132" s="13" t="s">
        <v>82</v>
      </c>
      <c r="AW132" s="13" t="s">
        <v>33</v>
      </c>
      <c r="AX132" s="13" t="s">
        <v>71</v>
      </c>
      <c r="AY132" s="233" t="s">
        <v>116</v>
      </c>
    </row>
    <row r="133" s="2" customFormat="1" ht="14.4" customHeight="1">
      <c r="A133" s="37"/>
      <c r="B133" s="38"/>
      <c r="C133" s="203" t="s">
        <v>199</v>
      </c>
      <c r="D133" s="203" t="s">
        <v>118</v>
      </c>
      <c r="E133" s="204" t="s">
        <v>200</v>
      </c>
      <c r="F133" s="205" t="s">
        <v>201</v>
      </c>
      <c r="G133" s="206" t="s">
        <v>160</v>
      </c>
      <c r="H133" s="207">
        <v>10.800000000000001</v>
      </c>
      <c r="I133" s="208"/>
      <c r="J133" s="209">
        <f>ROUND(I133*H133,2)</f>
        <v>0</v>
      </c>
      <c r="K133" s="205" t="s">
        <v>122</v>
      </c>
      <c r="L133" s="43"/>
      <c r="M133" s="210" t="s">
        <v>19</v>
      </c>
      <c r="N133" s="211" t="s">
        <v>42</v>
      </c>
      <c r="O133" s="83"/>
      <c r="P133" s="212">
        <f>O133*H133</f>
        <v>0</v>
      </c>
      <c r="Q133" s="212">
        <v>0.12171</v>
      </c>
      <c r="R133" s="212">
        <f>Q133*H133</f>
        <v>1.314468</v>
      </c>
      <c r="S133" s="212">
        <v>2.3999999999999999</v>
      </c>
      <c r="T133" s="213">
        <f>S133*H133</f>
        <v>25.920000000000002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123</v>
      </c>
      <c r="AT133" s="214" t="s">
        <v>118</v>
      </c>
      <c r="AU133" s="214" t="s">
        <v>82</v>
      </c>
      <c r="AY133" s="16" t="s">
        <v>116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79</v>
      </c>
      <c r="BK133" s="215">
        <f>ROUND(I133*H133,2)</f>
        <v>0</v>
      </c>
      <c r="BL133" s="16" t="s">
        <v>123</v>
      </c>
      <c r="BM133" s="214" t="s">
        <v>202</v>
      </c>
    </row>
    <row r="134" s="2" customFormat="1">
      <c r="A134" s="37"/>
      <c r="B134" s="38"/>
      <c r="C134" s="39"/>
      <c r="D134" s="216" t="s">
        <v>125</v>
      </c>
      <c r="E134" s="39"/>
      <c r="F134" s="217" t="s">
        <v>203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125</v>
      </c>
      <c r="AU134" s="16" t="s">
        <v>82</v>
      </c>
    </row>
    <row r="135" s="2" customFormat="1">
      <c r="A135" s="37"/>
      <c r="B135" s="38"/>
      <c r="C135" s="39"/>
      <c r="D135" s="221" t="s">
        <v>127</v>
      </c>
      <c r="E135" s="39"/>
      <c r="F135" s="222" t="s">
        <v>204</v>
      </c>
      <c r="G135" s="39"/>
      <c r="H135" s="39"/>
      <c r="I135" s="218"/>
      <c r="J135" s="39"/>
      <c r="K135" s="39"/>
      <c r="L135" s="43"/>
      <c r="M135" s="219"/>
      <c r="N135" s="22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127</v>
      </c>
      <c r="AU135" s="16" t="s">
        <v>82</v>
      </c>
    </row>
    <row r="136" s="13" customFormat="1">
      <c r="A136" s="13"/>
      <c r="B136" s="223"/>
      <c r="C136" s="224"/>
      <c r="D136" s="216" t="s">
        <v>129</v>
      </c>
      <c r="E136" s="225" t="s">
        <v>19</v>
      </c>
      <c r="F136" s="226" t="s">
        <v>205</v>
      </c>
      <c r="G136" s="224"/>
      <c r="H136" s="227">
        <v>10.800000000000001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129</v>
      </c>
      <c r="AU136" s="233" t="s">
        <v>82</v>
      </c>
      <c r="AV136" s="13" t="s">
        <v>82</v>
      </c>
      <c r="AW136" s="13" t="s">
        <v>33</v>
      </c>
      <c r="AX136" s="13" t="s">
        <v>79</v>
      </c>
      <c r="AY136" s="233" t="s">
        <v>116</v>
      </c>
    </row>
    <row r="137" s="2" customFormat="1" ht="19.8" customHeight="1">
      <c r="A137" s="37"/>
      <c r="B137" s="38"/>
      <c r="C137" s="203" t="s">
        <v>206</v>
      </c>
      <c r="D137" s="203" t="s">
        <v>118</v>
      </c>
      <c r="E137" s="204" t="s">
        <v>207</v>
      </c>
      <c r="F137" s="205" t="s">
        <v>208</v>
      </c>
      <c r="G137" s="206" t="s">
        <v>154</v>
      </c>
      <c r="H137" s="207">
        <v>0.81299999999999994</v>
      </c>
      <c r="I137" s="208"/>
      <c r="J137" s="209">
        <f>ROUND(I137*H137,2)</f>
        <v>0</v>
      </c>
      <c r="K137" s="205" t="s">
        <v>122</v>
      </c>
      <c r="L137" s="43"/>
      <c r="M137" s="210" t="s">
        <v>19</v>
      </c>
      <c r="N137" s="211" t="s">
        <v>42</v>
      </c>
      <c r="O137" s="83"/>
      <c r="P137" s="212">
        <f>O137*H137</f>
        <v>0</v>
      </c>
      <c r="Q137" s="212">
        <v>0</v>
      </c>
      <c r="R137" s="212">
        <f>Q137*H137</f>
        <v>0</v>
      </c>
      <c r="S137" s="212">
        <v>1.2529999999999999</v>
      </c>
      <c r="T137" s="213">
        <f>S137*H137</f>
        <v>1.0186889999999997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123</v>
      </c>
      <c r="AT137" s="214" t="s">
        <v>118</v>
      </c>
      <c r="AU137" s="214" t="s">
        <v>82</v>
      </c>
      <c r="AY137" s="16" t="s">
        <v>116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79</v>
      </c>
      <c r="BK137" s="215">
        <f>ROUND(I137*H137,2)</f>
        <v>0</v>
      </c>
      <c r="BL137" s="16" t="s">
        <v>123</v>
      </c>
      <c r="BM137" s="214" t="s">
        <v>209</v>
      </c>
    </row>
    <row r="138" s="2" customFormat="1">
      <c r="A138" s="37"/>
      <c r="B138" s="38"/>
      <c r="C138" s="39"/>
      <c r="D138" s="216" t="s">
        <v>125</v>
      </c>
      <c r="E138" s="39"/>
      <c r="F138" s="217" t="s">
        <v>210</v>
      </c>
      <c r="G138" s="39"/>
      <c r="H138" s="39"/>
      <c r="I138" s="218"/>
      <c r="J138" s="39"/>
      <c r="K138" s="39"/>
      <c r="L138" s="43"/>
      <c r="M138" s="219"/>
      <c r="N138" s="22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125</v>
      </c>
      <c r="AU138" s="16" t="s">
        <v>82</v>
      </c>
    </row>
    <row r="139" s="2" customFormat="1">
      <c r="A139" s="37"/>
      <c r="B139" s="38"/>
      <c r="C139" s="39"/>
      <c r="D139" s="221" t="s">
        <v>127</v>
      </c>
      <c r="E139" s="39"/>
      <c r="F139" s="222" t="s">
        <v>211</v>
      </c>
      <c r="G139" s="39"/>
      <c r="H139" s="39"/>
      <c r="I139" s="218"/>
      <c r="J139" s="39"/>
      <c r="K139" s="39"/>
      <c r="L139" s="43"/>
      <c r="M139" s="219"/>
      <c r="N139" s="22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127</v>
      </c>
      <c r="AU139" s="16" t="s">
        <v>82</v>
      </c>
    </row>
    <row r="140" s="13" customFormat="1">
      <c r="A140" s="13"/>
      <c r="B140" s="223"/>
      <c r="C140" s="224"/>
      <c r="D140" s="216" t="s">
        <v>129</v>
      </c>
      <c r="E140" s="225" t="s">
        <v>19</v>
      </c>
      <c r="F140" s="226" t="s">
        <v>212</v>
      </c>
      <c r="G140" s="224"/>
      <c r="H140" s="227">
        <v>0.81299999999999994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129</v>
      </c>
      <c r="AU140" s="233" t="s">
        <v>82</v>
      </c>
      <c r="AV140" s="13" t="s">
        <v>82</v>
      </c>
      <c r="AW140" s="13" t="s">
        <v>33</v>
      </c>
      <c r="AX140" s="13" t="s">
        <v>79</v>
      </c>
      <c r="AY140" s="233" t="s">
        <v>116</v>
      </c>
    </row>
    <row r="141" s="12" customFormat="1" ht="22.8" customHeight="1">
      <c r="A141" s="12"/>
      <c r="B141" s="187"/>
      <c r="C141" s="188"/>
      <c r="D141" s="189" t="s">
        <v>70</v>
      </c>
      <c r="E141" s="201" t="s">
        <v>213</v>
      </c>
      <c r="F141" s="201" t="s">
        <v>214</v>
      </c>
      <c r="G141" s="188"/>
      <c r="H141" s="188"/>
      <c r="I141" s="191"/>
      <c r="J141" s="202">
        <f>BK141</f>
        <v>0</v>
      </c>
      <c r="K141" s="188"/>
      <c r="L141" s="193"/>
      <c r="M141" s="194"/>
      <c r="N141" s="195"/>
      <c r="O141" s="195"/>
      <c r="P141" s="196">
        <f>SUM(P142:P155)</f>
        <v>0</v>
      </c>
      <c r="Q141" s="195"/>
      <c r="R141" s="196">
        <f>SUM(R142:R155)</f>
        <v>0</v>
      </c>
      <c r="S141" s="195"/>
      <c r="T141" s="197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8" t="s">
        <v>79</v>
      </c>
      <c r="AT141" s="199" t="s">
        <v>70</v>
      </c>
      <c r="AU141" s="199" t="s">
        <v>79</v>
      </c>
      <c r="AY141" s="198" t="s">
        <v>116</v>
      </c>
      <c r="BK141" s="200">
        <f>SUM(BK142:BK155)</f>
        <v>0</v>
      </c>
    </row>
    <row r="142" s="2" customFormat="1" ht="14.4" customHeight="1">
      <c r="A142" s="37"/>
      <c r="B142" s="38"/>
      <c r="C142" s="203" t="s">
        <v>215</v>
      </c>
      <c r="D142" s="203" t="s">
        <v>118</v>
      </c>
      <c r="E142" s="204" t="s">
        <v>216</v>
      </c>
      <c r="F142" s="205" t="s">
        <v>217</v>
      </c>
      <c r="G142" s="206" t="s">
        <v>154</v>
      </c>
      <c r="H142" s="207">
        <v>73.951999999999998</v>
      </c>
      <c r="I142" s="208"/>
      <c r="J142" s="209">
        <f>ROUND(I142*H142,2)</f>
        <v>0</v>
      </c>
      <c r="K142" s="205" t="s">
        <v>122</v>
      </c>
      <c r="L142" s="43"/>
      <c r="M142" s="210" t="s">
        <v>19</v>
      </c>
      <c r="N142" s="211" t="s">
        <v>42</v>
      </c>
      <c r="O142" s="83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4" t="s">
        <v>123</v>
      </c>
      <c r="AT142" s="214" t="s">
        <v>118</v>
      </c>
      <c r="AU142" s="214" t="s">
        <v>82</v>
      </c>
      <c r="AY142" s="16" t="s">
        <v>116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79</v>
      </c>
      <c r="BK142" s="215">
        <f>ROUND(I142*H142,2)</f>
        <v>0</v>
      </c>
      <c r="BL142" s="16" t="s">
        <v>123</v>
      </c>
      <c r="BM142" s="214" t="s">
        <v>218</v>
      </c>
    </row>
    <row r="143" s="2" customFormat="1">
      <c r="A143" s="37"/>
      <c r="B143" s="38"/>
      <c r="C143" s="39"/>
      <c r="D143" s="216" t="s">
        <v>125</v>
      </c>
      <c r="E143" s="39"/>
      <c r="F143" s="217" t="s">
        <v>219</v>
      </c>
      <c r="G143" s="39"/>
      <c r="H143" s="39"/>
      <c r="I143" s="218"/>
      <c r="J143" s="39"/>
      <c r="K143" s="39"/>
      <c r="L143" s="43"/>
      <c r="M143" s="219"/>
      <c r="N143" s="22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125</v>
      </c>
      <c r="AU143" s="16" t="s">
        <v>82</v>
      </c>
    </row>
    <row r="144" s="2" customFormat="1">
      <c r="A144" s="37"/>
      <c r="B144" s="38"/>
      <c r="C144" s="39"/>
      <c r="D144" s="221" t="s">
        <v>127</v>
      </c>
      <c r="E144" s="39"/>
      <c r="F144" s="222" t="s">
        <v>220</v>
      </c>
      <c r="G144" s="39"/>
      <c r="H144" s="39"/>
      <c r="I144" s="218"/>
      <c r="J144" s="39"/>
      <c r="K144" s="39"/>
      <c r="L144" s="43"/>
      <c r="M144" s="219"/>
      <c r="N144" s="220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127</v>
      </c>
      <c r="AU144" s="16" t="s">
        <v>82</v>
      </c>
    </row>
    <row r="145" s="13" customFormat="1">
      <c r="A145" s="13"/>
      <c r="B145" s="223"/>
      <c r="C145" s="224"/>
      <c r="D145" s="216" t="s">
        <v>129</v>
      </c>
      <c r="E145" s="225" t="s">
        <v>19</v>
      </c>
      <c r="F145" s="226" t="s">
        <v>221</v>
      </c>
      <c r="G145" s="224"/>
      <c r="H145" s="227">
        <v>48.031999999999996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129</v>
      </c>
      <c r="AU145" s="233" t="s">
        <v>82</v>
      </c>
      <c r="AV145" s="13" t="s">
        <v>82</v>
      </c>
      <c r="AW145" s="13" t="s">
        <v>33</v>
      </c>
      <c r="AX145" s="13" t="s">
        <v>71</v>
      </c>
      <c r="AY145" s="233" t="s">
        <v>116</v>
      </c>
    </row>
    <row r="146" s="13" customFormat="1">
      <c r="A146" s="13"/>
      <c r="B146" s="223"/>
      <c r="C146" s="224"/>
      <c r="D146" s="216" t="s">
        <v>129</v>
      </c>
      <c r="E146" s="225" t="s">
        <v>19</v>
      </c>
      <c r="F146" s="226" t="s">
        <v>222</v>
      </c>
      <c r="G146" s="224"/>
      <c r="H146" s="227">
        <v>25.920000000000002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129</v>
      </c>
      <c r="AU146" s="233" t="s">
        <v>82</v>
      </c>
      <c r="AV146" s="13" t="s">
        <v>82</v>
      </c>
      <c r="AW146" s="13" t="s">
        <v>33</v>
      </c>
      <c r="AX146" s="13" t="s">
        <v>71</v>
      </c>
      <c r="AY146" s="233" t="s">
        <v>116</v>
      </c>
    </row>
    <row r="147" s="2" customFormat="1" ht="14.4" customHeight="1">
      <c r="A147" s="37"/>
      <c r="B147" s="38"/>
      <c r="C147" s="203" t="s">
        <v>8</v>
      </c>
      <c r="D147" s="203" t="s">
        <v>118</v>
      </c>
      <c r="E147" s="204" t="s">
        <v>223</v>
      </c>
      <c r="F147" s="205" t="s">
        <v>224</v>
      </c>
      <c r="G147" s="206" t="s">
        <v>154</v>
      </c>
      <c r="H147" s="207">
        <v>665.56799999999998</v>
      </c>
      <c r="I147" s="208"/>
      <c r="J147" s="209">
        <f>ROUND(I147*H147,2)</f>
        <v>0</v>
      </c>
      <c r="K147" s="205" t="s">
        <v>122</v>
      </c>
      <c r="L147" s="43"/>
      <c r="M147" s="210" t="s">
        <v>19</v>
      </c>
      <c r="N147" s="211" t="s">
        <v>42</v>
      </c>
      <c r="O147" s="83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4" t="s">
        <v>123</v>
      </c>
      <c r="AT147" s="214" t="s">
        <v>118</v>
      </c>
      <c r="AU147" s="214" t="s">
        <v>82</v>
      </c>
      <c r="AY147" s="16" t="s">
        <v>116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79</v>
      </c>
      <c r="BK147" s="215">
        <f>ROUND(I147*H147,2)</f>
        <v>0</v>
      </c>
      <c r="BL147" s="16" t="s">
        <v>123</v>
      </c>
      <c r="BM147" s="214" t="s">
        <v>225</v>
      </c>
    </row>
    <row r="148" s="2" customFormat="1">
      <c r="A148" s="37"/>
      <c r="B148" s="38"/>
      <c r="C148" s="39"/>
      <c r="D148" s="216" t="s">
        <v>125</v>
      </c>
      <c r="E148" s="39"/>
      <c r="F148" s="217" t="s">
        <v>226</v>
      </c>
      <c r="G148" s="39"/>
      <c r="H148" s="39"/>
      <c r="I148" s="218"/>
      <c r="J148" s="39"/>
      <c r="K148" s="39"/>
      <c r="L148" s="43"/>
      <c r="M148" s="219"/>
      <c r="N148" s="220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125</v>
      </c>
      <c r="AU148" s="16" t="s">
        <v>82</v>
      </c>
    </row>
    <row r="149" s="2" customFormat="1">
      <c r="A149" s="37"/>
      <c r="B149" s="38"/>
      <c r="C149" s="39"/>
      <c r="D149" s="221" t="s">
        <v>127</v>
      </c>
      <c r="E149" s="39"/>
      <c r="F149" s="222" t="s">
        <v>227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127</v>
      </c>
      <c r="AU149" s="16" t="s">
        <v>82</v>
      </c>
    </row>
    <row r="150" s="13" customFormat="1">
      <c r="A150" s="13"/>
      <c r="B150" s="223"/>
      <c r="C150" s="224"/>
      <c r="D150" s="216" t="s">
        <v>129</v>
      </c>
      <c r="E150" s="225" t="s">
        <v>19</v>
      </c>
      <c r="F150" s="226" t="s">
        <v>228</v>
      </c>
      <c r="G150" s="224"/>
      <c r="H150" s="227">
        <v>665.56799999999998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129</v>
      </c>
      <c r="AU150" s="233" t="s">
        <v>82</v>
      </c>
      <c r="AV150" s="13" t="s">
        <v>82</v>
      </c>
      <c r="AW150" s="13" t="s">
        <v>33</v>
      </c>
      <c r="AX150" s="13" t="s">
        <v>79</v>
      </c>
      <c r="AY150" s="233" t="s">
        <v>116</v>
      </c>
    </row>
    <row r="151" s="2" customFormat="1" ht="14.4" customHeight="1">
      <c r="A151" s="37"/>
      <c r="B151" s="38"/>
      <c r="C151" s="203" t="s">
        <v>229</v>
      </c>
      <c r="D151" s="203" t="s">
        <v>118</v>
      </c>
      <c r="E151" s="204" t="s">
        <v>230</v>
      </c>
      <c r="F151" s="205" t="s">
        <v>231</v>
      </c>
      <c r="G151" s="206" t="s">
        <v>154</v>
      </c>
      <c r="H151" s="207">
        <v>73.951999999999998</v>
      </c>
      <c r="I151" s="208"/>
      <c r="J151" s="209">
        <f>ROUND(I151*H151,2)</f>
        <v>0</v>
      </c>
      <c r="K151" s="205" t="s">
        <v>122</v>
      </c>
      <c r="L151" s="43"/>
      <c r="M151" s="210" t="s">
        <v>19</v>
      </c>
      <c r="N151" s="211" t="s">
        <v>42</v>
      </c>
      <c r="O151" s="83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4" t="s">
        <v>123</v>
      </c>
      <c r="AT151" s="214" t="s">
        <v>118</v>
      </c>
      <c r="AU151" s="214" t="s">
        <v>82</v>
      </c>
      <c r="AY151" s="16" t="s">
        <v>116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79</v>
      </c>
      <c r="BK151" s="215">
        <f>ROUND(I151*H151,2)</f>
        <v>0</v>
      </c>
      <c r="BL151" s="16" t="s">
        <v>123</v>
      </c>
      <c r="BM151" s="214" t="s">
        <v>232</v>
      </c>
    </row>
    <row r="152" s="2" customFormat="1">
      <c r="A152" s="37"/>
      <c r="B152" s="38"/>
      <c r="C152" s="39"/>
      <c r="D152" s="216" t="s">
        <v>125</v>
      </c>
      <c r="E152" s="39"/>
      <c r="F152" s="217" t="s">
        <v>233</v>
      </c>
      <c r="G152" s="39"/>
      <c r="H152" s="39"/>
      <c r="I152" s="218"/>
      <c r="J152" s="39"/>
      <c r="K152" s="39"/>
      <c r="L152" s="43"/>
      <c r="M152" s="219"/>
      <c r="N152" s="220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125</v>
      </c>
      <c r="AU152" s="16" t="s">
        <v>82</v>
      </c>
    </row>
    <row r="153" s="2" customFormat="1">
      <c r="A153" s="37"/>
      <c r="B153" s="38"/>
      <c r="C153" s="39"/>
      <c r="D153" s="221" t="s">
        <v>127</v>
      </c>
      <c r="E153" s="39"/>
      <c r="F153" s="222" t="s">
        <v>234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127</v>
      </c>
      <c r="AU153" s="16" t="s">
        <v>82</v>
      </c>
    </row>
    <row r="154" s="13" customFormat="1">
      <c r="A154" s="13"/>
      <c r="B154" s="223"/>
      <c r="C154" s="224"/>
      <c r="D154" s="216" t="s">
        <v>129</v>
      </c>
      <c r="E154" s="225" t="s">
        <v>19</v>
      </c>
      <c r="F154" s="226" t="s">
        <v>221</v>
      </c>
      <c r="G154" s="224"/>
      <c r="H154" s="227">
        <v>48.031999999999996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129</v>
      </c>
      <c r="AU154" s="233" t="s">
        <v>82</v>
      </c>
      <c r="AV154" s="13" t="s">
        <v>82</v>
      </c>
      <c r="AW154" s="13" t="s">
        <v>33</v>
      </c>
      <c r="AX154" s="13" t="s">
        <v>71</v>
      </c>
      <c r="AY154" s="233" t="s">
        <v>116</v>
      </c>
    </row>
    <row r="155" s="13" customFormat="1">
      <c r="A155" s="13"/>
      <c r="B155" s="223"/>
      <c r="C155" s="224"/>
      <c r="D155" s="216" t="s">
        <v>129</v>
      </c>
      <c r="E155" s="225" t="s">
        <v>19</v>
      </c>
      <c r="F155" s="226" t="s">
        <v>222</v>
      </c>
      <c r="G155" s="224"/>
      <c r="H155" s="227">
        <v>25.920000000000002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129</v>
      </c>
      <c r="AU155" s="233" t="s">
        <v>82</v>
      </c>
      <c r="AV155" s="13" t="s">
        <v>82</v>
      </c>
      <c r="AW155" s="13" t="s">
        <v>33</v>
      </c>
      <c r="AX155" s="13" t="s">
        <v>71</v>
      </c>
      <c r="AY155" s="233" t="s">
        <v>116</v>
      </c>
    </row>
    <row r="156" s="12" customFormat="1" ht="22.8" customHeight="1">
      <c r="A156" s="12"/>
      <c r="B156" s="187"/>
      <c r="C156" s="188"/>
      <c r="D156" s="189" t="s">
        <v>70</v>
      </c>
      <c r="E156" s="201" t="s">
        <v>235</v>
      </c>
      <c r="F156" s="201" t="s">
        <v>236</v>
      </c>
      <c r="G156" s="188"/>
      <c r="H156" s="188"/>
      <c r="I156" s="191"/>
      <c r="J156" s="202">
        <f>BK156</f>
        <v>0</v>
      </c>
      <c r="K156" s="188"/>
      <c r="L156" s="193"/>
      <c r="M156" s="194"/>
      <c r="N156" s="195"/>
      <c r="O156" s="195"/>
      <c r="P156" s="196">
        <f>SUM(P157:P159)</f>
        <v>0</v>
      </c>
      <c r="Q156" s="195"/>
      <c r="R156" s="196">
        <f>SUM(R157:R159)</f>
        <v>0</v>
      </c>
      <c r="S156" s="195"/>
      <c r="T156" s="197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8" t="s">
        <v>79</v>
      </c>
      <c r="AT156" s="199" t="s">
        <v>70</v>
      </c>
      <c r="AU156" s="199" t="s">
        <v>79</v>
      </c>
      <c r="AY156" s="198" t="s">
        <v>116</v>
      </c>
      <c r="BK156" s="200">
        <f>SUM(BK157:BK159)</f>
        <v>0</v>
      </c>
    </row>
    <row r="157" s="2" customFormat="1" ht="14.4" customHeight="1">
      <c r="A157" s="37"/>
      <c r="B157" s="38"/>
      <c r="C157" s="203" t="s">
        <v>7</v>
      </c>
      <c r="D157" s="203" t="s">
        <v>118</v>
      </c>
      <c r="E157" s="204" t="s">
        <v>237</v>
      </c>
      <c r="F157" s="205" t="s">
        <v>238</v>
      </c>
      <c r="G157" s="206" t="s">
        <v>154</v>
      </c>
      <c r="H157" s="207">
        <v>9.0259999999999998</v>
      </c>
      <c r="I157" s="208"/>
      <c r="J157" s="209">
        <f>ROUND(I157*H157,2)</f>
        <v>0</v>
      </c>
      <c r="K157" s="205" t="s">
        <v>122</v>
      </c>
      <c r="L157" s="43"/>
      <c r="M157" s="210" t="s">
        <v>19</v>
      </c>
      <c r="N157" s="211" t="s">
        <v>42</v>
      </c>
      <c r="O157" s="83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4" t="s">
        <v>123</v>
      </c>
      <c r="AT157" s="214" t="s">
        <v>118</v>
      </c>
      <c r="AU157" s="214" t="s">
        <v>82</v>
      </c>
      <c r="AY157" s="16" t="s">
        <v>116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6" t="s">
        <v>79</v>
      </c>
      <c r="BK157" s="215">
        <f>ROUND(I157*H157,2)</f>
        <v>0</v>
      </c>
      <c r="BL157" s="16" t="s">
        <v>123</v>
      </c>
      <c r="BM157" s="214" t="s">
        <v>239</v>
      </c>
    </row>
    <row r="158" s="2" customFormat="1">
      <c r="A158" s="37"/>
      <c r="B158" s="38"/>
      <c r="C158" s="39"/>
      <c r="D158" s="216" t="s">
        <v>125</v>
      </c>
      <c r="E158" s="39"/>
      <c r="F158" s="217" t="s">
        <v>240</v>
      </c>
      <c r="G158" s="39"/>
      <c r="H158" s="39"/>
      <c r="I158" s="218"/>
      <c r="J158" s="39"/>
      <c r="K158" s="39"/>
      <c r="L158" s="43"/>
      <c r="M158" s="219"/>
      <c r="N158" s="220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125</v>
      </c>
      <c r="AU158" s="16" t="s">
        <v>82</v>
      </c>
    </row>
    <row r="159" s="2" customFormat="1">
      <c r="A159" s="37"/>
      <c r="B159" s="38"/>
      <c r="C159" s="39"/>
      <c r="D159" s="221" t="s">
        <v>127</v>
      </c>
      <c r="E159" s="39"/>
      <c r="F159" s="222" t="s">
        <v>241</v>
      </c>
      <c r="G159" s="39"/>
      <c r="H159" s="39"/>
      <c r="I159" s="218"/>
      <c r="J159" s="39"/>
      <c r="K159" s="39"/>
      <c r="L159" s="43"/>
      <c r="M159" s="219"/>
      <c r="N159" s="22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127</v>
      </c>
      <c r="AU159" s="16" t="s">
        <v>82</v>
      </c>
    </row>
    <row r="160" s="12" customFormat="1" ht="25.92" customHeight="1">
      <c r="A160" s="12"/>
      <c r="B160" s="187"/>
      <c r="C160" s="188"/>
      <c r="D160" s="189" t="s">
        <v>70</v>
      </c>
      <c r="E160" s="190" t="s">
        <v>242</v>
      </c>
      <c r="F160" s="190" t="s">
        <v>243</v>
      </c>
      <c r="G160" s="188"/>
      <c r="H160" s="188"/>
      <c r="I160" s="191"/>
      <c r="J160" s="192">
        <f>BK160</f>
        <v>0</v>
      </c>
      <c r="K160" s="188"/>
      <c r="L160" s="193"/>
      <c r="M160" s="194"/>
      <c r="N160" s="195"/>
      <c r="O160" s="195"/>
      <c r="P160" s="196">
        <f>P161</f>
        <v>0</v>
      </c>
      <c r="Q160" s="195"/>
      <c r="R160" s="196">
        <f>R161</f>
        <v>0</v>
      </c>
      <c r="S160" s="195"/>
      <c r="T160" s="197">
        <f>T161</f>
        <v>0.45872000000000002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8" t="s">
        <v>82</v>
      </c>
      <c r="AT160" s="199" t="s">
        <v>70</v>
      </c>
      <c r="AU160" s="199" t="s">
        <v>71</v>
      </c>
      <c r="AY160" s="198" t="s">
        <v>116</v>
      </c>
      <c r="BK160" s="200">
        <f>BK161</f>
        <v>0</v>
      </c>
    </row>
    <row r="161" s="12" customFormat="1" ht="22.8" customHeight="1">
      <c r="A161" s="12"/>
      <c r="B161" s="187"/>
      <c r="C161" s="188"/>
      <c r="D161" s="189" t="s">
        <v>70</v>
      </c>
      <c r="E161" s="201" t="s">
        <v>244</v>
      </c>
      <c r="F161" s="201" t="s">
        <v>245</v>
      </c>
      <c r="G161" s="188"/>
      <c r="H161" s="188"/>
      <c r="I161" s="191"/>
      <c r="J161" s="202">
        <f>BK161</f>
        <v>0</v>
      </c>
      <c r="K161" s="188"/>
      <c r="L161" s="193"/>
      <c r="M161" s="194"/>
      <c r="N161" s="195"/>
      <c r="O161" s="195"/>
      <c r="P161" s="196">
        <f>SUM(P162:P165)</f>
        <v>0</v>
      </c>
      <c r="Q161" s="195"/>
      <c r="R161" s="196">
        <f>SUM(R162:R165)</f>
        <v>0</v>
      </c>
      <c r="S161" s="195"/>
      <c r="T161" s="197">
        <f>SUM(T162:T165)</f>
        <v>0.45872000000000002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8" t="s">
        <v>82</v>
      </c>
      <c r="AT161" s="199" t="s">
        <v>70</v>
      </c>
      <c r="AU161" s="199" t="s">
        <v>79</v>
      </c>
      <c r="AY161" s="198" t="s">
        <v>116</v>
      </c>
      <c r="BK161" s="200">
        <f>SUM(BK162:BK165)</f>
        <v>0</v>
      </c>
    </row>
    <row r="162" s="2" customFormat="1" ht="14.4" customHeight="1">
      <c r="A162" s="37"/>
      <c r="B162" s="38"/>
      <c r="C162" s="203" t="s">
        <v>246</v>
      </c>
      <c r="D162" s="203" t="s">
        <v>118</v>
      </c>
      <c r="E162" s="204" t="s">
        <v>247</v>
      </c>
      <c r="F162" s="205" t="s">
        <v>248</v>
      </c>
      <c r="G162" s="206" t="s">
        <v>134</v>
      </c>
      <c r="H162" s="207">
        <v>458.72000000000003</v>
      </c>
      <c r="I162" s="208"/>
      <c r="J162" s="209">
        <f>ROUND(I162*H162,2)</f>
        <v>0</v>
      </c>
      <c r="K162" s="205" t="s">
        <v>122</v>
      </c>
      <c r="L162" s="43"/>
      <c r="M162" s="210" t="s">
        <v>19</v>
      </c>
      <c r="N162" s="211" t="s">
        <v>42</v>
      </c>
      <c r="O162" s="83"/>
      <c r="P162" s="212">
        <f>O162*H162</f>
        <v>0</v>
      </c>
      <c r="Q162" s="212">
        <v>0</v>
      </c>
      <c r="R162" s="212">
        <f>Q162*H162</f>
        <v>0</v>
      </c>
      <c r="S162" s="212">
        <v>0.001</v>
      </c>
      <c r="T162" s="213">
        <f>S162*H162</f>
        <v>0.45872000000000002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4" t="s">
        <v>229</v>
      </c>
      <c r="AT162" s="214" t="s">
        <v>118</v>
      </c>
      <c r="AU162" s="214" t="s">
        <v>82</v>
      </c>
      <c r="AY162" s="16" t="s">
        <v>116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79</v>
      </c>
      <c r="BK162" s="215">
        <f>ROUND(I162*H162,2)</f>
        <v>0</v>
      </c>
      <c r="BL162" s="16" t="s">
        <v>229</v>
      </c>
      <c r="BM162" s="214" t="s">
        <v>249</v>
      </c>
    </row>
    <row r="163" s="2" customFormat="1">
      <c r="A163" s="37"/>
      <c r="B163" s="38"/>
      <c r="C163" s="39"/>
      <c r="D163" s="216" t="s">
        <v>125</v>
      </c>
      <c r="E163" s="39"/>
      <c r="F163" s="217" t="s">
        <v>250</v>
      </c>
      <c r="G163" s="39"/>
      <c r="H163" s="39"/>
      <c r="I163" s="218"/>
      <c r="J163" s="39"/>
      <c r="K163" s="39"/>
      <c r="L163" s="43"/>
      <c r="M163" s="219"/>
      <c r="N163" s="22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125</v>
      </c>
      <c r="AU163" s="16" t="s">
        <v>82</v>
      </c>
    </row>
    <row r="164" s="2" customFormat="1">
      <c r="A164" s="37"/>
      <c r="B164" s="38"/>
      <c r="C164" s="39"/>
      <c r="D164" s="221" t="s">
        <v>127</v>
      </c>
      <c r="E164" s="39"/>
      <c r="F164" s="222" t="s">
        <v>251</v>
      </c>
      <c r="G164" s="39"/>
      <c r="H164" s="39"/>
      <c r="I164" s="218"/>
      <c r="J164" s="39"/>
      <c r="K164" s="39"/>
      <c r="L164" s="43"/>
      <c r="M164" s="219"/>
      <c r="N164" s="22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127</v>
      </c>
      <c r="AU164" s="16" t="s">
        <v>82</v>
      </c>
    </row>
    <row r="165" s="13" customFormat="1">
      <c r="A165" s="13"/>
      <c r="B165" s="223"/>
      <c r="C165" s="224"/>
      <c r="D165" s="216" t="s">
        <v>129</v>
      </c>
      <c r="E165" s="225" t="s">
        <v>19</v>
      </c>
      <c r="F165" s="226" t="s">
        <v>252</v>
      </c>
      <c r="G165" s="224"/>
      <c r="H165" s="227">
        <v>458.72000000000003</v>
      </c>
      <c r="I165" s="228"/>
      <c r="J165" s="224"/>
      <c r="K165" s="224"/>
      <c r="L165" s="229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129</v>
      </c>
      <c r="AU165" s="233" t="s">
        <v>82</v>
      </c>
      <c r="AV165" s="13" t="s">
        <v>82</v>
      </c>
      <c r="AW165" s="13" t="s">
        <v>33</v>
      </c>
      <c r="AX165" s="13" t="s">
        <v>79</v>
      </c>
      <c r="AY165" s="233" t="s">
        <v>116</v>
      </c>
    </row>
    <row r="166" s="2" customFormat="1" ht="6.96" customHeight="1">
      <c r="A166" s="37"/>
      <c r="B166" s="58"/>
      <c r="C166" s="59"/>
      <c r="D166" s="59"/>
      <c r="E166" s="59"/>
      <c r="F166" s="59"/>
      <c r="G166" s="59"/>
      <c r="H166" s="59"/>
      <c r="I166" s="59"/>
      <c r="J166" s="59"/>
      <c r="K166" s="59"/>
      <c r="L166" s="43"/>
      <c r="M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</sheetData>
  <sheetProtection sheet="1" autoFilter="0" formatColumns="0" formatRows="0" objects="1" scenarios="1" spinCount="100000" saltValue="FLk6xyqZLVVHSvh339z7XCRZmjIe/sBSv1kNfxQs4T3POaSlMKZs0B3F+I2RIDIW6JwigbDlRAa1rBq3C7lpoQ==" hashValue="tX+9mFtqhbpmaVsjDDpt8Xvdcz8mP0QznETNyL+QqiwhV7X7ljxlszb90Ca+VybM2ElrwzT6/bfr6LbqsyCTkw==" algorithmName="SHA-512" password="ED62"/>
  <autoFilter ref="C86:K16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181411123"/>
    <hyperlink ref="F99" r:id="rId2" display="https://podminky.urs.cz/item/CS_URS_2023_02/182251101"/>
    <hyperlink ref="F104" r:id="rId3" display="https://podminky.urs.cz/item/CS_URS_2023_02/317171125"/>
    <hyperlink ref="F111" r:id="rId4" display="https://podminky.urs.cz/item/CS_URS_2023_02/317321118"/>
    <hyperlink ref="F115" r:id="rId5" display="https://podminky.urs.cz/item/CS_URS_2023_02/317353121"/>
    <hyperlink ref="F119" r:id="rId6" display="https://podminky.urs.cz/item/CS_URS_2023_02/317353221"/>
    <hyperlink ref="F122" r:id="rId7" display="https://podminky.urs.cz/item/CS_URS_2023_02/317361411"/>
    <hyperlink ref="F130" r:id="rId8" display="https://podminky.urs.cz/item/CS_URS_2023_02/962021112"/>
    <hyperlink ref="F135" r:id="rId9" display="https://podminky.urs.cz/item/CS_URS_2023_02/963051111"/>
    <hyperlink ref="F139" r:id="rId10" display="https://podminky.urs.cz/item/CS_URS_2023_02/964076441"/>
    <hyperlink ref="F144" r:id="rId11" display="https://podminky.urs.cz/item/CS_URS_2023_02/997211511"/>
    <hyperlink ref="F149" r:id="rId12" display="https://podminky.urs.cz/item/CS_URS_2023_02/997211519"/>
    <hyperlink ref="F153" r:id="rId13" display="https://podminky.urs.cz/item/CS_URS_2023_02/997013631"/>
    <hyperlink ref="F159" r:id="rId14" display="https://podminky.urs.cz/item/CS_URS_2023_02/998212111"/>
    <hyperlink ref="F164" r:id="rId15" display="https://podminky.urs.cz/item/CS_URS_2023_02/76799670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Odstranění části Závlahy Metuje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253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19. 7. 2023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ROUND((SUM(BE82:BE99)),  2)</f>
        <v>0</v>
      </c>
      <c r="G33" s="37"/>
      <c r="H33" s="37"/>
      <c r="I33" s="147">
        <v>0.20999999999999999</v>
      </c>
      <c r="J33" s="146">
        <f>ROUND(((SUM(BE82:BE99))*I33),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ROUND((SUM(BF82:BF99)),  2)</f>
        <v>0</v>
      </c>
      <c r="G34" s="37"/>
      <c r="H34" s="37"/>
      <c r="I34" s="147">
        <v>0.14999999999999999</v>
      </c>
      <c r="J34" s="146">
        <f>ROUND(((SUM(BF82:BF99))*I34),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ROUND((SUM(BG82:BG99)),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ROUND((SUM(BH82:BH99)),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ROUND((SUM(BI82:BI99)),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Odstranění části Závlahy Metuje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VON - Vedlejší a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19. 7. 2023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26.4" customHeight="1">
      <c r="A54" s="37"/>
      <c r="B54" s="38"/>
      <c r="C54" s="31" t="s">
        <v>25</v>
      </c>
      <c r="D54" s="39"/>
      <c r="E54" s="39"/>
      <c r="F54" s="26" t="str">
        <f>E15</f>
        <v>ČR-SPÚ, OVHS Hradec Králové</v>
      </c>
      <c r="G54" s="39"/>
      <c r="H54" s="39"/>
      <c r="I54" s="31" t="s">
        <v>31</v>
      </c>
      <c r="J54" s="35" t="str">
        <f>E21</f>
        <v>Agroprojekce Litomyšl,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6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254</v>
      </c>
      <c r="E60" s="167"/>
      <c r="F60" s="167"/>
      <c r="G60" s="167"/>
      <c r="H60" s="167"/>
      <c r="I60" s="167"/>
      <c r="J60" s="168">
        <f>J83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255</v>
      </c>
      <c r="E61" s="173"/>
      <c r="F61" s="173"/>
      <c r="G61" s="173"/>
      <c r="H61" s="173"/>
      <c r="I61" s="173"/>
      <c r="J61" s="174">
        <f>J84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256</v>
      </c>
      <c r="E62" s="173"/>
      <c r="F62" s="173"/>
      <c r="G62" s="173"/>
      <c r="H62" s="173"/>
      <c r="I62" s="173"/>
      <c r="J62" s="174">
        <f>J91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101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4.4" customHeight="1">
      <c r="A72" s="37"/>
      <c r="B72" s="38"/>
      <c r="C72" s="39"/>
      <c r="D72" s="39"/>
      <c r="E72" s="159" t="str">
        <f>E7</f>
        <v>Odstranění části Závlahy Metuje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87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5.6" customHeight="1">
      <c r="A74" s="37"/>
      <c r="B74" s="38"/>
      <c r="C74" s="39"/>
      <c r="D74" s="39"/>
      <c r="E74" s="68" t="str">
        <f>E9</f>
        <v>VON - Vedlejší a ostatní náklady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 xml:space="preserve"> </v>
      </c>
      <c r="G76" s="39"/>
      <c r="H76" s="39"/>
      <c r="I76" s="31" t="s">
        <v>23</v>
      </c>
      <c r="J76" s="71" t="str">
        <f>IF(J12="","",J12)</f>
        <v>19. 7. 2023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6.4" customHeight="1">
      <c r="A78" s="37"/>
      <c r="B78" s="38"/>
      <c r="C78" s="31" t="s">
        <v>25</v>
      </c>
      <c r="D78" s="39"/>
      <c r="E78" s="39"/>
      <c r="F78" s="26" t="str">
        <f>E15</f>
        <v>ČR-SPÚ, OVHS Hradec Králové</v>
      </c>
      <c r="G78" s="39"/>
      <c r="H78" s="39"/>
      <c r="I78" s="31" t="s">
        <v>31</v>
      </c>
      <c r="J78" s="35" t="str">
        <f>E21</f>
        <v>Agroprojekce Litomyšl, s.r.o.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29</v>
      </c>
      <c r="D79" s="39"/>
      <c r="E79" s="39"/>
      <c r="F79" s="26" t="str">
        <f>IF(E18="","",E18)</f>
        <v>Vyplň údaj</v>
      </c>
      <c r="G79" s="39"/>
      <c r="H79" s="39"/>
      <c r="I79" s="31" t="s">
        <v>34</v>
      </c>
      <c r="J79" s="35" t="str">
        <f>E24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6"/>
      <c r="B81" s="177"/>
      <c r="C81" s="178" t="s">
        <v>102</v>
      </c>
      <c r="D81" s="179" t="s">
        <v>56</v>
      </c>
      <c r="E81" s="179" t="s">
        <v>52</v>
      </c>
      <c r="F81" s="179" t="s">
        <v>53</v>
      </c>
      <c r="G81" s="179" t="s">
        <v>103</v>
      </c>
      <c r="H81" s="179" t="s">
        <v>104</v>
      </c>
      <c r="I81" s="179" t="s">
        <v>105</v>
      </c>
      <c r="J81" s="179" t="s">
        <v>91</v>
      </c>
      <c r="K81" s="180" t="s">
        <v>106</v>
      </c>
      <c r="L81" s="181"/>
      <c r="M81" s="91" t="s">
        <v>19</v>
      </c>
      <c r="N81" s="92" t="s">
        <v>41</v>
      </c>
      <c r="O81" s="92" t="s">
        <v>107</v>
      </c>
      <c r="P81" s="92" t="s">
        <v>108</v>
      </c>
      <c r="Q81" s="92" t="s">
        <v>109</v>
      </c>
      <c r="R81" s="92" t="s">
        <v>110</v>
      </c>
      <c r="S81" s="92" t="s">
        <v>111</v>
      </c>
      <c r="T81" s="93" t="s">
        <v>112</v>
      </c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</row>
    <row r="82" s="2" customFormat="1" ht="22.8" customHeight="1">
      <c r="A82" s="37"/>
      <c r="B82" s="38"/>
      <c r="C82" s="98" t="s">
        <v>113</v>
      </c>
      <c r="D82" s="39"/>
      <c r="E82" s="39"/>
      <c r="F82" s="39"/>
      <c r="G82" s="39"/>
      <c r="H82" s="39"/>
      <c r="I82" s="39"/>
      <c r="J82" s="182">
        <f>BK82</f>
        <v>0</v>
      </c>
      <c r="K82" s="39"/>
      <c r="L82" s="43"/>
      <c r="M82" s="94"/>
      <c r="N82" s="183"/>
      <c r="O82" s="95"/>
      <c r="P82" s="184">
        <f>P83</f>
        <v>0</v>
      </c>
      <c r="Q82" s="95"/>
      <c r="R82" s="184">
        <f>R83</f>
        <v>0</v>
      </c>
      <c r="S82" s="95"/>
      <c r="T82" s="185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70</v>
      </c>
      <c r="AU82" s="16" t="s">
        <v>92</v>
      </c>
      <c r="BK82" s="186">
        <f>BK83</f>
        <v>0</v>
      </c>
    </row>
    <row r="83" s="12" customFormat="1" ht="25.92" customHeight="1">
      <c r="A83" s="12"/>
      <c r="B83" s="187"/>
      <c r="C83" s="188"/>
      <c r="D83" s="189" t="s">
        <v>70</v>
      </c>
      <c r="E83" s="190" t="s">
        <v>257</v>
      </c>
      <c r="F83" s="190" t="s">
        <v>258</v>
      </c>
      <c r="G83" s="188"/>
      <c r="H83" s="188"/>
      <c r="I83" s="191"/>
      <c r="J83" s="192">
        <f>BK83</f>
        <v>0</v>
      </c>
      <c r="K83" s="188"/>
      <c r="L83" s="193"/>
      <c r="M83" s="194"/>
      <c r="N83" s="195"/>
      <c r="O83" s="195"/>
      <c r="P83" s="196">
        <f>P84+P91</f>
        <v>0</v>
      </c>
      <c r="Q83" s="195"/>
      <c r="R83" s="196">
        <f>R84+R91</f>
        <v>0</v>
      </c>
      <c r="S83" s="195"/>
      <c r="T83" s="197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151</v>
      </c>
      <c r="AT83" s="199" t="s">
        <v>70</v>
      </c>
      <c r="AU83" s="199" t="s">
        <v>71</v>
      </c>
      <c r="AY83" s="198" t="s">
        <v>116</v>
      </c>
      <c r="BK83" s="200">
        <f>BK84+BK91</f>
        <v>0</v>
      </c>
    </row>
    <row r="84" s="12" customFormat="1" ht="22.8" customHeight="1">
      <c r="A84" s="12"/>
      <c r="B84" s="187"/>
      <c r="C84" s="188"/>
      <c r="D84" s="189" t="s">
        <v>70</v>
      </c>
      <c r="E84" s="201" t="s">
        <v>259</v>
      </c>
      <c r="F84" s="201" t="s">
        <v>260</v>
      </c>
      <c r="G84" s="188"/>
      <c r="H84" s="188"/>
      <c r="I84" s="191"/>
      <c r="J84" s="202">
        <f>BK84</f>
        <v>0</v>
      </c>
      <c r="K84" s="188"/>
      <c r="L84" s="193"/>
      <c r="M84" s="194"/>
      <c r="N84" s="195"/>
      <c r="O84" s="195"/>
      <c r="P84" s="196">
        <f>SUM(P85:P90)</f>
        <v>0</v>
      </c>
      <c r="Q84" s="195"/>
      <c r="R84" s="196">
        <f>SUM(R85:R90)</f>
        <v>0</v>
      </c>
      <c r="S84" s="195"/>
      <c r="T84" s="197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151</v>
      </c>
      <c r="AT84" s="199" t="s">
        <v>70</v>
      </c>
      <c r="AU84" s="199" t="s">
        <v>79</v>
      </c>
      <c r="AY84" s="198" t="s">
        <v>116</v>
      </c>
      <c r="BK84" s="200">
        <f>SUM(BK85:BK90)</f>
        <v>0</v>
      </c>
    </row>
    <row r="85" s="2" customFormat="1" ht="14.4" customHeight="1">
      <c r="A85" s="37"/>
      <c r="B85" s="38"/>
      <c r="C85" s="203" t="s">
        <v>79</v>
      </c>
      <c r="D85" s="203" t="s">
        <v>118</v>
      </c>
      <c r="E85" s="204" t="s">
        <v>261</v>
      </c>
      <c r="F85" s="205" t="s">
        <v>262</v>
      </c>
      <c r="G85" s="206" t="s">
        <v>263</v>
      </c>
      <c r="H85" s="207">
        <v>1</v>
      </c>
      <c r="I85" s="208"/>
      <c r="J85" s="209">
        <f>ROUND(I85*H85,2)</f>
        <v>0</v>
      </c>
      <c r="K85" s="205" t="s">
        <v>19</v>
      </c>
      <c r="L85" s="43"/>
      <c r="M85" s="210" t="s">
        <v>19</v>
      </c>
      <c r="N85" s="211" t="s">
        <v>42</v>
      </c>
      <c r="O85" s="83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4" t="s">
        <v>264</v>
      </c>
      <c r="AT85" s="214" t="s">
        <v>118</v>
      </c>
      <c r="AU85" s="214" t="s">
        <v>82</v>
      </c>
      <c r="AY85" s="16" t="s">
        <v>116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6" t="s">
        <v>79</v>
      </c>
      <c r="BK85" s="215">
        <f>ROUND(I85*H85,2)</f>
        <v>0</v>
      </c>
      <c r="BL85" s="16" t="s">
        <v>264</v>
      </c>
      <c r="BM85" s="214" t="s">
        <v>265</v>
      </c>
    </row>
    <row r="86" s="2" customFormat="1">
      <c r="A86" s="37"/>
      <c r="B86" s="38"/>
      <c r="C86" s="39"/>
      <c r="D86" s="216" t="s">
        <v>125</v>
      </c>
      <c r="E86" s="39"/>
      <c r="F86" s="217" t="s">
        <v>266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125</v>
      </c>
      <c r="AU86" s="16" t="s">
        <v>82</v>
      </c>
    </row>
    <row r="87" s="2" customFormat="1">
      <c r="A87" s="37"/>
      <c r="B87" s="38"/>
      <c r="C87" s="39"/>
      <c r="D87" s="216" t="s">
        <v>189</v>
      </c>
      <c r="E87" s="39"/>
      <c r="F87" s="244" t="s">
        <v>267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189</v>
      </c>
      <c r="AU87" s="16" t="s">
        <v>82</v>
      </c>
    </row>
    <row r="88" s="2" customFormat="1" ht="14.4" customHeight="1">
      <c r="A88" s="37"/>
      <c r="B88" s="38"/>
      <c r="C88" s="203" t="s">
        <v>82</v>
      </c>
      <c r="D88" s="203" t="s">
        <v>118</v>
      </c>
      <c r="E88" s="204" t="s">
        <v>268</v>
      </c>
      <c r="F88" s="205" t="s">
        <v>269</v>
      </c>
      <c r="G88" s="206" t="s">
        <v>263</v>
      </c>
      <c r="H88" s="207">
        <v>1</v>
      </c>
      <c r="I88" s="208"/>
      <c r="J88" s="209">
        <f>ROUND(I88*H88,2)</f>
        <v>0</v>
      </c>
      <c r="K88" s="205" t="s">
        <v>19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264</v>
      </c>
      <c r="AT88" s="214" t="s">
        <v>118</v>
      </c>
      <c r="AU88" s="214" t="s">
        <v>82</v>
      </c>
      <c r="AY88" s="16" t="s">
        <v>116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264</v>
      </c>
      <c r="BM88" s="214" t="s">
        <v>270</v>
      </c>
    </row>
    <row r="89" s="2" customFormat="1">
      <c r="A89" s="37"/>
      <c r="B89" s="38"/>
      <c r="C89" s="39"/>
      <c r="D89" s="216" t="s">
        <v>125</v>
      </c>
      <c r="E89" s="39"/>
      <c r="F89" s="217" t="s">
        <v>269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125</v>
      </c>
      <c r="AU89" s="16" t="s">
        <v>82</v>
      </c>
    </row>
    <row r="90" s="2" customFormat="1">
      <c r="A90" s="37"/>
      <c r="B90" s="38"/>
      <c r="C90" s="39"/>
      <c r="D90" s="216" t="s">
        <v>189</v>
      </c>
      <c r="E90" s="39"/>
      <c r="F90" s="244" t="s">
        <v>271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189</v>
      </c>
      <c r="AU90" s="16" t="s">
        <v>82</v>
      </c>
    </row>
    <row r="91" s="12" customFormat="1" ht="22.8" customHeight="1">
      <c r="A91" s="12"/>
      <c r="B91" s="187"/>
      <c r="C91" s="188"/>
      <c r="D91" s="189" t="s">
        <v>70</v>
      </c>
      <c r="E91" s="201" t="s">
        <v>272</v>
      </c>
      <c r="F91" s="201" t="s">
        <v>273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SUM(P92:P99)</f>
        <v>0</v>
      </c>
      <c r="Q91" s="195"/>
      <c r="R91" s="196">
        <f>SUM(R92:R99)</f>
        <v>0</v>
      </c>
      <c r="S91" s="195"/>
      <c r="T91" s="197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123</v>
      </c>
      <c r="AT91" s="199" t="s">
        <v>70</v>
      </c>
      <c r="AU91" s="199" t="s">
        <v>79</v>
      </c>
      <c r="AY91" s="198" t="s">
        <v>116</v>
      </c>
      <c r="BK91" s="200">
        <f>SUM(BK92:BK99)</f>
        <v>0</v>
      </c>
    </row>
    <row r="92" s="2" customFormat="1" ht="14.4" customHeight="1">
      <c r="A92" s="37"/>
      <c r="B92" s="38"/>
      <c r="C92" s="203" t="s">
        <v>138</v>
      </c>
      <c r="D92" s="203" t="s">
        <v>118</v>
      </c>
      <c r="E92" s="204" t="s">
        <v>274</v>
      </c>
      <c r="F92" s="205" t="s">
        <v>275</v>
      </c>
      <c r="G92" s="206" t="s">
        <v>263</v>
      </c>
      <c r="H92" s="207">
        <v>1</v>
      </c>
      <c r="I92" s="208"/>
      <c r="J92" s="209">
        <f>ROUND(I92*H92,2)</f>
        <v>0</v>
      </c>
      <c r="K92" s="205" t="s">
        <v>19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276</v>
      </c>
      <c r="AT92" s="214" t="s">
        <v>118</v>
      </c>
      <c r="AU92" s="214" t="s">
        <v>82</v>
      </c>
      <c r="AY92" s="16" t="s">
        <v>116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276</v>
      </c>
      <c r="BM92" s="214" t="s">
        <v>277</v>
      </c>
    </row>
    <row r="93" s="2" customFormat="1">
      <c r="A93" s="37"/>
      <c r="B93" s="38"/>
      <c r="C93" s="39"/>
      <c r="D93" s="216" t="s">
        <v>125</v>
      </c>
      <c r="E93" s="39"/>
      <c r="F93" s="217" t="s">
        <v>275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125</v>
      </c>
      <c r="AU93" s="16" t="s">
        <v>82</v>
      </c>
    </row>
    <row r="94" s="2" customFormat="1">
      <c r="A94" s="37"/>
      <c r="B94" s="38"/>
      <c r="C94" s="39"/>
      <c r="D94" s="216" t="s">
        <v>189</v>
      </c>
      <c r="E94" s="39"/>
      <c r="F94" s="244" t="s">
        <v>278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189</v>
      </c>
      <c r="AU94" s="16" t="s">
        <v>82</v>
      </c>
    </row>
    <row r="95" s="2" customFormat="1" ht="22.2" customHeight="1">
      <c r="A95" s="37"/>
      <c r="B95" s="38"/>
      <c r="C95" s="203" t="s">
        <v>123</v>
      </c>
      <c r="D95" s="203" t="s">
        <v>118</v>
      </c>
      <c r="E95" s="204" t="s">
        <v>279</v>
      </c>
      <c r="F95" s="205" t="s">
        <v>280</v>
      </c>
      <c r="G95" s="206" t="s">
        <v>263</v>
      </c>
      <c r="H95" s="207">
        <v>1</v>
      </c>
      <c r="I95" s="208"/>
      <c r="J95" s="209">
        <f>ROUND(I95*H95,2)</f>
        <v>0</v>
      </c>
      <c r="K95" s="205" t="s">
        <v>19</v>
      </c>
      <c r="L95" s="43"/>
      <c r="M95" s="210" t="s">
        <v>19</v>
      </c>
      <c r="N95" s="211" t="s">
        <v>42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276</v>
      </c>
      <c r="AT95" s="214" t="s">
        <v>118</v>
      </c>
      <c r="AU95" s="214" t="s">
        <v>82</v>
      </c>
      <c r="AY95" s="16" t="s">
        <v>116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79</v>
      </c>
      <c r="BK95" s="215">
        <f>ROUND(I95*H95,2)</f>
        <v>0</v>
      </c>
      <c r="BL95" s="16" t="s">
        <v>276</v>
      </c>
      <c r="BM95" s="214" t="s">
        <v>281</v>
      </c>
    </row>
    <row r="96" s="2" customFormat="1">
      <c r="A96" s="37"/>
      <c r="B96" s="38"/>
      <c r="C96" s="39"/>
      <c r="D96" s="216" t="s">
        <v>125</v>
      </c>
      <c r="E96" s="39"/>
      <c r="F96" s="217" t="s">
        <v>280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125</v>
      </c>
      <c r="AU96" s="16" t="s">
        <v>82</v>
      </c>
    </row>
    <row r="97" s="2" customFormat="1" ht="14.4" customHeight="1">
      <c r="A97" s="37"/>
      <c r="B97" s="38"/>
      <c r="C97" s="203" t="s">
        <v>151</v>
      </c>
      <c r="D97" s="203" t="s">
        <v>118</v>
      </c>
      <c r="E97" s="204" t="s">
        <v>282</v>
      </c>
      <c r="F97" s="205" t="s">
        <v>283</v>
      </c>
      <c r="G97" s="206" t="s">
        <v>263</v>
      </c>
      <c r="H97" s="207">
        <v>1</v>
      </c>
      <c r="I97" s="208"/>
      <c r="J97" s="209">
        <f>ROUND(I97*H97,2)</f>
        <v>0</v>
      </c>
      <c r="K97" s="205" t="s">
        <v>19</v>
      </c>
      <c r="L97" s="43"/>
      <c r="M97" s="210" t="s">
        <v>19</v>
      </c>
      <c r="N97" s="211" t="s">
        <v>42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264</v>
      </c>
      <c r="AT97" s="214" t="s">
        <v>118</v>
      </c>
      <c r="AU97" s="214" t="s">
        <v>82</v>
      </c>
      <c r="AY97" s="16" t="s">
        <v>116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79</v>
      </c>
      <c r="BK97" s="215">
        <f>ROUND(I97*H97,2)</f>
        <v>0</v>
      </c>
      <c r="BL97" s="16" t="s">
        <v>264</v>
      </c>
      <c r="BM97" s="214" t="s">
        <v>284</v>
      </c>
    </row>
    <row r="98" s="2" customFormat="1">
      <c r="A98" s="37"/>
      <c r="B98" s="38"/>
      <c r="C98" s="39"/>
      <c r="D98" s="216" t="s">
        <v>125</v>
      </c>
      <c r="E98" s="39"/>
      <c r="F98" s="217" t="s">
        <v>283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125</v>
      </c>
      <c r="AU98" s="16" t="s">
        <v>82</v>
      </c>
    </row>
    <row r="99" s="2" customFormat="1">
      <c r="A99" s="37"/>
      <c r="B99" s="38"/>
      <c r="C99" s="39"/>
      <c r="D99" s="216" t="s">
        <v>189</v>
      </c>
      <c r="E99" s="39"/>
      <c r="F99" s="244" t="s">
        <v>285</v>
      </c>
      <c r="G99" s="39"/>
      <c r="H99" s="39"/>
      <c r="I99" s="218"/>
      <c r="J99" s="39"/>
      <c r="K99" s="39"/>
      <c r="L99" s="43"/>
      <c r="M99" s="248"/>
      <c r="N99" s="249"/>
      <c r="O99" s="250"/>
      <c r="P99" s="250"/>
      <c r="Q99" s="250"/>
      <c r="R99" s="250"/>
      <c r="S99" s="250"/>
      <c r="T99" s="251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189</v>
      </c>
      <c r="AU99" s="16" t="s">
        <v>82</v>
      </c>
    </row>
    <row r="100" s="2" customFormat="1" ht="6.96" customHeight="1">
      <c r="A100" s="37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43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sheetProtection sheet="1" autoFilter="0" formatColumns="0" formatRows="0" objects="1" scenarios="1" spinCount="100000" saltValue="tZydidmvTIyQGNw0Okm6vzAr4Irsfot2pEo/1+S6fqNCWcIdMkHrj5eWJNdUfpdDe7VB9QnQ9JfP6hu2BfL2ag==" hashValue="Y4Dlu6GEZGi0gbEPwyaYOUOqUIwfmTA9ECOpOsKUy0fd+cH9TBgBv7b1U5RhjvKAz0olor56G5Dut5ChB3PsmQ==" algorithmName="SHA-512" password="ED62"/>
  <autoFilter ref="C81:K9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2" customWidth="1"/>
    <col min="2" max="2" width="1.710938" style="252" customWidth="1"/>
    <col min="3" max="4" width="5.003906" style="252" customWidth="1"/>
    <col min="5" max="5" width="11.71094" style="252" customWidth="1"/>
    <col min="6" max="6" width="9.140625" style="252" customWidth="1"/>
    <col min="7" max="7" width="5.003906" style="252" customWidth="1"/>
    <col min="8" max="8" width="77.85156" style="252" customWidth="1"/>
    <col min="9" max="10" width="20.00391" style="252" customWidth="1"/>
    <col min="11" max="11" width="1.710938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4" customFormat="1" ht="45" customHeight="1">
      <c r="B3" s="256"/>
      <c r="C3" s="257" t="s">
        <v>286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287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288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289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290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291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292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293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294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295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296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78</v>
      </c>
      <c r="F18" s="263" t="s">
        <v>297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298</v>
      </c>
      <c r="F19" s="263" t="s">
        <v>299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300</v>
      </c>
      <c r="F20" s="263" t="s">
        <v>301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83</v>
      </c>
      <c r="F21" s="263" t="s">
        <v>84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302</v>
      </c>
      <c r="F22" s="263" t="s">
        <v>303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304</v>
      </c>
      <c r="F23" s="263" t="s">
        <v>305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306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307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308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309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310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311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312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313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314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102</v>
      </c>
      <c r="F36" s="263"/>
      <c r="G36" s="263" t="s">
        <v>315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316</v>
      </c>
      <c r="F37" s="263"/>
      <c r="G37" s="263" t="s">
        <v>317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52</v>
      </c>
      <c r="F38" s="263"/>
      <c r="G38" s="263" t="s">
        <v>318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53</v>
      </c>
      <c r="F39" s="263"/>
      <c r="G39" s="263" t="s">
        <v>319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103</v>
      </c>
      <c r="F40" s="263"/>
      <c r="G40" s="263" t="s">
        <v>320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104</v>
      </c>
      <c r="F41" s="263"/>
      <c r="G41" s="263" t="s">
        <v>321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322</v>
      </c>
      <c r="F42" s="263"/>
      <c r="G42" s="263" t="s">
        <v>323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324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325</v>
      </c>
      <c r="F44" s="263"/>
      <c r="G44" s="263" t="s">
        <v>326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106</v>
      </c>
      <c r="F45" s="263"/>
      <c r="G45" s="263" t="s">
        <v>327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328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329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330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331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332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333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334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335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336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337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338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339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340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341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342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343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344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345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346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347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348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349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350</v>
      </c>
      <c r="D76" s="281"/>
      <c r="E76" s="281"/>
      <c r="F76" s="281" t="s">
        <v>351</v>
      </c>
      <c r="G76" s="282"/>
      <c r="H76" s="281" t="s">
        <v>53</v>
      </c>
      <c r="I76" s="281" t="s">
        <v>56</v>
      </c>
      <c r="J76" s="281" t="s">
        <v>352</v>
      </c>
      <c r="K76" s="280"/>
    </row>
    <row r="77" s="1" customFormat="1" ht="17.25" customHeight="1">
      <c r="B77" s="278"/>
      <c r="C77" s="283" t="s">
        <v>353</v>
      </c>
      <c r="D77" s="283"/>
      <c r="E77" s="283"/>
      <c r="F77" s="284" t="s">
        <v>354</v>
      </c>
      <c r="G77" s="285"/>
      <c r="H77" s="283"/>
      <c r="I77" s="283"/>
      <c r="J77" s="283" t="s">
        <v>355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52</v>
      </c>
      <c r="D79" s="288"/>
      <c r="E79" s="288"/>
      <c r="F79" s="289" t="s">
        <v>356</v>
      </c>
      <c r="G79" s="290"/>
      <c r="H79" s="266" t="s">
        <v>357</v>
      </c>
      <c r="I79" s="266" t="s">
        <v>358</v>
      </c>
      <c r="J79" s="266">
        <v>20</v>
      </c>
      <c r="K79" s="280"/>
    </row>
    <row r="80" s="1" customFormat="1" ht="15" customHeight="1">
      <c r="B80" s="278"/>
      <c r="C80" s="266" t="s">
        <v>359</v>
      </c>
      <c r="D80" s="266"/>
      <c r="E80" s="266"/>
      <c r="F80" s="289" t="s">
        <v>356</v>
      </c>
      <c r="G80" s="290"/>
      <c r="H80" s="266" t="s">
        <v>360</v>
      </c>
      <c r="I80" s="266" t="s">
        <v>358</v>
      </c>
      <c r="J80" s="266">
        <v>120</v>
      </c>
      <c r="K80" s="280"/>
    </row>
    <row r="81" s="1" customFormat="1" ht="15" customHeight="1">
      <c r="B81" s="291"/>
      <c r="C81" s="266" t="s">
        <v>361</v>
      </c>
      <c r="D81" s="266"/>
      <c r="E81" s="266"/>
      <c r="F81" s="289" t="s">
        <v>362</v>
      </c>
      <c r="G81" s="290"/>
      <c r="H81" s="266" t="s">
        <v>363</v>
      </c>
      <c r="I81" s="266" t="s">
        <v>358</v>
      </c>
      <c r="J81" s="266">
        <v>50</v>
      </c>
      <c r="K81" s="280"/>
    </row>
    <row r="82" s="1" customFormat="1" ht="15" customHeight="1">
      <c r="B82" s="291"/>
      <c r="C82" s="266" t="s">
        <v>364</v>
      </c>
      <c r="D82" s="266"/>
      <c r="E82" s="266"/>
      <c r="F82" s="289" t="s">
        <v>356</v>
      </c>
      <c r="G82" s="290"/>
      <c r="H82" s="266" t="s">
        <v>365</v>
      </c>
      <c r="I82" s="266" t="s">
        <v>366</v>
      </c>
      <c r="J82" s="266"/>
      <c r="K82" s="280"/>
    </row>
    <row r="83" s="1" customFormat="1" ht="15" customHeight="1">
      <c r="B83" s="291"/>
      <c r="C83" s="292" t="s">
        <v>367</v>
      </c>
      <c r="D83" s="292"/>
      <c r="E83" s="292"/>
      <c r="F83" s="293" t="s">
        <v>362</v>
      </c>
      <c r="G83" s="292"/>
      <c r="H83" s="292" t="s">
        <v>368</v>
      </c>
      <c r="I83" s="292" t="s">
        <v>358</v>
      </c>
      <c r="J83" s="292">
        <v>15</v>
      </c>
      <c r="K83" s="280"/>
    </row>
    <row r="84" s="1" customFormat="1" ht="15" customHeight="1">
      <c r="B84" s="291"/>
      <c r="C84" s="292" t="s">
        <v>369</v>
      </c>
      <c r="D84" s="292"/>
      <c r="E84" s="292"/>
      <c r="F84" s="293" t="s">
        <v>362</v>
      </c>
      <c r="G84" s="292"/>
      <c r="H84" s="292" t="s">
        <v>370</v>
      </c>
      <c r="I84" s="292" t="s">
        <v>358</v>
      </c>
      <c r="J84" s="292">
        <v>15</v>
      </c>
      <c r="K84" s="280"/>
    </row>
    <row r="85" s="1" customFormat="1" ht="15" customHeight="1">
      <c r="B85" s="291"/>
      <c r="C85" s="292" t="s">
        <v>371</v>
      </c>
      <c r="D85" s="292"/>
      <c r="E85" s="292"/>
      <c r="F85" s="293" t="s">
        <v>362</v>
      </c>
      <c r="G85" s="292"/>
      <c r="H85" s="292" t="s">
        <v>372</v>
      </c>
      <c r="I85" s="292" t="s">
        <v>358</v>
      </c>
      <c r="J85" s="292">
        <v>20</v>
      </c>
      <c r="K85" s="280"/>
    </row>
    <row r="86" s="1" customFormat="1" ht="15" customHeight="1">
      <c r="B86" s="291"/>
      <c r="C86" s="292" t="s">
        <v>373</v>
      </c>
      <c r="D86" s="292"/>
      <c r="E86" s="292"/>
      <c r="F86" s="293" t="s">
        <v>362</v>
      </c>
      <c r="G86" s="292"/>
      <c r="H86" s="292" t="s">
        <v>374</v>
      </c>
      <c r="I86" s="292" t="s">
        <v>358</v>
      </c>
      <c r="J86" s="292">
        <v>20</v>
      </c>
      <c r="K86" s="280"/>
    </row>
    <row r="87" s="1" customFormat="1" ht="15" customHeight="1">
      <c r="B87" s="291"/>
      <c r="C87" s="266" t="s">
        <v>375</v>
      </c>
      <c r="D87" s="266"/>
      <c r="E87" s="266"/>
      <c r="F87" s="289" t="s">
        <v>362</v>
      </c>
      <c r="G87" s="290"/>
      <c r="H87" s="266" t="s">
        <v>376</v>
      </c>
      <c r="I87" s="266" t="s">
        <v>358</v>
      </c>
      <c r="J87" s="266">
        <v>50</v>
      </c>
      <c r="K87" s="280"/>
    </row>
    <row r="88" s="1" customFormat="1" ht="15" customHeight="1">
      <c r="B88" s="291"/>
      <c r="C88" s="266" t="s">
        <v>377</v>
      </c>
      <c r="D88" s="266"/>
      <c r="E88" s="266"/>
      <c r="F88" s="289" t="s">
        <v>362</v>
      </c>
      <c r="G88" s="290"/>
      <c r="H88" s="266" t="s">
        <v>378</v>
      </c>
      <c r="I88" s="266" t="s">
        <v>358</v>
      </c>
      <c r="J88" s="266">
        <v>20</v>
      </c>
      <c r="K88" s="280"/>
    </row>
    <row r="89" s="1" customFormat="1" ht="15" customHeight="1">
      <c r="B89" s="291"/>
      <c r="C89" s="266" t="s">
        <v>379</v>
      </c>
      <c r="D89" s="266"/>
      <c r="E89" s="266"/>
      <c r="F89" s="289" t="s">
        <v>362</v>
      </c>
      <c r="G89" s="290"/>
      <c r="H89" s="266" t="s">
        <v>380</v>
      </c>
      <c r="I89" s="266" t="s">
        <v>358</v>
      </c>
      <c r="J89" s="266">
        <v>20</v>
      </c>
      <c r="K89" s="280"/>
    </row>
    <row r="90" s="1" customFormat="1" ht="15" customHeight="1">
      <c r="B90" s="291"/>
      <c r="C90" s="266" t="s">
        <v>381</v>
      </c>
      <c r="D90" s="266"/>
      <c r="E90" s="266"/>
      <c r="F90" s="289" t="s">
        <v>362</v>
      </c>
      <c r="G90" s="290"/>
      <c r="H90" s="266" t="s">
        <v>382</v>
      </c>
      <c r="I90" s="266" t="s">
        <v>358</v>
      </c>
      <c r="J90" s="266">
        <v>50</v>
      </c>
      <c r="K90" s="280"/>
    </row>
    <row r="91" s="1" customFormat="1" ht="15" customHeight="1">
      <c r="B91" s="291"/>
      <c r="C91" s="266" t="s">
        <v>383</v>
      </c>
      <c r="D91" s="266"/>
      <c r="E91" s="266"/>
      <c r="F91" s="289" t="s">
        <v>362</v>
      </c>
      <c r="G91" s="290"/>
      <c r="H91" s="266" t="s">
        <v>383</v>
      </c>
      <c r="I91" s="266" t="s">
        <v>358</v>
      </c>
      <c r="J91" s="266">
        <v>50</v>
      </c>
      <c r="K91" s="280"/>
    </row>
    <row r="92" s="1" customFormat="1" ht="15" customHeight="1">
      <c r="B92" s="291"/>
      <c r="C92" s="266" t="s">
        <v>384</v>
      </c>
      <c r="D92" s="266"/>
      <c r="E92" s="266"/>
      <c r="F92" s="289" t="s">
        <v>362</v>
      </c>
      <c r="G92" s="290"/>
      <c r="H92" s="266" t="s">
        <v>385</v>
      </c>
      <c r="I92" s="266" t="s">
        <v>358</v>
      </c>
      <c r="J92" s="266">
        <v>255</v>
      </c>
      <c r="K92" s="280"/>
    </row>
    <row r="93" s="1" customFormat="1" ht="15" customHeight="1">
      <c r="B93" s="291"/>
      <c r="C93" s="266" t="s">
        <v>386</v>
      </c>
      <c r="D93" s="266"/>
      <c r="E93" s="266"/>
      <c r="F93" s="289" t="s">
        <v>356</v>
      </c>
      <c r="G93" s="290"/>
      <c r="H93" s="266" t="s">
        <v>387</v>
      </c>
      <c r="I93" s="266" t="s">
        <v>388</v>
      </c>
      <c r="J93" s="266"/>
      <c r="K93" s="280"/>
    </row>
    <row r="94" s="1" customFormat="1" ht="15" customHeight="1">
      <c r="B94" s="291"/>
      <c r="C94" s="266" t="s">
        <v>389</v>
      </c>
      <c r="D94" s="266"/>
      <c r="E94" s="266"/>
      <c r="F94" s="289" t="s">
        <v>356</v>
      </c>
      <c r="G94" s="290"/>
      <c r="H94" s="266" t="s">
        <v>390</v>
      </c>
      <c r="I94" s="266" t="s">
        <v>391</v>
      </c>
      <c r="J94" s="266"/>
      <c r="K94" s="280"/>
    </row>
    <row r="95" s="1" customFormat="1" ht="15" customHeight="1">
      <c r="B95" s="291"/>
      <c r="C95" s="266" t="s">
        <v>392</v>
      </c>
      <c r="D95" s="266"/>
      <c r="E95" s="266"/>
      <c r="F95" s="289" t="s">
        <v>356</v>
      </c>
      <c r="G95" s="290"/>
      <c r="H95" s="266" t="s">
        <v>392</v>
      </c>
      <c r="I95" s="266" t="s">
        <v>391</v>
      </c>
      <c r="J95" s="266"/>
      <c r="K95" s="280"/>
    </row>
    <row r="96" s="1" customFormat="1" ht="15" customHeight="1">
      <c r="B96" s="291"/>
      <c r="C96" s="266" t="s">
        <v>37</v>
      </c>
      <c r="D96" s="266"/>
      <c r="E96" s="266"/>
      <c r="F96" s="289" t="s">
        <v>356</v>
      </c>
      <c r="G96" s="290"/>
      <c r="H96" s="266" t="s">
        <v>393</v>
      </c>
      <c r="I96" s="266" t="s">
        <v>391</v>
      </c>
      <c r="J96" s="266"/>
      <c r="K96" s="280"/>
    </row>
    <row r="97" s="1" customFormat="1" ht="15" customHeight="1">
      <c r="B97" s="291"/>
      <c r="C97" s="266" t="s">
        <v>47</v>
      </c>
      <c r="D97" s="266"/>
      <c r="E97" s="266"/>
      <c r="F97" s="289" t="s">
        <v>356</v>
      </c>
      <c r="G97" s="290"/>
      <c r="H97" s="266" t="s">
        <v>394</v>
      </c>
      <c r="I97" s="266" t="s">
        <v>391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395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350</v>
      </c>
      <c r="D103" s="281"/>
      <c r="E103" s="281"/>
      <c r="F103" s="281" t="s">
        <v>351</v>
      </c>
      <c r="G103" s="282"/>
      <c r="H103" s="281" t="s">
        <v>53</v>
      </c>
      <c r="I103" s="281" t="s">
        <v>56</v>
      </c>
      <c r="J103" s="281" t="s">
        <v>352</v>
      </c>
      <c r="K103" s="280"/>
    </row>
    <row r="104" s="1" customFormat="1" ht="17.25" customHeight="1">
      <c r="B104" s="278"/>
      <c r="C104" s="283" t="s">
        <v>353</v>
      </c>
      <c r="D104" s="283"/>
      <c r="E104" s="283"/>
      <c r="F104" s="284" t="s">
        <v>354</v>
      </c>
      <c r="G104" s="285"/>
      <c r="H104" s="283"/>
      <c r="I104" s="283"/>
      <c r="J104" s="283" t="s">
        <v>355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52</v>
      </c>
      <c r="D106" s="288"/>
      <c r="E106" s="288"/>
      <c r="F106" s="289" t="s">
        <v>356</v>
      </c>
      <c r="G106" s="266"/>
      <c r="H106" s="266" t="s">
        <v>396</v>
      </c>
      <c r="I106" s="266" t="s">
        <v>358</v>
      </c>
      <c r="J106" s="266">
        <v>20</v>
      </c>
      <c r="K106" s="280"/>
    </row>
    <row r="107" s="1" customFormat="1" ht="15" customHeight="1">
      <c r="B107" s="278"/>
      <c r="C107" s="266" t="s">
        <v>359</v>
      </c>
      <c r="D107" s="266"/>
      <c r="E107" s="266"/>
      <c r="F107" s="289" t="s">
        <v>356</v>
      </c>
      <c r="G107" s="266"/>
      <c r="H107" s="266" t="s">
        <v>396</v>
      </c>
      <c r="I107" s="266" t="s">
        <v>358</v>
      </c>
      <c r="J107" s="266">
        <v>120</v>
      </c>
      <c r="K107" s="280"/>
    </row>
    <row r="108" s="1" customFormat="1" ht="15" customHeight="1">
      <c r="B108" s="291"/>
      <c r="C108" s="266" t="s">
        <v>361</v>
      </c>
      <c r="D108" s="266"/>
      <c r="E108" s="266"/>
      <c r="F108" s="289" t="s">
        <v>362</v>
      </c>
      <c r="G108" s="266"/>
      <c r="H108" s="266" t="s">
        <v>396</v>
      </c>
      <c r="I108" s="266" t="s">
        <v>358</v>
      </c>
      <c r="J108" s="266">
        <v>50</v>
      </c>
      <c r="K108" s="280"/>
    </row>
    <row r="109" s="1" customFormat="1" ht="15" customHeight="1">
      <c r="B109" s="291"/>
      <c r="C109" s="266" t="s">
        <v>364</v>
      </c>
      <c r="D109" s="266"/>
      <c r="E109" s="266"/>
      <c r="F109" s="289" t="s">
        <v>356</v>
      </c>
      <c r="G109" s="266"/>
      <c r="H109" s="266" t="s">
        <v>396</v>
      </c>
      <c r="I109" s="266" t="s">
        <v>366</v>
      </c>
      <c r="J109" s="266"/>
      <c r="K109" s="280"/>
    </row>
    <row r="110" s="1" customFormat="1" ht="15" customHeight="1">
      <c r="B110" s="291"/>
      <c r="C110" s="266" t="s">
        <v>375</v>
      </c>
      <c r="D110" s="266"/>
      <c r="E110" s="266"/>
      <c r="F110" s="289" t="s">
        <v>362</v>
      </c>
      <c r="G110" s="266"/>
      <c r="H110" s="266" t="s">
        <v>396</v>
      </c>
      <c r="I110" s="266" t="s">
        <v>358</v>
      </c>
      <c r="J110" s="266">
        <v>50</v>
      </c>
      <c r="K110" s="280"/>
    </row>
    <row r="111" s="1" customFormat="1" ht="15" customHeight="1">
      <c r="B111" s="291"/>
      <c r="C111" s="266" t="s">
        <v>383</v>
      </c>
      <c r="D111" s="266"/>
      <c r="E111" s="266"/>
      <c r="F111" s="289" t="s">
        <v>362</v>
      </c>
      <c r="G111" s="266"/>
      <c r="H111" s="266" t="s">
        <v>396</v>
      </c>
      <c r="I111" s="266" t="s">
        <v>358</v>
      </c>
      <c r="J111" s="266">
        <v>50</v>
      </c>
      <c r="K111" s="280"/>
    </row>
    <row r="112" s="1" customFormat="1" ht="15" customHeight="1">
      <c r="B112" s="291"/>
      <c r="C112" s="266" t="s">
        <v>381</v>
      </c>
      <c r="D112" s="266"/>
      <c r="E112" s="266"/>
      <c r="F112" s="289" t="s">
        <v>362</v>
      </c>
      <c r="G112" s="266"/>
      <c r="H112" s="266" t="s">
        <v>396</v>
      </c>
      <c r="I112" s="266" t="s">
        <v>358</v>
      </c>
      <c r="J112" s="266">
        <v>50</v>
      </c>
      <c r="K112" s="280"/>
    </row>
    <row r="113" s="1" customFormat="1" ht="15" customHeight="1">
      <c r="B113" s="291"/>
      <c r="C113" s="266" t="s">
        <v>52</v>
      </c>
      <c r="D113" s="266"/>
      <c r="E113" s="266"/>
      <c r="F113" s="289" t="s">
        <v>356</v>
      </c>
      <c r="G113" s="266"/>
      <c r="H113" s="266" t="s">
        <v>397</v>
      </c>
      <c r="I113" s="266" t="s">
        <v>358</v>
      </c>
      <c r="J113" s="266">
        <v>20</v>
      </c>
      <c r="K113" s="280"/>
    </row>
    <row r="114" s="1" customFormat="1" ht="15" customHeight="1">
      <c r="B114" s="291"/>
      <c r="C114" s="266" t="s">
        <v>398</v>
      </c>
      <c r="D114" s="266"/>
      <c r="E114" s="266"/>
      <c r="F114" s="289" t="s">
        <v>356</v>
      </c>
      <c r="G114" s="266"/>
      <c r="H114" s="266" t="s">
        <v>399</v>
      </c>
      <c r="I114" s="266" t="s">
        <v>358</v>
      </c>
      <c r="J114" s="266">
        <v>120</v>
      </c>
      <c r="K114" s="280"/>
    </row>
    <row r="115" s="1" customFormat="1" ht="15" customHeight="1">
      <c r="B115" s="291"/>
      <c r="C115" s="266" t="s">
        <v>37</v>
      </c>
      <c r="D115" s="266"/>
      <c r="E115" s="266"/>
      <c r="F115" s="289" t="s">
        <v>356</v>
      </c>
      <c r="G115" s="266"/>
      <c r="H115" s="266" t="s">
        <v>400</v>
      </c>
      <c r="I115" s="266" t="s">
        <v>391</v>
      </c>
      <c r="J115" s="266"/>
      <c r="K115" s="280"/>
    </row>
    <row r="116" s="1" customFormat="1" ht="15" customHeight="1">
      <c r="B116" s="291"/>
      <c r="C116" s="266" t="s">
        <v>47</v>
      </c>
      <c r="D116" s="266"/>
      <c r="E116" s="266"/>
      <c r="F116" s="289" t="s">
        <v>356</v>
      </c>
      <c r="G116" s="266"/>
      <c r="H116" s="266" t="s">
        <v>401</v>
      </c>
      <c r="I116" s="266" t="s">
        <v>391</v>
      </c>
      <c r="J116" s="266"/>
      <c r="K116" s="280"/>
    </row>
    <row r="117" s="1" customFormat="1" ht="15" customHeight="1">
      <c r="B117" s="291"/>
      <c r="C117" s="266" t="s">
        <v>56</v>
      </c>
      <c r="D117" s="266"/>
      <c r="E117" s="266"/>
      <c r="F117" s="289" t="s">
        <v>356</v>
      </c>
      <c r="G117" s="266"/>
      <c r="H117" s="266" t="s">
        <v>402</v>
      </c>
      <c r="I117" s="266" t="s">
        <v>403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404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350</v>
      </c>
      <c r="D123" s="281"/>
      <c r="E123" s="281"/>
      <c r="F123" s="281" t="s">
        <v>351</v>
      </c>
      <c r="G123" s="282"/>
      <c r="H123" s="281" t="s">
        <v>53</v>
      </c>
      <c r="I123" s="281" t="s">
        <v>56</v>
      </c>
      <c r="J123" s="281" t="s">
        <v>352</v>
      </c>
      <c r="K123" s="310"/>
    </row>
    <row r="124" s="1" customFormat="1" ht="17.25" customHeight="1">
      <c r="B124" s="309"/>
      <c r="C124" s="283" t="s">
        <v>353</v>
      </c>
      <c r="D124" s="283"/>
      <c r="E124" s="283"/>
      <c r="F124" s="284" t="s">
        <v>354</v>
      </c>
      <c r="G124" s="285"/>
      <c r="H124" s="283"/>
      <c r="I124" s="283"/>
      <c r="J124" s="283" t="s">
        <v>355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359</v>
      </c>
      <c r="D126" s="288"/>
      <c r="E126" s="288"/>
      <c r="F126" s="289" t="s">
        <v>356</v>
      </c>
      <c r="G126" s="266"/>
      <c r="H126" s="266" t="s">
        <v>396</v>
      </c>
      <c r="I126" s="266" t="s">
        <v>358</v>
      </c>
      <c r="J126" s="266">
        <v>120</v>
      </c>
      <c r="K126" s="314"/>
    </row>
    <row r="127" s="1" customFormat="1" ht="15" customHeight="1">
      <c r="B127" s="311"/>
      <c r="C127" s="266" t="s">
        <v>405</v>
      </c>
      <c r="D127" s="266"/>
      <c r="E127" s="266"/>
      <c r="F127" s="289" t="s">
        <v>356</v>
      </c>
      <c r="G127" s="266"/>
      <c r="H127" s="266" t="s">
        <v>406</v>
      </c>
      <c r="I127" s="266" t="s">
        <v>358</v>
      </c>
      <c r="J127" s="266" t="s">
        <v>407</v>
      </c>
      <c r="K127" s="314"/>
    </row>
    <row r="128" s="1" customFormat="1" ht="15" customHeight="1">
      <c r="B128" s="311"/>
      <c r="C128" s="266" t="s">
        <v>304</v>
      </c>
      <c r="D128" s="266"/>
      <c r="E128" s="266"/>
      <c r="F128" s="289" t="s">
        <v>356</v>
      </c>
      <c r="G128" s="266"/>
      <c r="H128" s="266" t="s">
        <v>408</v>
      </c>
      <c r="I128" s="266" t="s">
        <v>358</v>
      </c>
      <c r="J128" s="266" t="s">
        <v>407</v>
      </c>
      <c r="K128" s="314"/>
    </row>
    <row r="129" s="1" customFormat="1" ht="15" customHeight="1">
      <c r="B129" s="311"/>
      <c r="C129" s="266" t="s">
        <v>367</v>
      </c>
      <c r="D129" s="266"/>
      <c r="E129" s="266"/>
      <c r="F129" s="289" t="s">
        <v>362</v>
      </c>
      <c r="G129" s="266"/>
      <c r="H129" s="266" t="s">
        <v>368</v>
      </c>
      <c r="I129" s="266" t="s">
        <v>358</v>
      </c>
      <c r="J129" s="266">
        <v>15</v>
      </c>
      <c r="K129" s="314"/>
    </row>
    <row r="130" s="1" customFormat="1" ht="15" customHeight="1">
      <c r="B130" s="311"/>
      <c r="C130" s="292" t="s">
        <v>369</v>
      </c>
      <c r="D130" s="292"/>
      <c r="E130" s="292"/>
      <c r="F130" s="293" t="s">
        <v>362</v>
      </c>
      <c r="G130" s="292"/>
      <c r="H130" s="292" t="s">
        <v>370</v>
      </c>
      <c r="I130" s="292" t="s">
        <v>358</v>
      </c>
      <c r="J130" s="292">
        <v>15</v>
      </c>
      <c r="K130" s="314"/>
    </row>
    <row r="131" s="1" customFormat="1" ht="15" customHeight="1">
      <c r="B131" s="311"/>
      <c r="C131" s="292" t="s">
        <v>371</v>
      </c>
      <c r="D131" s="292"/>
      <c r="E131" s="292"/>
      <c r="F131" s="293" t="s">
        <v>362</v>
      </c>
      <c r="G131" s="292"/>
      <c r="H131" s="292" t="s">
        <v>372</v>
      </c>
      <c r="I131" s="292" t="s">
        <v>358</v>
      </c>
      <c r="J131" s="292">
        <v>20</v>
      </c>
      <c r="K131" s="314"/>
    </row>
    <row r="132" s="1" customFormat="1" ht="15" customHeight="1">
      <c r="B132" s="311"/>
      <c r="C132" s="292" t="s">
        <v>373</v>
      </c>
      <c r="D132" s="292"/>
      <c r="E132" s="292"/>
      <c r="F132" s="293" t="s">
        <v>362</v>
      </c>
      <c r="G132" s="292"/>
      <c r="H132" s="292" t="s">
        <v>374</v>
      </c>
      <c r="I132" s="292" t="s">
        <v>358</v>
      </c>
      <c r="J132" s="292">
        <v>20</v>
      </c>
      <c r="K132" s="314"/>
    </row>
    <row r="133" s="1" customFormat="1" ht="15" customHeight="1">
      <c r="B133" s="311"/>
      <c r="C133" s="266" t="s">
        <v>361</v>
      </c>
      <c r="D133" s="266"/>
      <c r="E133" s="266"/>
      <c r="F133" s="289" t="s">
        <v>362</v>
      </c>
      <c r="G133" s="266"/>
      <c r="H133" s="266" t="s">
        <v>396</v>
      </c>
      <c r="I133" s="266" t="s">
        <v>358</v>
      </c>
      <c r="J133" s="266">
        <v>50</v>
      </c>
      <c r="K133" s="314"/>
    </row>
    <row r="134" s="1" customFormat="1" ht="15" customHeight="1">
      <c r="B134" s="311"/>
      <c r="C134" s="266" t="s">
        <v>375</v>
      </c>
      <c r="D134" s="266"/>
      <c r="E134" s="266"/>
      <c r="F134" s="289" t="s">
        <v>362</v>
      </c>
      <c r="G134" s="266"/>
      <c r="H134" s="266" t="s">
        <v>396</v>
      </c>
      <c r="I134" s="266" t="s">
        <v>358</v>
      </c>
      <c r="J134" s="266">
        <v>50</v>
      </c>
      <c r="K134" s="314"/>
    </row>
    <row r="135" s="1" customFormat="1" ht="15" customHeight="1">
      <c r="B135" s="311"/>
      <c r="C135" s="266" t="s">
        <v>381</v>
      </c>
      <c r="D135" s="266"/>
      <c r="E135" s="266"/>
      <c r="F135" s="289" t="s">
        <v>362</v>
      </c>
      <c r="G135" s="266"/>
      <c r="H135" s="266" t="s">
        <v>396</v>
      </c>
      <c r="I135" s="266" t="s">
        <v>358</v>
      </c>
      <c r="J135" s="266">
        <v>50</v>
      </c>
      <c r="K135" s="314"/>
    </row>
    <row r="136" s="1" customFormat="1" ht="15" customHeight="1">
      <c r="B136" s="311"/>
      <c r="C136" s="266" t="s">
        <v>383</v>
      </c>
      <c r="D136" s="266"/>
      <c r="E136" s="266"/>
      <c r="F136" s="289" t="s">
        <v>362</v>
      </c>
      <c r="G136" s="266"/>
      <c r="H136" s="266" t="s">
        <v>396</v>
      </c>
      <c r="I136" s="266" t="s">
        <v>358</v>
      </c>
      <c r="J136" s="266">
        <v>50</v>
      </c>
      <c r="K136" s="314"/>
    </row>
    <row r="137" s="1" customFormat="1" ht="15" customHeight="1">
      <c r="B137" s="311"/>
      <c r="C137" s="266" t="s">
        <v>384</v>
      </c>
      <c r="D137" s="266"/>
      <c r="E137" s="266"/>
      <c r="F137" s="289" t="s">
        <v>362</v>
      </c>
      <c r="G137" s="266"/>
      <c r="H137" s="266" t="s">
        <v>409</v>
      </c>
      <c r="I137" s="266" t="s">
        <v>358</v>
      </c>
      <c r="J137" s="266">
        <v>255</v>
      </c>
      <c r="K137" s="314"/>
    </row>
    <row r="138" s="1" customFormat="1" ht="15" customHeight="1">
      <c r="B138" s="311"/>
      <c r="C138" s="266" t="s">
        <v>386</v>
      </c>
      <c r="D138" s="266"/>
      <c r="E138" s="266"/>
      <c r="F138" s="289" t="s">
        <v>356</v>
      </c>
      <c r="G138" s="266"/>
      <c r="H138" s="266" t="s">
        <v>410</v>
      </c>
      <c r="I138" s="266" t="s">
        <v>388</v>
      </c>
      <c r="J138" s="266"/>
      <c r="K138" s="314"/>
    </row>
    <row r="139" s="1" customFormat="1" ht="15" customHeight="1">
      <c r="B139" s="311"/>
      <c r="C139" s="266" t="s">
        <v>389</v>
      </c>
      <c r="D139" s="266"/>
      <c r="E139" s="266"/>
      <c r="F139" s="289" t="s">
        <v>356</v>
      </c>
      <c r="G139" s="266"/>
      <c r="H139" s="266" t="s">
        <v>411</v>
      </c>
      <c r="I139" s="266" t="s">
        <v>391</v>
      </c>
      <c r="J139" s="266"/>
      <c r="K139" s="314"/>
    </row>
    <row r="140" s="1" customFormat="1" ht="15" customHeight="1">
      <c r="B140" s="311"/>
      <c r="C140" s="266" t="s">
        <v>392</v>
      </c>
      <c r="D140" s="266"/>
      <c r="E140" s="266"/>
      <c r="F140" s="289" t="s">
        <v>356</v>
      </c>
      <c r="G140" s="266"/>
      <c r="H140" s="266" t="s">
        <v>392</v>
      </c>
      <c r="I140" s="266" t="s">
        <v>391</v>
      </c>
      <c r="J140" s="266"/>
      <c r="K140" s="314"/>
    </row>
    <row r="141" s="1" customFormat="1" ht="15" customHeight="1">
      <c r="B141" s="311"/>
      <c r="C141" s="266" t="s">
        <v>37</v>
      </c>
      <c r="D141" s="266"/>
      <c r="E141" s="266"/>
      <c r="F141" s="289" t="s">
        <v>356</v>
      </c>
      <c r="G141" s="266"/>
      <c r="H141" s="266" t="s">
        <v>412</v>
      </c>
      <c r="I141" s="266" t="s">
        <v>391</v>
      </c>
      <c r="J141" s="266"/>
      <c r="K141" s="314"/>
    </row>
    <row r="142" s="1" customFormat="1" ht="15" customHeight="1">
      <c r="B142" s="311"/>
      <c r="C142" s="266" t="s">
        <v>413</v>
      </c>
      <c r="D142" s="266"/>
      <c r="E142" s="266"/>
      <c r="F142" s="289" t="s">
        <v>356</v>
      </c>
      <c r="G142" s="266"/>
      <c r="H142" s="266" t="s">
        <v>414</v>
      </c>
      <c r="I142" s="266" t="s">
        <v>391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415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350</v>
      </c>
      <c r="D148" s="281"/>
      <c r="E148" s="281"/>
      <c r="F148" s="281" t="s">
        <v>351</v>
      </c>
      <c r="G148" s="282"/>
      <c r="H148" s="281" t="s">
        <v>53</v>
      </c>
      <c r="I148" s="281" t="s">
        <v>56</v>
      </c>
      <c r="J148" s="281" t="s">
        <v>352</v>
      </c>
      <c r="K148" s="280"/>
    </row>
    <row r="149" s="1" customFormat="1" ht="17.25" customHeight="1">
      <c r="B149" s="278"/>
      <c r="C149" s="283" t="s">
        <v>353</v>
      </c>
      <c r="D149" s="283"/>
      <c r="E149" s="283"/>
      <c r="F149" s="284" t="s">
        <v>354</v>
      </c>
      <c r="G149" s="285"/>
      <c r="H149" s="283"/>
      <c r="I149" s="283"/>
      <c r="J149" s="283" t="s">
        <v>355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359</v>
      </c>
      <c r="D151" s="266"/>
      <c r="E151" s="266"/>
      <c r="F151" s="319" t="s">
        <v>356</v>
      </c>
      <c r="G151" s="266"/>
      <c r="H151" s="318" t="s">
        <v>396</v>
      </c>
      <c r="I151" s="318" t="s">
        <v>358</v>
      </c>
      <c r="J151" s="318">
        <v>120</v>
      </c>
      <c r="K151" s="314"/>
    </row>
    <row r="152" s="1" customFormat="1" ht="15" customHeight="1">
      <c r="B152" s="291"/>
      <c r="C152" s="318" t="s">
        <v>405</v>
      </c>
      <c r="D152" s="266"/>
      <c r="E152" s="266"/>
      <c r="F152" s="319" t="s">
        <v>356</v>
      </c>
      <c r="G152" s="266"/>
      <c r="H152" s="318" t="s">
        <v>416</v>
      </c>
      <c r="I152" s="318" t="s">
        <v>358</v>
      </c>
      <c r="J152" s="318" t="s">
        <v>407</v>
      </c>
      <c r="K152" s="314"/>
    </row>
    <row r="153" s="1" customFormat="1" ht="15" customHeight="1">
      <c r="B153" s="291"/>
      <c r="C153" s="318" t="s">
        <v>304</v>
      </c>
      <c r="D153" s="266"/>
      <c r="E153" s="266"/>
      <c r="F153" s="319" t="s">
        <v>356</v>
      </c>
      <c r="G153" s="266"/>
      <c r="H153" s="318" t="s">
        <v>417</v>
      </c>
      <c r="I153" s="318" t="s">
        <v>358</v>
      </c>
      <c r="J153" s="318" t="s">
        <v>407</v>
      </c>
      <c r="K153" s="314"/>
    </row>
    <row r="154" s="1" customFormat="1" ht="15" customHeight="1">
      <c r="B154" s="291"/>
      <c r="C154" s="318" t="s">
        <v>361</v>
      </c>
      <c r="D154" s="266"/>
      <c r="E154" s="266"/>
      <c r="F154" s="319" t="s">
        <v>362</v>
      </c>
      <c r="G154" s="266"/>
      <c r="H154" s="318" t="s">
        <v>396</v>
      </c>
      <c r="I154" s="318" t="s">
        <v>358</v>
      </c>
      <c r="J154" s="318">
        <v>50</v>
      </c>
      <c r="K154" s="314"/>
    </row>
    <row r="155" s="1" customFormat="1" ht="15" customHeight="1">
      <c r="B155" s="291"/>
      <c r="C155" s="318" t="s">
        <v>364</v>
      </c>
      <c r="D155" s="266"/>
      <c r="E155" s="266"/>
      <c r="F155" s="319" t="s">
        <v>356</v>
      </c>
      <c r="G155" s="266"/>
      <c r="H155" s="318" t="s">
        <v>396</v>
      </c>
      <c r="I155" s="318" t="s">
        <v>366</v>
      </c>
      <c r="J155" s="318"/>
      <c r="K155" s="314"/>
    </row>
    <row r="156" s="1" customFormat="1" ht="15" customHeight="1">
      <c r="B156" s="291"/>
      <c r="C156" s="318" t="s">
        <v>375</v>
      </c>
      <c r="D156" s="266"/>
      <c r="E156" s="266"/>
      <c r="F156" s="319" t="s">
        <v>362</v>
      </c>
      <c r="G156" s="266"/>
      <c r="H156" s="318" t="s">
        <v>396</v>
      </c>
      <c r="I156" s="318" t="s">
        <v>358</v>
      </c>
      <c r="J156" s="318">
        <v>50</v>
      </c>
      <c r="K156" s="314"/>
    </row>
    <row r="157" s="1" customFormat="1" ht="15" customHeight="1">
      <c r="B157" s="291"/>
      <c r="C157" s="318" t="s">
        <v>383</v>
      </c>
      <c r="D157" s="266"/>
      <c r="E157" s="266"/>
      <c r="F157" s="319" t="s">
        <v>362</v>
      </c>
      <c r="G157" s="266"/>
      <c r="H157" s="318" t="s">
        <v>396</v>
      </c>
      <c r="I157" s="318" t="s">
        <v>358</v>
      </c>
      <c r="J157" s="318">
        <v>50</v>
      </c>
      <c r="K157" s="314"/>
    </row>
    <row r="158" s="1" customFormat="1" ht="15" customHeight="1">
      <c r="B158" s="291"/>
      <c r="C158" s="318" t="s">
        <v>381</v>
      </c>
      <c r="D158" s="266"/>
      <c r="E158" s="266"/>
      <c r="F158" s="319" t="s">
        <v>362</v>
      </c>
      <c r="G158" s="266"/>
      <c r="H158" s="318" t="s">
        <v>396</v>
      </c>
      <c r="I158" s="318" t="s">
        <v>358</v>
      </c>
      <c r="J158" s="318">
        <v>50</v>
      </c>
      <c r="K158" s="314"/>
    </row>
    <row r="159" s="1" customFormat="1" ht="15" customHeight="1">
      <c r="B159" s="291"/>
      <c r="C159" s="318" t="s">
        <v>90</v>
      </c>
      <c r="D159" s="266"/>
      <c r="E159" s="266"/>
      <c r="F159" s="319" t="s">
        <v>356</v>
      </c>
      <c r="G159" s="266"/>
      <c r="H159" s="318" t="s">
        <v>418</v>
      </c>
      <c r="I159" s="318" t="s">
        <v>358</v>
      </c>
      <c r="J159" s="318" t="s">
        <v>419</v>
      </c>
      <c r="K159" s="314"/>
    </row>
    <row r="160" s="1" customFormat="1" ht="15" customHeight="1">
      <c r="B160" s="291"/>
      <c r="C160" s="318" t="s">
        <v>420</v>
      </c>
      <c r="D160" s="266"/>
      <c r="E160" s="266"/>
      <c r="F160" s="319" t="s">
        <v>356</v>
      </c>
      <c r="G160" s="266"/>
      <c r="H160" s="318" t="s">
        <v>421</v>
      </c>
      <c r="I160" s="318" t="s">
        <v>391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422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350</v>
      </c>
      <c r="D166" s="281"/>
      <c r="E166" s="281"/>
      <c r="F166" s="281" t="s">
        <v>351</v>
      </c>
      <c r="G166" s="323"/>
      <c r="H166" s="324" t="s">
        <v>53</v>
      </c>
      <c r="I166" s="324" t="s">
        <v>56</v>
      </c>
      <c r="J166" s="281" t="s">
        <v>352</v>
      </c>
      <c r="K166" s="258"/>
    </row>
    <row r="167" s="1" customFormat="1" ht="17.25" customHeight="1">
      <c r="B167" s="259"/>
      <c r="C167" s="283" t="s">
        <v>353</v>
      </c>
      <c r="D167" s="283"/>
      <c r="E167" s="283"/>
      <c r="F167" s="284" t="s">
        <v>354</v>
      </c>
      <c r="G167" s="325"/>
      <c r="H167" s="326"/>
      <c r="I167" s="326"/>
      <c r="J167" s="283" t="s">
        <v>355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359</v>
      </c>
      <c r="D169" s="266"/>
      <c r="E169" s="266"/>
      <c r="F169" s="289" t="s">
        <v>356</v>
      </c>
      <c r="G169" s="266"/>
      <c r="H169" s="266" t="s">
        <v>396</v>
      </c>
      <c r="I169" s="266" t="s">
        <v>358</v>
      </c>
      <c r="J169" s="266">
        <v>120</v>
      </c>
      <c r="K169" s="314"/>
    </row>
    <row r="170" s="1" customFormat="1" ht="15" customHeight="1">
      <c r="B170" s="291"/>
      <c r="C170" s="266" t="s">
        <v>405</v>
      </c>
      <c r="D170" s="266"/>
      <c r="E170" s="266"/>
      <c r="F170" s="289" t="s">
        <v>356</v>
      </c>
      <c r="G170" s="266"/>
      <c r="H170" s="266" t="s">
        <v>406</v>
      </c>
      <c r="I170" s="266" t="s">
        <v>358</v>
      </c>
      <c r="J170" s="266" t="s">
        <v>407</v>
      </c>
      <c r="K170" s="314"/>
    </row>
    <row r="171" s="1" customFormat="1" ht="15" customHeight="1">
      <c r="B171" s="291"/>
      <c r="C171" s="266" t="s">
        <v>304</v>
      </c>
      <c r="D171" s="266"/>
      <c r="E171" s="266"/>
      <c r="F171" s="289" t="s">
        <v>356</v>
      </c>
      <c r="G171" s="266"/>
      <c r="H171" s="266" t="s">
        <v>423</v>
      </c>
      <c r="I171" s="266" t="s">
        <v>358</v>
      </c>
      <c r="J171" s="266" t="s">
        <v>407</v>
      </c>
      <c r="K171" s="314"/>
    </row>
    <row r="172" s="1" customFormat="1" ht="15" customHeight="1">
      <c r="B172" s="291"/>
      <c r="C172" s="266" t="s">
        <v>361</v>
      </c>
      <c r="D172" s="266"/>
      <c r="E172" s="266"/>
      <c r="F172" s="289" t="s">
        <v>362</v>
      </c>
      <c r="G172" s="266"/>
      <c r="H172" s="266" t="s">
        <v>423</v>
      </c>
      <c r="I172" s="266" t="s">
        <v>358</v>
      </c>
      <c r="J172" s="266">
        <v>50</v>
      </c>
      <c r="K172" s="314"/>
    </row>
    <row r="173" s="1" customFormat="1" ht="15" customHeight="1">
      <c r="B173" s="291"/>
      <c r="C173" s="266" t="s">
        <v>364</v>
      </c>
      <c r="D173" s="266"/>
      <c r="E173" s="266"/>
      <c r="F173" s="289" t="s">
        <v>356</v>
      </c>
      <c r="G173" s="266"/>
      <c r="H173" s="266" t="s">
        <v>423</v>
      </c>
      <c r="I173" s="266" t="s">
        <v>366</v>
      </c>
      <c r="J173" s="266"/>
      <c r="K173" s="314"/>
    </row>
    <row r="174" s="1" customFormat="1" ht="15" customHeight="1">
      <c r="B174" s="291"/>
      <c r="C174" s="266" t="s">
        <v>375</v>
      </c>
      <c r="D174" s="266"/>
      <c r="E174" s="266"/>
      <c r="F174" s="289" t="s">
        <v>362</v>
      </c>
      <c r="G174" s="266"/>
      <c r="H174" s="266" t="s">
        <v>423</v>
      </c>
      <c r="I174" s="266" t="s">
        <v>358</v>
      </c>
      <c r="J174" s="266">
        <v>50</v>
      </c>
      <c r="K174" s="314"/>
    </row>
    <row r="175" s="1" customFormat="1" ht="15" customHeight="1">
      <c r="B175" s="291"/>
      <c r="C175" s="266" t="s">
        <v>383</v>
      </c>
      <c r="D175" s="266"/>
      <c r="E175" s="266"/>
      <c r="F175" s="289" t="s">
        <v>362</v>
      </c>
      <c r="G175" s="266"/>
      <c r="H175" s="266" t="s">
        <v>423</v>
      </c>
      <c r="I175" s="266" t="s">
        <v>358</v>
      </c>
      <c r="J175" s="266">
        <v>50</v>
      </c>
      <c r="K175" s="314"/>
    </row>
    <row r="176" s="1" customFormat="1" ht="15" customHeight="1">
      <c r="B176" s="291"/>
      <c r="C176" s="266" t="s">
        <v>381</v>
      </c>
      <c r="D176" s="266"/>
      <c r="E176" s="266"/>
      <c r="F176" s="289" t="s">
        <v>362</v>
      </c>
      <c r="G176" s="266"/>
      <c r="H176" s="266" t="s">
        <v>423</v>
      </c>
      <c r="I176" s="266" t="s">
        <v>358</v>
      </c>
      <c r="J176" s="266">
        <v>50</v>
      </c>
      <c r="K176" s="314"/>
    </row>
    <row r="177" s="1" customFormat="1" ht="15" customHeight="1">
      <c r="B177" s="291"/>
      <c r="C177" s="266" t="s">
        <v>102</v>
      </c>
      <c r="D177" s="266"/>
      <c r="E177" s="266"/>
      <c r="F177" s="289" t="s">
        <v>356</v>
      </c>
      <c r="G177" s="266"/>
      <c r="H177" s="266" t="s">
        <v>424</v>
      </c>
      <c r="I177" s="266" t="s">
        <v>425</v>
      </c>
      <c r="J177" s="266"/>
      <c r="K177" s="314"/>
    </row>
    <row r="178" s="1" customFormat="1" ht="15" customHeight="1">
      <c r="B178" s="291"/>
      <c r="C178" s="266" t="s">
        <v>56</v>
      </c>
      <c r="D178" s="266"/>
      <c r="E178" s="266"/>
      <c r="F178" s="289" t="s">
        <v>356</v>
      </c>
      <c r="G178" s="266"/>
      <c r="H178" s="266" t="s">
        <v>426</v>
      </c>
      <c r="I178" s="266" t="s">
        <v>427</v>
      </c>
      <c r="J178" s="266">
        <v>1</v>
      </c>
      <c r="K178" s="314"/>
    </row>
    <row r="179" s="1" customFormat="1" ht="15" customHeight="1">
      <c r="B179" s="291"/>
      <c r="C179" s="266" t="s">
        <v>52</v>
      </c>
      <c r="D179" s="266"/>
      <c r="E179" s="266"/>
      <c r="F179" s="289" t="s">
        <v>356</v>
      </c>
      <c r="G179" s="266"/>
      <c r="H179" s="266" t="s">
        <v>428</v>
      </c>
      <c r="I179" s="266" t="s">
        <v>358</v>
      </c>
      <c r="J179" s="266">
        <v>20</v>
      </c>
      <c r="K179" s="314"/>
    </row>
    <row r="180" s="1" customFormat="1" ht="15" customHeight="1">
      <c r="B180" s="291"/>
      <c r="C180" s="266" t="s">
        <v>53</v>
      </c>
      <c r="D180" s="266"/>
      <c r="E180" s="266"/>
      <c r="F180" s="289" t="s">
        <v>356</v>
      </c>
      <c r="G180" s="266"/>
      <c r="H180" s="266" t="s">
        <v>429</v>
      </c>
      <c r="I180" s="266" t="s">
        <v>358</v>
      </c>
      <c r="J180" s="266">
        <v>255</v>
      </c>
      <c r="K180" s="314"/>
    </row>
    <row r="181" s="1" customFormat="1" ht="15" customHeight="1">
      <c r="B181" s="291"/>
      <c r="C181" s="266" t="s">
        <v>103</v>
      </c>
      <c r="D181" s="266"/>
      <c r="E181" s="266"/>
      <c r="F181" s="289" t="s">
        <v>356</v>
      </c>
      <c r="G181" s="266"/>
      <c r="H181" s="266" t="s">
        <v>320</v>
      </c>
      <c r="I181" s="266" t="s">
        <v>358</v>
      </c>
      <c r="J181" s="266">
        <v>10</v>
      </c>
      <c r="K181" s="314"/>
    </row>
    <row r="182" s="1" customFormat="1" ht="15" customHeight="1">
      <c r="B182" s="291"/>
      <c r="C182" s="266" t="s">
        <v>104</v>
      </c>
      <c r="D182" s="266"/>
      <c r="E182" s="266"/>
      <c r="F182" s="289" t="s">
        <v>356</v>
      </c>
      <c r="G182" s="266"/>
      <c r="H182" s="266" t="s">
        <v>430</v>
      </c>
      <c r="I182" s="266" t="s">
        <v>391</v>
      </c>
      <c r="J182" s="266"/>
      <c r="K182" s="314"/>
    </row>
    <row r="183" s="1" customFormat="1" ht="15" customHeight="1">
      <c r="B183" s="291"/>
      <c r="C183" s="266" t="s">
        <v>431</v>
      </c>
      <c r="D183" s="266"/>
      <c r="E183" s="266"/>
      <c r="F183" s="289" t="s">
        <v>356</v>
      </c>
      <c r="G183" s="266"/>
      <c r="H183" s="266" t="s">
        <v>432</v>
      </c>
      <c r="I183" s="266" t="s">
        <v>391</v>
      </c>
      <c r="J183" s="266"/>
      <c r="K183" s="314"/>
    </row>
    <row r="184" s="1" customFormat="1" ht="15" customHeight="1">
      <c r="B184" s="291"/>
      <c r="C184" s="266" t="s">
        <v>420</v>
      </c>
      <c r="D184" s="266"/>
      <c r="E184" s="266"/>
      <c r="F184" s="289" t="s">
        <v>356</v>
      </c>
      <c r="G184" s="266"/>
      <c r="H184" s="266" t="s">
        <v>433</v>
      </c>
      <c r="I184" s="266" t="s">
        <v>391</v>
      </c>
      <c r="J184" s="266"/>
      <c r="K184" s="314"/>
    </row>
    <row r="185" s="1" customFormat="1" ht="15" customHeight="1">
      <c r="B185" s="291"/>
      <c r="C185" s="266" t="s">
        <v>106</v>
      </c>
      <c r="D185" s="266"/>
      <c r="E185" s="266"/>
      <c r="F185" s="289" t="s">
        <v>362</v>
      </c>
      <c r="G185" s="266"/>
      <c r="H185" s="266" t="s">
        <v>434</v>
      </c>
      <c r="I185" s="266" t="s">
        <v>358</v>
      </c>
      <c r="J185" s="266">
        <v>50</v>
      </c>
      <c r="K185" s="314"/>
    </row>
    <row r="186" s="1" customFormat="1" ht="15" customHeight="1">
      <c r="B186" s="291"/>
      <c r="C186" s="266" t="s">
        <v>435</v>
      </c>
      <c r="D186" s="266"/>
      <c r="E186" s="266"/>
      <c r="F186" s="289" t="s">
        <v>362</v>
      </c>
      <c r="G186" s="266"/>
      <c r="H186" s="266" t="s">
        <v>436</v>
      </c>
      <c r="I186" s="266" t="s">
        <v>437</v>
      </c>
      <c r="J186" s="266"/>
      <c r="K186" s="314"/>
    </row>
    <row r="187" s="1" customFormat="1" ht="15" customHeight="1">
      <c r="B187" s="291"/>
      <c r="C187" s="266" t="s">
        <v>438</v>
      </c>
      <c r="D187" s="266"/>
      <c r="E187" s="266"/>
      <c r="F187" s="289" t="s">
        <v>362</v>
      </c>
      <c r="G187" s="266"/>
      <c r="H187" s="266" t="s">
        <v>439</v>
      </c>
      <c r="I187" s="266" t="s">
        <v>437</v>
      </c>
      <c r="J187" s="266"/>
      <c r="K187" s="314"/>
    </row>
    <row r="188" s="1" customFormat="1" ht="15" customHeight="1">
      <c r="B188" s="291"/>
      <c r="C188" s="266" t="s">
        <v>440</v>
      </c>
      <c r="D188" s="266"/>
      <c r="E188" s="266"/>
      <c r="F188" s="289" t="s">
        <v>362</v>
      </c>
      <c r="G188" s="266"/>
      <c r="H188" s="266" t="s">
        <v>441</v>
      </c>
      <c r="I188" s="266" t="s">
        <v>437</v>
      </c>
      <c r="J188" s="266"/>
      <c r="K188" s="314"/>
    </row>
    <row r="189" s="1" customFormat="1" ht="15" customHeight="1">
      <c r="B189" s="291"/>
      <c r="C189" s="327" t="s">
        <v>442</v>
      </c>
      <c r="D189" s="266"/>
      <c r="E189" s="266"/>
      <c r="F189" s="289" t="s">
        <v>362</v>
      </c>
      <c r="G189" s="266"/>
      <c r="H189" s="266" t="s">
        <v>443</v>
      </c>
      <c r="I189" s="266" t="s">
        <v>444</v>
      </c>
      <c r="J189" s="328" t="s">
        <v>445</v>
      </c>
      <c r="K189" s="314"/>
    </row>
    <row r="190" s="1" customFormat="1" ht="15" customHeight="1">
      <c r="B190" s="291"/>
      <c r="C190" s="327" t="s">
        <v>41</v>
      </c>
      <c r="D190" s="266"/>
      <c r="E190" s="266"/>
      <c r="F190" s="289" t="s">
        <v>356</v>
      </c>
      <c r="G190" s="266"/>
      <c r="H190" s="263" t="s">
        <v>446</v>
      </c>
      <c r="I190" s="266" t="s">
        <v>447</v>
      </c>
      <c r="J190" s="266"/>
      <c r="K190" s="314"/>
    </row>
    <row r="191" s="1" customFormat="1" ht="15" customHeight="1">
      <c r="B191" s="291"/>
      <c r="C191" s="327" t="s">
        <v>448</v>
      </c>
      <c r="D191" s="266"/>
      <c r="E191" s="266"/>
      <c r="F191" s="289" t="s">
        <v>356</v>
      </c>
      <c r="G191" s="266"/>
      <c r="H191" s="266" t="s">
        <v>449</v>
      </c>
      <c r="I191" s="266" t="s">
        <v>391</v>
      </c>
      <c r="J191" s="266"/>
      <c r="K191" s="314"/>
    </row>
    <row r="192" s="1" customFormat="1" ht="15" customHeight="1">
      <c r="B192" s="291"/>
      <c r="C192" s="327" t="s">
        <v>450</v>
      </c>
      <c r="D192" s="266"/>
      <c r="E192" s="266"/>
      <c r="F192" s="289" t="s">
        <v>356</v>
      </c>
      <c r="G192" s="266"/>
      <c r="H192" s="266" t="s">
        <v>451</v>
      </c>
      <c r="I192" s="266" t="s">
        <v>391</v>
      </c>
      <c r="J192" s="266"/>
      <c r="K192" s="314"/>
    </row>
    <row r="193" s="1" customFormat="1" ht="15" customHeight="1">
      <c r="B193" s="291"/>
      <c r="C193" s="327" t="s">
        <v>452</v>
      </c>
      <c r="D193" s="266"/>
      <c r="E193" s="266"/>
      <c r="F193" s="289" t="s">
        <v>362</v>
      </c>
      <c r="G193" s="266"/>
      <c r="H193" s="266" t="s">
        <v>453</v>
      </c>
      <c r="I193" s="266" t="s">
        <v>391</v>
      </c>
      <c r="J193" s="266"/>
      <c r="K193" s="314"/>
    </row>
    <row r="194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="1" customFormat="1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="1" customFormat="1" ht="21">
      <c r="B199" s="256"/>
      <c r="C199" s="257" t="s">
        <v>454</v>
      </c>
      <c r="D199" s="257"/>
      <c r="E199" s="257"/>
      <c r="F199" s="257"/>
      <c r="G199" s="257"/>
      <c r="H199" s="257"/>
      <c r="I199" s="257"/>
      <c r="J199" s="257"/>
      <c r="K199" s="258"/>
    </row>
    <row r="200" s="1" customFormat="1" ht="25.5" customHeight="1">
      <c r="B200" s="256"/>
      <c r="C200" s="330" t="s">
        <v>455</v>
      </c>
      <c r="D200" s="330"/>
      <c r="E200" s="330"/>
      <c r="F200" s="330" t="s">
        <v>456</v>
      </c>
      <c r="G200" s="331"/>
      <c r="H200" s="330" t="s">
        <v>457</v>
      </c>
      <c r="I200" s="330"/>
      <c r="J200" s="330"/>
      <c r="K200" s="258"/>
    </row>
    <row r="20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="1" customFormat="1" ht="15" customHeight="1">
      <c r="B202" s="291"/>
      <c r="C202" s="266" t="s">
        <v>447</v>
      </c>
      <c r="D202" s="266"/>
      <c r="E202" s="266"/>
      <c r="F202" s="289" t="s">
        <v>42</v>
      </c>
      <c r="G202" s="266"/>
      <c r="H202" s="266" t="s">
        <v>458</v>
      </c>
      <c r="I202" s="266"/>
      <c r="J202" s="266"/>
      <c r="K202" s="314"/>
    </row>
    <row r="203" s="1" customFormat="1" ht="15" customHeight="1">
      <c r="B203" s="291"/>
      <c r="C203" s="266"/>
      <c r="D203" s="266"/>
      <c r="E203" s="266"/>
      <c r="F203" s="289" t="s">
        <v>43</v>
      </c>
      <c r="G203" s="266"/>
      <c r="H203" s="266" t="s">
        <v>459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46</v>
      </c>
      <c r="G204" s="266"/>
      <c r="H204" s="266" t="s">
        <v>460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44</v>
      </c>
      <c r="G205" s="266"/>
      <c r="H205" s="266" t="s">
        <v>461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45</v>
      </c>
      <c r="G206" s="266"/>
      <c r="H206" s="266" t="s">
        <v>462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/>
      <c r="G207" s="266"/>
      <c r="H207" s="266"/>
      <c r="I207" s="266"/>
      <c r="J207" s="266"/>
      <c r="K207" s="314"/>
    </row>
    <row r="208" s="1" customFormat="1" ht="15" customHeight="1">
      <c r="B208" s="291"/>
      <c r="C208" s="266" t="s">
        <v>403</v>
      </c>
      <c r="D208" s="266"/>
      <c r="E208" s="266"/>
      <c r="F208" s="289" t="s">
        <v>78</v>
      </c>
      <c r="G208" s="266"/>
      <c r="H208" s="266" t="s">
        <v>463</v>
      </c>
      <c r="I208" s="266"/>
      <c r="J208" s="266"/>
      <c r="K208" s="314"/>
    </row>
    <row r="209" s="1" customFormat="1" ht="15" customHeight="1">
      <c r="B209" s="291"/>
      <c r="C209" s="266"/>
      <c r="D209" s="266"/>
      <c r="E209" s="266"/>
      <c r="F209" s="289" t="s">
        <v>300</v>
      </c>
      <c r="G209" s="266"/>
      <c r="H209" s="266" t="s">
        <v>301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298</v>
      </c>
      <c r="G210" s="266"/>
      <c r="H210" s="266" t="s">
        <v>464</v>
      </c>
      <c r="I210" s="266"/>
      <c r="J210" s="266"/>
      <c r="K210" s="314"/>
    </row>
    <row r="211" s="1" customFormat="1" ht="15" customHeight="1">
      <c r="B211" s="332"/>
      <c r="C211" s="266"/>
      <c r="D211" s="266"/>
      <c r="E211" s="266"/>
      <c r="F211" s="289" t="s">
        <v>83</v>
      </c>
      <c r="G211" s="327"/>
      <c r="H211" s="318" t="s">
        <v>84</v>
      </c>
      <c r="I211" s="318"/>
      <c r="J211" s="318"/>
      <c r="K211" s="333"/>
    </row>
    <row r="212" s="1" customFormat="1" ht="15" customHeight="1">
      <c r="B212" s="332"/>
      <c r="C212" s="266"/>
      <c r="D212" s="266"/>
      <c r="E212" s="266"/>
      <c r="F212" s="289" t="s">
        <v>302</v>
      </c>
      <c r="G212" s="327"/>
      <c r="H212" s="318" t="s">
        <v>273</v>
      </c>
      <c r="I212" s="318"/>
      <c r="J212" s="318"/>
      <c r="K212" s="333"/>
    </row>
    <row r="213" s="1" customFormat="1" ht="15" customHeight="1">
      <c r="B213" s="332"/>
      <c r="C213" s="266"/>
      <c r="D213" s="266"/>
      <c r="E213" s="266"/>
      <c r="F213" s="289"/>
      <c r="G213" s="327"/>
      <c r="H213" s="318"/>
      <c r="I213" s="318"/>
      <c r="J213" s="318"/>
      <c r="K213" s="333"/>
    </row>
    <row r="214" s="1" customFormat="1" ht="15" customHeight="1">
      <c r="B214" s="332"/>
      <c r="C214" s="266" t="s">
        <v>427</v>
      </c>
      <c r="D214" s="266"/>
      <c r="E214" s="266"/>
      <c r="F214" s="289">
        <v>1</v>
      </c>
      <c r="G214" s="327"/>
      <c r="H214" s="318" t="s">
        <v>465</v>
      </c>
      <c r="I214" s="318"/>
      <c r="J214" s="318"/>
      <c r="K214" s="333"/>
    </row>
    <row r="215" s="1" customFormat="1" ht="15" customHeight="1">
      <c r="B215" s="332"/>
      <c r="C215" s="266"/>
      <c r="D215" s="266"/>
      <c r="E215" s="266"/>
      <c r="F215" s="289">
        <v>2</v>
      </c>
      <c r="G215" s="327"/>
      <c r="H215" s="318" t="s">
        <v>466</v>
      </c>
      <c r="I215" s="318"/>
      <c r="J215" s="318"/>
      <c r="K215" s="333"/>
    </row>
    <row r="216" s="1" customFormat="1" ht="15" customHeight="1">
      <c r="B216" s="332"/>
      <c r="C216" s="266"/>
      <c r="D216" s="266"/>
      <c r="E216" s="266"/>
      <c r="F216" s="289">
        <v>3</v>
      </c>
      <c r="G216" s="327"/>
      <c r="H216" s="318" t="s">
        <v>467</v>
      </c>
      <c r="I216" s="318"/>
      <c r="J216" s="318"/>
      <c r="K216" s="333"/>
    </row>
    <row r="217" s="1" customFormat="1" ht="15" customHeight="1">
      <c r="B217" s="332"/>
      <c r="C217" s="266"/>
      <c r="D217" s="266"/>
      <c r="E217" s="266"/>
      <c r="F217" s="289">
        <v>4</v>
      </c>
      <c r="G217" s="327"/>
      <c r="H217" s="318" t="s">
        <v>468</v>
      </c>
      <c r="I217" s="318"/>
      <c r="J217" s="318"/>
      <c r="K217" s="333"/>
    </row>
    <row r="218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2023-08-01T08:19:28Z</dcterms:created>
  <dcterms:modified xsi:type="dcterms:W3CDTF">2023-08-01T08:19:32Z</dcterms:modified>
</cp:coreProperties>
</file>