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03_112 - Údržba HOZ Rado..." sheetId="2" r:id="rId2"/>
    <sheet name="303_105 - Údržba HOZ Rado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'303_112 - Údržba HOZ Rado...'!$C$83:$K$149</definedName>
    <definedName name="_xlnm.Print_Area" localSheetId="1">'303_112 - Údržba HOZ Rado...'!$C$4:$J$39,'303_112 - Údržba HOZ Rado...'!$C$45:$J$65,'303_112 - Údržba HOZ Rado...'!$C$71:$K$149</definedName>
    <definedName name="_xlnm.Print_Titles" localSheetId="1">'303_112 - Údržba HOZ Rado...'!$83:$83</definedName>
    <definedName name="_xlnm._FilterDatabase" localSheetId="2" hidden="1">'303_105 - Údržba HOZ Rado...'!$C$82:$K$160</definedName>
    <definedName name="_xlnm.Print_Area" localSheetId="2">'303_105 - Údržba HOZ Rado...'!$C$4:$J$39,'303_105 - Údržba HOZ Rado...'!$C$45:$J$64,'303_105 - Údržba HOZ Rado...'!$C$70:$K$160</definedName>
    <definedName name="_xlnm.Print_Titles" localSheetId="2">'303_105 - Údržba HOZ Rado...'!$82:$82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80"/>
  <c r="J79"/>
  <c r="F77"/>
  <c r="E75"/>
  <c r="J55"/>
  <c r="J54"/>
  <c r="F52"/>
  <c r="E50"/>
  <c r="J18"/>
  <c r="E18"/>
  <c r="F80"/>
  <c r="J17"/>
  <c r="J15"/>
  <c r="E15"/>
  <c r="F54"/>
  <c r="J14"/>
  <c r="J12"/>
  <c r="J52"/>
  <c r="E7"/>
  <c r="E73"/>
  <c i="2" r="J143"/>
  <c r="J37"/>
  <c r="J36"/>
  <c i="1" r="AY55"/>
  <c i="2" r="J35"/>
  <c i="1" r="AX55"/>
  <c i="2" r="BI146"/>
  <c r="BH146"/>
  <c r="BG146"/>
  <c r="BF146"/>
  <c r="T146"/>
  <c r="T145"/>
  <c r="T144"/>
  <c r="R146"/>
  <c r="R145"/>
  <c r="R144"/>
  <c r="P146"/>
  <c r="P145"/>
  <c r="P144"/>
  <c r="J62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5"/>
  <c r="BH85"/>
  <c r="BG85"/>
  <c r="BF85"/>
  <c r="T85"/>
  <c r="R85"/>
  <c r="P85"/>
  <c r="J81"/>
  <c r="J80"/>
  <c r="F78"/>
  <c r="E76"/>
  <c r="J55"/>
  <c r="J54"/>
  <c r="F52"/>
  <c r="E50"/>
  <c r="J18"/>
  <c r="E18"/>
  <c r="F81"/>
  <c r="J17"/>
  <c r="J15"/>
  <c r="E15"/>
  <c r="F80"/>
  <c r="J14"/>
  <c r="J12"/>
  <c r="J52"/>
  <c r="E7"/>
  <c r="E48"/>
  <c i="1" r="L50"/>
  <c r="AM50"/>
  <c r="AM49"/>
  <c r="L49"/>
  <c r="AM47"/>
  <c r="L47"/>
  <c r="L45"/>
  <c r="L44"/>
  <c i="3" r="J110"/>
  <c i="2" r="BK126"/>
  <c i="3" r="BK135"/>
  <c i="2" r="J126"/>
  <c i="3" r="J116"/>
  <c r="BK132"/>
  <c r="J107"/>
  <c i="2" r="J85"/>
  <c r="J114"/>
  <c r="BK91"/>
  <c r="BK133"/>
  <c r="BK137"/>
  <c r="J140"/>
  <c i="3" r="BK154"/>
  <c r="BK138"/>
  <c i="2" r="J103"/>
  <c i="3" r="BK116"/>
  <c r="J135"/>
  <c i="2" r="BK95"/>
  <c i="3" r="BK107"/>
  <c i="2" r="BK85"/>
  <c r="J146"/>
  <c i="3" r="BK158"/>
  <c r="BK144"/>
  <c r="BK110"/>
  <c r="J92"/>
  <c i="2" r="BK99"/>
  <c i="3" r="J98"/>
  <c i="2" r="J107"/>
  <c i="3" r="J120"/>
  <c r="BK120"/>
  <c i="2" r="BK140"/>
  <c i="3" r="BK113"/>
  <c i="2" r="BK123"/>
  <c i="3" r="J124"/>
  <c r="BK103"/>
  <c i="2" r="J117"/>
  <c i="3" r="J158"/>
  <c i="2" r="J133"/>
  <c i="3" r="J147"/>
  <c r="J132"/>
  <c r="BK150"/>
  <c r="BK124"/>
  <c r="BK147"/>
  <c r="BK84"/>
  <c i="2" r="BK114"/>
  <c i="3" r="J88"/>
  <c i="1" r="AS54"/>
  <c i="2" r="BK146"/>
  <c i="3" r="J138"/>
  <c i="2" r="BK110"/>
  <c i="3" r="BK92"/>
  <c i="2" r="J110"/>
  <c r="BK107"/>
  <c i="3" r="BK98"/>
  <c i="2" r="J99"/>
  <c r="BK129"/>
  <c r="J95"/>
  <c i="3" r="BK88"/>
  <c r="J84"/>
  <c i="2" r="J129"/>
  <c i="3" r="J150"/>
  <c i="2" r="J137"/>
  <c i="3" r="BK128"/>
  <c i="2" r="J91"/>
  <c r="J123"/>
  <c i="3" r="J128"/>
  <c r="J113"/>
  <c i="2" r="BK103"/>
  <c i="3" r="J103"/>
  <c i="2" r="BK117"/>
  <c i="3" r="J144"/>
  <c r="J154"/>
  <c i="2" l="1" r="T90"/>
  <c r="T89"/>
  <c r="T84"/>
  <c i="3" r="P97"/>
  <c r="P96"/>
  <c i="2" r="BK90"/>
  <c r="J90"/>
  <c r="J61"/>
  <c i="3" r="R97"/>
  <c r="R96"/>
  <c r="BK143"/>
  <c r="J143"/>
  <c r="J63"/>
  <c r="T97"/>
  <c r="T96"/>
  <c i="2" r="P90"/>
  <c r="P89"/>
  <c r="P84"/>
  <c i="1" r="AU55"/>
  <c i="3" r="BK97"/>
  <c r="BK96"/>
  <c r="J96"/>
  <c r="J60"/>
  <c r="P143"/>
  <c r="P142"/>
  <c r="R143"/>
  <c r="R142"/>
  <c i="2" r="R90"/>
  <c r="R89"/>
  <c r="R84"/>
  <c i="3" r="T143"/>
  <c r="T142"/>
  <c i="2" r="BK145"/>
  <c r="J145"/>
  <c r="J64"/>
  <c i="3" r="E48"/>
  <c r="F55"/>
  <c i="2" r="BK89"/>
  <c r="J89"/>
  <c r="J60"/>
  <c i="3" r="J77"/>
  <c r="BE135"/>
  <c r="BE144"/>
  <c r="BE158"/>
  <c r="F79"/>
  <c r="BE124"/>
  <c r="BE132"/>
  <c r="BE154"/>
  <c r="BE128"/>
  <c r="BE150"/>
  <c r="BE107"/>
  <c r="BE110"/>
  <c r="BE113"/>
  <c r="BE120"/>
  <c r="BE147"/>
  <c i="2" r="BK144"/>
  <c r="J144"/>
  <c r="J63"/>
  <c i="3" r="BE84"/>
  <c r="BE92"/>
  <c r="BE116"/>
  <c r="BE88"/>
  <c r="BE98"/>
  <c r="BE103"/>
  <c r="BE138"/>
  <c i="2" r="BE85"/>
  <c r="BE114"/>
  <c r="J78"/>
  <c r="BE99"/>
  <c r="BE117"/>
  <c r="BE129"/>
  <c r="E74"/>
  <c r="BE103"/>
  <c r="BE107"/>
  <c r="F55"/>
  <c r="BE95"/>
  <c r="BE123"/>
  <c r="BE126"/>
  <c r="F54"/>
  <c r="BE110"/>
  <c r="BE133"/>
  <c r="BE140"/>
  <c r="BE91"/>
  <c r="BE137"/>
  <c r="BE146"/>
  <c i="3" r="F37"/>
  <c i="1" r="BD56"/>
  <c i="3" r="F36"/>
  <c i="1" r="BC56"/>
  <c i="3" r="F35"/>
  <c i="1" r="BB56"/>
  <c i="3" r="F34"/>
  <c i="1" r="BA56"/>
  <c i="2" r="F34"/>
  <c i="1" r="BA55"/>
  <c i="3" r="J34"/>
  <c i="1" r="AW56"/>
  <c i="2" r="F37"/>
  <c i="1" r="BD55"/>
  <c i="2" r="J34"/>
  <c i="1" r="AW55"/>
  <c i="2" r="F35"/>
  <c i="1" r="BB55"/>
  <c i="2" r="F36"/>
  <c i="1" r="BC55"/>
  <c i="3" l="1" r="T83"/>
  <c r="R83"/>
  <c r="P83"/>
  <c i="1" r="AU56"/>
  <c i="3" r="BK142"/>
  <c r="J142"/>
  <c r="J62"/>
  <c r="J97"/>
  <c r="J61"/>
  <c i="2" r="BK84"/>
  <c r="J84"/>
  <c r="J59"/>
  <c r="F33"/>
  <c i="1" r="AZ55"/>
  <c r="BD54"/>
  <c r="W33"/>
  <c i="3" r="J33"/>
  <c i="1" r="AV56"/>
  <c r="AT56"/>
  <c r="BA54"/>
  <c r="AW54"/>
  <c r="AK30"/>
  <c r="AU54"/>
  <c i="3" r="F33"/>
  <c i="1" r="AZ56"/>
  <c r="BC54"/>
  <c r="AY54"/>
  <c r="BB54"/>
  <c r="AX54"/>
  <c i="2" r="J33"/>
  <c i="1" r="AV55"/>
  <c r="AT55"/>
  <c i="3" l="1" r="BK83"/>
  <c r="J83"/>
  <c r="J59"/>
  <c i="1" r="W31"/>
  <c r="W32"/>
  <c r="AZ54"/>
  <c r="W29"/>
  <c r="W30"/>
  <c i="2" r="J30"/>
  <c i="1" r="AG55"/>
  <c i="2" l="1" r="J39"/>
  <c i="1" r="AN55"/>
  <c i="3" r="J30"/>
  <c i="1" r="AG56"/>
  <c r="AV54"/>
  <c r="AK29"/>
  <c i="3" l="1" r="J39"/>
  <c i="1" r="AN56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<sst xmlns="http://schemas.openxmlformats.org/spreadsheetml/2006/main">
  <si>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</si>
  <si>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</si>
  <si>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</si>
  <si>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</si>
  <si>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</si>
  <si>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{184d5005-f6b4-4ab7-adb8-7a7471577e64}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</si>
  <si>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</si>
  <si>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</si>
  <si>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</si>
  <si>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</si>
  <si>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</si>
  <si>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</si>
  <si>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</si>
  <si>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</si>
  <si>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</si>
  <si>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</si>
  <si>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</si>
  <si>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Radonice a Vintířov</t>
  </si>
  <si>
    <t>KSO:</t>
  </si>
  <si>
    <t/>
  </si>
  <si>
    <t>CC-CZ:</t>
  </si>
  <si>
    <t>Místo:</t>
  </si>
  <si>
    <t>k.ú. Radonice u Kadaně, k.ú. Vintířov u Radonic</t>
  </si>
  <si>
    <t>Datum:</t>
  </si>
  <si>
    <t>7. 3. 2023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</si>
  <si>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</si>
  <si>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</si>
  <si>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</si>
  <si>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</si>
  <si>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</si>
  <si>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</si>
  <si>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</si>
  <si>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Pavel Vilím</t>
  </si>
  <si>
    <t>True</t>
  </si>
  <si>
    <t>Zpracovatel:</t>
  </si>
  <si>
    <t>01312774</t>
  </si>
  <si>
    <t>Státní pozemkkový úřad ČR</t>
  </si>
  <si>
    <t>CZ 01312774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</si>
  <si>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</si>
  <si>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</si>
  <si>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</si>
  <si>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</si>
  <si>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</si>
  <si>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</si>
  <si>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</si>
  <si>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</si>
  <si>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</si>
  <si>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</si>
  <si>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</si>
  <si>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</si>
  <si>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</si>
  <si>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</si>
  <si>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</si>
  <si>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</si>
  <si>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</si>
  <si>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</si>
  <si>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</si>
  <si>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</si>
  <si>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</si>
  <si>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</si>
  <si>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</si>
  <si>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</si>
  <si>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</si>
  <si>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</si>
  <si>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</si>
  <si>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</si>
  <si>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</si>
  <si>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</si>
  <si>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</si>
  <si>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</si>
  <si>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</si>
  <si>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</si>
  <si>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</si>
  <si>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</si>
  <si>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</si>
  <si>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</si>
  <si>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</si>
  <si>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</si>
  <si>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</si>
  <si>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303_112</t>
  </si>
  <si>
    <t>STA</t>
  </si>
  <si>
    <t>1</t>
  </si>
  <si>
    <t>{3f21a75c-3c4b-4399-b865-f78e5f490b0e}</t>
  </si>
  <si>
    <t>2</t>
  </si>
  <si>
    <t>303_105</t>
  </si>
  <si>
    <t>{0c540620-dc16-4681-8fd2-3f9d1d943d06}</t>
  </si>
  <si>
    <t>KRYCÍ LIST SOUPISU PRACÍ</t>
  </si>
  <si>
    <t>Objekt:</t>
  </si>
  <si>
    <t>303_112 - Údržba HOZ Radonice a Vintířov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</si>
  <si>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</si>
  <si>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</si>
  <si>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</si>
  <si>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</si>
  <si>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</si>
  <si>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</si>
  <si>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112101102 - 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</si>
  <si>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</si>
  <si>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</si>
  <si>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</si>
  <si>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</si>
  <si>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</si>
  <si>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</si>
  <si>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</si>
  <si>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</si>
  <si>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</si>
  <si>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</si>
  <si>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</si>
  <si>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</si>
  <si>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</si>
  <si>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</si>
  <si>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</si>
  <si>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18</t>
  </si>
  <si>
    <t>K</t>
  </si>
  <si>
    <t>R-002</t>
  </si>
  <si>
    <t xml:space="preserve">Ekologická likvidace veškeré neupotřeb. dřev. hmoty - větví stromu, včetně kmenu - D kmene do 300 mm - v souladu se zákonem o odpadech č.185/2001 Sb.v platném znění   </t>
  </si>
  <si>
    <t>ks</t>
  </si>
  <si>
    <t>512</t>
  </si>
  <si>
    <t>ROZPOCET</t>
  </si>
  <si>
    <t>2061742535</t>
  </si>
  <si>
    <t>PP</t>
  </si>
  <si>
    <t xml:space="preserve">Ekologická likvidace veškeré neupotřeb. dřev. hmoty - větví stromu, včetně kmenu - D kmene do 300 mm - v souladu se zákonem o odpadech č.185/2001 Sb.v platném znění </t>
  </si>
  <si>
    <t>P</t>
  </si>
  <si>
    <t>Poznámka k položce:_x000d_
likvidace větví stromu Ø do 300 mm, vč. kmenu, použije se v případě když nelze pálit (např. štěpkováním, drcením, pálením na místě k tomu určeném a pod)</t>
  </si>
  <si>
    <t>VV</t>
  </si>
  <si>
    <t>HSV</t>
  </si>
  <si>
    <t>Práce a dodávky HSV</t>
  </si>
  <si>
    <t>Zemní práce</t>
  </si>
  <si>
    <t>111103312</t>
  </si>
  <si>
    <t>Kosení po vegetačním období divokého porostu středně hustého</t>
  </si>
  <si>
    <t>ha</t>
  </si>
  <si>
    <t>CS ÚRS 2023 01</t>
  </si>
  <si>
    <t>4</t>
  </si>
  <si>
    <t>1408044110</t>
  </si>
  <si>
    <t>Kosení travin a vodních rostlin po vegetačním období divokého porostu středně hustého</t>
  </si>
  <si>
    <t>Online PSC</t>
  </si>
  <si>
    <t>https://podminky.urs.cz/item/CS_URS_2023_01/111103312</t>
  </si>
  <si>
    <t>(1,8*120 + 1,8*120 + 1,8*220)/10000</t>
  </si>
  <si>
    <t>5</t>
  </si>
  <si>
    <t>111103321</t>
  </si>
  <si>
    <t>Kosení po vegetačním období vodního rostlinstva na břehu řídkého</t>
  </si>
  <si>
    <t>1933590156</t>
  </si>
  <si>
    <t>Kosení travin a vodních rostlin po vegetačním období vodního rostlinstva na břehu řídkého</t>
  </si>
  <si>
    <t>https://podminky.urs.cz/item/CS_URS_2023_01/111103321</t>
  </si>
  <si>
    <t>(600*1,80*2-828-28)/10000</t>
  </si>
  <si>
    <t>111203201</t>
  </si>
  <si>
    <t>Odstranění křovin a stromů s ponecháním kořenů z plochy do 1000 m2</t>
  </si>
  <si>
    <t>m2</t>
  </si>
  <si>
    <t>-176428670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</si>
  <si>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</si>
  <si>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</si>
  <si>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 xml:space="preserve">8 + 10 +10 </t>
  </si>
  <si>
    <t>16</t>
  </si>
  <si>
    <t>112101101</t>
  </si>
  <si>
    <t>Odstranění stromů listnatých průměru kmene přes 100 do 300 mm</t>
  </si>
  <si>
    <t>kus</t>
  </si>
  <si>
    <t>1071880742</t>
  </si>
  <si>
    <t>Odstranění stromů s odřezáním kmene a s odvětvením listnatých, průměru kmene přes 100 do 300 mm</t>
  </si>
  <si>
    <t>https://podminky.urs.cz/item/CS_URS_2023_01/112101101</t>
  </si>
  <si>
    <t>19</t>
  </si>
  <si>
    <t>112101102</t>
  </si>
  <si>
    <t>Odstranění stromů listnatých průměru kmene přes 300 do 500 mm</t>
  </si>
  <si>
    <t>1062143958</t>
  </si>
  <si>
    <t>Odstranění stromů s odřezáním kmene a s odvětvením listnatých, průměru kmene přes 300 do 500 mm</t>
  </si>
  <si>
    <t>https://podminky.urs.cz/item/CS_URS_2023_01/112101102</t>
  </si>
  <si>
    <t>8</t>
  </si>
  <si>
    <t>125703303</t>
  </si>
  <si>
    <t>Čištění melioračních kanálů od naplavenin tl do 250 mm dno zpevněné tvárnicemi</t>
  </si>
  <si>
    <t>m3</t>
  </si>
  <si>
    <t>-2044402539</t>
  </si>
  <si>
    <t>Čištění melioračních kanálů s úpravou svahu do výšky naplavené vrstvy tloušťky naplavené vrstvy do 250 mm, se dnem zpevněným tvárnicemi</t>
  </si>
  <si>
    <t>https://podminky.urs.cz/item/CS_URS_2023_01/125703303</t>
  </si>
  <si>
    <t>1,8+1,8+2,25+3,6</t>
  </si>
  <si>
    <t>9</t>
  </si>
  <si>
    <t>162751117</t>
  </si>
  <si>
    <t>Vodorovné přemístění přes 9 000 do 10000 m výkopku/sypaniny z horniny třídy těžitelnosti I skupiny 1 až 3</t>
  </si>
  <si>
    <t>57162715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</si>
  <si>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</si>
  <si>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</si>
  <si>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10</t>
  </si>
  <si>
    <t>162751119</t>
  </si>
  <si>
    <t>Příplatek k vodorovnému přemístění výkopku/sypaniny z horniny třídy těžitelnosti I skupiny 1 až 3 ZKD 1000 m přes 10000 m</t>
  </si>
  <si>
    <t>-1727430659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</si>
  <si>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</si>
  <si>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</si>
  <si>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9,45*(24-10)/100</t>
  </si>
  <si>
    <t>Součet</t>
  </si>
  <si>
    <t>1,323*100 'Přepočtené koeficientem množství</t>
  </si>
  <si>
    <t>17</t>
  </si>
  <si>
    <t>167151101</t>
  </si>
  <si>
    <t>Nakládání výkopku z hornin třídy těžitelnosti I skupiny 1 až 3 do 100 m3</t>
  </si>
  <si>
    <t>852309410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</si>
  <si>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</si>
  <si>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</si>
  <si>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185803106</t>
  </si>
  <si>
    <t>Shrabání pokoseného divokého porostu s odvozem do 20 km</t>
  </si>
  <si>
    <t>-1456200103</t>
  </si>
  <si>
    <t>Shrabání pokoseného porostu a organických naplavenin s odvozem do 20 km divokého porostu</t>
  </si>
  <si>
    <t>https://podminky.urs.cz/item/CS_URS_2023_01/185803106</t>
  </si>
  <si>
    <t>13</t>
  </si>
  <si>
    <t>R-032</t>
  </si>
  <si>
    <t xml:space="preserve">Ekologická likvidace divokého porostu - v souladu se zákonem  o odpadech č.185/2001 Sb.v platném znění     </t>
  </si>
  <si>
    <t>1752904694</t>
  </si>
  <si>
    <t xml:space="preserve">Ekologická likvidace divokého porostu - v souladu se zákonem o odpadech č.185/2001 Sb.v platném znění </t>
  </si>
  <si>
    <t>Poznámka k položce:_x000d_
porost bude zlikvidován např. uložením na skládce TKO, odvozem na bioplynovou stanici, uložením na polní hnijiště apod., položka neřeší vodorovné přemístění porostu</t>
  </si>
  <si>
    <t>0,083</t>
  </si>
  <si>
    <t>14</t>
  </si>
  <si>
    <t>R-033</t>
  </si>
  <si>
    <t xml:space="preserve">Ekologická likvidace vodního porostu - v souladu se zákonem  o odpadech č.185/2001 Sb.v platném znění    </t>
  </si>
  <si>
    <t>-701861721</t>
  </si>
  <si>
    <t xml:space="preserve">Ekologická likvidace vodního porostu - v souladu se zákonem o odpadech č.185/2001 Sb.v platném znění </t>
  </si>
  <si>
    <t>0,130</t>
  </si>
  <si>
    <t>12</t>
  </si>
  <si>
    <t>185803107</t>
  </si>
  <si>
    <t>Shrabání pokoseného vodního rostlinstva z břehu i z vody s odvozem do 20 km</t>
  </si>
  <si>
    <t>124915939</t>
  </si>
  <si>
    <t>Shrabání pokoseného porostu a organických naplavenin s odvozem do 20 km vodního rostlinstva z břehu i z vody</t>
  </si>
  <si>
    <t>https://podminky.urs.cz/item/CS_URS_2023_01/185803107</t>
  </si>
  <si>
    <t>11</t>
  </si>
  <si>
    <t>R-059</t>
  </si>
  <si>
    <t>Ekologická likvidace vytěženého sedimentu v souladu se zákonem o odpadech č. 541/2020 Sb., v platném znění</t>
  </si>
  <si>
    <t>t</t>
  </si>
  <si>
    <t>-1260657984</t>
  </si>
  <si>
    <t xml:space="preserve">Ekologická likvidace vytěženého sedimentu v souladu se zákonem o odpadech č. 541/2020 Sb., v platném znění </t>
  </si>
  <si>
    <t>9,45*1,5</t>
  </si>
  <si>
    <t>N00</t>
  </si>
  <si>
    <t>Nepojmenované práce</t>
  </si>
  <si>
    <t>N01</t>
  </si>
  <si>
    <t>Nepojmenovaný díl</t>
  </si>
  <si>
    <t>3</t>
  </si>
  <si>
    <t>R-001</t>
  </si>
  <si>
    <t xml:space="preserve">Ekologická likvidace veškeré neupotřeb. dřev. hmoty - z křovin a stromů D kmene do 100 mm - v souladu se zákonem o odpadech č.185/2001 Sb.v platném znění   </t>
  </si>
  <si>
    <t>-938852601</t>
  </si>
  <si>
    <t xml:space="preserve">Ekologická likvidace veškeré neupotřeb. dřev. hmoty - z křovin a stromů D kmene do 100 mm - v souladu se zákonem o odpadech č.185/2001 Sb.v platném znění </t>
  </si>
  <si>
    <t>Poznámka k položce:_x000d_
likvidace dřevní hmoty, použije se v případě když nelze pálit (např. štěpkováním, drcením, pálením na místě k tomu určeném a pod)</t>
  </si>
  <si>
    <t>28</t>
  </si>
  <si>
    <t>303_105 - Údržba HOZ Radonice a Vintířov</t>
  </si>
  <si>
    <t>22</t>
  </si>
  <si>
    <t>122712800</t>
  </si>
  <si>
    <t>7</t>
  </si>
  <si>
    <t>820997575</t>
  </si>
  <si>
    <t>316</t>
  </si>
  <si>
    <t>336765529</t>
  </si>
  <si>
    <t>(300*3*2+220*3*2+95*3*2)/10000-(355*3*2)/10000</t>
  </si>
  <si>
    <t>-1562971937</t>
  </si>
  <si>
    <t>(3*220+95*3+120*3*2+100*3,5)/10000</t>
  </si>
  <si>
    <t>-91481030</t>
  </si>
  <si>
    <t>6*40+3*12+2*20</t>
  </si>
  <si>
    <t>-1493139374</t>
  </si>
  <si>
    <t>612983405</t>
  </si>
  <si>
    <t>6</t>
  </si>
  <si>
    <t>112101103</t>
  </si>
  <si>
    <t>Odstranění stromů listnatých průměru kmene přes 500 do 700 mm</t>
  </si>
  <si>
    <t>-157263229</t>
  </si>
  <si>
    <t>Odstranění stromů s odřezáním kmene a s odvětvením listnatých, průměru kmene přes 500 do 700 mm</t>
  </si>
  <si>
    <t>https://podminky.urs.cz/item/CS_URS_2023_01/112101103</t>
  </si>
  <si>
    <t>1008709858</t>
  </si>
  <si>
    <t>1,8+1,5+3,6+3,75+18</t>
  </si>
  <si>
    <t>125703313</t>
  </si>
  <si>
    <t>Čištění melioračních kanálů od naplavenin tl přes 250 do 500 mm dno zpevněné tvárnicemi</t>
  </si>
  <si>
    <t>170645669</t>
  </si>
  <si>
    <t>Čištění melioračních kanálů s úpravou svahu do výšky naplavené vrstvy tloušťky naplavené vrstvy přes 250 do 500 mm, se dnem zpevněným tvárnicemi</t>
  </si>
  <si>
    <t>https://podminky.urs.cz/item/CS_URS_2023_01/125703313</t>
  </si>
  <si>
    <t>12,6+4,725+19,2</t>
  </si>
  <si>
    <t>20</t>
  </si>
  <si>
    <t>162751113</t>
  </si>
  <si>
    <t>Vodorovné přemístění přes 5 000 do 6000 m výkopku/sypaniny z horniny třídy těžitelnosti I skupiny 1 až 3</t>
  </si>
  <si>
    <t>-1797198944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</si>
  <si>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</si>
  <si>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https://podminky.urs.cz/item/CS_URS_2023_01/162751113</t>
  </si>
  <si>
    <t>3,6+3,75+4,725+19,2+18+15,9</t>
  </si>
  <si>
    <t>1215434614</t>
  </si>
  <si>
    <t>49,275+15,9</t>
  </si>
  <si>
    <t>23</t>
  </si>
  <si>
    <t>171211101</t>
  </si>
  <si>
    <t>Uložení sypaniny do násypů nezhutněných ručně</t>
  </si>
  <si>
    <t>-1939808793</t>
  </si>
  <si>
    <t>Uložení sypanin do násypů ručně s rozprostřením sypaniny ve vrstvách a s hrubým urovnáním nezhutněných jakékoliv třídy těžitelnosti</t>
  </si>
  <si>
    <t>https://podminky.urs.cz/item/CS_URS_2023_01/171211101</t>
  </si>
  <si>
    <t>-806013195</t>
  </si>
  <si>
    <t>1477429437</t>
  </si>
  <si>
    <t>0,156</t>
  </si>
  <si>
    <t>24</t>
  </si>
  <si>
    <t>R-011</t>
  </si>
  <si>
    <t xml:space="preserve">Ekologická likvidace veškeré neupotřeb. dřev. hmoty - větví stromu, bez kmenu - D kmene 300-500 mm - v souladu se zákonem o odpadech č. 541/2020 Sb.v platném znění     </t>
  </si>
  <si>
    <t>-888786469</t>
  </si>
  <si>
    <t xml:space="preserve">Ekologická likvidace veškeré neupotřeb. dřev. hmoty - větví stromu, bez kmenu - D kmene 300-500 mm - v souladu se zákonem o odpadech č. 541/2020 Sb.v platném znění </t>
  </si>
  <si>
    <t xml:space="preserve">Poznámka k položce:_x000d_
likvidace větví stromu Ø 300-500 mm, vč. kmenu, použije se v případě když nelze pálit (např. štěpkováním, drcením, pálením na místě k tomu určeném a pod)_x000d_
</t>
  </si>
  <si>
    <t>25</t>
  </si>
  <si>
    <t>R-012</t>
  </si>
  <si>
    <t xml:space="preserve">Ekologická likvidace veškeré neupotřeb. dřev. hmoty - větví stromu, bez kmenu - D kmene 500-700 mm - v souladu se zákonem o odpadech č. 541/2020 Sb.v platném znění   </t>
  </si>
  <si>
    <t>970694373</t>
  </si>
  <si>
    <t xml:space="preserve">Ekologická likvidace veškeré neupotřeb. dřev. hmoty - větví stromu, bez kmenu - D kmene 500-700 mm - v souladu se zákonem o odpadech č. 541/2020 Sb.v platném znění </t>
  </si>
  <si>
    <t xml:space="preserve">Poznámka k položce:_x000d_
likvidace větví stromu Ø 500-700 mm, vč. kmenu, použije se v případě když nelze pálit (např. štěpkováním, drcením, pálením na místě k tomu určeném a pod)_x000d_
</t>
  </si>
  <si>
    <t>1382801731</t>
  </si>
  <si>
    <t>0,202</t>
  </si>
  <si>
    <t>-1969999451</t>
  </si>
  <si>
    <t>R-037</t>
  </si>
  <si>
    <t>Vytyčení inženýrské sítě, vč. dopravy</t>
  </si>
  <si>
    <t>1135569452</t>
  </si>
  <si>
    <t>Vytyčení inženýrských sítí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</si>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</sst>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003366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312" TargetMode="External" /><Relationship Id="rId2" Type="http://schemas.openxmlformats.org/officeDocument/2006/relationships/hyperlink" Target="https://podminky.urs.cz/item/CS_URS_2023_01/111103321" TargetMode="External" /><Relationship Id="rId3" Type="http://schemas.openxmlformats.org/officeDocument/2006/relationships/hyperlink" Target="https://podminky.urs.cz/item/CS_URS_2023_01/111203201" TargetMode="External" /><Relationship Id="rId4" Type="http://schemas.openxmlformats.org/officeDocument/2006/relationships/hyperlink" Target="https://podminky.urs.cz/item/CS_URS_2023_01/112101101" TargetMode="External" /><Relationship Id="rId5" Type="http://schemas.openxmlformats.org/officeDocument/2006/relationships/hyperlink" Target="https://podminky.urs.cz/item/CS_URS_2023_01/112101102" TargetMode="External" /><Relationship Id="rId6" Type="http://schemas.openxmlformats.org/officeDocument/2006/relationships/hyperlink" Target="https://podminky.urs.cz/item/CS_URS_2023_01/125703303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67151101" TargetMode="External" /><Relationship Id="rId10" Type="http://schemas.openxmlformats.org/officeDocument/2006/relationships/hyperlink" Target="https://podminky.urs.cz/item/CS_URS_2023_01/185803106" TargetMode="External" /><Relationship Id="rId11" Type="http://schemas.openxmlformats.org/officeDocument/2006/relationships/hyperlink" Target="https://podminky.urs.cz/item/CS_URS_2023_01/185803107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321" TargetMode="External" /><Relationship Id="rId2" Type="http://schemas.openxmlformats.org/officeDocument/2006/relationships/hyperlink" Target="https://podminky.urs.cz/item/CS_URS_2023_01/111103312" TargetMode="External" /><Relationship Id="rId3" Type="http://schemas.openxmlformats.org/officeDocument/2006/relationships/hyperlink" Target="https://podminky.urs.cz/item/CS_URS_2023_01/111203201" TargetMode="External" /><Relationship Id="rId4" Type="http://schemas.openxmlformats.org/officeDocument/2006/relationships/hyperlink" Target="https://podminky.urs.cz/item/CS_URS_2023_01/112101101" TargetMode="External" /><Relationship Id="rId5" Type="http://schemas.openxmlformats.org/officeDocument/2006/relationships/hyperlink" Target="https://podminky.urs.cz/item/CS_URS_2023_01/112101102" TargetMode="External" /><Relationship Id="rId6" Type="http://schemas.openxmlformats.org/officeDocument/2006/relationships/hyperlink" Target="https://podminky.urs.cz/item/CS_URS_2023_01/112101103" TargetMode="External" /><Relationship Id="rId7" Type="http://schemas.openxmlformats.org/officeDocument/2006/relationships/hyperlink" Target="https://podminky.urs.cz/item/CS_URS_2023_01/125703303" TargetMode="External" /><Relationship Id="rId8" Type="http://schemas.openxmlformats.org/officeDocument/2006/relationships/hyperlink" Target="https://podminky.urs.cz/item/CS_URS_2023_01/125703313" TargetMode="External" /><Relationship Id="rId9" Type="http://schemas.openxmlformats.org/officeDocument/2006/relationships/hyperlink" Target="https://podminky.urs.cz/item/CS_URS_2023_01/162751113" TargetMode="External" /><Relationship Id="rId10" Type="http://schemas.openxmlformats.org/officeDocument/2006/relationships/hyperlink" Target="https://podminky.urs.cz/item/CS_URS_2023_01/167151101" TargetMode="External" /><Relationship Id="rId11" Type="http://schemas.openxmlformats.org/officeDocument/2006/relationships/hyperlink" Target="https://podminky.urs.cz/item/CS_URS_2023_01/171211101" TargetMode="External" /><Relationship Id="rId12" Type="http://schemas.openxmlformats.org/officeDocument/2006/relationships/hyperlink" Target="https://podminky.urs.cz/item/CS_URS_2023_01/185803106" TargetMode="External" /><Relationship Id="rId13" Type="http://schemas.openxmlformats.org/officeDocument/2006/relationships/hyperlink" Target="https://podminky.urs.cz/item/CS_URS_2023_01/185803107" TargetMode="External" /><Relationship Id="rId1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37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Radonice a Vintířov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Radonice u Kadaně, k.ú. Vintířov u Radonic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7. 3. 2023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Pavel Vilím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Státní pozemkkový úřad ČR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4.4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'303_112 - Údržba HOZ Rado...'!J30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'303_112 - Údržba HOZ Rado...'!P84</f>
        <v>0</v>
      </c>
      <c r="AV55" s="120">
        <f>'303_112 - Údržba HOZ Rado...'!J33</f>
        <v>0</v>
      </c>
      <c r="AW55" s="120">
        <f>'303_112 - Údržba HOZ Rado...'!J34</f>
        <v>0</v>
      </c>
      <c r="AX55" s="120">
        <f>'303_112 - Údržba HOZ Rado...'!J35</f>
        <v>0</v>
      </c>
      <c r="AY55" s="120">
        <f>'303_112 - Údržba HOZ Rado...'!J36</f>
        <v>0</v>
      </c>
      <c r="AZ55" s="120">
        <f>'303_112 - Údržba HOZ Rado...'!F33</f>
        <v>0</v>
      </c>
      <c r="BA55" s="120">
        <f>'303_112 - Údržba HOZ Rado...'!F34</f>
        <v>0</v>
      </c>
      <c r="BB55" s="120">
        <f>'303_112 - Údržba HOZ Rado...'!F35</f>
        <v>0</v>
      </c>
      <c r="BC55" s="120">
        <f>'303_112 - Údržba HOZ Rado...'!F36</f>
        <v>0</v>
      </c>
      <c r="BD55" s="122">
        <f>'303_112 - Údržba HOZ Rado...'!F37</f>
        <v>0</v>
      </c>
      <c r="BE55" s="7"/>
      <c r="BT55" s="123" t="s">
        <v>81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4.4" customHeight="1">
      <c r="A56" s="111" t="s">
        <v>78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17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'303_105 - Údržba HOZ Rado...'!J30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24">
        <v>0</v>
      </c>
      <c r="AT56" s="125">
        <f>ROUND(SUM(AV56:AW56),2)</f>
        <v>0</v>
      </c>
      <c r="AU56" s="126">
        <f>'303_105 - Údržba HOZ Rado...'!P83</f>
        <v>0</v>
      </c>
      <c r="AV56" s="125">
        <f>'303_105 - Údržba HOZ Rado...'!J33</f>
        <v>0</v>
      </c>
      <c r="AW56" s="125">
        <f>'303_105 - Údržba HOZ Rado...'!J34</f>
        <v>0</v>
      </c>
      <c r="AX56" s="125">
        <f>'303_105 - Údržba HOZ Rado...'!J35</f>
        <v>0</v>
      </c>
      <c r="AY56" s="125">
        <f>'303_105 - Údržba HOZ Rado...'!J36</f>
        <v>0</v>
      </c>
      <c r="AZ56" s="125">
        <f>'303_105 - Údržba HOZ Rado...'!F33</f>
        <v>0</v>
      </c>
      <c r="BA56" s="125">
        <f>'303_105 - Údržba HOZ Rado...'!F34</f>
        <v>0</v>
      </c>
      <c r="BB56" s="125">
        <f>'303_105 - Údržba HOZ Rado...'!F35</f>
        <v>0</v>
      </c>
      <c r="BC56" s="125">
        <f>'303_105 - Údržba HOZ Rado...'!F36</f>
        <v>0</v>
      </c>
      <c r="BD56" s="127">
        <f>'303_105 - Údržba HOZ Rado...'!F37</f>
        <v>0</v>
      </c>
      <c r="BE56" s="7"/>
      <c r="BT56" s="123" t="s">
        <v>81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iBUJfYFeI6St/ZxC5qlpaUurC+Y3ULaTmZtI0SBJD5pYimv3lv0279pSq2VaSPOXC+Pwl9nR/Lv3J59Be3j0Mw==" hashValue="48UenM5S22qPLXTK+2XGXTg+KnRifTX2gzm+4+Qqsb4OBruReqq61R4z/jZlo9hwvW6zdE8fjTXwDe8a72hmf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303_112 - Údržba HOZ Rado...'!C2" display="/"/>
    <hyperlink ref="A56" location="'303_105 - Údržba HOZ Rad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Radonice a Vintířov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88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37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ROUND((SUM(BE84:BE149)),  2)</f>
        <v>0</v>
      </c>
      <c r="G33" s="38"/>
      <c r="H33" s="38"/>
      <c r="I33" s="148">
        <v>0.20999999999999999</v>
      </c>
      <c r="J33" s="147">
        <f>ROUND(((SUM(BE84:BE149))*I33),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ROUND((SUM(BF84:BF149)),  2)</f>
        <v>0</v>
      </c>
      <c r="G34" s="38"/>
      <c r="H34" s="38"/>
      <c r="I34" s="148">
        <v>0.14999999999999999</v>
      </c>
      <c r="J34" s="147">
        <f>ROUND(((SUM(BF84:BF149))*I34),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ROUND((SUM(BG84:BG149)),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ROUND((SUM(BH84:BH149)),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ROUND((SUM(BI84:BI149)),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Radonice a Vintířov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303_112 - Údržba HOZ Radonice a Vintířov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Radonice u Kadaně, k.ú. Vintířov u Radonic</v>
      </c>
      <c r="G52" s="40"/>
      <c r="H52" s="40"/>
      <c r="I52" s="32" t="s">
        <v>23</v>
      </c>
      <c r="J52" s="72" t="str">
        <f>IF(J12="","",J12)</f>
        <v>7. 3. 2023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Ing. Pavel Vilím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6.4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Státní pozemkkový úřad ČR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95</v>
      </c>
      <c r="E62" s="174"/>
      <c r="F62" s="174"/>
      <c r="G62" s="174"/>
      <c r="H62" s="174"/>
      <c r="I62" s="174"/>
      <c r="J62" s="175">
        <f>J143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96</v>
      </c>
      <c r="E63" s="168"/>
      <c r="F63" s="168"/>
      <c r="G63" s="168"/>
      <c r="H63" s="168"/>
      <c r="I63" s="168"/>
      <c r="J63" s="169">
        <f>J144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97</v>
      </c>
      <c r="E64" s="174"/>
      <c r="F64" s="174"/>
      <c r="G64" s="174"/>
      <c r="H64" s="174"/>
      <c r="I64" s="174"/>
      <c r="J64" s="175">
        <f>J145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98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4.4" customHeight="1">
      <c r="A74" s="38"/>
      <c r="B74" s="39"/>
      <c r="C74" s="40"/>
      <c r="D74" s="40"/>
      <c r="E74" s="160" t="str">
        <f>E7</f>
        <v>Údržba HOZ Radonice a Vintířov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87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6" customHeight="1">
      <c r="A76" s="38"/>
      <c r="B76" s="39"/>
      <c r="C76" s="40"/>
      <c r="D76" s="40"/>
      <c r="E76" s="69" t="str">
        <f>E9</f>
        <v>303_112 - Údržba HOZ Radonice a Vintířov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k.ú. Radonice u Kadaně, k.ú. Vintířov u Radonic</v>
      </c>
      <c r="G78" s="40"/>
      <c r="H78" s="40"/>
      <c r="I78" s="32" t="s">
        <v>23</v>
      </c>
      <c r="J78" s="72" t="str">
        <f>IF(J12="","",J12)</f>
        <v>7. 3. 2023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32" t="s">
        <v>31</v>
      </c>
      <c r="J80" s="36" t="str">
        <f>E21</f>
        <v>Ing. Pavel Vilím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6.4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>Státní pozemkkový úřad ČR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99</v>
      </c>
      <c r="D83" s="180" t="s">
        <v>59</v>
      </c>
      <c r="E83" s="180" t="s">
        <v>55</v>
      </c>
      <c r="F83" s="180" t="s">
        <v>56</v>
      </c>
      <c r="G83" s="180" t="s">
        <v>100</v>
      </c>
      <c r="H83" s="180" t="s">
        <v>101</v>
      </c>
      <c r="I83" s="180" t="s">
        <v>102</v>
      </c>
      <c r="J83" s="180" t="s">
        <v>91</v>
      </c>
      <c r="K83" s="181" t="s">
        <v>103</v>
      </c>
      <c r="L83" s="182"/>
      <c r="M83" s="92" t="s">
        <v>19</v>
      </c>
      <c r="N83" s="93" t="s">
        <v>44</v>
      </c>
      <c r="O83" s="93" t="s">
        <v>104</v>
      </c>
      <c r="P83" s="93" t="s">
        <v>105</v>
      </c>
      <c r="Q83" s="93" t="s">
        <v>106</v>
      </c>
      <c r="R83" s="93" t="s">
        <v>107</v>
      </c>
      <c r="S83" s="93" t="s">
        <v>108</v>
      </c>
      <c r="T83" s="94" t="s">
        <v>109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110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P85+SUM(P86:P89)+P144</f>
        <v>0</v>
      </c>
      <c r="Q84" s="96"/>
      <c r="R84" s="185">
        <f>R85+SUM(R86:R89)+R144</f>
        <v>0</v>
      </c>
      <c r="S84" s="96"/>
      <c r="T84" s="186">
        <f>T85+SUM(T86:T89)+T144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92</v>
      </c>
      <c r="BK84" s="187">
        <f>BK85+SUM(BK86:BK89)+BK144</f>
        <v>0</v>
      </c>
    </row>
    <row r="85" s="2" customFormat="1" ht="22.2" customHeight="1">
      <c r="A85" s="38"/>
      <c r="B85" s="39"/>
      <c r="C85" s="188" t="s">
        <v>111</v>
      </c>
      <c r="D85" s="188" t="s">
        <v>112</v>
      </c>
      <c r="E85" s="189" t="s">
        <v>113</v>
      </c>
      <c r="F85" s="190" t="s">
        <v>114</v>
      </c>
      <c r="G85" s="191" t="s">
        <v>115</v>
      </c>
      <c r="H85" s="192">
        <v>2</v>
      </c>
      <c r="I85" s="193"/>
      <c r="J85" s="194">
        <f>ROUND(I85*H85,2)</f>
        <v>0</v>
      </c>
      <c r="K85" s="190" t="s">
        <v>19</v>
      </c>
      <c r="L85" s="44"/>
      <c r="M85" s="195" t="s">
        <v>19</v>
      </c>
      <c r="N85" s="196" t="s">
        <v>45</v>
      </c>
      <c r="O85" s="84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99" t="s">
        <v>116</v>
      </c>
      <c r="AT85" s="199" t="s">
        <v>112</v>
      </c>
      <c r="AU85" s="199" t="s">
        <v>74</v>
      </c>
      <c r="AY85" s="17" t="s">
        <v>117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17" t="s">
        <v>81</v>
      </c>
      <c r="BK85" s="200">
        <f>ROUND(I85*H85,2)</f>
        <v>0</v>
      </c>
      <c r="BL85" s="17" t="s">
        <v>116</v>
      </c>
      <c r="BM85" s="199" t="s">
        <v>118</v>
      </c>
    </row>
    <row r="86" s="2" customFormat="1">
      <c r="A86" s="38"/>
      <c r="B86" s="39"/>
      <c r="C86" s="40"/>
      <c r="D86" s="201" t="s">
        <v>119</v>
      </c>
      <c r="E86" s="40"/>
      <c r="F86" s="202" t="s">
        <v>120</v>
      </c>
      <c r="G86" s="40"/>
      <c r="H86" s="40"/>
      <c r="I86" s="203"/>
      <c r="J86" s="40"/>
      <c r="K86" s="40"/>
      <c r="L86" s="44"/>
      <c r="M86" s="204"/>
      <c r="N86" s="205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119</v>
      </c>
      <c r="AU86" s="17" t="s">
        <v>74</v>
      </c>
    </row>
    <row r="87" s="2" customFormat="1">
      <c r="A87" s="38"/>
      <c r="B87" s="39"/>
      <c r="C87" s="40"/>
      <c r="D87" s="201" t="s">
        <v>121</v>
      </c>
      <c r="E87" s="40"/>
      <c r="F87" s="206" t="s">
        <v>122</v>
      </c>
      <c r="G87" s="40"/>
      <c r="H87" s="40"/>
      <c r="I87" s="203"/>
      <c r="J87" s="40"/>
      <c r="K87" s="40"/>
      <c r="L87" s="44"/>
      <c r="M87" s="204"/>
      <c r="N87" s="205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121</v>
      </c>
      <c r="AU87" s="17" t="s">
        <v>74</v>
      </c>
    </row>
    <row r="88" s="12" customFormat="1">
      <c r="A88" s="12"/>
      <c r="B88" s="207"/>
      <c r="C88" s="208"/>
      <c r="D88" s="201" t="s">
        <v>123</v>
      </c>
      <c r="E88" s="209" t="s">
        <v>19</v>
      </c>
      <c r="F88" s="210" t="s">
        <v>83</v>
      </c>
      <c r="G88" s="208"/>
      <c r="H88" s="211">
        <v>2</v>
      </c>
      <c r="I88" s="212"/>
      <c r="J88" s="208"/>
      <c r="K88" s="208"/>
      <c r="L88" s="213"/>
      <c r="M88" s="214"/>
      <c r="N88" s="215"/>
      <c r="O88" s="215"/>
      <c r="P88" s="215"/>
      <c r="Q88" s="215"/>
      <c r="R88" s="215"/>
      <c r="S88" s="215"/>
      <c r="T88" s="216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T88" s="217" t="s">
        <v>123</v>
      </c>
      <c r="AU88" s="217" t="s">
        <v>74</v>
      </c>
      <c r="AV88" s="12" t="s">
        <v>83</v>
      </c>
      <c r="AW88" s="12" t="s">
        <v>33</v>
      </c>
      <c r="AX88" s="12" t="s">
        <v>81</v>
      </c>
      <c r="AY88" s="217" t="s">
        <v>117</v>
      </c>
    </row>
    <row r="89" s="13" customFormat="1" ht="25.92" customHeight="1">
      <c r="A89" s="13"/>
      <c r="B89" s="218"/>
      <c r="C89" s="219"/>
      <c r="D89" s="220" t="s">
        <v>73</v>
      </c>
      <c r="E89" s="221" t="s">
        <v>124</v>
      </c>
      <c r="F89" s="221" t="s">
        <v>125</v>
      </c>
      <c r="G89" s="219"/>
      <c r="H89" s="219"/>
      <c r="I89" s="222"/>
      <c r="J89" s="223">
        <f>BK89</f>
        <v>0</v>
      </c>
      <c r="K89" s="219"/>
      <c r="L89" s="224"/>
      <c r="M89" s="225"/>
      <c r="N89" s="226"/>
      <c r="O89" s="226"/>
      <c r="P89" s="227">
        <f>P90+P143</f>
        <v>0</v>
      </c>
      <c r="Q89" s="226"/>
      <c r="R89" s="227">
        <f>R90+R143</f>
        <v>0</v>
      </c>
      <c r="S89" s="226"/>
      <c r="T89" s="228">
        <f>T90+T143</f>
        <v>0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R89" s="229" t="s">
        <v>81</v>
      </c>
      <c r="AT89" s="230" t="s">
        <v>73</v>
      </c>
      <c r="AU89" s="230" t="s">
        <v>74</v>
      </c>
      <c r="AY89" s="229" t="s">
        <v>117</v>
      </c>
      <c r="BK89" s="231">
        <f>BK90+BK143</f>
        <v>0</v>
      </c>
    </row>
    <row r="90" s="13" customFormat="1" ht="22.8" customHeight="1">
      <c r="A90" s="13"/>
      <c r="B90" s="218"/>
      <c r="C90" s="219"/>
      <c r="D90" s="220" t="s">
        <v>73</v>
      </c>
      <c r="E90" s="232" t="s">
        <v>81</v>
      </c>
      <c r="F90" s="232" t="s">
        <v>126</v>
      </c>
      <c r="G90" s="219"/>
      <c r="H90" s="219"/>
      <c r="I90" s="222"/>
      <c r="J90" s="233">
        <f>BK90</f>
        <v>0</v>
      </c>
      <c r="K90" s="219"/>
      <c r="L90" s="224"/>
      <c r="M90" s="225"/>
      <c r="N90" s="226"/>
      <c r="O90" s="226"/>
      <c r="P90" s="227">
        <f>SUM(P91:P142)</f>
        <v>0</v>
      </c>
      <c r="Q90" s="226"/>
      <c r="R90" s="227">
        <f>SUM(R91:R142)</f>
        <v>0</v>
      </c>
      <c r="S90" s="226"/>
      <c r="T90" s="228">
        <f>SUM(T91:T142)</f>
        <v>0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R90" s="229" t="s">
        <v>81</v>
      </c>
      <c r="AT90" s="230" t="s">
        <v>73</v>
      </c>
      <c r="AU90" s="230" t="s">
        <v>81</v>
      </c>
      <c r="AY90" s="229" t="s">
        <v>117</v>
      </c>
      <c r="BK90" s="231">
        <f>SUM(BK91:BK142)</f>
        <v>0</v>
      </c>
    </row>
    <row r="91" s="2" customFormat="1" ht="14.4" customHeight="1">
      <c r="A91" s="38"/>
      <c r="B91" s="39"/>
      <c r="C91" s="188" t="s">
        <v>81</v>
      </c>
      <c r="D91" s="188" t="s">
        <v>112</v>
      </c>
      <c r="E91" s="189" t="s">
        <v>127</v>
      </c>
      <c r="F91" s="190" t="s">
        <v>128</v>
      </c>
      <c r="G91" s="191" t="s">
        <v>129</v>
      </c>
      <c r="H91" s="192">
        <v>0.083000000000000004</v>
      </c>
      <c r="I91" s="193"/>
      <c r="J91" s="194">
        <f>ROUND(I91*H91,2)</f>
        <v>0</v>
      </c>
      <c r="K91" s="190" t="s">
        <v>130</v>
      </c>
      <c r="L91" s="44"/>
      <c r="M91" s="195" t="s">
        <v>19</v>
      </c>
      <c r="N91" s="196" t="s">
        <v>45</v>
      </c>
      <c r="O91" s="84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9" t="s">
        <v>131</v>
      </c>
      <c r="AT91" s="199" t="s">
        <v>112</v>
      </c>
      <c r="AU91" s="199" t="s">
        <v>83</v>
      </c>
      <c r="AY91" s="17" t="s">
        <v>117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7" t="s">
        <v>81</v>
      </c>
      <c r="BK91" s="200">
        <f>ROUND(I91*H91,2)</f>
        <v>0</v>
      </c>
      <c r="BL91" s="17" t="s">
        <v>131</v>
      </c>
      <c r="BM91" s="199" t="s">
        <v>132</v>
      </c>
    </row>
    <row r="92" s="2" customFormat="1">
      <c r="A92" s="38"/>
      <c r="B92" s="39"/>
      <c r="C92" s="40"/>
      <c r="D92" s="201" t="s">
        <v>119</v>
      </c>
      <c r="E92" s="40"/>
      <c r="F92" s="202" t="s">
        <v>133</v>
      </c>
      <c r="G92" s="40"/>
      <c r="H92" s="40"/>
      <c r="I92" s="203"/>
      <c r="J92" s="40"/>
      <c r="K92" s="40"/>
      <c r="L92" s="44"/>
      <c r="M92" s="204"/>
      <c r="N92" s="205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119</v>
      </c>
      <c r="AU92" s="17" t="s">
        <v>83</v>
      </c>
    </row>
    <row r="93" s="2" customFormat="1">
      <c r="A93" s="38"/>
      <c r="B93" s="39"/>
      <c r="C93" s="40"/>
      <c r="D93" s="234" t="s">
        <v>134</v>
      </c>
      <c r="E93" s="40"/>
      <c r="F93" s="235" t="s">
        <v>135</v>
      </c>
      <c r="G93" s="40"/>
      <c r="H93" s="40"/>
      <c r="I93" s="203"/>
      <c r="J93" s="40"/>
      <c r="K93" s="40"/>
      <c r="L93" s="44"/>
      <c r="M93" s="204"/>
      <c r="N93" s="205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134</v>
      </c>
      <c r="AU93" s="17" t="s">
        <v>83</v>
      </c>
    </row>
    <row r="94" s="12" customFormat="1">
      <c r="A94" s="12"/>
      <c r="B94" s="207"/>
      <c r="C94" s="208"/>
      <c r="D94" s="201" t="s">
        <v>123</v>
      </c>
      <c r="E94" s="209" t="s">
        <v>19</v>
      </c>
      <c r="F94" s="210" t="s">
        <v>136</v>
      </c>
      <c r="G94" s="208"/>
      <c r="H94" s="211">
        <v>0.083000000000000004</v>
      </c>
      <c r="I94" s="212"/>
      <c r="J94" s="208"/>
      <c r="K94" s="208"/>
      <c r="L94" s="213"/>
      <c r="M94" s="214"/>
      <c r="N94" s="215"/>
      <c r="O94" s="215"/>
      <c r="P94" s="215"/>
      <c r="Q94" s="215"/>
      <c r="R94" s="215"/>
      <c r="S94" s="215"/>
      <c r="T94" s="216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17" t="s">
        <v>123</v>
      </c>
      <c r="AU94" s="217" t="s">
        <v>83</v>
      </c>
      <c r="AV94" s="12" t="s">
        <v>83</v>
      </c>
      <c r="AW94" s="12" t="s">
        <v>33</v>
      </c>
      <c r="AX94" s="12" t="s">
        <v>81</v>
      </c>
      <c r="AY94" s="217" t="s">
        <v>117</v>
      </c>
    </row>
    <row r="95" s="2" customFormat="1" ht="14.4" customHeight="1">
      <c r="A95" s="38"/>
      <c r="B95" s="39"/>
      <c r="C95" s="188" t="s">
        <v>137</v>
      </c>
      <c r="D95" s="188" t="s">
        <v>112</v>
      </c>
      <c r="E95" s="189" t="s">
        <v>138</v>
      </c>
      <c r="F95" s="190" t="s">
        <v>139</v>
      </c>
      <c r="G95" s="191" t="s">
        <v>129</v>
      </c>
      <c r="H95" s="192">
        <v>0.13</v>
      </c>
      <c r="I95" s="193"/>
      <c r="J95" s="194">
        <f>ROUND(I95*H95,2)</f>
        <v>0</v>
      </c>
      <c r="K95" s="190" t="s">
        <v>130</v>
      </c>
      <c r="L95" s="44"/>
      <c r="M95" s="195" t="s">
        <v>19</v>
      </c>
      <c r="N95" s="196" t="s">
        <v>45</v>
      </c>
      <c r="O95" s="84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9" t="s">
        <v>131</v>
      </c>
      <c r="AT95" s="199" t="s">
        <v>112</v>
      </c>
      <c r="AU95" s="199" t="s">
        <v>83</v>
      </c>
      <c r="AY95" s="17" t="s">
        <v>117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7" t="s">
        <v>81</v>
      </c>
      <c r="BK95" s="200">
        <f>ROUND(I95*H95,2)</f>
        <v>0</v>
      </c>
      <c r="BL95" s="17" t="s">
        <v>131</v>
      </c>
      <c r="BM95" s="199" t="s">
        <v>140</v>
      </c>
    </row>
    <row r="96" s="2" customFormat="1">
      <c r="A96" s="38"/>
      <c r="B96" s="39"/>
      <c r="C96" s="40"/>
      <c r="D96" s="201" t="s">
        <v>119</v>
      </c>
      <c r="E96" s="40"/>
      <c r="F96" s="202" t="s">
        <v>141</v>
      </c>
      <c r="G96" s="40"/>
      <c r="H96" s="40"/>
      <c r="I96" s="203"/>
      <c r="J96" s="40"/>
      <c r="K96" s="40"/>
      <c r="L96" s="44"/>
      <c r="M96" s="204"/>
      <c r="N96" s="205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119</v>
      </c>
      <c r="AU96" s="17" t="s">
        <v>83</v>
      </c>
    </row>
    <row r="97" s="2" customFormat="1">
      <c r="A97" s="38"/>
      <c r="B97" s="39"/>
      <c r="C97" s="40"/>
      <c r="D97" s="234" t="s">
        <v>134</v>
      </c>
      <c r="E97" s="40"/>
      <c r="F97" s="235" t="s">
        <v>142</v>
      </c>
      <c r="G97" s="40"/>
      <c r="H97" s="40"/>
      <c r="I97" s="203"/>
      <c r="J97" s="40"/>
      <c r="K97" s="40"/>
      <c r="L97" s="44"/>
      <c r="M97" s="204"/>
      <c r="N97" s="205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134</v>
      </c>
      <c r="AU97" s="17" t="s">
        <v>83</v>
      </c>
    </row>
    <row r="98" s="12" customFormat="1">
      <c r="A98" s="12"/>
      <c r="B98" s="207"/>
      <c r="C98" s="208"/>
      <c r="D98" s="201" t="s">
        <v>123</v>
      </c>
      <c r="E98" s="209" t="s">
        <v>19</v>
      </c>
      <c r="F98" s="210" t="s">
        <v>143</v>
      </c>
      <c r="G98" s="208"/>
      <c r="H98" s="211">
        <v>0.13</v>
      </c>
      <c r="I98" s="212"/>
      <c r="J98" s="208"/>
      <c r="K98" s="208"/>
      <c r="L98" s="213"/>
      <c r="M98" s="214"/>
      <c r="N98" s="215"/>
      <c r="O98" s="215"/>
      <c r="P98" s="215"/>
      <c r="Q98" s="215"/>
      <c r="R98" s="215"/>
      <c r="S98" s="215"/>
      <c r="T98" s="216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17" t="s">
        <v>123</v>
      </c>
      <c r="AU98" s="217" t="s">
        <v>83</v>
      </c>
      <c r="AV98" s="12" t="s">
        <v>83</v>
      </c>
      <c r="AW98" s="12" t="s">
        <v>33</v>
      </c>
      <c r="AX98" s="12" t="s">
        <v>81</v>
      </c>
      <c r="AY98" s="217" t="s">
        <v>117</v>
      </c>
    </row>
    <row r="99" s="2" customFormat="1" ht="14.4" customHeight="1">
      <c r="A99" s="38"/>
      <c r="B99" s="39"/>
      <c r="C99" s="188" t="s">
        <v>83</v>
      </c>
      <c r="D99" s="188" t="s">
        <v>112</v>
      </c>
      <c r="E99" s="189" t="s">
        <v>144</v>
      </c>
      <c r="F99" s="190" t="s">
        <v>145</v>
      </c>
      <c r="G99" s="191" t="s">
        <v>146</v>
      </c>
      <c r="H99" s="192">
        <v>28</v>
      </c>
      <c r="I99" s="193"/>
      <c r="J99" s="194">
        <f>ROUND(I99*H99,2)</f>
        <v>0</v>
      </c>
      <c r="K99" s="190" t="s">
        <v>130</v>
      </c>
      <c r="L99" s="44"/>
      <c r="M99" s="195" t="s">
        <v>19</v>
      </c>
      <c r="N99" s="196" t="s">
        <v>45</v>
      </c>
      <c r="O99" s="84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9" t="s">
        <v>131</v>
      </c>
      <c r="AT99" s="199" t="s">
        <v>112</v>
      </c>
      <c r="AU99" s="199" t="s">
        <v>83</v>
      </c>
      <c r="AY99" s="17" t="s">
        <v>117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7" t="s">
        <v>81</v>
      </c>
      <c r="BK99" s="200">
        <f>ROUND(I99*H99,2)</f>
        <v>0</v>
      </c>
      <c r="BL99" s="17" t="s">
        <v>131</v>
      </c>
      <c r="BM99" s="199" t="s">
        <v>147</v>
      </c>
    </row>
    <row r="100" s="2" customFormat="1">
      <c r="A100" s="38"/>
      <c r="B100" s="39"/>
      <c r="C100" s="40"/>
      <c r="D100" s="201" t="s">
        <v>119</v>
      </c>
      <c r="E100" s="40"/>
      <c r="F100" s="202" t="s">
        <v>148</v>
      </c>
      <c r="G100" s="40"/>
      <c r="H100" s="40"/>
      <c r="I100" s="203"/>
      <c r="J100" s="40"/>
      <c r="K100" s="40"/>
      <c r="L100" s="44"/>
      <c r="M100" s="204"/>
      <c r="N100" s="205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119</v>
      </c>
      <c r="AU100" s="17" t="s">
        <v>83</v>
      </c>
    </row>
    <row r="101" s="2" customFormat="1">
      <c r="A101" s="38"/>
      <c r="B101" s="39"/>
      <c r="C101" s="40"/>
      <c r="D101" s="234" t="s">
        <v>134</v>
      </c>
      <c r="E101" s="40"/>
      <c r="F101" s="235" t="s">
        <v>149</v>
      </c>
      <c r="G101" s="40"/>
      <c r="H101" s="40"/>
      <c r="I101" s="203"/>
      <c r="J101" s="40"/>
      <c r="K101" s="40"/>
      <c r="L101" s="44"/>
      <c r="M101" s="204"/>
      <c r="N101" s="205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134</v>
      </c>
      <c r="AU101" s="17" t="s">
        <v>83</v>
      </c>
    </row>
    <row r="102" s="12" customFormat="1">
      <c r="A102" s="12"/>
      <c r="B102" s="207"/>
      <c r="C102" s="208"/>
      <c r="D102" s="201" t="s">
        <v>123</v>
      </c>
      <c r="E102" s="209" t="s">
        <v>19</v>
      </c>
      <c r="F102" s="210" t="s">
        <v>150</v>
      </c>
      <c r="G102" s="208"/>
      <c r="H102" s="211">
        <v>28</v>
      </c>
      <c r="I102" s="212"/>
      <c r="J102" s="208"/>
      <c r="K102" s="208"/>
      <c r="L102" s="213"/>
      <c r="M102" s="214"/>
      <c r="N102" s="215"/>
      <c r="O102" s="215"/>
      <c r="P102" s="215"/>
      <c r="Q102" s="215"/>
      <c r="R102" s="215"/>
      <c r="S102" s="215"/>
      <c r="T102" s="216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17" t="s">
        <v>123</v>
      </c>
      <c r="AU102" s="217" t="s">
        <v>83</v>
      </c>
      <c r="AV102" s="12" t="s">
        <v>83</v>
      </c>
      <c r="AW102" s="12" t="s">
        <v>33</v>
      </c>
      <c r="AX102" s="12" t="s">
        <v>81</v>
      </c>
      <c r="AY102" s="217" t="s">
        <v>117</v>
      </c>
    </row>
    <row r="103" s="2" customFormat="1" ht="14.4" customHeight="1">
      <c r="A103" s="38"/>
      <c r="B103" s="39"/>
      <c r="C103" s="188" t="s">
        <v>151</v>
      </c>
      <c r="D103" s="188" t="s">
        <v>112</v>
      </c>
      <c r="E103" s="189" t="s">
        <v>152</v>
      </c>
      <c r="F103" s="190" t="s">
        <v>153</v>
      </c>
      <c r="G103" s="191" t="s">
        <v>154</v>
      </c>
      <c r="H103" s="192">
        <v>2</v>
      </c>
      <c r="I103" s="193"/>
      <c r="J103" s="194">
        <f>ROUND(I103*H103,2)</f>
        <v>0</v>
      </c>
      <c r="K103" s="190" t="s">
        <v>130</v>
      </c>
      <c r="L103" s="44"/>
      <c r="M103" s="195" t="s">
        <v>19</v>
      </c>
      <c r="N103" s="196" t="s">
        <v>45</v>
      </c>
      <c r="O103" s="8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9" t="s">
        <v>131</v>
      </c>
      <c r="AT103" s="199" t="s">
        <v>112</v>
      </c>
      <c r="AU103" s="199" t="s">
        <v>83</v>
      </c>
      <c r="AY103" s="17" t="s">
        <v>117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81</v>
      </c>
      <c r="BK103" s="200">
        <f>ROUND(I103*H103,2)</f>
        <v>0</v>
      </c>
      <c r="BL103" s="17" t="s">
        <v>131</v>
      </c>
      <c r="BM103" s="199" t="s">
        <v>155</v>
      </c>
    </row>
    <row r="104" s="2" customFormat="1">
      <c r="A104" s="38"/>
      <c r="B104" s="39"/>
      <c r="C104" s="40"/>
      <c r="D104" s="201" t="s">
        <v>119</v>
      </c>
      <c r="E104" s="40"/>
      <c r="F104" s="202" t="s">
        <v>156</v>
      </c>
      <c r="G104" s="40"/>
      <c r="H104" s="40"/>
      <c r="I104" s="203"/>
      <c r="J104" s="40"/>
      <c r="K104" s="40"/>
      <c r="L104" s="44"/>
      <c r="M104" s="204"/>
      <c r="N104" s="205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119</v>
      </c>
      <c r="AU104" s="17" t="s">
        <v>83</v>
      </c>
    </row>
    <row r="105" s="2" customFormat="1">
      <c r="A105" s="38"/>
      <c r="B105" s="39"/>
      <c r="C105" s="40"/>
      <c r="D105" s="234" t="s">
        <v>134</v>
      </c>
      <c r="E105" s="40"/>
      <c r="F105" s="235" t="s">
        <v>157</v>
      </c>
      <c r="G105" s="40"/>
      <c r="H105" s="40"/>
      <c r="I105" s="203"/>
      <c r="J105" s="40"/>
      <c r="K105" s="40"/>
      <c r="L105" s="44"/>
      <c r="M105" s="204"/>
      <c r="N105" s="205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134</v>
      </c>
      <c r="AU105" s="17" t="s">
        <v>83</v>
      </c>
    </row>
    <row r="106" s="12" customFormat="1">
      <c r="A106" s="12"/>
      <c r="B106" s="207"/>
      <c r="C106" s="208"/>
      <c r="D106" s="201" t="s">
        <v>123</v>
      </c>
      <c r="E106" s="209" t="s">
        <v>19</v>
      </c>
      <c r="F106" s="210" t="s">
        <v>83</v>
      </c>
      <c r="G106" s="208"/>
      <c r="H106" s="211">
        <v>2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17" t="s">
        <v>123</v>
      </c>
      <c r="AU106" s="217" t="s">
        <v>83</v>
      </c>
      <c r="AV106" s="12" t="s">
        <v>83</v>
      </c>
      <c r="AW106" s="12" t="s">
        <v>33</v>
      </c>
      <c r="AX106" s="12" t="s">
        <v>81</v>
      </c>
      <c r="AY106" s="217" t="s">
        <v>117</v>
      </c>
    </row>
    <row r="107" s="2" customFormat="1" ht="14.4" customHeight="1">
      <c r="A107" s="38"/>
      <c r="B107" s="39"/>
      <c r="C107" s="188" t="s">
        <v>158</v>
      </c>
      <c r="D107" s="188" t="s">
        <v>112</v>
      </c>
      <c r="E107" s="189" t="s">
        <v>159</v>
      </c>
      <c r="F107" s="190" t="s">
        <v>160</v>
      </c>
      <c r="G107" s="191" t="s">
        <v>154</v>
      </c>
      <c r="H107" s="192">
        <v>1</v>
      </c>
      <c r="I107" s="193"/>
      <c r="J107" s="194">
        <f>ROUND(I107*H107,2)</f>
        <v>0</v>
      </c>
      <c r="K107" s="190" t="s">
        <v>130</v>
      </c>
      <c r="L107" s="44"/>
      <c r="M107" s="195" t="s">
        <v>19</v>
      </c>
      <c r="N107" s="196" t="s">
        <v>45</v>
      </c>
      <c r="O107" s="8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9" t="s">
        <v>131</v>
      </c>
      <c r="AT107" s="199" t="s">
        <v>112</v>
      </c>
      <c r="AU107" s="199" t="s">
        <v>83</v>
      </c>
      <c r="AY107" s="17" t="s">
        <v>117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81</v>
      </c>
      <c r="BK107" s="200">
        <f>ROUND(I107*H107,2)</f>
        <v>0</v>
      </c>
      <c r="BL107" s="17" t="s">
        <v>131</v>
      </c>
      <c r="BM107" s="199" t="s">
        <v>161</v>
      </c>
    </row>
    <row r="108" s="2" customFormat="1">
      <c r="A108" s="38"/>
      <c r="B108" s="39"/>
      <c r="C108" s="40"/>
      <c r="D108" s="201" t="s">
        <v>119</v>
      </c>
      <c r="E108" s="40"/>
      <c r="F108" s="202" t="s">
        <v>162</v>
      </c>
      <c r="G108" s="40"/>
      <c r="H108" s="40"/>
      <c r="I108" s="203"/>
      <c r="J108" s="40"/>
      <c r="K108" s="40"/>
      <c r="L108" s="44"/>
      <c r="M108" s="204"/>
      <c r="N108" s="205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119</v>
      </c>
      <c r="AU108" s="17" t="s">
        <v>83</v>
      </c>
    </row>
    <row r="109" s="2" customFormat="1">
      <c r="A109" s="38"/>
      <c r="B109" s="39"/>
      <c r="C109" s="40"/>
      <c r="D109" s="234" t="s">
        <v>134</v>
      </c>
      <c r="E109" s="40"/>
      <c r="F109" s="235" t="s">
        <v>163</v>
      </c>
      <c r="G109" s="40"/>
      <c r="H109" s="40"/>
      <c r="I109" s="203"/>
      <c r="J109" s="40"/>
      <c r="K109" s="40"/>
      <c r="L109" s="44"/>
      <c r="M109" s="204"/>
      <c r="N109" s="205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134</v>
      </c>
      <c r="AU109" s="17" t="s">
        <v>83</v>
      </c>
    </row>
    <row r="110" s="2" customFormat="1" ht="14.4" customHeight="1">
      <c r="A110" s="38"/>
      <c r="B110" s="39"/>
      <c r="C110" s="188" t="s">
        <v>164</v>
      </c>
      <c r="D110" s="188" t="s">
        <v>112</v>
      </c>
      <c r="E110" s="189" t="s">
        <v>165</v>
      </c>
      <c r="F110" s="190" t="s">
        <v>166</v>
      </c>
      <c r="G110" s="191" t="s">
        <v>167</v>
      </c>
      <c r="H110" s="192">
        <v>9.4499999999999993</v>
      </c>
      <c r="I110" s="193"/>
      <c r="J110" s="194">
        <f>ROUND(I110*H110,2)</f>
        <v>0</v>
      </c>
      <c r="K110" s="190" t="s">
        <v>130</v>
      </c>
      <c r="L110" s="44"/>
      <c r="M110" s="195" t="s">
        <v>19</v>
      </c>
      <c r="N110" s="196" t="s">
        <v>45</v>
      </c>
      <c r="O110" s="84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9" t="s">
        <v>131</v>
      </c>
      <c r="AT110" s="199" t="s">
        <v>112</v>
      </c>
      <c r="AU110" s="199" t="s">
        <v>83</v>
      </c>
      <c r="AY110" s="17" t="s">
        <v>117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7" t="s">
        <v>81</v>
      </c>
      <c r="BK110" s="200">
        <f>ROUND(I110*H110,2)</f>
        <v>0</v>
      </c>
      <c r="BL110" s="17" t="s">
        <v>131</v>
      </c>
      <c r="BM110" s="199" t="s">
        <v>168</v>
      </c>
    </row>
    <row r="111" s="2" customFormat="1">
      <c r="A111" s="38"/>
      <c r="B111" s="39"/>
      <c r="C111" s="40"/>
      <c r="D111" s="201" t="s">
        <v>119</v>
      </c>
      <c r="E111" s="40"/>
      <c r="F111" s="202" t="s">
        <v>169</v>
      </c>
      <c r="G111" s="40"/>
      <c r="H111" s="40"/>
      <c r="I111" s="203"/>
      <c r="J111" s="40"/>
      <c r="K111" s="40"/>
      <c r="L111" s="44"/>
      <c r="M111" s="204"/>
      <c r="N111" s="205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119</v>
      </c>
      <c r="AU111" s="17" t="s">
        <v>83</v>
      </c>
    </row>
    <row r="112" s="2" customFormat="1">
      <c r="A112" s="38"/>
      <c r="B112" s="39"/>
      <c r="C112" s="40"/>
      <c r="D112" s="234" t="s">
        <v>134</v>
      </c>
      <c r="E112" s="40"/>
      <c r="F112" s="235" t="s">
        <v>170</v>
      </c>
      <c r="G112" s="40"/>
      <c r="H112" s="40"/>
      <c r="I112" s="203"/>
      <c r="J112" s="40"/>
      <c r="K112" s="40"/>
      <c r="L112" s="44"/>
      <c r="M112" s="204"/>
      <c r="N112" s="205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134</v>
      </c>
      <c r="AU112" s="17" t="s">
        <v>83</v>
      </c>
    </row>
    <row r="113" s="12" customFormat="1">
      <c r="A113" s="12"/>
      <c r="B113" s="207"/>
      <c r="C113" s="208"/>
      <c r="D113" s="201" t="s">
        <v>123</v>
      </c>
      <c r="E113" s="209" t="s">
        <v>19</v>
      </c>
      <c r="F113" s="210" t="s">
        <v>171</v>
      </c>
      <c r="G113" s="208"/>
      <c r="H113" s="211">
        <v>9.4499999999999993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17" t="s">
        <v>123</v>
      </c>
      <c r="AU113" s="217" t="s">
        <v>83</v>
      </c>
      <c r="AV113" s="12" t="s">
        <v>83</v>
      </c>
      <c r="AW113" s="12" t="s">
        <v>33</v>
      </c>
      <c r="AX113" s="12" t="s">
        <v>81</v>
      </c>
      <c r="AY113" s="217" t="s">
        <v>117</v>
      </c>
    </row>
    <row r="114" s="2" customFormat="1" ht="19.8" customHeight="1">
      <c r="A114" s="38"/>
      <c r="B114" s="39"/>
      <c r="C114" s="188" t="s">
        <v>172</v>
      </c>
      <c r="D114" s="188" t="s">
        <v>112</v>
      </c>
      <c r="E114" s="189" t="s">
        <v>173</v>
      </c>
      <c r="F114" s="190" t="s">
        <v>174</v>
      </c>
      <c r="G114" s="191" t="s">
        <v>167</v>
      </c>
      <c r="H114" s="192">
        <v>9.4499999999999993</v>
      </c>
      <c r="I114" s="193"/>
      <c r="J114" s="194">
        <f>ROUND(I114*H114,2)</f>
        <v>0</v>
      </c>
      <c r="K114" s="190" t="s">
        <v>130</v>
      </c>
      <c r="L114" s="44"/>
      <c r="M114" s="195" t="s">
        <v>19</v>
      </c>
      <c r="N114" s="196" t="s">
        <v>45</v>
      </c>
      <c r="O114" s="84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9" t="s">
        <v>131</v>
      </c>
      <c r="AT114" s="199" t="s">
        <v>112</v>
      </c>
      <c r="AU114" s="199" t="s">
        <v>83</v>
      </c>
      <c r="AY114" s="17" t="s">
        <v>117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81</v>
      </c>
      <c r="BK114" s="200">
        <f>ROUND(I114*H114,2)</f>
        <v>0</v>
      </c>
      <c r="BL114" s="17" t="s">
        <v>131</v>
      </c>
      <c r="BM114" s="199" t="s">
        <v>175</v>
      </c>
    </row>
    <row r="115" s="2" customFormat="1">
      <c r="A115" s="38"/>
      <c r="B115" s="39"/>
      <c r="C115" s="40"/>
      <c r="D115" s="201" t="s">
        <v>119</v>
      </c>
      <c r="E115" s="40"/>
      <c r="F115" s="202" t="s">
        <v>176</v>
      </c>
      <c r="G115" s="40"/>
      <c r="H115" s="40"/>
      <c r="I115" s="203"/>
      <c r="J115" s="40"/>
      <c r="K115" s="40"/>
      <c r="L115" s="44"/>
      <c r="M115" s="204"/>
      <c r="N115" s="205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119</v>
      </c>
      <c r="AU115" s="17" t="s">
        <v>83</v>
      </c>
    </row>
    <row r="116" s="2" customFormat="1">
      <c r="A116" s="38"/>
      <c r="B116" s="39"/>
      <c r="C116" s="40"/>
      <c r="D116" s="234" t="s">
        <v>134</v>
      </c>
      <c r="E116" s="40"/>
      <c r="F116" s="235" t="s">
        <v>177</v>
      </c>
      <c r="G116" s="40"/>
      <c r="H116" s="40"/>
      <c r="I116" s="203"/>
      <c r="J116" s="40"/>
      <c r="K116" s="40"/>
      <c r="L116" s="44"/>
      <c r="M116" s="204"/>
      <c r="N116" s="205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134</v>
      </c>
      <c r="AU116" s="17" t="s">
        <v>83</v>
      </c>
    </row>
    <row r="117" s="2" customFormat="1" ht="22.2" customHeight="1">
      <c r="A117" s="38"/>
      <c r="B117" s="39"/>
      <c r="C117" s="188" t="s">
        <v>178</v>
      </c>
      <c r="D117" s="188" t="s">
        <v>112</v>
      </c>
      <c r="E117" s="189" t="s">
        <v>179</v>
      </c>
      <c r="F117" s="190" t="s">
        <v>180</v>
      </c>
      <c r="G117" s="191" t="s">
        <v>167</v>
      </c>
      <c r="H117" s="192">
        <v>132.30000000000001</v>
      </c>
      <c r="I117" s="193"/>
      <c r="J117" s="194">
        <f>ROUND(I117*H117,2)</f>
        <v>0</v>
      </c>
      <c r="K117" s="190" t="s">
        <v>130</v>
      </c>
      <c r="L117" s="44"/>
      <c r="M117" s="195" t="s">
        <v>19</v>
      </c>
      <c r="N117" s="196" t="s">
        <v>45</v>
      </c>
      <c r="O117" s="84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9" t="s">
        <v>131</v>
      </c>
      <c r="AT117" s="199" t="s">
        <v>112</v>
      </c>
      <c r="AU117" s="199" t="s">
        <v>83</v>
      </c>
      <c r="AY117" s="17" t="s">
        <v>117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81</v>
      </c>
      <c r="BK117" s="200">
        <f>ROUND(I117*H117,2)</f>
        <v>0</v>
      </c>
      <c r="BL117" s="17" t="s">
        <v>131</v>
      </c>
      <c r="BM117" s="199" t="s">
        <v>181</v>
      </c>
    </row>
    <row r="118" s="2" customFormat="1">
      <c r="A118" s="38"/>
      <c r="B118" s="39"/>
      <c r="C118" s="40"/>
      <c r="D118" s="201" t="s">
        <v>119</v>
      </c>
      <c r="E118" s="40"/>
      <c r="F118" s="202" t="s">
        <v>182</v>
      </c>
      <c r="G118" s="40"/>
      <c r="H118" s="40"/>
      <c r="I118" s="203"/>
      <c r="J118" s="40"/>
      <c r="K118" s="40"/>
      <c r="L118" s="44"/>
      <c r="M118" s="204"/>
      <c r="N118" s="20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119</v>
      </c>
      <c r="AU118" s="17" t="s">
        <v>83</v>
      </c>
    </row>
    <row r="119" s="2" customFormat="1">
      <c r="A119" s="38"/>
      <c r="B119" s="39"/>
      <c r="C119" s="40"/>
      <c r="D119" s="234" t="s">
        <v>134</v>
      </c>
      <c r="E119" s="40"/>
      <c r="F119" s="235" t="s">
        <v>183</v>
      </c>
      <c r="G119" s="40"/>
      <c r="H119" s="40"/>
      <c r="I119" s="203"/>
      <c r="J119" s="40"/>
      <c r="K119" s="40"/>
      <c r="L119" s="44"/>
      <c r="M119" s="204"/>
      <c r="N119" s="205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134</v>
      </c>
      <c r="AU119" s="17" t="s">
        <v>83</v>
      </c>
    </row>
    <row r="120" s="12" customFormat="1">
      <c r="A120" s="12"/>
      <c r="B120" s="207"/>
      <c r="C120" s="208"/>
      <c r="D120" s="201" t="s">
        <v>123</v>
      </c>
      <c r="E120" s="209" t="s">
        <v>19</v>
      </c>
      <c r="F120" s="210" t="s">
        <v>184</v>
      </c>
      <c r="G120" s="208"/>
      <c r="H120" s="211">
        <v>1.323</v>
      </c>
      <c r="I120" s="212"/>
      <c r="J120" s="208"/>
      <c r="K120" s="208"/>
      <c r="L120" s="213"/>
      <c r="M120" s="214"/>
      <c r="N120" s="215"/>
      <c r="O120" s="215"/>
      <c r="P120" s="215"/>
      <c r="Q120" s="215"/>
      <c r="R120" s="215"/>
      <c r="S120" s="215"/>
      <c r="T120" s="216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17" t="s">
        <v>123</v>
      </c>
      <c r="AU120" s="217" t="s">
        <v>83</v>
      </c>
      <c r="AV120" s="12" t="s">
        <v>83</v>
      </c>
      <c r="AW120" s="12" t="s">
        <v>33</v>
      </c>
      <c r="AX120" s="12" t="s">
        <v>74</v>
      </c>
      <c r="AY120" s="217" t="s">
        <v>117</v>
      </c>
    </row>
    <row r="121" s="14" customFormat="1">
      <c r="A121" s="14"/>
      <c r="B121" s="236"/>
      <c r="C121" s="237"/>
      <c r="D121" s="201" t="s">
        <v>123</v>
      </c>
      <c r="E121" s="238" t="s">
        <v>19</v>
      </c>
      <c r="F121" s="239" t="s">
        <v>185</v>
      </c>
      <c r="G121" s="237"/>
      <c r="H121" s="240">
        <v>1.323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123</v>
      </c>
      <c r="AU121" s="246" t="s">
        <v>83</v>
      </c>
      <c r="AV121" s="14" t="s">
        <v>131</v>
      </c>
      <c r="AW121" s="14" t="s">
        <v>33</v>
      </c>
      <c r="AX121" s="14" t="s">
        <v>81</v>
      </c>
      <c r="AY121" s="246" t="s">
        <v>117</v>
      </c>
    </row>
    <row r="122" s="12" customFormat="1">
      <c r="A122" s="12"/>
      <c r="B122" s="207"/>
      <c r="C122" s="208"/>
      <c r="D122" s="201" t="s">
        <v>123</v>
      </c>
      <c r="E122" s="208"/>
      <c r="F122" s="210" t="s">
        <v>186</v>
      </c>
      <c r="G122" s="208"/>
      <c r="H122" s="211">
        <v>132.30000000000001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17" t="s">
        <v>123</v>
      </c>
      <c r="AU122" s="217" t="s">
        <v>83</v>
      </c>
      <c r="AV122" s="12" t="s">
        <v>83</v>
      </c>
      <c r="AW122" s="12" t="s">
        <v>4</v>
      </c>
      <c r="AX122" s="12" t="s">
        <v>81</v>
      </c>
      <c r="AY122" s="217" t="s">
        <v>117</v>
      </c>
    </row>
    <row r="123" s="2" customFormat="1" ht="14.4" customHeight="1">
      <c r="A123" s="38"/>
      <c r="B123" s="39"/>
      <c r="C123" s="188" t="s">
        <v>187</v>
      </c>
      <c r="D123" s="188" t="s">
        <v>112</v>
      </c>
      <c r="E123" s="189" t="s">
        <v>188</v>
      </c>
      <c r="F123" s="190" t="s">
        <v>189</v>
      </c>
      <c r="G123" s="191" t="s">
        <v>167</v>
      </c>
      <c r="H123" s="192">
        <v>9.4499999999999993</v>
      </c>
      <c r="I123" s="193"/>
      <c r="J123" s="194">
        <f>ROUND(I123*H123,2)</f>
        <v>0</v>
      </c>
      <c r="K123" s="190" t="s">
        <v>130</v>
      </c>
      <c r="L123" s="44"/>
      <c r="M123" s="195" t="s">
        <v>19</v>
      </c>
      <c r="N123" s="196" t="s">
        <v>45</v>
      </c>
      <c r="O123" s="84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9" t="s">
        <v>131</v>
      </c>
      <c r="AT123" s="199" t="s">
        <v>112</v>
      </c>
      <c r="AU123" s="199" t="s">
        <v>83</v>
      </c>
      <c r="AY123" s="17" t="s">
        <v>117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81</v>
      </c>
      <c r="BK123" s="200">
        <f>ROUND(I123*H123,2)</f>
        <v>0</v>
      </c>
      <c r="BL123" s="17" t="s">
        <v>131</v>
      </c>
      <c r="BM123" s="199" t="s">
        <v>190</v>
      </c>
    </row>
    <row r="124" s="2" customFormat="1">
      <c r="A124" s="38"/>
      <c r="B124" s="39"/>
      <c r="C124" s="40"/>
      <c r="D124" s="201" t="s">
        <v>119</v>
      </c>
      <c r="E124" s="40"/>
      <c r="F124" s="202" t="s">
        <v>191</v>
      </c>
      <c r="G124" s="40"/>
      <c r="H124" s="40"/>
      <c r="I124" s="203"/>
      <c r="J124" s="40"/>
      <c r="K124" s="40"/>
      <c r="L124" s="44"/>
      <c r="M124" s="204"/>
      <c r="N124" s="205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119</v>
      </c>
      <c r="AU124" s="17" t="s">
        <v>83</v>
      </c>
    </row>
    <row r="125" s="2" customFormat="1">
      <c r="A125" s="38"/>
      <c r="B125" s="39"/>
      <c r="C125" s="40"/>
      <c r="D125" s="234" t="s">
        <v>134</v>
      </c>
      <c r="E125" s="40"/>
      <c r="F125" s="235" t="s">
        <v>192</v>
      </c>
      <c r="G125" s="40"/>
      <c r="H125" s="40"/>
      <c r="I125" s="203"/>
      <c r="J125" s="40"/>
      <c r="K125" s="40"/>
      <c r="L125" s="44"/>
      <c r="M125" s="204"/>
      <c r="N125" s="205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134</v>
      </c>
      <c r="AU125" s="17" t="s">
        <v>83</v>
      </c>
    </row>
    <row r="126" s="2" customFormat="1" ht="14.4" customHeight="1">
      <c r="A126" s="38"/>
      <c r="B126" s="39"/>
      <c r="C126" s="188" t="s">
        <v>131</v>
      </c>
      <c r="D126" s="188" t="s">
        <v>112</v>
      </c>
      <c r="E126" s="189" t="s">
        <v>193</v>
      </c>
      <c r="F126" s="190" t="s">
        <v>194</v>
      </c>
      <c r="G126" s="191" t="s">
        <v>129</v>
      </c>
      <c r="H126" s="192">
        <v>0.083000000000000004</v>
      </c>
      <c r="I126" s="193"/>
      <c r="J126" s="194">
        <f>ROUND(I126*H126,2)</f>
        <v>0</v>
      </c>
      <c r="K126" s="190" t="s">
        <v>130</v>
      </c>
      <c r="L126" s="44"/>
      <c r="M126" s="195" t="s">
        <v>19</v>
      </c>
      <c r="N126" s="196" t="s">
        <v>45</v>
      </c>
      <c r="O126" s="8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9" t="s">
        <v>131</v>
      </c>
      <c r="AT126" s="199" t="s">
        <v>112</v>
      </c>
      <c r="AU126" s="199" t="s">
        <v>83</v>
      </c>
      <c r="AY126" s="17" t="s">
        <v>117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81</v>
      </c>
      <c r="BK126" s="200">
        <f>ROUND(I126*H126,2)</f>
        <v>0</v>
      </c>
      <c r="BL126" s="17" t="s">
        <v>131</v>
      </c>
      <c r="BM126" s="199" t="s">
        <v>195</v>
      </c>
    </row>
    <row r="127" s="2" customFormat="1">
      <c r="A127" s="38"/>
      <c r="B127" s="39"/>
      <c r="C127" s="40"/>
      <c r="D127" s="201" t="s">
        <v>119</v>
      </c>
      <c r="E127" s="40"/>
      <c r="F127" s="202" t="s">
        <v>196</v>
      </c>
      <c r="G127" s="40"/>
      <c r="H127" s="40"/>
      <c r="I127" s="203"/>
      <c r="J127" s="40"/>
      <c r="K127" s="40"/>
      <c r="L127" s="44"/>
      <c r="M127" s="204"/>
      <c r="N127" s="205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119</v>
      </c>
      <c r="AU127" s="17" t="s">
        <v>83</v>
      </c>
    </row>
    <row r="128" s="2" customFormat="1">
      <c r="A128" s="38"/>
      <c r="B128" s="39"/>
      <c r="C128" s="40"/>
      <c r="D128" s="234" t="s">
        <v>134</v>
      </c>
      <c r="E128" s="40"/>
      <c r="F128" s="235" t="s">
        <v>197</v>
      </c>
      <c r="G128" s="40"/>
      <c r="H128" s="40"/>
      <c r="I128" s="203"/>
      <c r="J128" s="40"/>
      <c r="K128" s="40"/>
      <c r="L128" s="44"/>
      <c r="M128" s="204"/>
      <c r="N128" s="205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134</v>
      </c>
      <c r="AU128" s="17" t="s">
        <v>83</v>
      </c>
    </row>
    <row r="129" s="2" customFormat="1" ht="19.8" customHeight="1">
      <c r="A129" s="38"/>
      <c r="B129" s="39"/>
      <c r="C129" s="188" t="s">
        <v>198</v>
      </c>
      <c r="D129" s="188" t="s">
        <v>112</v>
      </c>
      <c r="E129" s="189" t="s">
        <v>199</v>
      </c>
      <c r="F129" s="190" t="s">
        <v>200</v>
      </c>
      <c r="G129" s="191" t="s">
        <v>129</v>
      </c>
      <c r="H129" s="192">
        <v>0.083000000000000004</v>
      </c>
      <c r="I129" s="193"/>
      <c r="J129" s="194">
        <f>ROUND(I129*H129,2)</f>
        <v>0</v>
      </c>
      <c r="K129" s="190" t="s">
        <v>19</v>
      </c>
      <c r="L129" s="44"/>
      <c r="M129" s="195" t="s">
        <v>19</v>
      </c>
      <c r="N129" s="196" t="s">
        <v>45</v>
      </c>
      <c r="O129" s="8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9" t="s">
        <v>116</v>
      </c>
      <c r="AT129" s="199" t="s">
        <v>112</v>
      </c>
      <c r="AU129" s="199" t="s">
        <v>83</v>
      </c>
      <c r="AY129" s="17" t="s">
        <v>117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81</v>
      </c>
      <c r="BK129" s="200">
        <f>ROUND(I129*H129,2)</f>
        <v>0</v>
      </c>
      <c r="BL129" s="17" t="s">
        <v>116</v>
      </c>
      <c r="BM129" s="199" t="s">
        <v>201</v>
      </c>
    </row>
    <row r="130" s="2" customFormat="1">
      <c r="A130" s="38"/>
      <c r="B130" s="39"/>
      <c r="C130" s="40"/>
      <c r="D130" s="201" t="s">
        <v>119</v>
      </c>
      <c r="E130" s="40"/>
      <c r="F130" s="202" t="s">
        <v>202</v>
      </c>
      <c r="G130" s="40"/>
      <c r="H130" s="40"/>
      <c r="I130" s="203"/>
      <c r="J130" s="40"/>
      <c r="K130" s="40"/>
      <c r="L130" s="44"/>
      <c r="M130" s="204"/>
      <c r="N130" s="20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119</v>
      </c>
      <c r="AU130" s="17" t="s">
        <v>83</v>
      </c>
    </row>
    <row r="131" s="2" customFormat="1">
      <c r="A131" s="38"/>
      <c r="B131" s="39"/>
      <c r="C131" s="40"/>
      <c r="D131" s="201" t="s">
        <v>121</v>
      </c>
      <c r="E131" s="40"/>
      <c r="F131" s="206" t="s">
        <v>203</v>
      </c>
      <c r="G131" s="40"/>
      <c r="H131" s="40"/>
      <c r="I131" s="203"/>
      <c r="J131" s="40"/>
      <c r="K131" s="40"/>
      <c r="L131" s="44"/>
      <c r="M131" s="204"/>
      <c r="N131" s="205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121</v>
      </c>
      <c r="AU131" s="17" t="s">
        <v>83</v>
      </c>
    </row>
    <row r="132" s="12" customFormat="1">
      <c r="A132" s="12"/>
      <c r="B132" s="207"/>
      <c r="C132" s="208"/>
      <c r="D132" s="201" t="s">
        <v>123</v>
      </c>
      <c r="E132" s="209" t="s">
        <v>19</v>
      </c>
      <c r="F132" s="210" t="s">
        <v>204</v>
      </c>
      <c r="G132" s="208"/>
      <c r="H132" s="211">
        <v>0.083000000000000004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17" t="s">
        <v>123</v>
      </c>
      <c r="AU132" s="217" t="s">
        <v>83</v>
      </c>
      <c r="AV132" s="12" t="s">
        <v>83</v>
      </c>
      <c r="AW132" s="12" t="s">
        <v>33</v>
      </c>
      <c r="AX132" s="12" t="s">
        <v>81</v>
      </c>
      <c r="AY132" s="217" t="s">
        <v>117</v>
      </c>
    </row>
    <row r="133" s="2" customFormat="1" ht="19.8" customHeight="1">
      <c r="A133" s="38"/>
      <c r="B133" s="39"/>
      <c r="C133" s="188" t="s">
        <v>205</v>
      </c>
      <c r="D133" s="188" t="s">
        <v>112</v>
      </c>
      <c r="E133" s="189" t="s">
        <v>206</v>
      </c>
      <c r="F133" s="190" t="s">
        <v>207</v>
      </c>
      <c r="G133" s="191" t="s">
        <v>129</v>
      </c>
      <c r="H133" s="192">
        <v>0.13</v>
      </c>
      <c r="I133" s="193"/>
      <c r="J133" s="194">
        <f>ROUND(I133*H133,2)</f>
        <v>0</v>
      </c>
      <c r="K133" s="190" t="s">
        <v>19</v>
      </c>
      <c r="L133" s="44"/>
      <c r="M133" s="195" t="s">
        <v>19</v>
      </c>
      <c r="N133" s="196" t="s">
        <v>45</v>
      </c>
      <c r="O133" s="84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9" t="s">
        <v>116</v>
      </c>
      <c r="AT133" s="199" t="s">
        <v>112</v>
      </c>
      <c r="AU133" s="199" t="s">
        <v>83</v>
      </c>
      <c r="AY133" s="17" t="s">
        <v>117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81</v>
      </c>
      <c r="BK133" s="200">
        <f>ROUND(I133*H133,2)</f>
        <v>0</v>
      </c>
      <c r="BL133" s="17" t="s">
        <v>116</v>
      </c>
      <c r="BM133" s="199" t="s">
        <v>208</v>
      </c>
    </row>
    <row r="134" s="2" customFormat="1">
      <c r="A134" s="38"/>
      <c r="B134" s="39"/>
      <c r="C134" s="40"/>
      <c r="D134" s="201" t="s">
        <v>119</v>
      </c>
      <c r="E134" s="40"/>
      <c r="F134" s="202" t="s">
        <v>209</v>
      </c>
      <c r="G134" s="40"/>
      <c r="H134" s="40"/>
      <c r="I134" s="203"/>
      <c r="J134" s="40"/>
      <c r="K134" s="40"/>
      <c r="L134" s="44"/>
      <c r="M134" s="204"/>
      <c r="N134" s="205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119</v>
      </c>
      <c r="AU134" s="17" t="s">
        <v>83</v>
      </c>
    </row>
    <row r="135" s="2" customFormat="1">
      <c r="A135" s="38"/>
      <c r="B135" s="39"/>
      <c r="C135" s="40"/>
      <c r="D135" s="201" t="s">
        <v>121</v>
      </c>
      <c r="E135" s="40"/>
      <c r="F135" s="206" t="s">
        <v>203</v>
      </c>
      <c r="G135" s="40"/>
      <c r="H135" s="40"/>
      <c r="I135" s="203"/>
      <c r="J135" s="40"/>
      <c r="K135" s="40"/>
      <c r="L135" s="44"/>
      <c r="M135" s="204"/>
      <c r="N135" s="205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121</v>
      </c>
      <c r="AU135" s="17" t="s">
        <v>83</v>
      </c>
    </row>
    <row r="136" s="12" customFormat="1">
      <c r="A136" s="12"/>
      <c r="B136" s="207"/>
      <c r="C136" s="208"/>
      <c r="D136" s="201" t="s">
        <v>123</v>
      </c>
      <c r="E136" s="209" t="s">
        <v>19</v>
      </c>
      <c r="F136" s="210" t="s">
        <v>210</v>
      </c>
      <c r="G136" s="208"/>
      <c r="H136" s="211">
        <v>0.13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17" t="s">
        <v>123</v>
      </c>
      <c r="AU136" s="217" t="s">
        <v>83</v>
      </c>
      <c r="AV136" s="12" t="s">
        <v>83</v>
      </c>
      <c r="AW136" s="12" t="s">
        <v>33</v>
      </c>
      <c r="AX136" s="12" t="s">
        <v>81</v>
      </c>
      <c r="AY136" s="217" t="s">
        <v>117</v>
      </c>
    </row>
    <row r="137" s="2" customFormat="1" ht="14.4" customHeight="1">
      <c r="A137" s="38"/>
      <c r="B137" s="39"/>
      <c r="C137" s="188" t="s">
        <v>211</v>
      </c>
      <c r="D137" s="188" t="s">
        <v>112</v>
      </c>
      <c r="E137" s="189" t="s">
        <v>212</v>
      </c>
      <c r="F137" s="190" t="s">
        <v>213</v>
      </c>
      <c r="G137" s="191" t="s">
        <v>129</v>
      </c>
      <c r="H137" s="192">
        <v>0.13</v>
      </c>
      <c r="I137" s="193"/>
      <c r="J137" s="194">
        <f>ROUND(I137*H137,2)</f>
        <v>0</v>
      </c>
      <c r="K137" s="190" t="s">
        <v>130</v>
      </c>
      <c r="L137" s="44"/>
      <c r="M137" s="195" t="s">
        <v>19</v>
      </c>
      <c r="N137" s="196" t="s">
        <v>45</v>
      </c>
      <c r="O137" s="84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9" t="s">
        <v>131</v>
      </c>
      <c r="AT137" s="199" t="s">
        <v>112</v>
      </c>
      <c r="AU137" s="199" t="s">
        <v>83</v>
      </c>
      <c r="AY137" s="17" t="s">
        <v>117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81</v>
      </c>
      <c r="BK137" s="200">
        <f>ROUND(I137*H137,2)</f>
        <v>0</v>
      </c>
      <c r="BL137" s="17" t="s">
        <v>131</v>
      </c>
      <c r="BM137" s="199" t="s">
        <v>214</v>
      </c>
    </row>
    <row r="138" s="2" customFormat="1">
      <c r="A138" s="38"/>
      <c r="B138" s="39"/>
      <c r="C138" s="40"/>
      <c r="D138" s="201" t="s">
        <v>119</v>
      </c>
      <c r="E138" s="40"/>
      <c r="F138" s="202" t="s">
        <v>215</v>
      </c>
      <c r="G138" s="40"/>
      <c r="H138" s="40"/>
      <c r="I138" s="203"/>
      <c r="J138" s="40"/>
      <c r="K138" s="40"/>
      <c r="L138" s="44"/>
      <c r="M138" s="204"/>
      <c r="N138" s="205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119</v>
      </c>
      <c r="AU138" s="17" t="s">
        <v>83</v>
      </c>
    </row>
    <row r="139" s="2" customFormat="1">
      <c r="A139" s="38"/>
      <c r="B139" s="39"/>
      <c r="C139" s="40"/>
      <c r="D139" s="234" t="s">
        <v>134</v>
      </c>
      <c r="E139" s="40"/>
      <c r="F139" s="235" t="s">
        <v>216</v>
      </c>
      <c r="G139" s="40"/>
      <c r="H139" s="40"/>
      <c r="I139" s="203"/>
      <c r="J139" s="40"/>
      <c r="K139" s="40"/>
      <c r="L139" s="44"/>
      <c r="M139" s="204"/>
      <c r="N139" s="205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134</v>
      </c>
      <c r="AU139" s="17" t="s">
        <v>83</v>
      </c>
    </row>
    <row r="140" s="2" customFormat="1" ht="19.8" customHeight="1">
      <c r="A140" s="38"/>
      <c r="B140" s="39"/>
      <c r="C140" s="188" t="s">
        <v>217</v>
      </c>
      <c r="D140" s="188" t="s">
        <v>112</v>
      </c>
      <c r="E140" s="189" t="s">
        <v>218</v>
      </c>
      <c r="F140" s="190" t="s">
        <v>219</v>
      </c>
      <c r="G140" s="191" t="s">
        <v>220</v>
      </c>
      <c r="H140" s="192">
        <v>14.175000000000001</v>
      </c>
      <c r="I140" s="193"/>
      <c r="J140" s="194">
        <f>ROUND(I140*H140,2)</f>
        <v>0</v>
      </c>
      <c r="K140" s="190" t="s">
        <v>19</v>
      </c>
      <c r="L140" s="44"/>
      <c r="M140" s="195" t="s">
        <v>19</v>
      </c>
      <c r="N140" s="196" t="s">
        <v>45</v>
      </c>
      <c r="O140" s="84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9" t="s">
        <v>131</v>
      </c>
      <c r="AT140" s="199" t="s">
        <v>112</v>
      </c>
      <c r="AU140" s="199" t="s">
        <v>83</v>
      </c>
      <c r="AY140" s="17" t="s">
        <v>117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81</v>
      </c>
      <c r="BK140" s="200">
        <f>ROUND(I140*H140,2)</f>
        <v>0</v>
      </c>
      <c r="BL140" s="17" t="s">
        <v>131</v>
      </c>
      <c r="BM140" s="199" t="s">
        <v>221</v>
      </c>
    </row>
    <row r="141" s="2" customFormat="1">
      <c r="A141" s="38"/>
      <c r="B141" s="39"/>
      <c r="C141" s="40"/>
      <c r="D141" s="201" t="s">
        <v>119</v>
      </c>
      <c r="E141" s="40"/>
      <c r="F141" s="202" t="s">
        <v>222</v>
      </c>
      <c r="G141" s="40"/>
      <c r="H141" s="40"/>
      <c r="I141" s="203"/>
      <c r="J141" s="40"/>
      <c r="K141" s="40"/>
      <c r="L141" s="44"/>
      <c r="M141" s="204"/>
      <c r="N141" s="205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119</v>
      </c>
      <c r="AU141" s="17" t="s">
        <v>83</v>
      </c>
    </row>
    <row r="142" s="12" customFormat="1">
      <c r="A142" s="12"/>
      <c r="B142" s="207"/>
      <c r="C142" s="208"/>
      <c r="D142" s="201" t="s">
        <v>123</v>
      </c>
      <c r="E142" s="209" t="s">
        <v>19</v>
      </c>
      <c r="F142" s="210" t="s">
        <v>223</v>
      </c>
      <c r="G142" s="208"/>
      <c r="H142" s="211">
        <v>14.175000000000001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17" t="s">
        <v>123</v>
      </c>
      <c r="AU142" s="217" t="s">
        <v>83</v>
      </c>
      <c r="AV142" s="12" t="s">
        <v>83</v>
      </c>
      <c r="AW142" s="12" t="s">
        <v>33</v>
      </c>
      <c r="AX142" s="12" t="s">
        <v>81</v>
      </c>
      <c r="AY142" s="217" t="s">
        <v>117</v>
      </c>
    </row>
    <row r="143" s="13" customFormat="1" ht="22.8" customHeight="1">
      <c r="A143" s="13"/>
      <c r="B143" s="218"/>
      <c r="C143" s="219"/>
      <c r="D143" s="220" t="s">
        <v>73</v>
      </c>
      <c r="E143" s="232" t="s">
        <v>159</v>
      </c>
      <c r="F143" s="232" t="s">
        <v>19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v>0</v>
      </c>
      <c r="Q143" s="226"/>
      <c r="R143" s="227">
        <v>0</v>
      </c>
      <c r="S143" s="226"/>
      <c r="T143" s="228">
        <v>0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R143" s="229" t="s">
        <v>81</v>
      </c>
      <c r="AT143" s="230" t="s">
        <v>73</v>
      </c>
      <c r="AU143" s="230" t="s">
        <v>81</v>
      </c>
      <c r="AY143" s="229" t="s">
        <v>117</v>
      </c>
      <c r="BK143" s="231">
        <v>0</v>
      </c>
    </row>
    <row r="144" s="13" customFormat="1" ht="25.92" customHeight="1">
      <c r="A144" s="13"/>
      <c r="B144" s="218"/>
      <c r="C144" s="219"/>
      <c r="D144" s="220" t="s">
        <v>73</v>
      </c>
      <c r="E144" s="221" t="s">
        <v>224</v>
      </c>
      <c r="F144" s="221" t="s">
        <v>225</v>
      </c>
      <c r="G144" s="219"/>
      <c r="H144" s="219"/>
      <c r="I144" s="222"/>
      <c r="J144" s="223">
        <f>BK144</f>
        <v>0</v>
      </c>
      <c r="K144" s="219"/>
      <c r="L144" s="224"/>
      <c r="M144" s="225"/>
      <c r="N144" s="226"/>
      <c r="O144" s="226"/>
      <c r="P144" s="227">
        <f>P145</f>
        <v>0</v>
      </c>
      <c r="Q144" s="226"/>
      <c r="R144" s="227">
        <f>R145</f>
        <v>0</v>
      </c>
      <c r="S144" s="226"/>
      <c r="T144" s="228">
        <f>T145</f>
        <v>0</v>
      </c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R144" s="229" t="s">
        <v>131</v>
      </c>
      <c r="AT144" s="230" t="s">
        <v>73</v>
      </c>
      <c r="AU144" s="230" t="s">
        <v>74</v>
      </c>
      <c r="AY144" s="229" t="s">
        <v>117</v>
      </c>
      <c r="BK144" s="231">
        <f>BK145</f>
        <v>0</v>
      </c>
    </row>
    <row r="145" s="13" customFormat="1" ht="22.8" customHeight="1">
      <c r="A145" s="13"/>
      <c r="B145" s="218"/>
      <c r="C145" s="219"/>
      <c r="D145" s="220" t="s">
        <v>73</v>
      </c>
      <c r="E145" s="232" t="s">
        <v>226</v>
      </c>
      <c r="F145" s="232" t="s">
        <v>227</v>
      </c>
      <c r="G145" s="219"/>
      <c r="H145" s="219"/>
      <c r="I145" s="222"/>
      <c r="J145" s="233">
        <f>BK145</f>
        <v>0</v>
      </c>
      <c r="K145" s="219"/>
      <c r="L145" s="224"/>
      <c r="M145" s="225"/>
      <c r="N145" s="226"/>
      <c r="O145" s="226"/>
      <c r="P145" s="227">
        <f>SUM(P146:P149)</f>
        <v>0</v>
      </c>
      <c r="Q145" s="226"/>
      <c r="R145" s="227">
        <f>SUM(R146:R149)</f>
        <v>0</v>
      </c>
      <c r="S145" s="226"/>
      <c r="T145" s="228">
        <f>SUM(T146:T149)</f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R145" s="229" t="s">
        <v>131</v>
      </c>
      <c r="AT145" s="230" t="s">
        <v>73</v>
      </c>
      <c r="AU145" s="230" t="s">
        <v>81</v>
      </c>
      <c r="AY145" s="229" t="s">
        <v>117</v>
      </c>
      <c r="BK145" s="231">
        <f>SUM(BK146:BK149)</f>
        <v>0</v>
      </c>
    </row>
    <row r="146" s="2" customFormat="1" ht="22.2" customHeight="1">
      <c r="A146" s="38"/>
      <c r="B146" s="39"/>
      <c r="C146" s="188" t="s">
        <v>228</v>
      </c>
      <c r="D146" s="188" t="s">
        <v>112</v>
      </c>
      <c r="E146" s="189" t="s">
        <v>229</v>
      </c>
      <c r="F146" s="190" t="s">
        <v>230</v>
      </c>
      <c r="G146" s="191" t="s">
        <v>146</v>
      </c>
      <c r="H146" s="192">
        <v>28</v>
      </c>
      <c r="I146" s="193"/>
      <c r="J146" s="194">
        <f>ROUND(I146*H146,2)</f>
        <v>0</v>
      </c>
      <c r="K146" s="190" t="s">
        <v>19</v>
      </c>
      <c r="L146" s="44"/>
      <c r="M146" s="195" t="s">
        <v>19</v>
      </c>
      <c r="N146" s="196" t="s">
        <v>45</v>
      </c>
      <c r="O146" s="84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9" t="s">
        <v>116</v>
      </c>
      <c r="AT146" s="199" t="s">
        <v>112</v>
      </c>
      <c r="AU146" s="199" t="s">
        <v>83</v>
      </c>
      <c r="AY146" s="17" t="s">
        <v>117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81</v>
      </c>
      <c r="BK146" s="200">
        <f>ROUND(I146*H146,2)</f>
        <v>0</v>
      </c>
      <c r="BL146" s="17" t="s">
        <v>116</v>
      </c>
      <c r="BM146" s="199" t="s">
        <v>231</v>
      </c>
    </row>
    <row r="147" s="2" customFormat="1">
      <c r="A147" s="38"/>
      <c r="B147" s="39"/>
      <c r="C147" s="40"/>
      <c r="D147" s="201" t="s">
        <v>119</v>
      </c>
      <c r="E147" s="40"/>
      <c r="F147" s="202" t="s">
        <v>232</v>
      </c>
      <c r="G147" s="40"/>
      <c r="H147" s="40"/>
      <c r="I147" s="203"/>
      <c r="J147" s="40"/>
      <c r="K147" s="40"/>
      <c r="L147" s="44"/>
      <c r="M147" s="204"/>
      <c r="N147" s="205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119</v>
      </c>
      <c r="AU147" s="17" t="s">
        <v>83</v>
      </c>
    </row>
    <row r="148" s="2" customFormat="1">
      <c r="A148" s="38"/>
      <c r="B148" s="39"/>
      <c r="C148" s="40"/>
      <c r="D148" s="201" t="s">
        <v>121</v>
      </c>
      <c r="E148" s="40"/>
      <c r="F148" s="206" t="s">
        <v>233</v>
      </c>
      <c r="G148" s="40"/>
      <c r="H148" s="40"/>
      <c r="I148" s="203"/>
      <c r="J148" s="40"/>
      <c r="K148" s="40"/>
      <c r="L148" s="44"/>
      <c r="M148" s="204"/>
      <c r="N148" s="205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121</v>
      </c>
      <c r="AU148" s="17" t="s">
        <v>83</v>
      </c>
    </row>
    <row r="149" s="12" customFormat="1">
      <c r="A149" s="12"/>
      <c r="B149" s="207"/>
      <c r="C149" s="208"/>
      <c r="D149" s="201" t="s">
        <v>123</v>
      </c>
      <c r="E149" s="209" t="s">
        <v>19</v>
      </c>
      <c r="F149" s="210" t="s">
        <v>234</v>
      </c>
      <c r="G149" s="208"/>
      <c r="H149" s="211">
        <v>28</v>
      </c>
      <c r="I149" s="212"/>
      <c r="J149" s="208"/>
      <c r="K149" s="208"/>
      <c r="L149" s="213"/>
      <c r="M149" s="247"/>
      <c r="N149" s="248"/>
      <c r="O149" s="248"/>
      <c r="P149" s="248"/>
      <c r="Q149" s="248"/>
      <c r="R149" s="248"/>
      <c r="S149" s="248"/>
      <c r="T149" s="249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17" t="s">
        <v>123</v>
      </c>
      <c r="AU149" s="217" t="s">
        <v>83</v>
      </c>
      <c r="AV149" s="12" t="s">
        <v>83</v>
      </c>
      <c r="AW149" s="12" t="s">
        <v>33</v>
      </c>
      <c r="AX149" s="12" t="s">
        <v>81</v>
      </c>
      <c r="AY149" s="217" t="s">
        <v>117</v>
      </c>
    </row>
    <row r="150" s="2" customFormat="1" ht="6.96" customHeight="1">
      <c r="A150" s="38"/>
      <c r="B150" s="59"/>
      <c r="C150" s="60"/>
      <c r="D150" s="60"/>
      <c r="E150" s="60"/>
      <c r="F150" s="60"/>
      <c r="G150" s="60"/>
      <c r="H150" s="60"/>
      <c r="I150" s="60"/>
      <c r="J150" s="60"/>
      <c r="K150" s="60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ro8ZCdVkSFUYVb/muE3+iFRGa0hMzva8sgzQs5vkq/EXxpPhsFl3RDa+dq/O2MXpbNtNwpJ6Uv9p9KcYRtvt6g==" hashValue="l/fiuVS3TA0Sf49bg2Qbh/GuNeUy5OLKwtWQBgcbCOMN4UIMgzrZamRms5vm0ExSwRe7BJEgOcU92WBjqfCypQ==" algorithmName="SHA-512" password="CC35"/>
  <autoFilter ref="C83:K14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3_01/111103312"/>
    <hyperlink ref="F97" r:id="rId2" display="https://podminky.urs.cz/item/CS_URS_2023_01/111103321"/>
    <hyperlink ref="F101" r:id="rId3" display="https://podminky.urs.cz/item/CS_URS_2023_01/111203201"/>
    <hyperlink ref="F105" r:id="rId4" display="https://podminky.urs.cz/item/CS_URS_2023_01/112101101"/>
    <hyperlink ref="F109" r:id="rId5" display="https://podminky.urs.cz/item/CS_URS_2023_01/112101102"/>
    <hyperlink ref="F112" r:id="rId6" display="https://podminky.urs.cz/item/CS_URS_2023_01/125703303"/>
    <hyperlink ref="F116" r:id="rId7" display="https://podminky.urs.cz/item/CS_URS_2023_01/162751117"/>
    <hyperlink ref="F119" r:id="rId8" display="https://podminky.urs.cz/item/CS_URS_2023_01/162751119"/>
    <hyperlink ref="F125" r:id="rId9" display="https://podminky.urs.cz/item/CS_URS_2023_01/167151101"/>
    <hyperlink ref="F128" r:id="rId10" display="https://podminky.urs.cz/item/CS_URS_2023_01/185803106"/>
    <hyperlink ref="F139" r:id="rId11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Radonice a Vintířov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235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37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ROUND((SUM(BE83:BE160)),  2)</f>
        <v>0</v>
      </c>
      <c r="G33" s="38"/>
      <c r="H33" s="38"/>
      <c r="I33" s="148">
        <v>0.20999999999999999</v>
      </c>
      <c r="J33" s="147">
        <f>ROUND(((SUM(BE83:BE160))*I33),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ROUND((SUM(BF83:BF160)),  2)</f>
        <v>0</v>
      </c>
      <c r="G34" s="38"/>
      <c r="H34" s="38"/>
      <c r="I34" s="148">
        <v>0.14999999999999999</v>
      </c>
      <c r="J34" s="147">
        <f>ROUND(((SUM(BF83:BF160))*I34),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ROUND((SUM(BG83:BG160)),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ROUND((SUM(BH83:BH160)),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ROUND((SUM(BI83:BI160)),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Radonice a Vintířov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303_105 - Údržba HOZ Radonice a Vintířov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Radonice u Kadaně, k.ú. Vintířov u Radonic</v>
      </c>
      <c r="G52" s="40"/>
      <c r="H52" s="40"/>
      <c r="I52" s="32" t="s">
        <v>23</v>
      </c>
      <c r="J52" s="72" t="str">
        <f>IF(J12="","",J12)</f>
        <v>7. 3. 2023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Ing. Pavel Vilím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6.4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Státní pozemkkový úřad ČR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J96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J97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96</v>
      </c>
      <c r="E62" s="168"/>
      <c r="F62" s="168"/>
      <c r="G62" s="168"/>
      <c r="H62" s="168"/>
      <c r="I62" s="168"/>
      <c r="J62" s="169">
        <f>J142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97</v>
      </c>
      <c r="E63" s="174"/>
      <c r="F63" s="174"/>
      <c r="G63" s="174"/>
      <c r="H63" s="174"/>
      <c r="I63" s="174"/>
      <c r="J63" s="175">
        <f>J143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Radonice a Vintířov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303_105 - Údržba HOZ Radonice a Vintířov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k.ú. Radonice u Kadaně, k.ú. Vintířov u Radonic</v>
      </c>
      <c r="G77" s="40"/>
      <c r="H77" s="40"/>
      <c r="I77" s="32" t="s">
        <v>23</v>
      </c>
      <c r="J77" s="72" t="str">
        <f>IF(J12="","",J12)</f>
        <v>7. 3. 2023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31</v>
      </c>
      <c r="J79" s="36" t="str">
        <f>E21</f>
        <v>Ing. Pavel Vilím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6.4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Státní pozemkkový úřad ČR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99</v>
      </c>
      <c r="D82" s="180" t="s">
        <v>59</v>
      </c>
      <c r="E82" s="180" t="s">
        <v>55</v>
      </c>
      <c r="F82" s="180" t="s">
        <v>56</v>
      </c>
      <c r="G82" s="180" t="s">
        <v>100</v>
      </c>
      <c r="H82" s="180" t="s">
        <v>101</v>
      </c>
      <c r="I82" s="180" t="s">
        <v>102</v>
      </c>
      <c r="J82" s="180" t="s">
        <v>91</v>
      </c>
      <c r="K82" s="181" t="s">
        <v>103</v>
      </c>
      <c r="L82" s="182"/>
      <c r="M82" s="92" t="s">
        <v>19</v>
      </c>
      <c r="N82" s="93" t="s">
        <v>44</v>
      </c>
      <c r="O82" s="93" t="s">
        <v>104</v>
      </c>
      <c r="P82" s="93" t="s">
        <v>105</v>
      </c>
      <c r="Q82" s="93" t="s">
        <v>106</v>
      </c>
      <c r="R82" s="93" t="s">
        <v>107</v>
      </c>
      <c r="S82" s="93" t="s">
        <v>108</v>
      </c>
      <c r="T82" s="94" t="s">
        <v>109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110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P84+SUM(P85:P96)+P142</f>
        <v>0</v>
      </c>
      <c r="Q83" s="96"/>
      <c r="R83" s="185">
        <f>R84+SUM(R85:R96)+R142</f>
        <v>0</v>
      </c>
      <c r="S83" s="96"/>
      <c r="T83" s="186">
        <f>T84+SUM(T85:T96)+T142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187">
        <f>BK84+SUM(BK85:BK96)+BK142</f>
        <v>0</v>
      </c>
    </row>
    <row r="84" s="2" customFormat="1" ht="22.2" customHeight="1">
      <c r="A84" s="38"/>
      <c r="B84" s="39"/>
      <c r="C84" s="188" t="s">
        <v>236</v>
      </c>
      <c r="D84" s="188" t="s">
        <v>112</v>
      </c>
      <c r="E84" s="189" t="s">
        <v>113</v>
      </c>
      <c r="F84" s="190" t="s">
        <v>114</v>
      </c>
      <c r="G84" s="191" t="s">
        <v>115</v>
      </c>
      <c r="H84" s="192">
        <v>4</v>
      </c>
      <c r="I84" s="193"/>
      <c r="J84" s="194">
        <f>ROUND(I84*H84,2)</f>
        <v>0</v>
      </c>
      <c r="K84" s="190" t="s">
        <v>19</v>
      </c>
      <c r="L84" s="44"/>
      <c r="M84" s="195" t="s">
        <v>19</v>
      </c>
      <c r="N84" s="196" t="s">
        <v>45</v>
      </c>
      <c r="O84" s="84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99" t="s">
        <v>116</v>
      </c>
      <c r="AT84" s="199" t="s">
        <v>112</v>
      </c>
      <c r="AU84" s="199" t="s">
        <v>74</v>
      </c>
      <c r="AY84" s="17" t="s">
        <v>117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17" t="s">
        <v>81</v>
      </c>
      <c r="BK84" s="200">
        <f>ROUND(I84*H84,2)</f>
        <v>0</v>
      </c>
      <c r="BL84" s="17" t="s">
        <v>116</v>
      </c>
      <c r="BM84" s="199" t="s">
        <v>237</v>
      </c>
    </row>
    <row r="85" s="2" customFormat="1">
      <c r="A85" s="38"/>
      <c r="B85" s="39"/>
      <c r="C85" s="40"/>
      <c r="D85" s="201" t="s">
        <v>119</v>
      </c>
      <c r="E85" s="40"/>
      <c r="F85" s="202" t="s">
        <v>120</v>
      </c>
      <c r="G85" s="40"/>
      <c r="H85" s="40"/>
      <c r="I85" s="203"/>
      <c r="J85" s="40"/>
      <c r="K85" s="40"/>
      <c r="L85" s="44"/>
      <c r="M85" s="204"/>
      <c r="N85" s="205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119</v>
      </c>
      <c r="AU85" s="17" t="s">
        <v>74</v>
      </c>
    </row>
    <row r="86" s="2" customFormat="1">
      <c r="A86" s="38"/>
      <c r="B86" s="39"/>
      <c r="C86" s="40"/>
      <c r="D86" s="201" t="s">
        <v>121</v>
      </c>
      <c r="E86" s="40"/>
      <c r="F86" s="206" t="s">
        <v>122</v>
      </c>
      <c r="G86" s="40"/>
      <c r="H86" s="40"/>
      <c r="I86" s="203"/>
      <c r="J86" s="40"/>
      <c r="K86" s="40"/>
      <c r="L86" s="44"/>
      <c r="M86" s="204"/>
      <c r="N86" s="205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121</v>
      </c>
      <c r="AU86" s="17" t="s">
        <v>74</v>
      </c>
    </row>
    <row r="87" s="12" customFormat="1">
      <c r="A87" s="12"/>
      <c r="B87" s="207"/>
      <c r="C87" s="208"/>
      <c r="D87" s="201" t="s">
        <v>123</v>
      </c>
      <c r="E87" s="209" t="s">
        <v>19</v>
      </c>
      <c r="F87" s="210" t="s">
        <v>131</v>
      </c>
      <c r="G87" s="208"/>
      <c r="H87" s="211">
        <v>4</v>
      </c>
      <c r="I87" s="212"/>
      <c r="J87" s="208"/>
      <c r="K87" s="208"/>
      <c r="L87" s="213"/>
      <c r="M87" s="214"/>
      <c r="N87" s="215"/>
      <c r="O87" s="215"/>
      <c r="P87" s="215"/>
      <c r="Q87" s="215"/>
      <c r="R87" s="215"/>
      <c r="S87" s="215"/>
      <c r="T87" s="216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T87" s="217" t="s">
        <v>123</v>
      </c>
      <c r="AU87" s="217" t="s">
        <v>74</v>
      </c>
      <c r="AV87" s="12" t="s">
        <v>83</v>
      </c>
      <c r="AW87" s="12" t="s">
        <v>33</v>
      </c>
      <c r="AX87" s="12" t="s">
        <v>81</v>
      </c>
      <c r="AY87" s="217" t="s">
        <v>117</v>
      </c>
    </row>
    <row r="88" s="2" customFormat="1" ht="22.2" customHeight="1">
      <c r="A88" s="38"/>
      <c r="B88" s="39"/>
      <c r="C88" s="188" t="s">
        <v>238</v>
      </c>
      <c r="D88" s="188" t="s">
        <v>112</v>
      </c>
      <c r="E88" s="189" t="s">
        <v>229</v>
      </c>
      <c r="F88" s="190" t="s">
        <v>230</v>
      </c>
      <c r="G88" s="191" t="s">
        <v>146</v>
      </c>
      <c r="H88" s="192">
        <v>316</v>
      </c>
      <c r="I88" s="193"/>
      <c r="J88" s="194">
        <f>ROUND(I88*H88,2)</f>
        <v>0</v>
      </c>
      <c r="K88" s="190" t="s">
        <v>19</v>
      </c>
      <c r="L88" s="44"/>
      <c r="M88" s="195" t="s">
        <v>19</v>
      </c>
      <c r="N88" s="196" t="s">
        <v>45</v>
      </c>
      <c r="O88" s="84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9" t="s">
        <v>116</v>
      </c>
      <c r="AT88" s="199" t="s">
        <v>112</v>
      </c>
      <c r="AU88" s="199" t="s">
        <v>74</v>
      </c>
      <c r="AY88" s="17" t="s">
        <v>117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7" t="s">
        <v>81</v>
      </c>
      <c r="BK88" s="200">
        <f>ROUND(I88*H88,2)</f>
        <v>0</v>
      </c>
      <c r="BL88" s="17" t="s">
        <v>116</v>
      </c>
      <c r="BM88" s="199" t="s">
        <v>239</v>
      </c>
    </row>
    <row r="89" s="2" customFormat="1">
      <c r="A89" s="38"/>
      <c r="B89" s="39"/>
      <c r="C89" s="40"/>
      <c r="D89" s="201" t="s">
        <v>119</v>
      </c>
      <c r="E89" s="40"/>
      <c r="F89" s="202" t="s">
        <v>232</v>
      </c>
      <c r="G89" s="40"/>
      <c r="H89" s="40"/>
      <c r="I89" s="203"/>
      <c r="J89" s="40"/>
      <c r="K89" s="40"/>
      <c r="L89" s="44"/>
      <c r="M89" s="204"/>
      <c r="N89" s="205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119</v>
      </c>
      <c r="AU89" s="17" t="s">
        <v>74</v>
      </c>
    </row>
    <row r="90" s="2" customFormat="1">
      <c r="A90" s="38"/>
      <c r="B90" s="39"/>
      <c r="C90" s="40"/>
      <c r="D90" s="201" t="s">
        <v>121</v>
      </c>
      <c r="E90" s="40"/>
      <c r="F90" s="206" t="s">
        <v>233</v>
      </c>
      <c r="G90" s="40"/>
      <c r="H90" s="40"/>
      <c r="I90" s="203"/>
      <c r="J90" s="40"/>
      <c r="K90" s="40"/>
      <c r="L90" s="44"/>
      <c r="M90" s="204"/>
      <c r="N90" s="205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121</v>
      </c>
      <c r="AU90" s="17" t="s">
        <v>74</v>
      </c>
    </row>
    <row r="91" s="12" customFormat="1">
      <c r="A91" s="12"/>
      <c r="B91" s="207"/>
      <c r="C91" s="208"/>
      <c r="D91" s="201" t="s">
        <v>123</v>
      </c>
      <c r="E91" s="209" t="s">
        <v>19</v>
      </c>
      <c r="F91" s="210" t="s">
        <v>240</v>
      </c>
      <c r="G91" s="208"/>
      <c r="H91" s="211">
        <v>316</v>
      </c>
      <c r="I91" s="212"/>
      <c r="J91" s="208"/>
      <c r="K91" s="208"/>
      <c r="L91" s="213"/>
      <c r="M91" s="214"/>
      <c r="N91" s="215"/>
      <c r="O91" s="215"/>
      <c r="P91" s="215"/>
      <c r="Q91" s="215"/>
      <c r="R91" s="215"/>
      <c r="S91" s="215"/>
      <c r="T91" s="216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17" t="s">
        <v>123</v>
      </c>
      <c r="AU91" s="217" t="s">
        <v>74</v>
      </c>
      <c r="AV91" s="12" t="s">
        <v>83</v>
      </c>
      <c r="AW91" s="12" t="s">
        <v>33</v>
      </c>
      <c r="AX91" s="12" t="s">
        <v>81</v>
      </c>
      <c r="AY91" s="217" t="s">
        <v>117</v>
      </c>
    </row>
    <row r="92" s="2" customFormat="1" ht="14.4" customHeight="1">
      <c r="A92" s="38"/>
      <c r="B92" s="39"/>
      <c r="C92" s="188" t="s">
        <v>217</v>
      </c>
      <c r="D92" s="188" t="s">
        <v>112</v>
      </c>
      <c r="E92" s="189" t="s">
        <v>138</v>
      </c>
      <c r="F92" s="190" t="s">
        <v>139</v>
      </c>
      <c r="G92" s="191" t="s">
        <v>129</v>
      </c>
      <c r="H92" s="192">
        <v>0.156</v>
      </c>
      <c r="I92" s="193"/>
      <c r="J92" s="194">
        <f>ROUND(I92*H92,2)</f>
        <v>0</v>
      </c>
      <c r="K92" s="190" t="s">
        <v>130</v>
      </c>
      <c r="L92" s="44"/>
      <c r="M92" s="195" t="s">
        <v>19</v>
      </c>
      <c r="N92" s="196" t="s">
        <v>45</v>
      </c>
      <c r="O92" s="84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9" t="s">
        <v>131</v>
      </c>
      <c r="AT92" s="199" t="s">
        <v>112</v>
      </c>
      <c r="AU92" s="199" t="s">
        <v>74</v>
      </c>
      <c r="AY92" s="17" t="s">
        <v>117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7" t="s">
        <v>81</v>
      </c>
      <c r="BK92" s="200">
        <f>ROUND(I92*H92,2)</f>
        <v>0</v>
      </c>
      <c r="BL92" s="17" t="s">
        <v>131</v>
      </c>
      <c r="BM92" s="199" t="s">
        <v>241</v>
      </c>
    </row>
    <row r="93" s="2" customFormat="1">
      <c r="A93" s="38"/>
      <c r="B93" s="39"/>
      <c r="C93" s="40"/>
      <c r="D93" s="201" t="s">
        <v>119</v>
      </c>
      <c r="E93" s="40"/>
      <c r="F93" s="202" t="s">
        <v>141</v>
      </c>
      <c r="G93" s="40"/>
      <c r="H93" s="40"/>
      <c r="I93" s="203"/>
      <c r="J93" s="40"/>
      <c r="K93" s="40"/>
      <c r="L93" s="44"/>
      <c r="M93" s="204"/>
      <c r="N93" s="205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119</v>
      </c>
      <c r="AU93" s="17" t="s">
        <v>74</v>
      </c>
    </row>
    <row r="94" s="2" customFormat="1">
      <c r="A94" s="38"/>
      <c r="B94" s="39"/>
      <c r="C94" s="40"/>
      <c r="D94" s="234" t="s">
        <v>134</v>
      </c>
      <c r="E94" s="40"/>
      <c r="F94" s="235" t="s">
        <v>142</v>
      </c>
      <c r="G94" s="40"/>
      <c r="H94" s="40"/>
      <c r="I94" s="203"/>
      <c r="J94" s="40"/>
      <c r="K94" s="40"/>
      <c r="L94" s="44"/>
      <c r="M94" s="204"/>
      <c r="N94" s="205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134</v>
      </c>
      <c r="AU94" s="17" t="s">
        <v>74</v>
      </c>
    </row>
    <row r="95" s="12" customFormat="1">
      <c r="A95" s="12"/>
      <c r="B95" s="207"/>
      <c r="C95" s="208"/>
      <c r="D95" s="201" t="s">
        <v>123</v>
      </c>
      <c r="E95" s="209" t="s">
        <v>19</v>
      </c>
      <c r="F95" s="210" t="s">
        <v>242</v>
      </c>
      <c r="G95" s="208"/>
      <c r="H95" s="211">
        <v>0.156</v>
      </c>
      <c r="I95" s="212"/>
      <c r="J95" s="208"/>
      <c r="K95" s="208"/>
      <c r="L95" s="213"/>
      <c r="M95" s="214"/>
      <c r="N95" s="215"/>
      <c r="O95" s="215"/>
      <c r="P95" s="215"/>
      <c r="Q95" s="215"/>
      <c r="R95" s="215"/>
      <c r="S95" s="215"/>
      <c r="T95" s="216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17" t="s">
        <v>123</v>
      </c>
      <c r="AU95" s="217" t="s">
        <v>74</v>
      </c>
      <c r="AV95" s="12" t="s">
        <v>83</v>
      </c>
      <c r="AW95" s="12" t="s">
        <v>33</v>
      </c>
      <c r="AX95" s="12" t="s">
        <v>81</v>
      </c>
      <c r="AY95" s="217" t="s">
        <v>117</v>
      </c>
    </row>
    <row r="96" s="13" customFormat="1" ht="25.92" customHeight="1">
      <c r="A96" s="13"/>
      <c r="B96" s="218"/>
      <c r="C96" s="219"/>
      <c r="D96" s="220" t="s">
        <v>73</v>
      </c>
      <c r="E96" s="221" t="s">
        <v>124</v>
      </c>
      <c r="F96" s="221" t="s">
        <v>125</v>
      </c>
      <c r="G96" s="219"/>
      <c r="H96" s="219"/>
      <c r="I96" s="222"/>
      <c r="J96" s="223">
        <f>BK96</f>
        <v>0</v>
      </c>
      <c r="K96" s="219"/>
      <c r="L96" s="224"/>
      <c r="M96" s="225"/>
      <c r="N96" s="226"/>
      <c r="O96" s="226"/>
      <c r="P96" s="227">
        <f>P97</f>
        <v>0</v>
      </c>
      <c r="Q96" s="226"/>
      <c r="R96" s="227">
        <f>R97</f>
        <v>0</v>
      </c>
      <c r="S96" s="226"/>
      <c r="T96" s="228">
        <f>T97</f>
        <v>0</v>
      </c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R96" s="229" t="s">
        <v>81</v>
      </c>
      <c r="AT96" s="230" t="s">
        <v>73</v>
      </c>
      <c r="AU96" s="230" t="s">
        <v>74</v>
      </c>
      <c r="AY96" s="229" t="s">
        <v>117</v>
      </c>
      <c r="BK96" s="231">
        <f>BK97</f>
        <v>0</v>
      </c>
    </row>
    <row r="97" s="13" customFormat="1" ht="22.8" customHeight="1">
      <c r="A97" s="13"/>
      <c r="B97" s="218"/>
      <c r="C97" s="219"/>
      <c r="D97" s="220" t="s">
        <v>73</v>
      </c>
      <c r="E97" s="232" t="s">
        <v>81</v>
      </c>
      <c r="F97" s="232" t="s">
        <v>126</v>
      </c>
      <c r="G97" s="219"/>
      <c r="H97" s="219"/>
      <c r="I97" s="222"/>
      <c r="J97" s="233">
        <f>BK97</f>
        <v>0</v>
      </c>
      <c r="K97" s="219"/>
      <c r="L97" s="224"/>
      <c r="M97" s="225"/>
      <c r="N97" s="226"/>
      <c r="O97" s="226"/>
      <c r="P97" s="227">
        <f>SUM(P98:P141)</f>
        <v>0</v>
      </c>
      <c r="Q97" s="226"/>
      <c r="R97" s="227">
        <f>SUM(R98:R141)</f>
        <v>0</v>
      </c>
      <c r="S97" s="226"/>
      <c r="T97" s="228">
        <f>SUM(T98:T141)</f>
        <v>0</v>
      </c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R97" s="229" t="s">
        <v>81</v>
      </c>
      <c r="AT97" s="230" t="s">
        <v>73</v>
      </c>
      <c r="AU97" s="230" t="s">
        <v>81</v>
      </c>
      <c r="AY97" s="229" t="s">
        <v>117</v>
      </c>
      <c r="BK97" s="231">
        <f>SUM(BK98:BK141)</f>
        <v>0</v>
      </c>
    </row>
    <row r="98" s="2" customFormat="1" ht="14.4" customHeight="1">
      <c r="A98" s="38"/>
      <c r="B98" s="39"/>
      <c r="C98" s="188" t="s">
        <v>211</v>
      </c>
      <c r="D98" s="188" t="s">
        <v>112</v>
      </c>
      <c r="E98" s="189" t="s">
        <v>127</v>
      </c>
      <c r="F98" s="190" t="s">
        <v>128</v>
      </c>
      <c r="G98" s="191" t="s">
        <v>129</v>
      </c>
      <c r="H98" s="192">
        <v>0.20200000000000001</v>
      </c>
      <c r="I98" s="193"/>
      <c r="J98" s="194">
        <f>ROUND(I98*H98,2)</f>
        <v>0</v>
      </c>
      <c r="K98" s="190" t="s">
        <v>130</v>
      </c>
      <c r="L98" s="44"/>
      <c r="M98" s="195" t="s">
        <v>19</v>
      </c>
      <c r="N98" s="196" t="s">
        <v>45</v>
      </c>
      <c r="O98" s="8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9" t="s">
        <v>131</v>
      </c>
      <c r="AT98" s="199" t="s">
        <v>112</v>
      </c>
      <c r="AU98" s="199" t="s">
        <v>83</v>
      </c>
      <c r="AY98" s="17" t="s">
        <v>117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81</v>
      </c>
      <c r="BK98" s="200">
        <f>ROUND(I98*H98,2)</f>
        <v>0</v>
      </c>
      <c r="BL98" s="17" t="s">
        <v>131</v>
      </c>
      <c r="BM98" s="199" t="s">
        <v>243</v>
      </c>
    </row>
    <row r="99" s="2" customFormat="1">
      <c r="A99" s="38"/>
      <c r="B99" s="39"/>
      <c r="C99" s="40"/>
      <c r="D99" s="201" t="s">
        <v>119</v>
      </c>
      <c r="E99" s="40"/>
      <c r="F99" s="202" t="s">
        <v>133</v>
      </c>
      <c r="G99" s="40"/>
      <c r="H99" s="40"/>
      <c r="I99" s="203"/>
      <c r="J99" s="40"/>
      <c r="K99" s="40"/>
      <c r="L99" s="44"/>
      <c r="M99" s="204"/>
      <c r="N99" s="20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119</v>
      </c>
      <c r="AU99" s="17" t="s">
        <v>83</v>
      </c>
    </row>
    <row r="100" s="2" customFormat="1">
      <c r="A100" s="38"/>
      <c r="B100" s="39"/>
      <c r="C100" s="40"/>
      <c r="D100" s="234" t="s">
        <v>134</v>
      </c>
      <c r="E100" s="40"/>
      <c r="F100" s="235" t="s">
        <v>135</v>
      </c>
      <c r="G100" s="40"/>
      <c r="H100" s="40"/>
      <c r="I100" s="203"/>
      <c r="J100" s="40"/>
      <c r="K100" s="40"/>
      <c r="L100" s="44"/>
      <c r="M100" s="204"/>
      <c r="N100" s="205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134</v>
      </c>
      <c r="AU100" s="17" t="s">
        <v>83</v>
      </c>
    </row>
    <row r="101" s="12" customFormat="1">
      <c r="A101" s="12"/>
      <c r="B101" s="207"/>
      <c r="C101" s="208"/>
      <c r="D101" s="201" t="s">
        <v>123</v>
      </c>
      <c r="E101" s="209" t="s">
        <v>19</v>
      </c>
      <c r="F101" s="210" t="s">
        <v>244</v>
      </c>
      <c r="G101" s="208"/>
      <c r="H101" s="211">
        <v>0.20200000000000001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17" t="s">
        <v>123</v>
      </c>
      <c r="AU101" s="217" t="s">
        <v>83</v>
      </c>
      <c r="AV101" s="12" t="s">
        <v>83</v>
      </c>
      <c r="AW101" s="12" t="s">
        <v>33</v>
      </c>
      <c r="AX101" s="12" t="s">
        <v>74</v>
      </c>
      <c r="AY101" s="217" t="s">
        <v>117</v>
      </c>
    </row>
    <row r="102" s="14" customFormat="1">
      <c r="A102" s="14"/>
      <c r="B102" s="236"/>
      <c r="C102" s="237"/>
      <c r="D102" s="201" t="s">
        <v>123</v>
      </c>
      <c r="E102" s="238" t="s">
        <v>19</v>
      </c>
      <c r="F102" s="239" t="s">
        <v>185</v>
      </c>
      <c r="G102" s="237"/>
      <c r="H102" s="240">
        <v>0.20200000000000001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123</v>
      </c>
      <c r="AU102" s="246" t="s">
        <v>83</v>
      </c>
      <c r="AV102" s="14" t="s">
        <v>131</v>
      </c>
      <c r="AW102" s="14" t="s">
        <v>33</v>
      </c>
      <c r="AX102" s="14" t="s">
        <v>81</v>
      </c>
      <c r="AY102" s="246" t="s">
        <v>117</v>
      </c>
    </row>
    <row r="103" s="2" customFormat="1" ht="14.4" customHeight="1">
      <c r="A103" s="38"/>
      <c r="B103" s="39"/>
      <c r="C103" s="188" t="s">
        <v>198</v>
      </c>
      <c r="D103" s="188" t="s">
        <v>112</v>
      </c>
      <c r="E103" s="189" t="s">
        <v>144</v>
      </c>
      <c r="F103" s="190" t="s">
        <v>145</v>
      </c>
      <c r="G103" s="191" t="s">
        <v>146</v>
      </c>
      <c r="H103" s="192">
        <v>316</v>
      </c>
      <c r="I103" s="193"/>
      <c r="J103" s="194">
        <f>ROUND(I103*H103,2)</f>
        <v>0</v>
      </c>
      <c r="K103" s="190" t="s">
        <v>130</v>
      </c>
      <c r="L103" s="44"/>
      <c r="M103" s="195" t="s">
        <v>19</v>
      </c>
      <c r="N103" s="196" t="s">
        <v>45</v>
      </c>
      <c r="O103" s="8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9" t="s">
        <v>131</v>
      </c>
      <c r="AT103" s="199" t="s">
        <v>112</v>
      </c>
      <c r="AU103" s="199" t="s">
        <v>83</v>
      </c>
      <c r="AY103" s="17" t="s">
        <v>117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81</v>
      </c>
      <c r="BK103" s="200">
        <f>ROUND(I103*H103,2)</f>
        <v>0</v>
      </c>
      <c r="BL103" s="17" t="s">
        <v>131</v>
      </c>
      <c r="BM103" s="199" t="s">
        <v>245</v>
      </c>
    </row>
    <row r="104" s="2" customFormat="1">
      <c r="A104" s="38"/>
      <c r="B104" s="39"/>
      <c r="C104" s="40"/>
      <c r="D104" s="201" t="s">
        <v>119</v>
      </c>
      <c r="E104" s="40"/>
      <c r="F104" s="202" t="s">
        <v>148</v>
      </c>
      <c r="G104" s="40"/>
      <c r="H104" s="40"/>
      <c r="I104" s="203"/>
      <c r="J104" s="40"/>
      <c r="K104" s="40"/>
      <c r="L104" s="44"/>
      <c r="M104" s="204"/>
      <c r="N104" s="205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119</v>
      </c>
      <c r="AU104" s="17" t="s">
        <v>83</v>
      </c>
    </row>
    <row r="105" s="2" customFormat="1">
      <c r="A105" s="38"/>
      <c r="B105" s="39"/>
      <c r="C105" s="40"/>
      <c r="D105" s="234" t="s">
        <v>134</v>
      </c>
      <c r="E105" s="40"/>
      <c r="F105" s="235" t="s">
        <v>149</v>
      </c>
      <c r="G105" s="40"/>
      <c r="H105" s="40"/>
      <c r="I105" s="203"/>
      <c r="J105" s="40"/>
      <c r="K105" s="40"/>
      <c r="L105" s="44"/>
      <c r="M105" s="204"/>
      <c r="N105" s="205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134</v>
      </c>
      <c r="AU105" s="17" t="s">
        <v>83</v>
      </c>
    </row>
    <row r="106" s="12" customFormat="1">
      <c r="A106" s="12"/>
      <c r="B106" s="207"/>
      <c r="C106" s="208"/>
      <c r="D106" s="201" t="s">
        <v>123</v>
      </c>
      <c r="E106" s="209" t="s">
        <v>19</v>
      </c>
      <c r="F106" s="210" t="s">
        <v>246</v>
      </c>
      <c r="G106" s="208"/>
      <c r="H106" s="211">
        <v>316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17" t="s">
        <v>123</v>
      </c>
      <c r="AU106" s="217" t="s">
        <v>83</v>
      </c>
      <c r="AV106" s="12" t="s">
        <v>83</v>
      </c>
      <c r="AW106" s="12" t="s">
        <v>33</v>
      </c>
      <c r="AX106" s="12" t="s">
        <v>81</v>
      </c>
      <c r="AY106" s="217" t="s">
        <v>117</v>
      </c>
    </row>
    <row r="107" s="2" customFormat="1" ht="14.4" customHeight="1">
      <c r="A107" s="38"/>
      <c r="B107" s="39"/>
      <c r="C107" s="188" t="s">
        <v>131</v>
      </c>
      <c r="D107" s="188" t="s">
        <v>112</v>
      </c>
      <c r="E107" s="189" t="s">
        <v>152</v>
      </c>
      <c r="F107" s="190" t="s">
        <v>153</v>
      </c>
      <c r="G107" s="191" t="s">
        <v>154</v>
      </c>
      <c r="H107" s="192">
        <v>4</v>
      </c>
      <c r="I107" s="193"/>
      <c r="J107" s="194">
        <f>ROUND(I107*H107,2)</f>
        <v>0</v>
      </c>
      <c r="K107" s="190" t="s">
        <v>130</v>
      </c>
      <c r="L107" s="44"/>
      <c r="M107" s="195" t="s">
        <v>19</v>
      </c>
      <c r="N107" s="196" t="s">
        <v>45</v>
      </c>
      <c r="O107" s="8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9" t="s">
        <v>131</v>
      </c>
      <c r="AT107" s="199" t="s">
        <v>112</v>
      </c>
      <c r="AU107" s="199" t="s">
        <v>83</v>
      </c>
      <c r="AY107" s="17" t="s">
        <v>117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81</v>
      </c>
      <c r="BK107" s="200">
        <f>ROUND(I107*H107,2)</f>
        <v>0</v>
      </c>
      <c r="BL107" s="17" t="s">
        <v>131</v>
      </c>
      <c r="BM107" s="199" t="s">
        <v>247</v>
      </c>
    </row>
    <row r="108" s="2" customFormat="1">
      <c r="A108" s="38"/>
      <c r="B108" s="39"/>
      <c r="C108" s="40"/>
      <c r="D108" s="201" t="s">
        <v>119</v>
      </c>
      <c r="E108" s="40"/>
      <c r="F108" s="202" t="s">
        <v>156</v>
      </c>
      <c r="G108" s="40"/>
      <c r="H108" s="40"/>
      <c r="I108" s="203"/>
      <c r="J108" s="40"/>
      <c r="K108" s="40"/>
      <c r="L108" s="44"/>
      <c r="M108" s="204"/>
      <c r="N108" s="205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119</v>
      </c>
      <c r="AU108" s="17" t="s">
        <v>83</v>
      </c>
    </row>
    <row r="109" s="2" customFormat="1">
      <c r="A109" s="38"/>
      <c r="B109" s="39"/>
      <c r="C109" s="40"/>
      <c r="D109" s="234" t="s">
        <v>134</v>
      </c>
      <c r="E109" s="40"/>
      <c r="F109" s="235" t="s">
        <v>157</v>
      </c>
      <c r="G109" s="40"/>
      <c r="H109" s="40"/>
      <c r="I109" s="203"/>
      <c r="J109" s="40"/>
      <c r="K109" s="40"/>
      <c r="L109" s="44"/>
      <c r="M109" s="204"/>
      <c r="N109" s="205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134</v>
      </c>
      <c r="AU109" s="17" t="s">
        <v>83</v>
      </c>
    </row>
    <row r="110" s="2" customFormat="1" ht="14.4" customHeight="1">
      <c r="A110" s="38"/>
      <c r="B110" s="39"/>
      <c r="C110" s="188" t="s">
        <v>137</v>
      </c>
      <c r="D110" s="188" t="s">
        <v>112</v>
      </c>
      <c r="E110" s="189" t="s">
        <v>159</v>
      </c>
      <c r="F110" s="190" t="s">
        <v>160</v>
      </c>
      <c r="G110" s="191" t="s">
        <v>154</v>
      </c>
      <c r="H110" s="192">
        <v>1</v>
      </c>
      <c r="I110" s="193"/>
      <c r="J110" s="194">
        <f>ROUND(I110*H110,2)</f>
        <v>0</v>
      </c>
      <c r="K110" s="190" t="s">
        <v>130</v>
      </c>
      <c r="L110" s="44"/>
      <c r="M110" s="195" t="s">
        <v>19</v>
      </c>
      <c r="N110" s="196" t="s">
        <v>45</v>
      </c>
      <c r="O110" s="84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9" t="s">
        <v>131</v>
      </c>
      <c r="AT110" s="199" t="s">
        <v>112</v>
      </c>
      <c r="AU110" s="199" t="s">
        <v>83</v>
      </c>
      <c r="AY110" s="17" t="s">
        <v>117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7" t="s">
        <v>81</v>
      </c>
      <c r="BK110" s="200">
        <f>ROUND(I110*H110,2)</f>
        <v>0</v>
      </c>
      <c r="BL110" s="17" t="s">
        <v>131</v>
      </c>
      <c r="BM110" s="199" t="s">
        <v>248</v>
      </c>
    </row>
    <row r="111" s="2" customFormat="1">
      <c r="A111" s="38"/>
      <c r="B111" s="39"/>
      <c r="C111" s="40"/>
      <c r="D111" s="201" t="s">
        <v>119</v>
      </c>
      <c r="E111" s="40"/>
      <c r="F111" s="202" t="s">
        <v>162</v>
      </c>
      <c r="G111" s="40"/>
      <c r="H111" s="40"/>
      <c r="I111" s="203"/>
      <c r="J111" s="40"/>
      <c r="K111" s="40"/>
      <c r="L111" s="44"/>
      <c r="M111" s="204"/>
      <c r="N111" s="205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119</v>
      </c>
      <c r="AU111" s="17" t="s">
        <v>83</v>
      </c>
    </row>
    <row r="112" s="2" customFormat="1">
      <c r="A112" s="38"/>
      <c r="B112" s="39"/>
      <c r="C112" s="40"/>
      <c r="D112" s="234" t="s">
        <v>134</v>
      </c>
      <c r="E112" s="40"/>
      <c r="F112" s="235" t="s">
        <v>163</v>
      </c>
      <c r="G112" s="40"/>
      <c r="H112" s="40"/>
      <c r="I112" s="203"/>
      <c r="J112" s="40"/>
      <c r="K112" s="40"/>
      <c r="L112" s="44"/>
      <c r="M112" s="204"/>
      <c r="N112" s="205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134</v>
      </c>
      <c r="AU112" s="17" t="s">
        <v>83</v>
      </c>
    </row>
    <row r="113" s="2" customFormat="1" ht="14.4" customHeight="1">
      <c r="A113" s="38"/>
      <c r="B113" s="39"/>
      <c r="C113" s="188" t="s">
        <v>249</v>
      </c>
      <c r="D113" s="188" t="s">
        <v>112</v>
      </c>
      <c r="E113" s="189" t="s">
        <v>250</v>
      </c>
      <c r="F113" s="190" t="s">
        <v>251</v>
      </c>
      <c r="G113" s="191" t="s">
        <v>154</v>
      </c>
      <c r="H113" s="192">
        <v>1</v>
      </c>
      <c r="I113" s="193"/>
      <c r="J113" s="194">
        <f>ROUND(I113*H113,2)</f>
        <v>0</v>
      </c>
      <c r="K113" s="190" t="s">
        <v>130</v>
      </c>
      <c r="L113" s="44"/>
      <c r="M113" s="195" t="s">
        <v>19</v>
      </c>
      <c r="N113" s="196" t="s">
        <v>45</v>
      </c>
      <c r="O113" s="84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9" t="s">
        <v>131</v>
      </c>
      <c r="AT113" s="199" t="s">
        <v>112</v>
      </c>
      <c r="AU113" s="199" t="s">
        <v>83</v>
      </c>
      <c r="AY113" s="17" t="s">
        <v>117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7" t="s">
        <v>81</v>
      </c>
      <c r="BK113" s="200">
        <f>ROUND(I113*H113,2)</f>
        <v>0</v>
      </c>
      <c r="BL113" s="17" t="s">
        <v>131</v>
      </c>
      <c r="BM113" s="199" t="s">
        <v>252</v>
      </c>
    </row>
    <row r="114" s="2" customFormat="1">
      <c r="A114" s="38"/>
      <c r="B114" s="39"/>
      <c r="C114" s="40"/>
      <c r="D114" s="201" t="s">
        <v>119</v>
      </c>
      <c r="E114" s="40"/>
      <c r="F114" s="202" t="s">
        <v>253</v>
      </c>
      <c r="G114" s="40"/>
      <c r="H114" s="40"/>
      <c r="I114" s="203"/>
      <c r="J114" s="40"/>
      <c r="K114" s="40"/>
      <c r="L114" s="44"/>
      <c r="M114" s="204"/>
      <c r="N114" s="205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119</v>
      </c>
      <c r="AU114" s="17" t="s">
        <v>83</v>
      </c>
    </row>
    <row r="115" s="2" customFormat="1">
      <c r="A115" s="38"/>
      <c r="B115" s="39"/>
      <c r="C115" s="40"/>
      <c r="D115" s="234" t="s">
        <v>134</v>
      </c>
      <c r="E115" s="40"/>
      <c r="F115" s="235" t="s">
        <v>254</v>
      </c>
      <c r="G115" s="40"/>
      <c r="H115" s="40"/>
      <c r="I115" s="203"/>
      <c r="J115" s="40"/>
      <c r="K115" s="40"/>
      <c r="L115" s="44"/>
      <c r="M115" s="204"/>
      <c r="N115" s="205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134</v>
      </c>
      <c r="AU115" s="17" t="s">
        <v>83</v>
      </c>
    </row>
    <row r="116" s="2" customFormat="1" ht="14.4" customHeight="1">
      <c r="A116" s="38"/>
      <c r="B116" s="39"/>
      <c r="C116" s="188" t="s">
        <v>172</v>
      </c>
      <c r="D116" s="188" t="s">
        <v>112</v>
      </c>
      <c r="E116" s="189" t="s">
        <v>165</v>
      </c>
      <c r="F116" s="190" t="s">
        <v>166</v>
      </c>
      <c r="G116" s="191" t="s">
        <v>167</v>
      </c>
      <c r="H116" s="192">
        <v>28.649999999999999</v>
      </c>
      <c r="I116" s="193"/>
      <c r="J116" s="194">
        <f>ROUND(I116*H116,2)</f>
        <v>0</v>
      </c>
      <c r="K116" s="190" t="s">
        <v>130</v>
      </c>
      <c r="L116" s="44"/>
      <c r="M116" s="195" t="s">
        <v>19</v>
      </c>
      <c r="N116" s="196" t="s">
        <v>45</v>
      </c>
      <c r="O116" s="84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9" t="s">
        <v>131</v>
      </c>
      <c r="AT116" s="199" t="s">
        <v>112</v>
      </c>
      <c r="AU116" s="199" t="s">
        <v>83</v>
      </c>
      <c r="AY116" s="17" t="s">
        <v>117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7" t="s">
        <v>81</v>
      </c>
      <c r="BK116" s="200">
        <f>ROUND(I116*H116,2)</f>
        <v>0</v>
      </c>
      <c r="BL116" s="17" t="s">
        <v>131</v>
      </c>
      <c r="BM116" s="199" t="s">
        <v>255</v>
      </c>
    </row>
    <row r="117" s="2" customFormat="1">
      <c r="A117" s="38"/>
      <c r="B117" s="39"/>
      <c r="C117" s="40"/>
      <c r="D117" s="201" t="s">
        <v>119</v>
      </c>
      <c r="E117" s="40"/>
      <c r="F117" s="202" t="s">
        <v>169</v>
      </c>
      <c r="G117" s="40"/>
      <c r="H117" s="40"/>
      <c r="I117" s="203"/>
      <c r="J117" s="40"/>
      <c r="K117" s="40"/>
      <c r="L117" s="44"/>
      <c r="M117" s="204"/>
      <c r="N117" s="205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119</v>
      </c>
      <c r="AU117" s="17" t="s">
        <v>83</v>
      </c>
    </row>
    <row r="118" s="2" customFormat="1">
      <c r="A118" s="38"/>
      <c r="B118" s="39"/>
      <c r="C118" s="40"/>
      <c r="D118" s="234" t="s">
        <v>134</v>
      </c>
      <c r="E118" s="40"/>
      <c r="F118" s="235" t="s">
        <v>170</v>
      </c>
      <c r="G118" s="40"/>
      <c r="H118" s="40"/>
      <c r="I118" s="203"/>
      <c r="J118" s="40"/>
      <c r="K118" s="40"/>
      <c r="L118" s="44"/>
      <c r="M118" s="204"/>
      <c r="N118" s="20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134</v>
      </c>
      <c r="AU118" s="17" t="s">
        <v>83</v>
      </c>
    </row>
    <row r="119" s="12" customFormat="1">
      <c r="A119" s="12"/>
      <c r="B119" s="207"/>
      <c r="C119" s="208"/>
      <c r="D119" s="201" t="s">
        <v>123</v>
      </c>
      <c r="E119" s="209" t="s">
        <v>19</v>
      </c>
      <c r="F119" s="210" t="s">
        <v>256</v>
      </c>
      <c r="G119" s="208"/>
      <c r="H119" s="211">
        <v>28.649999999999999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17" t="s">
        <v>123</v>
      </c>
      <c r="AU119" s="217" t="s">
        <v>83</v>
      </c>
      <c r="AV119" s="12" t="s">
        <v>83</v>
      </c>
      <c r="AW119" s="12" t="s">
        <v>33</v>
      </c>
      <c r="AX119" s="12" t="s">
        <v>81</v>
      </c>
      <c r="AY119" s="217" t="s">
        <v>117</v>
      </c>
    </row>
    <row r="120" s="2" customFormat="1" ht="14.4" customHeight="1">
      <c r="A120" s="38"/>
      <c r="B120" s="39"/>
      <c r="C120" s="188" t="s">
        <v>178</v>
      </c>
      <c r="D120" s="188" t="s">
        <v>112</v>
      </c>
      <c r="E120" s="189" t="s">
        <v>257</v>
      </c>
      <c r="F120" s="190" t="s">
        <v>258</v>
      </c>
      <c r="G120" s="191" t="s">
        <v>167</v>
      </c>
      <c r="H120" s="192">
        <v>36.524999999999999</v>
      </c>
      <c r="I120" s="193"/>
      <c r="J120" s="194">
        <f>ROUND(I120*H120,2)</f>
        <v>0</v>
      </c>
      <c r="K120" s="190" t="s">
        <v>130</v>
      </c>
      <c r="L120" s="44"/>
      <c r="M120" s="195" t="s">
        <v>19</v>
      </c>
      <c r="N120" s="196" t="s">
        <v>45</v>
      </c>
      <c r="O120" s="8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9" t="s">
        <v>131</v>
      </c>
      <c r="AT120" s="199" t="s">
        <v>112</v>
      </c>
      <c r="AU120" s="199" t="s">
        <v>83</v>
      </c>
      <c r="AY120" s="17" t="s">
        <v>117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81</v>
      </c>
      <c r="BK120" s="200">
        <f>ROUND(I120*H120,2)</f>
        <v>0</v>
      </c>
      <c r="BL120" s="17" t="s">
        <v>131</v>
      </c>
      <c r="BM120" s="199" t="s">
        <v>259</v>
      </c>
    </row>
    <row r="121" s="2" customFormat="1">
      <c r="A121" s="38"/>
      <c r="B121" s="39"/>
      <c r="C121" s="40"/>
      <c r="D121" s="201" t="s">
        <v>119</v>
      </c>
      <c r="E121" s="40"/>
      <c r="F121" s="202" t="s">
        <v>260</v>
      </c>
      <c r="G121" s="40"/>
      <c r="H121" s="40"/>
      <c r="I121" s="203"/>
      <c r="J121" s="40"/>
      <c r="K121" s="40"/>
      <c r="L121" s="44"/>
      <c r="M121" s="204"/>
      <c r="N121" s="205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119</v>
      </c>
      <c r="AU121" s="17" t="s">
        <v>83</v>
      </c>
    </row>
    <row r="122" s="2" customFormat="1">
      <c r="A122" s="38"/>
      <c r="B122" s="39"/>
      <c r="C122" s="40"/>
      <c r="D122" s="234" t="s">
        <v>134</v>
      </c>
      <c r="E122" s="40"/>
      <c r="F122" s="235" t="s">
        <v>261</v>
      </c>
      <c r="G122" s="40"/>
      <c r="H122" s="40"/>
      <c r="I122" s="203"/>
      <c r="J122" s="40"/>
      <c r="K122" s="40"/>
      <c r="L122" s="44"/>
      <c r="M122" s="204"/>
      <c r="N122" s="205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134</v>
      </c>
      <c r="AU122" s="17" t="s">
        <v>83</v>
      </c>
    </row>
    <row r="123" s="12" customFormat="1">
      <c r="A123" s="12"/>
      <c r="B123" s="207"/>
      <c r="C123" s="208"/>
      <c r="D123" s="201" t="s">
        <v>123</v>
      </c>
      <c r="E123" s="209" t="s">
        <v>19</v>
      </c>
      <c r="F123" s="210" t="s">
        <v>262</v>
      </c>
      <c r="G123" s="208"/>
      <c r="H123" s="211">
        <v>36.524999999999999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17" t="s">
        <v>123</v>
      </c>
      <c r="AU123" s="217" t="s">
        <v>83</v>
      </c>
      <c r="AV123" s="12" t="s">
        <v>83</v>
      </c>
      <c r="AW123" s="12" t="s">
        <v>33</v>
      </c>
      <c r="AX123" s="12" t="s">
        <v>81</v>
      </c>
      <c r="AY123" s="217" t="s">
        <v>117</v>
      </c>
    </row>
    <row r="124" s="2" customFormat="1" ht="19.8" customHeight="1">
      <c r="A124" s="38"/>
      <c r="B124" s="39"/>
      <c r="C124" s="188" t="s">
        <v>263</v>
      </c>
      <c r="D124" s="188" t="s">
        <v>112</v>
      </c>
      <c r="E124" s="189" t="s">
        <v>264</v>
      </c>
      <c r="F124" s="190" t="s">
        <v>265</v>
      </c>
      <c r="G124" s="191" t="s">
        <v>167</v>
      </c>
      <c r="H124" s="192">
        <v>65.174999999999997</v>
      </c>
      <c r="I124" s="193"/>
      <c r="J124" s="194">
        <f>ROUND(I124*H124,2)</f>
        <v>0</v>
      </c>
      <c r="K124" s="190" t="s">
        <v>130</v>
      </c>
      <c r="L124" s="44"/>
      <c r="M124" s="195" t="s">
        <v>19</v>
      </c>
      <c r="N124" s="196" t="s">
        <v>45</v>
      </c>
      <c r="O124" s="84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9" t="s">
        <v>131</v>
      </c>
      <c r="AT124" s="199" t="s">
        <v>112</v>
      </c>
      <c r="AU124" s="199" t="s">
        <v>83</v>
      </c>
      <c r="AY124" s="17" t="s">
        <v>117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81</v>
      </c>
      <c r="BK124" s="200">
        <f>ROUND(I124*H124,2)</f>
        <v>0</v>
      </c>
      <c r="BL124" s="17" t="s">
        <v>131</v>
      </c>
      <c r="BM124" s="199" t="s">
        <v>266</v>
      </c>
    </row>
    <row r="125" s="2" customFormat="1">
      <c r="A125" s="38"/>
      <c r="B125" s="39"/>
      <c r="C125" s="40"/>
      <c r="D125" s="201" t="s">
        <v>119</v>
      </c>
      <c r="E125" s="40"/>
      <c r="F125" s="202" t="s">
        <v>267</v>
      </c>
      <c r="G125" s="40"/>
      <c r="H125" s="40"/>
      <c r="I125" s="203"/>
      <c r="J125" s="40"/>
      <c r="K125" s="40"/>
      <c r="L125" s="44"/>
      <c r="M125" s="204"/>
      <c r="N125" s="205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119</v>
      </c>
      <c r="AU125" s="17" t="s">
        <v>83</v>
      </c>
    </row>
    <row r="126" s="2" customFormat="1">
      <c r="A126" s="38"/>
      <c r="B126" s="39"/>
      <c r="C126" s="40"/>
      <c r="D126" s="234" t="s">
        <v>134</v>
      </c>
      <c r="E126" s="40"/>
      <c r="F126" s="235" t="s">
        <v>268</v>
      </c>
      <c r="G126" s="40"/>
      <c r="H126" s="40"/>
      <c r="I126" s="203"/>
      <c r="J126" s="40"/>
      <c r="K126" s="40"/>
      <c r="L126" s="44"/>
      <c r="M126" s="204"/>
      <c r="N126" s="205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134</v>
      </c>
      <c r="AU126" s="17" t="s">
        <v>83</v>
      </c>
    </row>
    <row r="127" s="12" customFormat="1">
      <c r="A127" s="12"/>
      <c r="B127" s="207"/>
      <c r="C127" s="208"/>
      <c r="D127" s="201" t="s">
        <v>123</v>
      </c>
      <c r="E127" s="209" t="s">
        <v>19</v>
      </c>
      <c r="F127" s="210" t="s">
        <v>269</v>
      </c>
      <c r="G127" s="208"/>
      <c r="H127" s="211">
        <v>65.174999999999997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17" t="s">
        <v>123</v>
      </c>
      <c r="AU127" s="217" t="s">
        <v>83</v>
      </c>
      <c r="AV127" s="12" t="s">
        <v>83</v>
      </c>
      <c r="AW127" s="12" t="s">
        <v>33</v>
      </c>
      <c r="AX127" s="12" t="s">
        <v>81</v>
      </c>
      <c r="AY127" s="217" t="s">
        <v>117</v>
      </c>
    </row>
    <row r="128" s="2" customFormat="1" ht="14.4" customHeight="1">
      <c r="A128" s="38"/>
      <c r="B128" s="39"/>
      <c r="C128" s="188" t="s">
        <v>7</v>
      </c>
      <c r="D128" s="188" t="s">
        <v>112</v>
      </c>
      <c r="E128" s="189" t="s">
        <v>188</v>
      </c>
      <c r="F128" s="190" t="s">
        <v>189</v>
      </c>
      <c r="G128" s="191" t="s">
        <v>167</v>
      </c>
      <c r="H128" s="192">
        <v>65.174999999999997</v>
      </c>
      <c r="I128" s="193"/>
      <c r="J128" s="194">
        <f>ROUND(I128*H128,2)</f>
        <v>0</v>
      </c>
      <c r="K128" s="190" t="s">
        <v>130</v>
      </c>
      <c r="L128" s="44"/>
      <c r="M128" s="195" t="s">
        <v>19</v>
      </c>
      <c r="N128" s="196" t="s">
        <v>45</v>
      </c>
      <c r="O128" s="84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9" t="s">
        <v>131</v>
      </c>
      <c r="AT128" s="199" t="s">
        <v>112</v>
      </c>
      <c r="AU128" s="199" t="s">
        <v>83</v>
      </c>
      <c r="AY128" s="17" t="s">
        <v>117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81</v>
      </c>
      <c r="BK128" s="200">
        <f>ROUND(I128*H128,2)</f>
        <v>0</v>
      </c>
      <c r="BL128" s="17" t="s">
        <v>131</v>
      </c>
      <c r="BM128" s="199" t="s">
        <v>270</v>
      </c>
    </row>
    <row r="129" s="2" customFormat="1">
      <c r="A129" s="38"/>
      <c r="B129" s="39"/>
      <c r="C129" s="40"/>
      <c r="D129" s="201" t="s">
        <v>119</v>
      </c>
      <c r="E129" s="40"/>
      <c r="F129" s="202" t="s">
        <v>191</v>
      </c>
      <c r="G129" s="40"/>
      <c r="H129" s="40"/>
      <c r="I129" s="203"/>
      <c r="J129" s="40"/>
      <c r="K129" s="40"/>
      <c r="L129" s="44"/>
      <c r="M129" s="204"/>
      <c r="N129" s="205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119</v>
      </c>
      <c r="AU129" s="17" t="s">
        <v>83</v>
      </c>
    </row>
    <row r="130" s="2" customFormat="1">
      <c r="A130" s="38"/>
      <c r="B130" s="39"/>
      <c r="C130" s="40"/>
      <c r="D130" s="234" t="s">
        <v>134</v>
      </c>
      <c r="E130" s="40"/>
      <c r="F130" s="235" t="s">
        <v>192</v>
      </c>
      <c r="G130" s="40"/>
      <c r="H130" s="40"/>
      <c r="I130" s="203"/>
      <c r="J130" s="40"/>
      <c r="K130" s="40"/>
      <c r="L130" s="44"/>
      <c r="M130" s="204"/>
      <c r="N130" s="20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134</v>
      </c>
      <c r="AU130" s="17" t="s">
        <v>83</v>
      </c>
    </row>
    <row r="131" s="12" customFormat="1">
      <c r="A131" s="12"/>
      <c r="B131" s="207"/>
      <c r="C131" s="208"/>
      <c r="D131" s="201" t="s">
        <v>123</v>
      </c>
      <c r="E131" s="209" t="s">
        <v>19</v>
      </c>
      <c r="F131" s="210" t="s">
        <v>271</v>
      </c>
      <c r="G131" s="208"/>
      <c r="H131" s="211">
        <v>65.174999999999997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17" t="s">
        <v>123</v>
      </c>
      <c r="AU131" s="217" t="s">
        <v>83</v>
      </c>
      <c r="AV131" s="12" t="s">
        <v>83</v>
      </c>
      <c r="AW131" s="12" t="s">
        <v>33</v>
      </c>
      <c r="AX131" s="12" t="s">
        <v>81</v>
      </c>
      <c r="AY131" s="217" t="s">
        <v>117</v>
      </c>
    </row>
    <row r="132" s="2" customFormat="1" ht="14.4" customHeight="1">
      <c r="A132" s="38"/>
      <c r="B132" s="39"/>
      <c r="C132" s="188" t="s">
        <v>272</v>
      </c>
      <c r="D132" s="188" t="s">
        <v>112</v>
      </c>
      <c r="E132" s="189" t="s">
        <v>273</v>
      </c>
      <c r="F132" s="190" t="s">
        <v>274</v>
      </c>
      <c r="G132" s="191" t="s">
        <v>167</v>
      </c>
      <c r="H132" s="192">
        <v>65.174999999999997</v>
      </c>
      <c r="I132" s="193"/>
      <c r="J132" s="194">
        <f>ROUND(I132*H132,2)</f>
        <v>0</v>
      </c>
      <c r="K132" s="190" t="s">
        <v>130</v>
      </c>
      <c r="L132" s="44"/>
      <c r="M132" s="195" t="s">
        <v>19</v>
      </c>
      <c r="N132" s="196" t="s">
        <v>45</v>
      </c>
      <c r="O132" s="84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9" t="s">
        <v>131</v>
      </c>
      <c r="AT132" s="199" t="s">
        <v>112</v>
      </c>
      <c r="AU132" s="199" t="s">
        <v>83</v>
      </c>
      <c r="AY132" s="17" t="s">
        <v>117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81</v>
      </c>
      <c r="BK132" s="200">
        <f>ROUND(I132*H132,2)</f>
        <v>0</v>
      </c>
      <c r="BL132" s="17" t="s">
        <v>131</v>
      </c>
      <c r="BM132" s="199" t="s">
        <v>275</v>
      </c>
    </row>
    <row r="133" s="2" customFormat="1">
      <c r="A133" s="38"/>
      <c r="B133" s="39"/>
      <c r="C133" s="40"/>
      <c r="D133" s="201" t="s">
        <v>119</v>
      </c>
      <c r="E133" s="40"/>
      <c r="F133" s="202" t="s">
        <v>276</v>
      </c>
      <c r="G133" s="40"/>
      <c r="H133" s="40"/>
      <c r="I133" s="203"/>
      <c r="J133" s="40"/>
      <c r="K133" s="40"/>
      <c r="L133" s="44"/>
      <c r="M133" s="204"/>
      <c r="N133" s="205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119</v>
      </c>
      <c r="AU133" s="17" t="s">
        <v>83</v>
      </c>
    </row>
    <row r="134" s="2" customFormat="1">
      <c r="A134" s="38"/>
      <c r="B134" s="39"/>
      <c r="C134" s="40"/>
      <c r="D134" s="234" t="s">
        <v>134</v>
      </c>
      <c r="E134" s="40"/>
      <c r="F134" s="235" t="s">
        <v>277</v>
      </c>
      <c r="G134" s="40"/>
      <c r="H134" s="40"/>
      <c r="I134" s="203"/>
      <c r="J134" s="40"/>
      <c r="K134" s="40"/>
      <c r="L134" s="44"/>
      <c r="M134" s="204"/>
      <c r="N134" s="205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134</v>
      </c>
      <c r="AU134" s="17" t="s">
        <v>83</v>
      </c>
    </row>
    <row r="135" s="2" customFormat="1" ht="14.4" customHeight="1">
      <c r="A135" s="38"/>
      <c r="B135" s="39"/>
      <c r="C135" s="188" t="s">
        <v>151</v>
      </c>
      <c r="D135" s="188" t="s">
        <v>112</v>
      </c>
      <c r="E135" s="189" t="s">
        <v>193</v>
      </c>
      <c r="F135" s="190" t="s">
        <v>194</v>
      </c>
      <c r="G135" s="191" t="s">
        <v>129</v>
      </c>
      <c r="H135" s="192">
        <v>0.20200000000000001</v>
      </c>
      <c r="I135" s="193"/>
      <c r="J135" s="194">
        <f>ROUND(I135*H135,2)</f>
        <v>0</v>
      </c>
      <c r="K135" s="190" t="s">
        <v>130</v>
      </c>
      <c r="L135" s="44"/>
      <c r="M135" s="195" t="s">
        <v>19</v>
      </c>
      <c r="N135" s="196" t="s">
        <v>45</v>
      </c>
      <c r="O135" s="84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9" t="s">
        <v>131</v>
      </c>
      <c r="AT135" s="199" t="s">
        <v>112</v>
      </c>
      <c r="AU135" s="199" t="s">
        <v>83</v>
      </c>
      <c r="AY135" s="17" t="s">
        <v>117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81</v>
      </c>
      <c r="BK135" s="200">
        <f>ROUND(I135*H135,2)</f>
        <v>0</v>
      </c>
      <c r="BL135" s="17" t="s">
        <v>131</v>
      </c>
      <c r="BM135" s="199" t="s">
        <v>278</v>
      </c>
    </row>
    <row r="136" s="2" customFormat="1">
      <c r="A136" s="38"/>
      <c r="B136" s="39"/>
      <c r="C136" s="40"/>
      <c r="D136" s="201" t="s">
        <v>119</v>
      </c>
      <c r="E136" s="40"/>
      <c r="F136" s="202" t="s">
        <v>196</v>
      </c>
      <c r="G136" s="40"/>
      <c r="H136" s="40"/>
      <c r="I136" s="203"/>
      <c r="J136" s="40"/>
      <c r="K136" s="40"/>
      <c r="L136" s="44"/>
      <c r="M136" s="204"/>
      <c r="N136" s="205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119</v>
      </c>
      <c r="AU136" s="17" t="s">
        <v>83</v>
      </c>
    </row>
    <row r="137" s="2" customFormat="1">
      <c r="A137" s="38"/>
      <c r="B137" s="39"/>
      <c r="C137" s="40"/>
      <c r="D137" s="234" t="s">
        <v>134</v>
      </c>
      <c r="E137" s="40"/>
      <c r="F137" s="235" t="s">
        <v>197</v>
      </c>
      <c r="G137" s="40"/>
      <c r="H137" s="40"/>
      <c r="I137" s="203"/>
      <c r="J137" s="40"/>
      <c r="K137" s="40"/>
      <c r="L137" s="44"/>
      <c r="M137" s="204"/>
      <c r="N137" s="205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134</v>
      </c>
      <c r="AU137" s="17" t="s">
        <v>83</v>
      </c>
    </row>
    <row r="138" s="2" customFormat="1" ht="14.4" customHeight="1">
      <c r="A138" s="38"/>
      <c r="B138" s="39"/>
      <c r="C138" s="188" t="s">
        <v>8</v>
      </c>
      <c r="D138" s="188" t="s">
        <v>112</v>
      </c>
      <c r="E138" s="189" t="s">
        <v>212</v>
      </c>
      <c r="F138" s="190" t="s">
        <v>213</v>
      </c>
      <c r="G138" s="191" t="s">
        <v>129</v>
      </c>
      <c r="H138" s="192">
        <v>0.156</v>
      </c>
      <c r="I138" s="193"/>
      <c r="J138" s="194">
        <f>ROUND(I138*H138,2)</f>
        <v>0</v>
      </c>
      <c r="K138" s="190" t="s">
        <v>130</v>
      </c>
      <c r="L138" s="44"/>
      <c r="M138" s="195" t="s">
        <v>19</v>
      </c>
      <c r="N138" s="196" t="s">
        <v>45</v>
      </c>
      <c r="O138" s="84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9" t="s">
        <v>131</v>
      </c>
      <c r="AT138" s="199" t="s">
        <v>112</v>
      </c>
      <c r="AU138" s="199" t="s">
        <v>83</v>
      </c>
      <c r="AY138" s="17" t="s">
        <v>117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81</v>
      </c>
      <c r="BK138" s="200">
        <f>ROUND(I138*H138,2)</f>
        <v>0</v>
      </c>
      <c r="BL138" s="17" t="s">
        <v>131</v>
      </c>
      <c r="BM138" s="199" t="s">
        <v>279</v>
      </c>
    </row>
    <row r="139" s="2" customFormat="1">
      <c r="A139" s="38"/>
      <c r="B139" s="39"/>
      <c r="C139" s="40"/>
      <c r="D139" s="201" t="s">
        <v>119</v>
      </c>
      <c r="E139" s="40"/>
      <c r="F139" s="202" t="s">
        <v>215</v>
      </c>
      <c r="G139" s="40"/>
      <c r="H139" s="40"/>
      <c r="I139" s="203"/>
      <c r="J139" s="40"/>
      <c r="K139" s="40"/>
      <c r="L139" s="44"/>
      <c r="M139" s="204"/>
      <c r="N139" s="205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119</v>
      </c>
      <c r="AU139" s="17" t="s">
        <v>83</v>
      </c>
    </row>
    <row r="140" s="2" customFormat="1">
      <c r="A140" s="38"/>
      <c r="B140" s="39"/>
      <c r="C140" s="40"/>
      <c r="D140" s="234" t="s">
        <v>134</v>
      </c>
      <c r="E140" s="40"/>
      <c r="F140" s="235" t="s">
        <v>216</v>
      </c>
      <c r="G140" s="40"/>
      <c r="H140" s="40"/>
      <c r="I140" s="203"/>
      <c r="J140" s="40"/>
      <c r="K140" s="40"/>
      <c r="L140" s="44"/>
      <c r="M140" s="204"/>
      <c r="N140" s="205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134</v>
      </c>
      <c r="AU140" s="17" t="s">
        <v>83</v>
      </c>
    </row>
    <row r="141" s="12" customFormat="1">
      <c r="A141" s="12"/>
      <c r="B141" s="207"/>
      <c r="C141" s="208"/>
      <c r="D141" s="201" t="s">
        <v>123</v>
      </c>
      <c r="E141" s="209" t="s">
        <v>19</v>
      </c>
      <c r="F141" s="210" t="s">
        <v>280</v>
      </c>
      <c r="G141" s="208"/>
      <c r="H141" s="211">
        <v>0.156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17" t="s">
        <v>123</v>
      </c>
      <c r="AU141" s="217" t="s">
        <v>83</v>
      </c>
      <c r="AV141" s="12" t="s">
        <v>83</v>
      </c>
      <c r="AW141" s="12" t="s">
        <v>33</v>
      </c>
      <c r="AX141" s="12" t="s">
        <v>81</v>
      </c>
      <c r="AY141" s="217" t="s">
        <v>117</v>
      </c>
    </row>
    <row r="142" s="13" customFormat="1" ht="25.92" customHeight="1">
      <c r="A142" s="13"/>
      <c r="B142" s="218"/>
      <c r="C142" s="219"/>
      <c r="D142" s="220" t="s">
        <v>73</v>
      </c>
      <c r="E142" s="221" t="s">
        <v>224</v>
      </c>
      <c r="F142" s="221" t="s">
        <v>225</v>
      </c>
      <c r="G142" s="219"/>
      <c r="H142" s="219"/>
      <c r="I142" s="222"/>
      <c r="J142" s="223">
        <f>BK142</f>
        <v>0</v>
      </c>
      <c r="K142" s="219"/>
      <c r="L142" s="224"/>
      <c r="M142" s="225"/>
      <c r="N142" s="226"/>
      <c r="O142" s="226"/>
      <c r="P142" s="227">
        <f>P143</f>
        <v>0</v>
      </c>
      <c r="Q142" s="226"/>
      <c r="R142" s="227">
        <f>R143</f>
        <v>0</v>
      </c>
      <c r="S142" s="226"/>
      <c r="T142" s="228">
        <f>T143</f>
        <v>0</v>
      </c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R142" s="229" t="s">
        <v>131</v>
      </c>
      <c r="AT142" s="230" t="s">
        <v>73</v>
      </c>
      <c r="AU142" s="230" t="s">
        <v>74</v>
      </c>
      <c r="AY142" s="229" t="s">
        <v>117</v>
      </c>
      <c r="BK142" s="231">
        <f>BK143</f>
        <v>0</v>
      </c>
    </row>
    <row r="143" s="13" customFormat="1" ht="22.8" customHeight="1">
      <c r="A143" s="13"/>
      <c r="B143" s="218"/>
      <c r="C143" s="219"/>
      <c r="D143" s="220" t="s">
        <v>73</v>
      </c>
      <c r="E143" s="232" t="s">
        <v>226</v>
      </c>
      <c r="F143" s="232" t="s">
        <v>227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f>SUM(P144:P160)</f>
        <v>0</v>
      </c>
      <c r="Q143" s="226"/>
      <c r="R143" s="227">
        <f>SUM(R144:R160)</f>
        <v>0</v>
      </c>
      <c r="S143" s="226"/>
      <c r="T143" s="228">
        <f>SUM(T144:T160)</f>
        <v>0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R143" s="229" t="s">
        <v>131</v>
      </c>
      <c r="AT143" s="230" t="s">
        <v>73</v>
      </c>
      <c r="AU143" s="230" t="s">
        <v>81</v>
      </c>
      <c r="AY143" s="229" t="s">
        <v>117</v>
      </c>
      <c r="BK143" s="231">
        <f>SUM(BK144:BK160)</f>
        <v>0</v>
      </c>
    </row>
    <row r="144" s="2" customFormat="1" ht="22.2" customHeight="1">
      <c r="A144" s="38"/>
      <c r="B144" s="39"/>
      <c r="C144" s="188" t="s">
        <v>281</v>
      </c>
      <c r="D144" s="188" t="s">
        <v>112</v>
      </c>
      <c r="E144" s="189" t="s">
        <v>282</v>
      </c>
      <c r="F144" s="190" t="s">
        <v>283</v>
      </c>
      <c r="G144" s="191" t="s">
        <v>115</v>
      </c>
      <c r="H144" s="192">
        <v>1</v>
      </c>
      <c r="I144" s="193"/>
      <c r="J144" s="194">
        <f>ROUND(I144*H144,2)</f>
        <v>0</v>
      </c>
      <c r="K144" s="190" t="s">
        <v>19</v>
      </c>
      <c r="L144" s="44"/>
      <c r="M144" s="195" t="s">
        <v>19</v>
      </c>
      <c r="N144" s="196" t="s">
        <v>45</v>
      </c>
      <c r="O144" s="84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9" t="s">
        <v>116</v>
      </c>
      <c r="AT144" s="199" t="s">
        <v>112</v>
      </c>
      <c r="AU144" s="199" t="s">
        <v>83</v>
      </c>
      <c r="AY144" s="17" t="s">
        <v>117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81</v>
      </c>
      <c r="BK144" s="200">
        <f>ROUND(I144*H144,2)</f>
        <v>0</v>
      </c>
      <c r="BL144" s="17" t="s">
        <v>116</v>
      </c>
      <c r="BM144" s="199" t="s">
        <v>284</v>
      </c>
    </row>
    <row r="145" s="2" customFormat="1">
      <c r="A145" s="38"/>
      <c r="B145" s="39"/>
      <c r="C145" s="40"/>
      <c r="D145" s="201" t="s">
        <v>119</v>
      </c>
      <c r="E145" s="40"/>
      <c r="F145" s="202" t="s">
        <v>285</v>
      </c>
      <c r="G145" s="40"/>
      <c r="H145" s="40"/>
      <c r="I145" s="203"/>
      <c r="J145" s="40"/>
      <c r="K145" s="40"/>
      <c r="L145" s="44"/>
      <c r="M145" s="204"/>
      <c r="N145" s="205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119</v>
      </c>
      <c r="AU145" s="17" t="s">
        <v>83</v>
      </c>
    </row>
    <row r="146" s="2" customFormat="1">
      <c r="A146" s="38"/>
      <c r="B146" s="39"/>
      <c r="C146" s="40"/>
      <c r="D146" s="201" t="s">
        <v>121</v>
      </c>
      <c r="E146" s="40"/>
      <c r="F146" s="206" t="s">
        <v>286</v>
      </c>
      <c r="G146" s="40"/>
      <c r="H146" s="40"/>
      <c r="I146" s="203"/>
      <c r="J146" s="40"/>
      <c r="K146" s="40"/>
      <c r="L146" s="44"/>
      <c r="M146" s="204"/>
      <c r="N146" s="205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121</v>
      </c>
      <c r="AU146" s="17" t="s">
        <v>83</v>
      </c>
    </row>
    <row r="147" s="2" customFormat="1" ht="22.2" customHeight="1">
      <c r="A147" s="38"/>
      <c r="B147" s="39"/>
      <c r="C147" s="188" t="s">
        <v>287</v>
      </c>
      <c r="D147" s="188" t="s">
        <v>112</v>
      </c>
      <c r="E147" s="189" t="s">
        <v>288</v>
      </c>
      <c r="F147" s="190" t="s">
        <v>289</v>
      </c>
      <c r="G147" s="191" t="s">
        <v>115</v>
      </c>
      <c r="H147" s="192">
        <v>1</v>
      </c>
      <c r="I147" s="193"/>
      <c r="J147" s="194">
        <f>ROUND(I147*H147,2)</f>
        <v>0</v>
      </c>
      <c r="K147" s="190" t="s">
        <v>19</v>
      </c>
      <c r="L147" s="44"/>
      <c r="M147" s="195" t="s">
        <v>19</v>
      </c>
      <c r="N147" s="196" t="s">
        <v>45</v>
      </c>
      <c r="O147" s="84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9" t="s">
        <v>116</v>
      </c>
      <c r="AT147" s="199" t="s">
        <v>112</v>
      </c>
      <c r="AU147" s="199" t="s">
        <v>83</v>
      </c>
      <c r="AY147" s="17" t="s">
        <v>117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81</v>
      </c>
      <c r="BK147" s="200">
        <f>ROUND(I147*H147,2)</f>
        <v>0</v>
      </c>
      <c r="BL147" s="17" t="s">
        <v>116</v>
      </c>
      <c r="BM147" s="199" t="s">
        <v>290</v>
      </c>
    </row>
    <row r="148" s="2" customFormat="1">
      <c r="A148" s="38"/>
      <c r="B148" s="39"/>
      <c r="C148" s="40"/>
      <c r="D148" s="201" t="s">
        <v>119</v>
      </c>
      <c r="E148" s="40"/>
      <c r="F148" s="202" t="s">
        <v>291</v>
      </c>
      <c r="G148" s="40"/>
      <c r="H148" s="40"/>
      <c r="I148" s="203"/>
      <c r="J148" s="40"/>
      <c r="K148" s="40"/>
      <c r="L148" s="44"/>
      <c r="M148" s="204"/>
      <c r="N148" s="205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119</v>
      </c>
      <c r="AU148" s="17" t="s">
        <v>83</v>
      </c>
    </row>
    <row r="149" s="2" customFormat="1">
      <c r="A149" s="38"/>
      <c r="B149" s="39"/>
      <c r="C149" s="40"/>
      <c r="D149" s="201" t="s">
        <v>121</v>
      </c>
      <c r="E149" s="40"/>
      <c r="F149" s="206" t="s">
        <v>292</v>
      </c>
      <c r="G149" s="40"/>
      <c r="H149" s="40"/>
      <c r="I149" s="203"/>
      <c r="J149" s="40"/>
      <c r="K149" s="40"/>
      <c r="L149" s="44"/>
      <c r="M149" s="204"/>
      <c r="N149" s="205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121</v>
      </c>
      <c r="AU149" s="17" t="s">
        <v>83</v>
      </c>
    </row>
    <row r="150" s="2" customFormat="1" ht="19.8" customHeight="1">
      <c r="A150" s="38"/>
      <c r="B150" s="39"/>
      <c r="C150" s="188" t="s">
        <v>187</v>
      </c>
      <c r="D150" s="188" t="s">
        <v>112</v>
      </c>
      <c r="E150" s="189" t="s">
        <v>199</v>
      </c>
      <c r="F150" s="190" t="s">
        <v>200</v>
      </c>
      <c r="G150" s="191" t="s">
        <v>129</v>
      </c>
      <c r="H150" s="192">
        <v>0.20200000000000001</v>
      </c>
      <c r="I150" s="193"/>
      <c r="J150" s="194">
        <f>ROUND(I150*H150,2)</f>
        <v>0</v>
      </c>
      <c r="K150" s="190" t="s">
        <v>19</v>
      </c>
      <c r="L150" s="44"/>
      <c r="M150" s="195" t="s">
        <v>19</v>
      </c>
      <c r="N150" s="196" t="s">
        <v>45</v>
      </c>
      <c r="O150" s="84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9" t="s">
        <v>116</v>
      </c>
      <c r="AT150" s="199" t="s">
        <v>112</v>
      </c>
      <c r="AU150" s="199" t="s">
        <v>83</v>
      </c>
      <c r="AY150" s="17" t="s">
        <v>117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81</v>
      </c>
      <c r="BK150" s="200">
        <f>ROUND(I150*H150,2)</f>
        <v>0</v>
      </c>
      <c r="BL150" s="17" t="s">
        <v>116</v>
      </c>
      <c r="BM150" s="199" t="s">
        <v>293</v>
      </c>
    </row>
    <row r="151" s="2" customFormat="1">
      <c r="A151" s="38"/>
      <c r="B151" s="39"/>
      <c r="C151" s="40"/>
      <c r="D151" s="201" t="s">
        <v>119</v>
      </c>
      <c r="E151" s="40"/>
      <c r="F151" s="202" t="s">
        <v>202</v>
      </c>
      <c r="G151" s="40"/>
      <c r="H151" s="40"/>
      <c r="I151" s="203"/>
      <c r="J151" s="40"/>
      <c r="K151" s="40"/>
      <c r="L151" s="44"/>
      <c r="M151" s="204"/>
      <c r="N151" s="205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119</v>
      </c>
      <c r="AU151" s="17" t="s">
        <v>83</v>
      </c>
    </row>
    <row r="152" s="2" customFormat="1">
      <c r="A152" s="38"/>
      <c r="B152" s="39"/>
      <c r="C152" s="40"/>
      <c r="D152" s="201" t="s">
        <v>121</v>
      </c>
      <c r="E152" s="40"/>
      <c r="F152" s="206" t="s">
        <v>203</v>
      </c>
      <c r="G152" s="40"/>
      <c r="H152" s="40"/>
      <c r="I152" s="203"/>
      <c r="J152" s="40"/>
      <c r="K152" s="40"/>
      <c r="L152" s="44"/>
      <c r="M152" s="204"/>
      <c r="N152" s="205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121</v>
      </c>
      <c r="AU152" s="17" t="s">
        <v>83</v>
      </c>
    </row>
    <row r="153" s="12" customFormat="1">
      <c r="A153" s="12"/>
      <c r="B153" s="207"/>
      <c r="C153" s="208"/>
      <c r="D153" s="201" t="s">
        <v>123</v>
      </c>
      <c r="E153" s="209" t="s">
        <v>19</v>
      </c>
      <c r="F153" s="210" t="s">
        <v>294</v>
      </c>
      <c r="G153" s="208"/>
      <c r="H153" s="211">
        <v>0.20200000000000001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17" t="s">
        <v>123</v>
      </c>
      <c r="AU153" s="217" t="s">
        <v>83</v>
      </c>
      <c r="AV153" s="12" t="s">
        <v>83</v>
      </c>
      <c r="AW153" s="12" t="s">
        <v>33</v>
      </c>
      <c r="AX153" s="12" t="s">
        <v>81</v>
      </c>
      <c r="AY153" s="217" t="s">
        <v>117</v>
      </c>
    </row>
    <row r="154" s="2" customFormat="1" ht="19.8" customHeight="1">
      <c r="A154" s="38"/>
      <c r="B154" s="39"/>
      <c r="C154" s="188" t="s">
        <v>111</v>
      </c>
      <c r="D154" s="188" t="s">
        <v>112</v>
      </c>
      <c r="E154" s="189" t="s">
        <v>206</v>
      </c>
      <c r="F154" s="190" t="s">
        <v>207</v>
      </c>
      <c r="G154" s="191" t="s">
        <v>129</v>
      </c>
      <c r="H154" s="192">
        <v>0.156</v>
      </c>
      <c r="I154" s="193"/>
      <c r="J154" s="194">
        <f>ROUND(I154*H154,2)</f>
        <v>0</v>
      </c>
      <c r="K154" s="190" t="s">
        <v>19</v>
      </c>
      <c r="L154" s="44"/>
      <c r="M154" s="195" t="s">
        <v>19</v>
      </c>
      <c r="N154" s="196" t="s">
        <v>45</v>
      </c>
      <c r="O154" s="84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9" t="s">
        <v>116</v>
      </c>
      <c r="AT154" s="199" t="s">
        <v>112</v>
      </c>
      <c r="AU154" s="199" t="s">
        <v>83</v>
      </c>
      <c r="AY154" s="17" t="s">
        <v>117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81</v>
      </c>
      <c r="BK154" s="200">
        <f>ROUND(I154*H154,2)</f>
        <v>0</v>
      </c>
      <c r="BL154" s="17" t="s">
        <v>116</v>
      </c>
      <c r="BM154" s="199" t="s">
        <v>295</v>
      </c>
    </row>
    <row r="155" s="2" customFormat="1">
      <c r="A155" s="38"/>
      <c r="B155" s="39"/>
      <c r="C155" s="40"/>
      <c r="D155" s="201" t="s">
        <v>119</v>
      </c>
      <c r="E155" s="40"/>
      <c r="F155" s="202" t="s">
        <v>209</v>
      </c>
      <c r="G155" s="40"/>
      <c r="H155" s="40"/>
      <c r="I155" s="203"/>
      <c r="J155" s="40"/>
      <c r="K155" s="40"/>
      <c r="L155" s="44"/>
      <c r="M155" s="204"/>
      <c r="N155" s="205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119</v>
      </c>
      <c r="AU155" s="17" t="s">
        <v>83</v>
      </c>
    </row>
    <row r="156" s="2" customFormat="1">
      <c r="A156" s="38"/>
      <c r="B156" s="39"/>
      <c r="C156" s="40"/>
      <c r="D156" s="201" t="s">
        <v>121</v>
      </c>
      <c r="E156" s="40"/>
      <c r="F156" s="206" t="s">
        <v>203</v>
      </c>
      <c r="G156" s="40"/>
      <c r="H156" s="40"/>
      <c r="I156" s="203"/>
      <c r="J156" s="40"/>
      <c r="K156" s="40"/>
      <c r="L156" s="44"/>
      <c r="M156" s="204"/>
      <c r="N156" s="205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121</v>
      </c>
      <c r="AU156" s="17" t="s">
        <v>83</v>
      </c>
    </row>
    <row r="157" s="12" customFormat="1">
      <c r="A157" s="12"/>
      <c r="B157" s="207"/>
      <c r="C157" s="208"/>
      <c r="D157" s="201" t="s">
        <v>123</v>
      </c>
      <c r="E157" s="209" t="s">
        <v>19</v>
      </c>
      <c r="F157" s="210" t="s">
        <v>280</v>
      </c>
      <c r="G157" s="208"/>
      <c r="H157" s="211">
        <v>0.156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17" t="s">
        <v>123</v>
      </c>
      <c r="AU157" s="217" t="s">
        <v>83</v>
      </c>
      <c r="AV157" s="12" t="s">
        <v>83</v>
      </c>
      <c r="AW157" s="12" t="s">
        <v>33</v>
      </c>
      <c r="AX157" s="12" t="s">
        <v>81</v>
      </c>
      <c r="AY157" s="217" t="s">
        <v>117</v>
      </c>
    </row>
    <row r="158" s="2" customFormat="1" ht="14.4" customHeight="1">
      <c r="A158" s="38"/>
      <c r="B158" s="39"/>
      <c r="C158" s="188" t="s">
        <v>158</v>
      </c>
      <c r="D158" s="188" t="s">
        <v>112</v>
      </c>
      <c r="E158" s="189" t="s">
        <v>296</v>
      </c>
      <c r="F158" s="190" t="s">
        <v>297</v>
      </c>
      <c r="G158" s="191" t="s">
        <v>115</v>
      </c>
      <c r="H158" s="192">
        <v>1</v>
      </c>
      <c r="I158" s="193"/>
      <c r="J158" s="194">
        <f>ROUND(I158*H158,2)</f>
        <v>0</v>
      </c>
      <c r="K158" s="190" t="s">
        <v>19</v>
      </c>
      <c r="L158" s="44"/>
      <c r="M158" s="195" t="s">
        <v>19</v>
      </c>
      <c r="N158" s="196" t="s">
        <v>45</v>
      </c>
      <c r="O158" s="84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9" t="s">
        <v>116</v>
      </c>
      <c r="AT158" s="199" t="s">
        <v>112</v>
      </c>
      <c r="AU158" s="199" t="s">
        <v>83</v>
      </c>
      <c r="AY158" s="17" t="s">
        <v>117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81</v>
      </c>
      <c r="BK158" s="200">
        <f>ROUND(I158*H158,2)</f>
        <v>0</v>
      </c>
      <c r="BL158" s="17" t="s">
        <v>116</v>
      </c>
      <c r="BM158" s="199" t="s">
        <v>298</v>
      </c>
    </row>
    <row r="159" s="2" customFormat="1">
      <c r="A159" s="38"/>
      <c r="B159" s="39"/>
      <c r="C159" s="40"/>
      <c r="D159" s="201" t="s">
        <v>119</v>
      </c>
      <c r="E159" s="40"/>
      <c r="F159" s="202" t="s">
        <v>299</v>
      </c>
      <c r="G159" s="40"/>
      <c r="H159" s="40"/>
      <c r="I159" s="203"/>
      <c r="J159" s="40"/>
      <c r="K159" s="40"/>
      <c r="L159" s="44"/>
      <c r="M159" s="204"/>
      <c r="N159" s="205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119</v>
      </c>
      <c r="AU159" s="17" t="s">
        <v>83</v>
      </c>
    </row>
    <row r="160" s="12" customFormat="1">
      <c r="A160" s="12"/>
      <c r="B160" s="207"/>
      <c r="C160" s="208"/>
      <c r="D160" s="201" t="s">
        <v>123</v>
      </c>
      <c r="E160" s="209" t="s">
        <v>19</v>
      </c>
      <c r="F160" s="210" t="s">
        <v>81</v>
      </c>
      <c r="G160" s="208"/>
      <c r="H160" s="211">
        <v>1</v>
      </c>
      <c r="I160" s="212"/>
      <c r="J160" s="208"/>
      <c r="K160" s="208"/>
      <c r="L160" s="213"/>
      <c r="M160" s="247"/>
      <c r="N160" s="248"/>
      <c r="O160" s="248"/>
      <c r="P160" s="248"/>
      <c r="Q160" s="248"/>
      <c r="R160" s="248"/>
      <c r="S160" s="248"/>
      <c r="T160" s="249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17" t="s">
        <v>123</v>
      </c>
      <c r="AU160" s="217" t="s">
        <v>83</v>
      </c>
      <c r="AV160" s="12" t="s">
        <v>83</v>
      </c>
      <c r="AW160" s="12" t="s">
        <v>33</v>
      </c>
      <c r="AX160" s="12" t="s">
        <v>81</v>
      </c>
      <c r="AY160" s="217" t="s">
        <v>117</v>
      </c>
    </row>
    <row r="161" s="2" customFormat="1" ht="6.96" customHeight="1">
      <c r="A161" s="3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+73DAiZyzAbVY6o9X7oa213AqvZwP6a5iTLOERlSCC98W4e+enW2ZhiP7oJ+1pQpgBhG9j3vCYZe5IrSSSUWPg==" hashValue="GHCUbFJVHcIhCUyMqAs4kN0eGl84VfYLNsCYlAuDAwQMJXrLSMXz7scpFQJZvYmtsfXDnlwqVB8536wmgXEYbQ==" algorithmName="SHA-512" password="CC35"/>
  <autoFilter ref="C82:K16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4" r:id="rId1" display="https://podminky.urs.cz/item/CS_URS_2023_01/111103321"/>
    <hyperlink ref="F100" r:id="rId2" display="https://podminky.urs.cz/item/CS_URS_2023_01/111103312"/>
    <hyperlink ref="F105" r:id="rId3" display="https://podminky.urs.cz/item/CS_URS_2023_01/111203201"/>
    <hyperlink ref="F109" r:id="rId4" display="https://podminky.urs.cz/item/CS_URS_2023_01/112101101"/>
    <hyperlink ref="F112" r:id="rId5" display="https://podminky.urs.cz/item/CS_URS_2023_01/112101102"/>
    <hyperlink ref="F115" r:id="rId6" display="https://podminky.urs.cz/item/CS_URS_2023_01/112101103"/>
    <hyperlink ref="F118" r:id="rId7" display="https://podminky.urs.cz/item/CS_URS_2023_01/125703303"/>
    <hyperlink ref="F122" r:id="rId8" display="https://podminky.urs.cz/item/CS_URS_2023_01/125703313"/>
    <hyperlink ref="F126" r:id="rId9" display="https://podminky.urs.cz/item/CS_URS_2023_01/162751113"/>
    <hyperlink ref="F130" r:id="rId10" display="https://podminky.urs.cz/item/CS_URS_2023_01/167151101"/>
    <hyperlink ref="F134" r:id="rId11" display="https://podminky.urs.cz/item/CS_URS_2023_01/171211101"/>
    <hyperlink ref="F137" r:id="rId12" display="https://podminky.urs.cz/item/CS_URS_2023_01/185803106"/>
    <hyperlink ref="F140" r:id="rId13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0" customWidth="1"/>
    <col min="2" max="2" width="1.710938" style="250" customWidth="1"/>
    <col min="3" max="4" width="5.003906" style="250" customWidth="1"/>
    <col min="5" max="5" width="11.71094" style="250" customWidth="1"/>
    <col min="6" max="6" width="9.140625" style="250" customWidth="1"/>
    <col min="7" max="7" width="5.003906" style="250" customWidth="1"/>
    <col min="8" max="8" width="77.85156" style="250" customWidth="1"/>
    <col min="9" max="10" width="20.00391" style="250" customWidth="1"/>
    <col min="11" max="11" width="1.710938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5" customFormat="1" ht="45" customHeight="1">
      <c r="B3" s="254"/>
      <c r="C3" s="255" t="s">
        <v>300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301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302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303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304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305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306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307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308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309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310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80</v>
      </c>
      <c r="F18" s="261" t="s">
        <v>311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312</v>
      </c>
      <c r="F19" s="261" t="s">
        <v>313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314</v>
      </c>
      <c r="F20" s="261" t="s">
        <v>315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316</v>
      </c>
      <c r="F21" s="261" t="s">
        <v>317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318</v>
      </c>
      <c r="F22" s="261" t="s">
        <v>319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320</v>
      </c>
      <c r="F23" s="261" t="s">
        <v>321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322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323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324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325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326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327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328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329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330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99</v>
      </c>
      <c r="F36" s="261"/>
      <c r="G36" s="261" t="s">
        <v>331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332</v>
      </c>
      <c r="F37" s="261"/>
      <c r="G37" s="261" t="s">
        <v>333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55</v>
      </c>
      <c r="F38" s="261"/>
      <c r="G38" s="261" t="s">
        <v>334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56</v>
      </c>
      <c r="F39" s="261"/>
      <c r="G39" s="261" t="s">
        <v>335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100</v>
      </c>
      <c r="F40" s="261"/>
      <c r="G40" s="261" t="s">
        <v>336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101</v>
      </c>
      <c r="F41" s="261"/>
      <c r="G41" s="261" t="s">
        <v>337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338</v>
      </c>
      <c r="F42" s="261"/>
      <c r="G42" s="261" t="s">
        <v>339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340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341</v>
      </c>
      <c r="F44" s="261"/>
      <c r="G44" s="261" t="s">
        <v>342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103</v>
      </c>
      <c r="F45" s="261"/>
      <c r="G45" s="261" t="s">
        <v>343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344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345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346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347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348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349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350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351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352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353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354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355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356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357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358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359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360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361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362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363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364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365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366</v>
      </c>
      <c r="D76" s="279"/>
      <c r="E76" s="279"/>
      <c r="F76" s="279" t="s">
        <v>367</v>
      </c>
      <c r="G76" s="280"/>
      <c r="H76" s="279" t="s">
        <v>56</v>
      </c>
      <c r="I76" s="279" t="s">
        <v>59</v>
      </c>
      <c r="J76" s="279" t="s">
        <v>368</v>
      </c>
      <c r="K76" s="278"/>
    </row>
    <row r="77" s="1" customFormat="1" ht="17.25" customHeight="1">
      <c r="B77" s="276"/>
      <c r="C77" s="281" t="s">
        <v>369</v>
      </c>
      <c r="D77" s="281"/>
      <c r="E77" s="281"/>
      <c r="F77" s="282" t="s">
        <v>370</v>
      </c>
      <c r="G77" s="283"/>
      <c r="H77" s="281"/>
      <c r="I77" s="281"/>
      <c r="J77" s="281" t="s">
        <v>371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55</v>
      </c>
      <c r="D79" s="286"/>
      <c r="E79" s="286"/>
      <c r="F79" s="287" t="s">
        <v>372</v>
      </c>
      <c r="G79" s="288"/>
      <c r="H79" s="264" t="s">
        <v>373</v>
      </c>
      <c r="I79" s="264" t="s">
        <v>374</v>
      </c>
      <c r="J79" s="264">
        <v>20</v>
      </c>
      <c r="K79" s="278"/>
    </row>
    <row r="80" s="1" customFormat="1" ht="15" customHeight="1">
      <c r="B80" s="276"/>
      <c r="C80" s="264" t="s">
        <v>375</v>
      </c>
      <c r="D80" s="264"/>
      <c r="E80" s="264"/>
      <c r="F80" s="287" t="s">
        <v>372</v>
      </c>
      <c r="G80" s="288"/>
      <c r="H80" s="264" t="s">
        <v>376</v>
      </c>
      <c r="I80" s="264" t="s">
        <v>374</v>
      </c>
      <c r="J80" s="264">
        <v>120</v>
      </c>
      <c r="K80" s="278"/>
    </row>
    <row r="81" s="1" customFormat="1" ht="15" customHeight="1">
      <c r="B81" s="289"/>
      <c r="C81" s="264" t="s">
        <v>377</v>
      </c>
      <c r="D81" s="264"/>
      <c r="E81" s="264"/>
      <c r="F81" s="287" t="s">
        <v>378</v>
      </c>
      <c r="G81" s="288"/>
      <c r="H81" s="264" t="s">
        <v>379</v>
      </c>
      <c r="I81" s="264" t="s">
        <v>374</v>
      </c>
      <c r="J81" s="264">
        <v>50</v>
      </c>
      <c r="K81" s="278"/>
    </row>
    <row r="82" s="1" customFormat="1" ht="15" customHeight="1">
      <c r="B82" s="289"/>
      <c r="C82" s="264" t="s">
        <v>380</v>
      </c>
      <c r="D82" s="264"/>
      <c r="E82" s="264"/>
      <c r="F82" s="287" t="s">
        <v>372</v>
      </c>
      <c r="G82" s="288"/>
      <c r="H82" s="264" t="s">
        <v>381</v>
      </c>
      <c r="I82" s="264" t="s">
        <v>382</v>
      </c>
      <c r="J82" s="264"/>
      <c r="K82" s="278"/>
    </row>
    <row r="83" s="1" customFormat="1" ht="15" customHeight="1">
      <c r="B83" s="289"/>
      <c r="C83" s="290" t="s">
        <v>383</v>
      </c>
      <c r="D83" s="290"/>
      <c r="E83" s="290"/>
      <c r="F83" s="291" t="s">
        <v>378</v>
      </c>
      <c r="G83" s="290"/>
      <c r="H83" s="290" t="s">
        <v>384</v>
      </c>
      <c r="I83" s="290" t="s">
        <v>374</v>
      </c>
      <c r="J83" s="290">
        <v>15</v>
      </c>
      <c r="K83" s="278"/>
    </row>
    <row r="84" s="1" customFormat="1" ht="15" customHeight="1">
      <c r="B84" s="289"/>
      <c r="C84" s="290" t="s">
        <v>385</v>
      </c>
      <c r="D84" s="290"/>
      <c r="E84" s="290"/>
      <c r="F84" s="291" t="s">
        <v>378</v>
      </c>
      <c r="G84" s="290"/>
      <c r="H84" s="290" t="s">
        <v>386</v>
      </c>
      <c r="I84" s="290" t="s">
        <v>374</v>
      </c>
      <c r="J84" s="290">
        <v>15</v>
      </c>
      <c r="K84" s="278"/>
    </row>
    <row r="85" s="1" customFormat="1" ht="15" customHeight="1">
      <c r="B85" s="289"/>
      <c r="C85" s="290" t="s">
        <v>387</v>
      </c>
      <c r="D85" s="290"/>
      <c r="E85" s="290"/>
      <c r="F85" s="291" t="s">
        <v>378</v>
      </c>
      <c r="G85" s="290"/>
      <c r="H85" s="290" t="s">
        <v>388</v>
      </c>
      <c r="I85" s="290" t="s">
        <v>374</v>
      </c>
      <c r="J85" s="290">
        <v>20</v>
      </c>
      <c r="K85" s="278"/>
    </row>
    <row r="86" s="1" customFormat="1" ht="15" customHeight="1">
      <c r="B86" s="289"/>
      <c r="C86" s="290" t="s">
        <v>389</v>
      </c>
      <c r="D86" s="290"/>
      <c r="E86" s="290"/>
      <c r="F86" s="291" t="s">
        <v>378</v>
      </c>
      <c r="G86" s="290"/>
      <c r="H86" s="290" t="s">
        <v>390</v>
      </c>
      <c r="I86" s="290" t="s">
        <v>374</v>
      </c>
      <c r="J86" s="290">
        <v>20</v>
      </c>
      <c r="K86" s="278"/>
    </row>
    <row r="87" s="1" customFormat="1" ht="15" customHeight="1">
      <c r="B87" s="289"/>
      <c r="C87" s="264" t="s">
        <v>391</v>
      </c>
      <c r="D87" s="264"/>
      <c r="E87" s="264"/>
      <c r="F87" s="287" t="s">
        <v>378</v>
      </c>
      <c r="G87" s="288"/>
      <c r="H87" s="264" t="s">
        <v>392</v>
      </c>
      <c r="I87" s="264" t="s">
        <v>374</v>
      </c>
      <c r="J87" s="264">
        <v>50</v>
      </c>
      <c r="K87" s="278"/>
    </row>
    <row r="88" s="1" customFormat="1" ht="15" customHeight="1">
      <c r="B88" s="289"/>
      <c r="C88" s="264" t="s">
        <v>393</v>
      </c>
      <c r="D88" s="264"/>
      <c r="E88" s="264"/>
      <c r="F88" s="287" t="s">
        <v>378</v>
      </c>
      <c r="G88" s="288"/>
      <c r="H88" s="264" t="s">
        <v>394</v>
      </c>
      <c r="I88" s="264" t="s">
        <v>374</v>
      </c>
      <c r="J88" s="264">
        <v>20</v>
      </c>
      <c r="K88" s="278"/>
    </row>
    <row r="89" s="1" customFormat="1" ht="15" customHeight="1">
      <c r="B89" s="289"/>
      <c r="C89" s="264" t="s">
        <v>395</v>
      </c>
      <c r="D89" s="264"/>
      <c r="E89" s="264"/>
      <c r="F89" s="287" t="s">
        <v>378</v>
      </c>
      <c r="G89" s="288"/>
      <c r="H89" s="264" t="s">
        <v>396</v>
      </c>
      <c r="I89" s="264" t="s">
        <v>374</v>
      </c>
      <c r="J89" s="264">
        <v>20</v>
      </c>
      <c r="K89" s="278"/>
    </row>
    <row r="90" s="1" customFormat="1" ht="15" customHeight="1">
      <c r="B90" s="289"/>
      <c r="C90" s="264" t="s">
        <v>397</v>
      </c>
      <c r="D90" s="264"/>
      <c r="E90" s="264"/>
      <c r="F90" s="287" t="s">
        <v>378</v>
      </c>
      <c r="G90" s="288"/>
      <c r="H90" s="264" t="s">
        <v>398</v>
      </c>
      <c r="I90" s="264" t="s">
        <v>374</v>
      </c>
      <c r="J90" s="264">
        <v>50</v>
      </c>
      <c r="K90" s="278"/>
    </row>
    <row r="91" s="1" customFormat="1" ht="15" customHeight="1">
      <c r="B91" s="289"/>
      <c r="C91" s="264" t="s">
        <v>399</v>
      </c>
      <c r="D91" s="264"/>
      <c r="E91" s="264"/>
      <c r="F91" s="287" t="s">
        <v>378</v>
      </c>
      <c r="G91" s="288"/>
      <c r="H91" s="264" t="s">
        <v>399</v>
      </c>
      <c r="I91" s="264" t="s">
        <v>374</v>
      </c>
      <c r="J91" s="264">
        <v>50</v>
      </c>
      <c r="K91" s="278"/>
    </row>
    <row r="92" s="1" customFormat="1" ht="15" customHeight="1">
      <c r="B92" s="289"/>
      <c r="C92" s="264" t="s">
        <v>400</v>
      </c>
      <c r="D92" s="264"/>
      <c r="E92" s="264"/>
      <c r="F92" s="287" t="s">
        <v>378</v>
      </c>
      <c r="G92" s="288"/>
      <c r="H92" s="264" t="s">
        <v>401</v>
      </c>
      <c r="I92" s="264" t="s">
        <v>374</v>
      </c>
      <c r="J92" s="264">
        <v>255</v>
      </c>
      <c r="K92" s="278"/>
    </row>
    <row r="93" s="1" customFormat="1" ht="15" customHeight="1">
      <c r="B93" s="289"/>
      <c r="C93" s="264" t="s">
        <v>402</v>
      </c>
      <c r="D93" s="264"/>
      <c r="E93" s="264"/>
      <c r="F93" s="287" t="s">
        <v>372</v>
      </c>
      <c r="G93" s="288"/>
      <c r="H93" s="264" t="s">
        <v>403</v>
      </c>
      <c r="I93" s="264" t="s">
        <v>404</v>
      </c>
      <c r="J93" s="264"/>
      <c r="K93" s="278"/>
    </row>
    <row r="94" s="1" customFormat="1" ht="15" customHeight="1">
      <c r="B94" s="289"/>
      <c r="C94" s="264" t="s">
        <v>405</v>
      </c>
      <c r="D94" s="264"/>
      <c r="E94" s="264"/>
      <c r="F94" s="287" t="s">
        <v>372</v>
      </c>
      <c r="G94" s="288"/>
      <c r="H94" s="264" t="s">
        <v>406</v>
      </c>
      <c r="I94" s="264" t="s">
        <v>407</v>
      </c>
      <c r="J94" s="264"/>
      <c r="K94" s="278"/>
    </row>
    <row r="95" s="1" customFormat="1" ht="15" customHeight="1">
      <c r="B95" s="289"/>
      <c r="C95" s="264" t="s">
        <v>408</v>
      </c>
      <c r="D95" s="264"/>
      <c r="E95" s="264"/>
      <c r="F95" s="287" t="s">
        <v>372</v>
      </c>
      <c r="G95" s="288"/>
      <c r="H95" s="264" t="s">
        <v>408</v>
      </c>
      <c r="I95" s="264" t="s">
        <v>407</v>
      </c>
      <c r="J95" s="264"/>
      <c r="K95" s="278"/>
    </row>
    <row r="96" s="1" customFormat="1" ht="15" customHeight="1">
      <c r="B96" s="289"/>
      <c r="C96" s="264" t="s">
        <v>40</v>
      </c>
      <c r="D96" s="264"/>
      <c r="E96" s="264"/>
      <c r="F96" s="287" t="s">
        <v>372</v>
      </c>
      <c r="G96" s="288"/>
      <c r="H96" s="264" t="s">
        <v>409</v>
      </c>
      <c r="I96" s="264" t="s">
        <v>407</v>
      </c>
      <c r="J96" s="264"/>
      <c r="K96" s="278"/>
    </row>
    <row r="97" s="1" customFormat="1" ht="15" customHeight="1">
      <c r="B97" s="289"/>
      <c r="C97" s="264" t="s">
        <v>50</v>
      </c>
      <c r="D97" s="264"/>
      <c r="E97" s="264"/>
      <c r="F97" s="287" t="s">
        <v>372</v>
      </c>
      <c r="G97" s="288"/>
      <c r="H97" s="264" t="s">
        <v>410</v>
      </c>
      <c r="I97" s="264" t="s">
        <v>407</v>
      </c>
      <c r="J97" s="264"/>
      <c r="K97" s="278"/>
    </row>
    <row r="98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411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366</v>
      </c>
      <c r="D103" s="279"/>
      <c r="E103" s="279"/>
      <c r="F103" s="279" t="s">
        <v>367</v>
      </c>
      <c r="G103" s="280"/>
      <c r="H103" s="279" t="s">
        <v>56</v>
      </c>
      <c r="I103" s="279" t="s">
        <v>59</v>
      </c>
      <c r="J103" s="279" t="s">
        <v>368</v>
      </c>
      <c r="K103" s="278"/>
    </row>
    <row r="104" s="1" customFormat="1" ht="17.25" customHeight="1">
      <c r="B104" s="276"/>
      <c r="C104" s="281" t="s">
        <v>369</v>
      </c>
      <c r="D104" s="281"/>
      <c r="E104" s="281"/>
      <c r="F104" s="282" t="s">
        <v>370</v>
      </c>
      <c r="G104" s="283"/>
      <c r="H104" s="281"/>
      <c r="I104" s="281"/>
      <c r="J104" s="281" t="s">
        <v>371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="1" customFormat="1" ht="15" customHeight="1">
      <c r="B106" s="276"/>
      <c r="C106" s="264" t="s">
        <v>55</v>
      </c>
      <c r="D106" s="286"/>
      <c r="E106" s="286"/>
      <c r="F106" s="287" t="s">
        <v>372</v>
      </c>
      <c r="G106" s="264"/>
      <c r="H106" s="264" t="s">
        <v>412</v>
      </c>
      <c r="I106" s="264" t="s">
        <v>374</v>
      </c>
      <c r="J106" s="264">
        <v>20</v>
      </c>
      <c r="K106" s="278"/>
    </row>
    <row r="107" s="1" customFormat="1" ht="15" customHeight="1">
      <c r="B107" s="276"/>
      <c r="C107" s="264" t="s">
        <v>375</v>
      </c>
      <c r="D107" s="264"/>
      <c r="E107" s="264"/>
      <c r="F107" s="287" t="s">
        <v>372</v>
      </c>
      <c r="G107" s="264"/>
      <c r="H107" s="264" t="s">
        <v>412</v>
      </c>
      <c r="I107" s="264" t="s">
        <v>374</v>
      </c>
      <c r="J107" s="264">
        <v>120</v>
      </c>
      <c r="K107" s="278"/>
    </row>
    <row r="108" s="1" customFormat="1" ht="15" customHeight="1">
      <c r="B108" s="289"/>
      <c r="C108" s="264" t="s">
        <v>377</v>
      </c>
      <c r="D108" s="264"/>
      <c r="E108" s="264"/>
      <c r="F108" s="287" t="s">
        <v>378</v>
      </c>
      <c r="G108" s="264"/>
      <c r="H108" s="264" t="s">
        <v>412</v>
      </c>
      <c r="I108" s="264" t="s">
        <v>374</v>
      </c>
      <c r="J108" s="264">
        <v>50</v>
      </c>
      <c r="K108" s="278"/>
    </row>
    <row r="109" s="1" customFormat="1" ht="15" customHeight="1">
      <c r="B109" s="289"/>
      <c r="C109" s="264" t="s">
        <v>380</v>
      </c>
      <c r="D109" s="264"/>
      <c r="E109" s="264"/>
      <c r="F109" s="287" t="s">
        <v>372</v>
      </c>
      <c r="G109" s="264"/>
      <c r="H109" s="264" t="s">
        <v>412</v>
      </c>
      <c r="I109" s="264" t="s">
        <v>382</v>
      </c>
      <c r="J109" s="264"/>
      <c r="K109" s="278"/>
    </row>
    <row r="110" s="1" customFormat="1" ht="15" customHeight="1">
      <c r="B110" s="289"/>
      <c r="C110" s="264" t="s">
        <v>391</v>
      </c>
      <c r="D110" s="264"/>
      <c r="E110" s="264"/>
      <c r="F110" s="287" t="s">
        <v>378</v>
      </c>
      <c r="G110" s="264"/>
      <c r="H110" s="264" t="s">
        <v>412</v>
      </c>
      <c r="I110" s="264" t="s">
        <v>374</v>
      </c>
      <c r="J110" s="264">
        <v>50</v>
      </c>
      <c r="K110" s="278"/>
    </row>
    <row r="111" s="1" customFormat="1" ht="15" customHeight="1">
      <c r="B111" s="289"/>
      <c r="C111" s="264" t="s">
        <v>399</v>
      </c>
      <c r="D111" s="264"/>
      <c r="E111" s="264"/>
      <c r="F111" s="287" t="s">
        <v>378</v>
      </c>
      <c r="G111" s="264"/>
      <c r="H111" s="264" t="s">
        <v>412</v>
      </c>
      <c r="I111" s="264" t="s">
        <v>374</v>
      </c>
      <c r="J111" s="264">
        <v>50</v>
      </c>
      <c r="K111" s="278"/>
    </row>
    <row r="112" s="1" customFormat="1" ht="15" customHeight="1">
      <c r="B112" s="289"/>
      <c r="C112" s="264" t="s">
        <v>397</v>
      </c>
      <c r="D112" s="264"/>
      <c r="E112" s="264"/>
      <c r="F112" s="287" t="s">
        <v>378</v>
      </c>
      <c r="G112" s="264"/>
      <c r="H112" s="264" t="s">
        <v>412</v>
      </c>
      <c r="I112" s="264" t="s">
        <v>374</v>
      </c>
      <c r="J112" s="264">
        <v>50</v>
      </c>
      <c r="K112" s="278"/>
    </row>
    <row r="113" s="1" customFormat="1" ht="15" customHeight="1">
      <c r="B113" s="289"/>
      <c r="C113" s="264" t="s">
        <v>55</v>
      </c>
      <c r="D113" s="264"/>
      <c r="E113" s="264"/>
      <c r="F113" s="287" t="s">
        <v>372</v>
      </c>
      <c r="G113" s="264"/>
      <c r="H113" s="264" t="s">
        <v>413</v>
      </c>
      <c r="I113" s="264" t="s">
        <v>374</v>
      </c>
      <c r="J113" s="264">
        <v>20</v>
      </c>
      <c r="K113" s="278"/>
    </row>
    <row r="114" s="1" customFormat="1" ht="15" customHeight="1">
      <c r="B114" s="289"/>
      <c r="C114" s="264" t="s">
        <v>414</v>
      </c>
      <c r="D114" s="264"/>
      <c r="E114" s="264"/>
      <c r="F114" s="287" t="s">
        <v>372</v>
      </c>
      <c r="G114" s="264"/>
      <c r="H114" s="264" t="s">
        <v>415</v>
      </c>
      <c r="I114" s="264" t="s">
        <v>374</v>
      </c>
      <c r="J114" s="264">
        <v>120</v>
      </c>
      <c r="K114" s="278"/>
    </row>
    <row r="115" s="1" customFormat="1" ht="15" customHeight="1">
      <c r="B115" s="289"/>
      <c r="C115" s="264" t="s">
        <v>40</v>
      </c>
      <c r="D115" s="264"/>
      <c r="E115" s="264"/>
      <c r="F115" s="287" t="s">
        <v>372</v>
      </c>
      <c r="G115" s="264"/>
      <c r="H115" s="264" t="s">
        <v>416</v>
      </c>
      <c r="I115" s="264" t="s">
        <v>407</v>
      </c>
      <c r="J115" s="264"/>
      <c r="K115" s="278"/>
    </row>
    <row r="116" s="1" customFormat="1" ht="15" customHeight="1">
      <c r="B116" s="289"/>
      <c r="C116" s="264" t="s">
        <v>50</v>
      </c>
      <c r="D116" s="264"/>
      <c r="E116" s="264"/>
      <c r="F116" s="287" t="s">
        <v>372</v>
      </c>
      <c r="G116" s="264"/>
      <c r="H116" s="264" t="s">
        <v>417</v>
      </c>
      <c r="I116" s="264" t="s">
        <v>407</v>
      </c>
      <c r="J116" s="264"/>
      <c r="K116" s="278"/>
    </row>
    <row r="117" s="1" customFormat="1" ht="15" customHeight="1">
      <c r="B117" s="289"/>
      <c r="C117" s="264" t="s">
        <v>59</v>
      </c>
      <c r="D117" s="264"/>
      <c r="E117" s="264"/>
      <c r="F117" s="287" t="s">
        <v>372</v>
      </c>
      <c r="G117" s="264"/>
      <c r="H117" s="264" t="s">
        <v>418</v>
      </c>
      <c r="I117" s="264" t="s">
        <v>419</v>
      </c>
      <c r="J117" s="264"/>
      <c r="K117" s="278"/>
    </row>
    <row r="118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="1" customFormat="1" ht="45" customHeight="1">
      <c r="B122" s="305"/>
      <c r="C122" s="255" t="s">
        <v>420</v>
      </c>
      <c r="D122" s="255"/>
      <c r="E122" s="255"/>
      <c r="F122" s="255"/>
      <c r="G122" s="255"/>
      <c r="H122" s="255"/>
      <c r="I122" s="255"/>
      <c r="J122" s="255"/>
      <c r="K122" s="306"/>
    </row>
    <row r="123" s="1" customFormat="1" ht="17.25" customHeight="1">
      <c r="B123" s="307"/>
      <c r="C123" s="279" t="s">
        <v>366</v>
      </c>
      <c r="D123" s="279"/>
      <c r="E123" s="279"/>
      <c r="F123" s="279" t="s">
        <v>367</v>
      </c>
      <c r="G123" s="280"/>
      <c r="H123" s="279" t="s">
        <v>56</v>
      </c>
      <c r="I123" s="279" t="s">
        <v>59</v>
      </c>
      <c r="J123" s="279" t="s">
        <v>368</v>
      </c>
      <c r="K123" s="308"/>
    </row>
    <row r="124" s="1" customFormat="1" ht="17.25" customHeight="1">
      <c r="B124" s="307"/>
      <c r="C124" s="281" t="s">
        <v>369</v>
      </c>
      <c r="D124" s="281"/>
      <c r="E124" s="281"/>
      <c r="F124" s="282" t="s">
        <v>370</v>
      </c>
      <c r="G124" s="283"/>
      <c r="H124" s="281"/>
      <c r="I124" s="281"/>
      <c r="J124" s="281" t="s">
        <v>371</v>
      </c>
      <c r="K124" s="308"/>
    </row>
    <row r="125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="1" customFormat="1" ht="15" customHeight="1">
      <c r="B126" s="309"/>
      <c r="C126" s="264" t="s">
        <v>375</v>
      </c>
      <c r="D126" s="286"/>
      <c r="E126" s="286"/>
      <c r="F126" s="287" t="s">
        <v>372</v>
      </c>
      <c r="G126" s="264"/>
      <c r="H126" s="264" t="s">
        <v>412</v>
      </c>
      <c r="I126" s="264" t="s">
        <v>374</v>
      </c>
      <c r="J126" s="264">
        <v>120</v>
      </c>
      <c r="K126" s="312"/>
    </row>
    <row r="127" s="1" customFormat="1" ht="15" customHeight="1">
      <c r="B127" s="309"/>
      <c r="C127" s="264" t="s">
        <v>421</v>
      </c>
      <c r="D127" s="264"/>
      <c r="E127" s="264"/>
      <c r="F127" s="287" t="s">
        <v>372</v>
      </c>
      <c r="G127" s="264"/>
      <c r="H127" s="264" t="s">
        <v>422</v>
      </c>
      <c r="I127" s="264" t="s">
        <v>374</v>
      </c>
      <c r="J127" s="264" t="s">
        <v>423</v>
      </c>
      <c r="K127" s="312"/>
    </row>
    <row r="128" s="1" customFormat="1" ht="15" customHeight="1">
      <c r="B128" s="309"/>
      <c r="C128" s="264" t="s">
        <v>320</v>
      </c>
      <c r="D128" s="264"/>
      <c r="E128" s="264"/>
      <c r="F128" s="287" t="s">
        <v>372</v>
      </c>
      <c r="G128" s="264"/>
      <c r="H128" s="264" t="s">
        <v>424</v>
      </c>
      <c r="I128" s="264" t="s">
        <v>374</v>
      </c>
      <c r="J128" s="264" t="s">
        <v>423</v>
      </c>
      <c r="K128" s="312"/>
    </row>
    <row r="129" s="1" customFormat="1" ht="15" customHeight="1">
      <c r="B129" s="309"/>
      <c r="C129" s="264" t="s">
        <v>383</v>
      </c>
      <c r="D129" s="264"/>
      <c r="E129" s="264"/>
      <c r="F129" s="287" t="s">
        <v>378</v>
      </c>
      <c r="G129" s="264"/>
      <c r="H129" s="264" t="s">
        <v>384</v>
      </c>
      <c r="I129" s="264" t="s">
        <v>374</v>
      </c>
      <c r="J129" s="264">
        <v>15</v>
      </c>
      <c r="K129" s="312"/>
    </row>
    <row r="130" s="1" customFormat="1" ht="15" customHeight="1">
      <c r="B130" s="309"/>
      <c r="C130" s="290" t="s">
        <v>385</v>
      </c>
      <c r="D130" s="290"/>
      <c r="E130" s="290"/>
      <c r="F130" s="291" t="s">
        <v>378</v>
      </c>
      <c r="G130" s="290"/>
      <c r="H130" s="290" t="s">
        <v>386</v>
      </c>
      <c r="I130" s="290" t="s">
        <v>374</v>
      </c>
      <c r="J130" s="290">
        <v>15</v>
      </c>
      <c r="K130" s="312"/>
    </row>
    <row r="131" s="1" customFormat="1" ht="15" customHeight="1">
      <c r="B131" s="309"/>
      <c r="C131" s="290" t="s">
        <v>387</v>
      </c>
      <c r="D131" s="290"/>
      <c r="E131" s="290"/>
      <c r="F131" s="291" t="s">
        <v>378</v>
      </c>
      <c r="G131" s="290"/>
      <c r="H131" s="290" t="s">
        <v>388</v>
      </c>
      <c r="I131" s="290" t="s">
        <v>374</v>
      </c>
      <c r="J131" s="290">
        <v>20</v>
      </c>
      <c r="K131" s="312"/>
    </row>
    <row r="132" s="1" customFormat="1" ht="15" customHeight="1">
      <c r="B132" s="309"/>
      <c r="C132" s="290" t="s">
        <v>389</v>
      </c>
      <c r="D132" s="290"/>
      <c r="E132" s="290"/>
      <c r="F132" s="291" t="s">
        <v>378</v>
      </c>
      <c r="G132" s="290"/>
      <c r="H132" s="290" t="s">
        <v>390</v>
      </c>
      <c r="I132" s="290" t="s">
        <v>374</v>
      </c>
      <c r="J132" s="290">
        <v>20</v>
      </c>
      <c r="K132" s="312"/>
    </row>
    <row r="133" s="1" customFormat="1" ht="15" customHeight="1">
      <c r="B133" s="309"/>
      <c r="C133" s="264" t="s">
        <v>377</v>
      </c>
      <c r="D133" s="264"/>
      <c r="E133" s="264"/>
      <c r="F133" s="287" t="s">
        <v>378</v>
      </c>
      <c r="G133" s="264"/>
      <c r="H133" s="264" t="s">
        <v>412</v>
      </c>
      <c r="I133" s="264" t="s">
        <v>374</v>
      </c>
      <c r="J133" s="264">
        <v>50</v>
      </c>
      <c r="K133" s="312"/>
    </row>
    <row r="134" s="1" customFormat="1" ht="15" customHeight="1">
      <c r="B134" s="309"/>
      <c r="C134" s="264" t="s">
        <v>391</v>
      </c>
      <c r="D134" s="264"/>
      <c r="E134" s="264"/>
      <c r="F134" s="287" t="s">
        <v>378</v>
      </c>
      <c r="G134" s="264"/>
      <c r="H134" s="264" t="s">
        <v>412</v>
      </c>
      <c r="I134" s="264" t="s">
        <v>374</v>
      </c>
      <c r="J134" s="264">
        <v>50</v>
      </c>
      <c r="K134" s="312"/>
    </row>
    <row r="135" s="1" customFormat="1" ht="15" customHeight="1">
      <c r="B135" s="309"/>
      <c r="C135" s="264" t="s">
        <v>397</v>
      </c>
      <c r="D135" s="264"/>
      <c r="E135" s="264"/>
      <c r="F135" s="287" t="s">
        <v>378</v>
      </c>
      <c r="G135" s="264"/>
      <c r="H135" s="264" t="s">
        <v>412</v>
      </c>
      <c r="I135" s="264" t="s">
        <v>374</v>
      </c>
      <c r="J135" s="264">
        <v>50</v>
      </c>
      <c r="K135" s="312"/>
    </row>
    <row r="136" s="1" customFormat="1" ht="15" customHeight="1">
      <c r="B136" s="309"/>
      <c r="C136" s="264" t="s">
        <v>399</v>
      </c>
      <c r="D136" s="264"/>
      <c r="E136" s="264"/>
      <c r="F136" s="287" t="s">
        <v>378</v>
      </c>
      <c r="G136" s="264"/>
      <c r="H136" s="264" t="s">
        <v>412</v>
      </c>
      <c r="I136" s="264" t="s">
        <v>374</v>
      </c>
      <c r="J136" s="264">
        <v>50</v>
      </c>
      <c r="K136" s="312"/>
    </row>
    <row r="137" s="1" customFormat="1" ht="15" customHeight="1">
      <c r="B137" s="309"/>
      <c r="C137" s="264" t="s">
        <v>400</v>
      </c>
      <c r="D137" s="264"/>
      <c r="E137" s="264"/>
      <c r="F137" s="287" t="s">
        <v>378</v>
      </c>
      <c r="G137" s="264"/>
      <c r="H137" s="264" t="s">
        <v>425</v>
      </c>
      <c r="I137" s="264" t="s">
        <v>374</v>
      </c>
      <c r="J137" s="264">
        <v>255</v>
      </c>
      <c r="K137" s="312"/>
    </row>
    <row r="138" s="1" customFormat="1" ht="15" customHeight="1">
      <c r="B138" s="309"/>
      <c r="C138" s="264" t="s">
        <v>402</v>
      </c>
      <c r="D138" s="264"/>
      <c r="E138" s="264"/>
      <c r="F138" s="287" t="s">
        <v>372</v>
      </c>
      <c r="G138" s="264"/>
      <c r="H138" s="264" t="s">
        <v>426</v>
      </c>
      <c r="I138" s="264" t="s">
        <v>404</v>
      </c>
      <c r="J138" s="264"/>
      <c r="K138" s="312"/>
    </row>
    <row r="139" s="1" customFormat="1" ht="15" customHeight="1">
      <c r="B139" s="309"/>
      <c r="C139" s="264" t="s">
        <v>405</v>
      </c>
      <c r="D139" s="264"/>
      <c r="E139" s="264"/>
      <c r="F139" s="287" t="s">
        <v>372</v>
      </c>
      <c r="G139" s="264"/>
      <c r="H139" s="264" t="s">
        <v>427</v>
      </c>
      <c r="I139" s="264" t="s">
        <v>407</v>
      </c>
      <c r="J139" s="264"/>
      <c r="K139" s="312"/>
    </row>
    <row r="140" s="1" customFormat="1" ht="15" customHeight="1">
      <c r="B140" s="309"/>
      <c r="C140" s="264" t="s">
        <v>408</v>
      </c>
      <c r="D140" s="264"/>
      <c r="E140" s="264"/>
      <c r="F140" s="287" t="s">
        <v>372</v>
      </c>
      <c r="G140" s="264"/>
      <c r="H140" s="264" t="s">
        <v>408</v>
      </c>
      <c r="I140" s="264" t="s">
        <v>407</v>
      </c>
      <c r="J140" s="264"/>
      <c r="K140" s="312"/>
    </row>
    <row r="141" s="1" customFormat="1" ht="15" customHeight="1">
      <c r="B141" s="309"/>
      <c r="C141" s="264" t="s">
        <v>40</v>
      </c>
      <c r="D141" s="264"/>
      <c r="E141" s="264"/>
      <c r="F141" s="287" t="s">
        <v>372</v>
      </c>
      <c r="G141" s="264"/>
      <c r="H141" s="264" t="s">
        <v>428</v>
      </c>
      <c r="I141" s="264" t="s">
        <v>407</v>
      </c>
      <c r="J141" s="264"/>
      <c r="K141" s="312"/>
    </row>
    <row r="142" s="1" customFormat="1" ht="15" customHeight="1">
      <c r="B142" s="309"/>
      <c r="C142" s="264" t="s">
        <v>429</v>
      </c>
      <c r="D142" s="264"/>
      <c r="E142" s="264"/>
      <c r="F142" s="287" t="s">
        <v>372</v>
      </c>
      <c r="G142" s="264"/>
      <c r="H142" s="264" t="s">
        <v>430</v>
      </c>
      <c r="I142" s="264" t="s">
        <v>407</v>
      </c>
      <c r="J142" s="264"/>
      <c r="K142" s="312"/>
    </row>
    <row r="143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431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366</v>
      </c>
      <c r="D148" s="279"/>
      <c r="E148" s="279"/>
      <c r="F148" s="279" t="s">
        <v>367</v>
      </c>
      <c r="G148" s="280"/>
      <c r="H148" s="279" t="s">
        <v>56</v>
      </c>
      <c r="I148" s="279" t="s">
        <v>59</v>
      </c>
      <c r="J148" s="279" t="s">
        <v>368</v>
      </c>
      <c r="K148" s="278"/>
    </row>
    <row r="149" s="1" customFormat="1" ht="17.25" customHeight="1">
      <c r="B149" s="276"/>
      <c r="C149" s="281" t="s">
        <v>369</v>
      </c>
      <c r="D149" s="281"/>
      <c r="E149" s="281"/>
      <c r="F149" s="282" t="s">
        <v>370</v>
      </c>
      <c r="G149" s="283"/>
      <c r="H149" s="281"/>
      <c r="I149" s="281"/>
      <c r="J149" s="281" t="s">
        <v>371</v>
      </c>
      <c r="K149" s="278"/>
    </row>
    <row r="150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="1" customFormat="1" ht="15" customHeight="1">
      <c r="B151" s="289"/>
      <c r="C151" s="316" t="s">
        <v>375</v>
      </c>
      <c r="D151" s="264"/>
      <c r="E151" s="264"/>
      <c r="F151" s="317" t="s">
        <v>372</v>
      </c>
      <c r="G151" s="264"/>
      <c r="H151" s="316" t="s">
        <v>412</v>
      </c>
      <c r="I151" s="316" t="s">
        <v>374</v>
      </c>
      <c r="J151" s="316">
        <v>120</v>
      </c>
      <c r="K151" s="312"/>
    </row>
    <row r="152" s="1" customFormat="1" ht="15" customHeight="1">
      <c r="B152" s="289"/>
      <c r="C152" s="316" t="s">
        <v>421</v>
      </c>
      <c r="D152" s="264"/>
      <c r="E152" s="264"/>
      <c r="F152" s="317" t="s">
        <v>372</v>
      </c>
      <c r="G152" s="264"/>
      <c r="H152" s="316" t="s">
        <v>432</v>
      </c>
      <c r="I152" s="316" t="s">
        <v>374</v>
      </c>
      <c r="J152" s="316" t="s">
        <v>423</v>
      </c>
      <c r="K152" s="312"/>
    </row>
    <row r="153" s="1" customFormat="1" ht="15" customHeight="1">
      <c r="B153" s="289"/>
      <c r="C153" s="316" t="s">
        <v>320</v>
      </c>
      <c r="D153" s="264"/>
      <c r="E153" s="264"/>
      <c r="F153" s="317" t="s">
        <v>372</v>
      </c>
      <c r="G153" s="264"/>
      <c r="H153" s="316" t="s">
        <v>433</v>
      </c>
      <c r="I153" s="316" t="s">
        <v>374</v>
      </c>
      <c r="J153" s="316" t="s">
        <v>423</v>
      </c>
      <c r="K153" s="312"/>
    </row>
    <row r="154" s="1" customFormat="1" ht="15" customHeight="1">
      <c r="B154" s="289"/>
      <c r="C154" s="316" t="s">
        <v>377</v>
      </c>
      <c r="D154" s="264"/>
      <c r="E154" s="264"/>
      <c r="F154" s="317" t="s">
        <v>378</v>
      </c>
      <c r="G154" s="264"/>
      <c r="H154" s="316" t="s">
        <v>412</v>
      </c>
      <c r="I154" s="316" t="s">
        <v>374</v>
      </c>
      <c r="J154" s="316">
        <v>50</v>
      </c>
      <c r="K154" s="312"/>
    </row>
    <row r="155" s="1" customFormat="1" ht="15" customHeight="1">
      <c r="B155" s="289"/>
      <c r="C155" s="316" t="s">
        <v>380</v>
      </c>
      <c r="D155" s="264"/>
      <c r="E155" s="264"/>
      <c r="F155" s="317" t="s">
        <v>372</v>
      </c>
      <c r="G155" s="264"/>
      <c r="H155" s="316" t="s">
        <v>412</v>
      </c>
      <c r="I155" s="316" t="s">
        <v>382</v>
      </c>
      <c r="J155" s="316"/>
      <c r="K155" s="312"/>
    </row>
    <row r="156" s="1" customFormat="1" ht="15" customHeight="1">
      <c r="B156" s="289"/>
      <c r="C156" s="316" t="s">
        <v>391</v>
      </c>
      <c r="D156" s="264"/>
      <c r="E156" s="264"/>
      <c r="F156" s="317" t="s">
        <v>378</v>
      </c>
      <c r="G156" s="264"/>
      <c r="H156" s="316" t="s">
        <v>412</v>
      </c>
      <c r="I156" s="316" t="s">
        <v>374</v>
      </c>
      <c r="J156" s="316">
        <v>50</v>
      </c>
      <c r="K156" s="312"/>
    </row>
    <row r="157" s="1" customFormat="1" ht="15" customHeight="1">
      <c r="B157" s="289"/>
      <c r="C157" s="316" t="s">
        <v>399</v>
      </c>
      <c r="D157" s="264"/>
      <c r="E157" s="264"/>
      <c r="F157" s="317" t="s">
        <v>378</v>
      </c>
      <c r="G157" s="264"/>
      <c r="H157" s="316" t="s">
        <v>412</v>
      </c>
      <c r="I157" s="316" t="s">
        <v>374</v>
      </c>
      <c r="J157" s="316">
        <v>50</v>
      </c>
      <c r="K157" s="312"/>
    </row>
    <row r="158" s="1" customFormat="1" ht="15" customHeight="1">
      <c r="B158" s="289"/>
      <c r="C158" s="316" t="s">
        <v>397</v>
      </c>
      <c r="D158" s="264"/>
      <c r="E158" s="264"/>
      <c r="F158" s="317" t="s">
        <v>378</v>
      </c>
      <c r="G158" s="264"/>
      <c r="H158" s="316" t="s">
        <v>412</v>
      </c>
      <c r="I158" s="316" t="s">
        <v>374</v>
      </c>
      <c r="J158" s="316">
        <v>50</v>
      </c>
      <c r="K158" s="312"/>
    </row>
    <row r="159" s="1" customFormat="1" ht="15" customHeight="1">
      <c r="B159" s="289"/>
      <c r="C159" s="316" t="s">
        <v>90</v>
      </c>
      <c r="D159" s="264"/>
      <c r="E159" s="264"/>
      <c r="F159" s="317" t="s">
        <v>372</v>
      </c>
      <c r="G159" s="264"/>
      <c r="H159" s="316" t="s">
        <v>434</v>
      </c>
      <c r="I159" s="316" t="s">
        <v>374</v>
      </c>
      <c r="J159" s="316" t="s">
        <v>435</v>
      </c>
      <c r="K159" s="312"/>
    </row>
    <row r="160" s="1" customFormat="1" ht="15" customHeight="1">
      <c r="B160" s="289"/>
      <c r="C160" s="316" t="s">
        <v>436</v>
      </c>
      <c r="D160" s="264"/>
      <c r="E160" s="264"/>
      <c r="F160" s="317" t="s">
        <v>372</v>
      </c>
      <c r="G160" s="264"/>
      <c r="H160" s="316" t="s">
        <v>437</v>
      </c>
      <c r="I160" s="316" t="s">
        <v>407</v>
      </c>
      <c r="J160" s="316"/>
      <c r="K160" s="312"/>
    </row>
    <row r="16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438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366</v>
      </c>
      <c r="D166" s="279"/>
      <c r="E166" s="279"/>
      <c r="F166" s="279" t="s">
        <v>367</v>
      </c>
      <c r="G166" s="321"/>
      <c r="H166" s="322" t="s">
        <v>56</v>
      </c>
      <c r="I166" s="322" t="s">
        <v>59</v>
      </c>
      <c r="J166" s="279" t="s">
        <v>368</v>
      </c>
      <c r="K166" s="256"/>
    </row>
    <row r="167" s="1" customFormat="1" ht="17.25" customHeight="1">
      <c r="B167" s="257"/>
      <c r="C167" s="281" t="s">
        <v>369</v>
      </c>
      <c r="D167" s="281"/>
      <c r="E167" s="281"/>
      <c r="F167" s="282" t="s">
        <v>370</v>
      </c>
      <c r="G167" s="323"/>
      <c r="H167" s="324"/>
      <c r="I167" s="324"/>
      <c r="J167" s="281" t="s">
        <v>371</v>
      </c>
      <c r="K167" s="259"/>
    </row>
    <row r="168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="1" customFormat="1" ht="15" customHeight="1">
      <c r="B169" s="289"/>
      <c r="C169" s="264" t="s">
        <v>375</v>
      </c>
      <c r="D169" s="264"/>
      <c r="E169" s="264"/>
      <c r="F169" s="287" t="s">
        <v>372</v>
      </c>
      <c r="G169" s="264"/>
      <c r="H169" s="264" t="s">
        <v>412</v>
      </c>
      <c r="I169" s="264" t="s">
        <v>374</v>
      </c>
      <c r="J169" s="264">
        <v>120</v>
      </c>
      <c r="K169" s="312"/>
    </row>
    <row r="170" s="1" customFormat="1" ht="15" customHeight="1">
      <c r="B170" s="289"/>
      <c r="C170" s="264" t="s">
        <v>421</v>
      </c>
      <c r="D170" s="264"/>
      <c r="E170" s="264"/>
      <c r="F170" s="287" t="s">
        <v>372</v>
      </c>
      <c r="G170" s="264"/>
      <c r="H170" s="264" t="s">
        <v>422</v>
      </c>
      <c r="I170" s="264" t="s">
        <v>374</v>
      </c>
      <c r="J170" s="264" t="s">
        <v>423</v>
      </c>
      <c r="K170" s="312"/>
    </row>
    <row r="171" s="1" customFormat="1" ht="15" customHeight="1">
      <c r="B171" s="289"/>
      <c r="C171" s="264" t="s">
        <v>320</v>
      </c>
      <c r="D171" s="264"/>
      <c r="E171" s="264"/>
      <c r="F171" s="287" t="s">
        <v>372</v>
      </c>
      <c r="G171" s="264"/>
      <c r="H171" s="264" t="s">
        <v>439</v>
      </c>
      <c r="I171" s="264" t="s">
        <v>374</v>
      </c>
      <c r="J171" s="264" t="s">
        <v>423</v>
      </c>
      <c r="K171" s="312"/>
    </row>
    <row r="172" s="1" customFormat="1" ht="15" customHeight="1">
      <c r="B172" s="289"/>
      <c r="C172" s="264" t="s">
        <v>377</v>
      </c>
      <c r="D172" s="264"/>
      <c r="E172" s="264"/>
      <c r="F172" s="287" t="s">
        <v>378</v>
      </c>
      <c r="G172" s="264"/>
      <c r="H172" s="264" t="s">
        <v>439</v>
      </c>
      <c r="I172" s="264" t="s">
        <v>374</v>
      </c>
      <c r="J172" s="264">
        <v>50</v>
      </c>
      <c r="K172" s="312"/>
    </row>
    <row r="173" s="1" customFormat="1" ht="15" customHeight="1">
      <c r="B173" s="289"/>
      <c r="C173" s="264" t="s">
        <v>380</v>
      </c>
      <c r="D173" s="264"/>
      <c r="E173" s="264"/>
      <c r="F173" s="287" t="s">
        <v>372</v>
      </c>
      <c r="G173" s="264"/>
      <c r="H173" s="264" t="s">
        <v>439</v>
      </c>
      <c r="I173" s="264" t="s">
        <v>382</v>
      </c>
      <c r="J173" s="264"/>
      <c r="K173" s="312"/>
    </row>
    <row r="174" s="1" customFormat="1" ht="15" customHeight="1">
      <c r="B174" s="289"/>
      <c r="C174" s="264" t="s">
        <v>391</v>
      </c>
      <c r="D174" s="264"/>
      <c r="E174" s="264"/>
      <c r="F174" s="287" t="s">
        <v>378</v>
      </c>
      <c r="G174" s="264"/>
      <c r="H174" s="264" t="s">
        <v>439</v>
      </c>
      <c r="I174" s="264" t="s">
        <v>374</v>
      </c>
      <c r="J174" s="264">
        <v>50</v>
      </c>
      <c r="K174" s="312"/>
    </row>
    <row r="175" s="1" customFormat="1" ht="15" customHeight="1">
      <c r="B175" s="289"/>
      <c r="C175" s="264" t="s">
        <v>399</v>
      </c>
      <c r="D175" s="264"/>
      <c r="E175" s="264"/>
      <c r="F175" s="287" t="s">
        <v>378</v>
      </c>
      <c r="G175" s="264"/>
      <c r="H175" s="264" t="s">
        <v>439</v>
      </c>
      <c r="I175" s="264" t="s">
        <v>374</v>
      </c>
      <c r="J175" s="264">
        <v>50</v>
      </c>
      <c r="K175" s="312"/>
    </row>
    <row r="176" s="1" customFormat="1" ht="15" customHeight="1">
      <c r="B176" s="289"/>
      <c r="C176" s="264" t="s">
        <v>397</v>
      </c>
      <c r="D176" s="264"/>
      <c r="E176" s="264"/>
      <c r="F176" s="287" t="s">
        <v>378</v>
      </c>
      <c r="G176" s="264"/>
      <c r="H176" s="264" t="s">
        <v>439</v>
      </c>
      <c r="I176" s="264" t="s">
        <v>374</v>
      </c>
      <c r="J176" s="264">
        <v>50</v>
      </c>
      <c r="K176" s="312"/>
    </row>
    <row r="177" s="1" customFormat="1" ht="15" customHeight="1">
      <c r="B177" s="289"/>
      <c r="C177" s="264" t="s">
        <v>99</v>
      </c>
      <c r="D177" s="264"/>
      <c r="E177" s="264"/>
      <c r="F177" s="287" t="s">
        <v>372</v>
      </c>
      <c r="G177" s="264"/>
      <c r="H177" s="264" t="s">
        <v>440</v>
      </c>
      <c r="I177" s="264" t="s">
        <v>441</v>
      </c>
      <c r="J177" s="264"/>
      <c r="K177" s="312"/>
    </row>
    <row r="178" s="1" customFormat="1" ht="15" customHeight="1">
      <c r="B178" s="289"/>
      <c r="C178" s="264" t="s">
        <v>59</v>
      </c>
      <c r="D178" s="264"/>
      <c r="E178" s="264"/>
      <c r="F178" s="287" t="s">
        <v>372</v>
      </c>
      <c r="G178" s="264"/>
      <c r="H178" s="264" t="s">
        <v>442</v>
      </c>
      <c r="I178" s="264" t="s">
        <v>443</v>
      </c>
      <c r="J178" s="264">
        <v>1</v>
      </c>
      <c r="K178" s="312"/>
    </row>
    <row r="179" s="1" customFormat="1" ht="15" customHeight="1">
      <c r="B179" s="289"/>
      <c r="C179" s="264" t="s">
        <v>55</v>
      </c>
      <c r="D179" s="264"/>
      <c r="E179" s="264"/>
      <c r="F179" s="287" t="s">
        <v>372</v>
      </c>
      <c r="G179" s="264"/>
      <c r="H179" s="264" t="s">
        <v>444</v>
      </c>
      <c r="I179" s="264" t="s">
        <v>374</v>
      </c>
      <c r="J179" s="264">
        <v>20</v>
      </c>
      <c r="K179" s="312"/>
    </row>
    <row r="180" s="1" customFormat="1" ht="15" customHeight="1">
      <c r="B180" s="289"/>
      <c r="C180" s="264" t="s">
        <v>56</v>
      </c>
      <c r="D180" s="264"/>
      <c r="E180" s="264"/>
      <c r="F180" s="287" t="s">
        <v>372</v>
      </c>
      <c r="G180" s="264"/>
      <c r="H180" s="264" t="s">
        <v>445</v>
      </c>
      <c r="I180" s="264" t="s">
        <v>374</v>
      </c>
      <c r="J180" s="264">
        <v>255</v>
      </c>
      <c r="K180" s="312"/>
    </row>
    <row r="181" s="1" customFormat="1" ht="15" customHeight="1">
      <c r="B181" s="289"/>
      <c r="C181" s="264" t="s">
        <v>100</v>
      </c>
      <c r="D181" s="264"/>
      <c r="E181" s="264"/>
      <c r="F181" s="287" t="s">
        <v>372</v>
      </c>
      <c r="G181" s="264"/>
      <c r="H181" s="264" t="s">
        <v>336</v>
      </c>
      <c r="I181" s="264" t="s">
        <v>374</v>
      </c>
      <c r="J181" s="264">
        <v>10</v>
      </c>
      <c r="K181" s="312"/>
    </row>
    <row r="182" s="1" customFormat="1" ht="15" customHeight="1">
      <c r="B182" s="289"/>
      <c r="C182" s="264" t="s">
        <v>101</v>
      </c>
      <c r="D182" s="264"/>
      <c r="E182" s="264"/>
      <c r="F182" s="287" t="s">
        <v>372</v>
      </c>
      <c r="G182" s="264"/>
      <c r="H182" s="264" t="s">
        <v>446</v>
      </c>
      <c r="I182" s="264" t="s">
        <v>407</v>
      </c>
      <c r="J182" s="264"/>
      <c r="K182" s="312"/>
    </row>
    <row r="183" s="1" customFormat="1" ht="15" customHeight="1">
      <c r="B183" s="289"/>
      <c r="C183" s="264" t="s">
        <v>447</v>
      </c>
      <c r="D183" s="264"/>
      <c r="E183" s="264"/>
      <c r="F183" s="287" t="s">
        <v>372</v>
      </c>
      <c r="G183" s="264"/>
      <c r="H183" s="264" t="s">
        <v>448</v>
      </c>
      <c r="I183" s="264" t="s">
        <v>407</v>
      </c>
      <c r="J183" s="264"/>
      <c r="K183" s="312"/>
    </row>
    <row r="184" s="1" customFormat="1" ht="15" customHeight="1">
      <c r="B184" s="289"/>
      <c r="C184" s="264" t="s">
        <v>436</v>
      </c>
      <c r="D184" s="264"/>
      <c r="E184" s="264"/>
      <c r="F184" s="287" t="s">
        <v>372</v>
      </c>
      <c r="G184" s="264"/>
      <c r="H184" s="264" t="s">
        <v>449</v>
      </c>
      <c r="I184" s="264" t="s">
        <v>407</v>
      </c>
      <c r="J184" s="264"/>
      <c r="K184" s="312"/>
    </row>
    <row r="185" s="1" customFormat="1" ht="15" customHeight="1">
      <c r="B185" s="289"/>
      <c r="C185" s="264" t="s">
        <v>103</v>
      </c>
      <c r="D185" s="264"/>
      <c r="E185" s="264"/>
      <c r="F185" s="287" t="s">
        <v>378</v>
      </c>
      <c r="G185" s="264"/>
      <c r="H185" s="264" t="s">
        <v>450</v>
      </c>
      <c r="I185" s="264" t="s">
        <v>374</v>
      </c>
      <c r="J185" s="264">
        <v>50</v>
      </c>
      <c r="K185" s="312"/>
    </row>
    <row r="186" s="1" customFormat="1" ht="15" customHeight="1">
      <c r="B186" s="289"/>
      <c r="C186" s="264" t="s">
        <v>451</v>
      </c>
      <c r="D186" s="264"/>
      <c r="E186" s="264"/>
      <c r="F186" s="287" t="s">
        <v>378</v>
      </c>
      <c r="G186" s="264"/>
      <c r="H186" s="264" t="s">
        <v>452</v>
      </c>
      <c r="I186" s="264" t="s">
        <v>453</v>
      </c>
      <c r="J186" s="264"/>
      <c r="K186" s="312"/>
    </row>
    <row r="187" s="1" customFormat="1" ht="15" customHeight="1">
      <c r="B187" s="289"/>
      <c r="C187" s="264" t="s">
        <v>454</v>
      </c>
      <c r="D187" s="264"/>
      <c r="E187" s="264"/>
      <c r="F187" s="287" t="s">
        <v>378</v>
      </c>
      <c r="G187" s="264"/>
      <c r="H187" s="264" t="s">
        <v>455</v>
      </c>
      <c r="I187" s="264" t="s">
        <v>453</v>
      </c>
      <c r="J187" s="264"/>
      <c r="K187" s="312"/>
    </row>
    <row r="188" s="1" customFormat="1" ht="15" customHeight="1">
      <c r="B188" s="289"/>
      <c r="C188" s="264" t="s">
        <v>456</v>
      </c>
      <c r="D188" s="264"/>
      <c r="E188" s="264"/>
      <c r="F188" s="287" t="s">
        <v>378</v>
      </c>
      <c r="G188" s="264"/>
      <c r="H188" s="264" t="s">
        <v>457</v>
      </c>
      <c r="I188" s="264" t="s">
        <v>453</v>
      </c>
      <c r="J188" s="264"/>
      <c r="K188" s="312"/>
    </row>
    <row r="189" s="1" customFormat="1" ht="15" customHeight="1">
      <c r="B189" s="289"/>
      <c r="C189" s="325" t="s">
        <v>458</v>
      </c>
      <c r="D189" s="264"/>
      <c r="E189" s="264"/>
      <c r="F189" s="287" t="s">
        <v>378</v>
      </c>
      <c r="G189" s="264"/>
      <c r="H189" s="264" t="s">
        <v>459</v>
      </c>
      <c r="I189" s="264" t="s">
        <v>460</v>
      </c>
      <c r="J189" s="326" t="s">
        <v>461</v>
      </c>
      <c r="K189" s="312"/>
    </row>
    <row r="190" s="1" customFormat="1" ht="15" customHeight="1">
      <c r="B190" s="289"/>
      <c r="C190" s="325" t="s">
        <v>44</v>
      </c>
      <c r="D190" s="264"/>
      <c r="E190" s="264"/>
      <c r="F190" s="287" t="s">
        <v>372</v>
      </c>
      <c r="G190" s="264"/>
      <c r="H190" s="261" t="s">
        <v>462</v>
      </c>
      <c r="I190" s="264" t="s">
        <v>463</v>
      </c>
      <c r="J190" s="264"/>
      <c r="K190" s="312"/>
    </row>
    <row r="191" s="1" customFormat="1" ht="15" customHeight="1">
      <c r="B191" s="289"/>
      <c r="C191" s="325" t="s">
        <v>464</v>
      </c>
      <c r="D191" s="264"/>
      <c r="E191" s="264"/>
      <c r="F191" s="287" t="s">
        <v>372</v>
      </c>
      <c r="G191" s="264"/>
      <c r="H191" s="264" t="s">
        <v>465</v>
      </c>
      <c r="I191" s="264" t="s">
        <v>407</v>
      </c>
      <c r="J191" s="264"/>
      <c r="K191" s="312"/>
    </row>
    <row r="192" s="1" customFormat="1" ht="15" customHeight="1">
      <c r="B192" s="289"/>
      <c r="C192" s="325" t="s">
        <v>466</v>
      </c>
      <c r="D192" s="264"/>
      <c r="E192" s="264"/>
      <c r="F192" s="287" t="s">
        <v>372</v>
      </c>
      <c r="G192" s="264"/>
      <c r="H192" s="264" t="s">
        <v>467</v>
      </c>
      <c r="I192" s="264" t="s">
        <v>407</v>
      </c>
      <c r="J192" s="264"/>
      <c r="K192" s="312"/>
    </row>
    <row r="193" s="1" customFormat="1" ht="15" customHeight="1">
      <c r="B193" s="289"/>
      <c r="C193" s="325" t="s">
        <v>468</v>
      </c>
      <c r="D193" s="264"/>
      <c r="E193" s="264"/>
      <c r="F193" s="287" t="s">
        <v>378</v>
      </c>
      <c r="G193" s="264"/>
      <c r="H193" s="264" t="s">
        <v>469</v>
      </c>
      <c r="I193" s="264" t="s">
        <v>407</v>
      </c>
      <c r="J193" s="264"/>
      <c r="K193" s="312"/>
    </row>
    <row r="194" s="1" customFormat="1" ht="15" customHeight="1">
      <c r="B194" s="318"/>
      <c r="C194" s="327"/>
      <c r="D194" s="298"/>
      <c r="E194" s="298"/>
      <c r="F194" s="298"/>
      <c r="G194" s="298"/>
      <c r="H194" s="298"/>
      <c r="I194" s="298"/>
      <c r="J194" s="298"/>
      <c r="K194" s="319"/>
    </row>
    <row r="195" s="1" customFormat="1" ht="18.75" customHeight="1">
      <c r="B195" s="300"/>
      <c r="C195" s="310"/>
      <c r="D195" s="310"/>
      <c r="E195" s="310"/>
      <c r="F195" s="320"/>
      <c r="G195" s="310"/>
      <c r="H195" s="310"/>
      <c r="I195" s="310"/>
      <c r="J195" s="310"/>
      <c r="K195" s="300"/>
    </row>
    <row r="196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470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8" t="s">
        <v>471</v>
      </c>
      <c r="D200" s="328"/>
      <c r="E200" s="328"/>
      <c r="F200" s="328" t="s">
        <v>472</v>
      </c>
      <c r="G200" s="329"/>
      <c r="H200" s="328" t="s">
        <v>473</v>
      </c>
      <c r="I200" s="328"/>
      <c r="J200" s="328"/>
      <c r="K200" s="256"/>
    </row>
    <row r="201" s="1" customFormat="1" ht="5.25" customHeight="1">
      <c r="B201" s="289"/>
      <c r="C201" s="284"/>
      <c r="D201" s="284"/>
      <c r="E201" s="284"/>
      <c r="F201" s="284"/>
      <c r="G201" s="310"/>
      <c r="H201" s="284"/>
      <c r="I201" s="284"/>
      <c r="J201" s="284"/>
      <c r="K201" s="312"/>
    </row>
    <row r="202" s="1" customFormat="1" ht="15" customHeight="1">
      <c r="B202" s="289"/>
      <c r="C202" s="264" t="s">
        <v>463</v>
      </c>
      <c r="D202" s="264"/>
      <c r="E202" s="264"/>
      <c r="F202" s="287" t="s">
        <v>45</v>
      </c>
      <c r="G202" s="264"/>
      <c r="H202" s="264" t="s">
        <v>474</v>
      </c>
      <c r="I202" s="264"/>
      <c r="J202" s="264"/>
      <c r="K202" s="312"/>
    </row>
    <row r="203" s="1" customFormat="1" ht="15" customHeight="1">
      <c r="B203" s="289"/>
      <c r="C203" s="264"/>
      <c r="D203" s="264"/>
      <c r="E203" s="264"/>
      <c r="F203" s="287" t="s">
        <v>46</v>
      </c>
      <c r="G203" s="264"/>
      <c r="H203" s="264" t="s">
        <v>475</v>
      </c>
      <c r="I203" s="264"/>
      <c r="J203" s="264"/>
      <c r="K203" s="312"/>
    </row>
    <row r="204" s="1" customFormat="1" ht="15" customHeight="1">
      <c r="B204" s="289"/>
      <c r="C204" s="264"/>
      <c r="D204" s="264"/>
      <c r="E204" s="264"/>
      <c r="F204" s="287" t="s">
        <v>49</v>
      </c>
      <c r="G204" s="264"/>
      <c r="H204" s="264" t="s">
        <v>476</v>
      </c>
      <c r="I204" s="264"/>
      <c r="J204" s="264"/>
      <c r="K204" s="312"/>
    </row>
    <row r="205" s="1" customFormat="1" ht="15" customHeight="1">
      <c r="B205" s="289"/>
      <c r="C205" s="264"/>
      <c r="D205" s="264"/>
      <c r="E205" s="264"/>
      <c r="F205" s="287" t="s">
        <v>47</v>
      </c>
      <c r="G205" s="264"/>
      <c r="H205" s="264" t="s">
        <v>477</v>
      </c>
      <c r="I205" s="264"/>
      <c r="J205" s="264"/>
      <c r="K205" s="312"/>
    </row>
    <row r="206" s="1" customFormat="1" ht="15" customHeight="1">
      <c r="B206" s="289"/>
      <c r="C206" s="264"/>
      <c r="D206" s="264"/>
      <c r="E206" s="264"/>
      <c r="F206" s="287" t="s">
        <v>48</v>
      </c>
      <c r="G206" s="264"/>
      <c r="H206" s="264" t="s">
        <v>478</v>
      </c>
      <c r="I206" s="264"/>
      <c r="J206" s="264"/>
      <c r="K206" s="312"/>
    </row>
    <row r="207" s="1" customFormat="1" ht="15" customHeight="1">
      <c r="B207" s="289"/>
      <c r="C207" s="264"/>
      <c r="D207" s="264"/>
      <c r="E207" s="264"/>
      <c r="F207" s="287"/>
      <c r="G207" s="264"/>
      <c r="H207" s="264"/>
      <c r="I207" s="264"/>
      <c r="J207" s="264"/>
      <c r="K207" s="312"/>
    </row>
    <row r="208" s="1" customFormat="1" ht="15" customHeight="1">
      <c r="B208" s="289"/>
      <c r="C208" s="264" t="s">
        <v>419</v>
      </c>
      <c r="D208" s="264"/>
      <c r="E208" s="264"/>
      <c r="F208" s="287" t="s">
        <v>80</v>
      </c>
      <c r="G208" s="264"/>
      <c r="H208" s="264" t="s">
        <v>479</v>
      </c>
      <c r="I208" s="264"/>
      <c r="J208" s="264"/>
      <c r="K208" s="312"/>
    </row>
    <row r="209" s="1" customFormat="1" ht="15" customHeight="1">
      <c r="B209" s="289"/>
      <c r="C209" s="264"/>
      <c r="D209" s="264"/>
      <c r="E209" s="264"/>
      <c r="F209" s="287" t="s">
        <v>314</v>
      </c>
      <c r="G209" s="264"/>
      <c r="H209" s="264" t="s">
        <v>315</v>
      </c>
      <c r="I209" s="264"/>
      <c r="J209" s="264"/>
      <c r="K209" s="312"/>
    </row>
    <row r="210" s="1" customFormat="1" ht="15" customHeight="1">
      <c r="B210" s="289"/>
      <c r="C210" s="264"/>
      <c r="D210" s="264"/>
      <c r="E210" s="264"/>
      <c r="F210" s="287" t="s">
        <v>312</v>
      </c>
      <c r="G210" s="264"/>
      <c r="H210" s="264" t="s">
        <v>480</v>
      </c>
      <c r="I210" s="264"/>
      <c r="J210" s="264"/>
      <c r="K210" s="312"/>
    </row>
    <row r="211" s="1" customFormat="1" ht="15" customHeight="1">
      <c r="B211" s="330"/>
      <c r="C211" s="264"/>
      <c r="D211" s="264"/>
      <c r="E211" s="264"/>
      <c r="F211" s="287" t="s">
        <v>316</v>
      </c>
      <c r="G211" s="325"/>
      <c r="H211" s="316" t="s">
        <v>317</v>
      </c>
      <c r="I211" s="316"/>
      <c r="J211" s="316"/>
      <c r="K211" s="331"/>
    </row>
    <row r="212" s="1" customFormat="1" ht="15" customHeight="1">
      <c r="B212" s="330"/>
      <c r="C212" s="264"/>
      <c r="D212" s="264"/>
      <c r="E212" s="264"/>
      <c r="F212" s="287" t="s">
        <v>318</v>
      </c>
      <c r="G212" s="325"/>
      <c r="H212" s="316" t="s">
        <v>481</v>
      </c>
      <c r="I212" s="316"/>
      <c r="J212" s="316"/>
      <c r="K212" s="331"/>
    </row>
    <row r="213" s="1" customFormat="1" ht="15" customHeight="1">
      <c r="B213" s="330"/>
      <c r="C213" s="264"/>
      <c r="D213" s="264"/>
      <c r="E213" s="264"/>
      <c r="F213" s="287"/>
      <c r="G213" s="325"/>
      <c r="H213" s="316"/>
      <c r="I213" s="316"/>
      <c r="J213" s="316"/>
      <c r="K213" s="331"/>
    </row>
    <row r="214" s="1" customFormat="1" ht="15" customHeight="1">
      <c r="B214" s="330"/>
      <c r="C214" s="264" t="s">
        <v>443</v>
      </c>
      <c r="D214" s="264"/>
      <c r="E214" s="264"/>
      <c r="F214" s="287">
        <v>1</v>
      </c>
      <c r="G214" s="325"/>
      <c r="H214" s="316" t="s">
        <v>482</v>
      </c>
      <c r="I214" s="316"/>
      <c r="J214" s="316"/>
      <c r="K214" s="331"/>
    </row>
    <row r="215" s="1" customFormat="1" ht="15" customHeight="1">
      <c r="B215" s="330"/>
      <c r="C215" s="264"/>
      <c r="D215" s="264"/>
      <c r="E215" s="264"/>
      <c r="F215" s="287">
        <v>2</v>
      </c>
      <c r="G215" s="325"/>
      <c r="H215" s="316" t="s">
        <v>483</v>
      </c>
      <c r="I215" s="316"/>
      <c r="J215" s="316"/>
      <c r="K215" s="331"/>
    </row>
    <row r="216" s="1" customFormat="1" ht="15" customHeight="1">
      <c r="B216" s="330"/>
      <c r="C216" s="264"/>
      <c r="D216" s="264"/>
      <c r="E216" s="264"/>
      <c r="F216" s="287">
        <v>3</v>
      </c>
      <c r="G216" s="325"/>
      <c r="H216" s="316" t="s">
        <v>484</v>
      </c>
      <c r="I216" s="316"/>
      <c r="J216" s="316"/>
      <c r="K216" s="331"/>
    </row>
    <row r="217" s="1" customFormat="1" ht="15" customHeight="1">
      <c r="B217" s="330"/>
      <c r="C217" s="264"/>
      <c r="D217" s="264"/>
      <c r="E217" s="264"/>
      <c r="F217" s="287">
        <v>4</v>
      </c>
      <c r="G217" s="325"/>
      <c r="H217" s="316" t="s">
        <v>485</v>
      </c>
      <c r="I217" s="316"/>
      <c r="J217" s="316"/>
      <c r="K217" s="331"/>
    </row>
    <row r="218" s="1" customFormat="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Vilím Pavel Ing.</dc:creator>
  <cp:lastModifiedBy>Vilím Pavel Ing.</cp:lastModifiedBy>
  <dcterms:created xsi:type="dcterms:W3CDTF">2023-07-12T08:40:16Z</dcterms:created>
  <dcterms:modified xsi:type="dcterms:W3CDTF">2023-07-12T08:40:19Z</dcterms:modified>
</cp:coreProperties>
</file>