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33 Údržba HOZ Prostějovsko a Přerovsko A2\Výzva\"/>
    </mc:Choice>
  </mc:AlternateContent>
  <xr:revisionPtr revIDLastSave="0" documentId="13_ncr:1_{BA6048AE-02E6-4810-A3E1-7B0D82900C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8_024 HMZ Draho..." sheetId="2" r:id="rId2"/>
    <sheet name="SO 02 - 508_004 HMZ Dluoh..." sheetId="3" r:id="rId3"/>
    <sheet name="SO 03 - 505_013 HMZ Hradč..." sheetId="4" r:id="rId4"/>
    <sheet name="SO 04 - 507_091 Obědkoviice" sheetId="5" r:id="rId5"/>
    <sheet name="SO 05 - 507_079 Krumsín O1" sheetId="6" r:id="rId6"/>
    <sheet name="SO 06 - 507_105 Pivín O2" sheetId="7" r:id="rId7"/>
    <sheet name="SO 07 - 507_010 Žerůvky" sheetId="8" r:id="rId8"/>
    <sheet name="SO 08 - 508_072 HMZ Prose..." sheetId="9" r:id="rId9"/>
    <sheet name="SO 09 - 507_044 Bohuslavi..." sheetId="10" r:id="rId10"/>
    <sheet name="SO 10 - 507_127 Ptení O4" sheetId="11" r:id="rId11"/>
    <sheet name="SO 11 - 505_009 HMZ Nahos..." sheetId="12" r:id="rId12"/>
    <sheet name="Pokyny pro vyplnění" sheetId="13" r:id="rId13"/>
  </sheets>
  <definedNames>
    <definedName name="_xlnm._FilterDatabase" localSheetId="1" hidden="1">'SO 01 - 508_024 HMZ Draho...'!$C$82:$K$99</definedName>
    <definedName name="_xlnm._FilterDatabase" localSheetId="2" hidden="1">'SO 02 - 508_004 HMZ Dluoh...'!$C$80:$K$91</definedName>
    <definedName name="_xlnm._FilterDatabase" localSheetId="3" hidden="1">'SO 03 - 505_013 HMZ Hradč...'!$C$80:$K$91</definedName>
    <definedName name="_xlnm._FilterDatabase" localSheetId="4" hidden="1">'SO 04 - 507_091 Obědkoviice'!$C$80:$K$91</definedName>
    <definedName name="_xlnm._FilterDatabase" localSheetId="5" hidden="1">'SO 05 - 507_079 Krumsín O1'!$C$80:$K$99</definedName>
    <definedName name="_xlnm._FilterDatabase" localSheetId="6" hidden="1">'SO 06 - 507_105 Pivín O2'!$C$80:$K$91</definedName>
    <definedName name="_xlnm._FilterDatabase" localSheetId="7" hidden="1">'SO 07 - 507_010 Žerůvky'!$C$80:$K$91</definedName>
    <definedName name="_xlnm._FilterDatabase" localSheetId="8" hidden="1">'SO 08 - 508_072 HMZ Prose...'!$C$80:$K$91</definedName>
    <definedName name="_xlnm._FilterDatabase" localSheetId="9" hidden="1">'SO 09 - 507_044 Bohuslavi...'!$C$80:$K$91</definedName>
    <definedName name="_xlnm._FilterDatabase" localSheetId="10" hidden="1">'SO 10 - 507_127 Ptení O4'!$C$80:$K$91</definedName>
    <definedName name="_xlnm._FilterDatabase" localSheetId="11" hidden="1">'SO 11 - 505_009 HMZ Nahos...'!$C$82:$K$97</definedName>
    <definedName name="_xlnm.Print_Titles" localSheetId="0">'Rekapitulace stavby'!$52:$52</definedName>
    <definedName name="_xlnm.Print_Titles" localSheetId="1">'SO 01 - 508_024 HMZ Draho...'!$82:$82</definedName>
    <definedName name="_xlnm.Print_Titles" localSheetId="2">'SO 02 - 508_004 HMZ Dluoh...'!$80:$80</definedName>
    <definedName name="_xlnm.Print_Titles" localSheetId="3">'SO 03 - 505_013 HMZ Hradč...'!$80:$80</definedName>
    <definedName name="_xlnm.Print_Titles" localSheetId="4">'SO 04 - 507_091 Obědkoviice'!$80:$80</definedName>
    <definedName name="_xlnm.Print_Titles" localSheetId="5">'SO 05 - 507_079 Krumsín O1'!$80:$80</definedName>
    <definedName name="_xlnm.Print_Titles" localSheetId="6">'SO 06 - 507_105 Pivín O2'!$80:$80</definedName>
    <definedName name="_xlnm.Print_Titles" localSheetId="7">'SO 07 - 507_010 Žerůvky'!$80:$80</definedName>
    <definedName name="_xlnm.Print_Titles" localSheetId="8">'SO 08 - 508_072 HMZ Prose...'!$80:$80</definedName>
    <definedName name="_xlnm.Print_Titles" localSheetId="9">'SO 09 - 507_044 Bohuslavi...'!$80:$80</definedName>
    <definedName name="_xlnm.Print_Titles" localSheetId="10">'SO 10 - 507_127 Ptení O4'!$80:$80</definedName>
    <definedName name="_xlnm.Print_Titles" localSheetId="11">'SO 11 - 505_009 HMZ Nahos...'!$82:$82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">'SO 01 - 508_024 HMZ Draho...'!$C$4:$J$39,'SO 01 - 508_024 HMZ Draho...'!$C$45:$J$64,'SO 01 - 508_024 HMZ Draho...'!$C$70:$K$99</definedName>
    <definedName name="_xlnm.Print_Area" localSheetId="2">'SO 02 - 508_004 HMZ Dluoh...'!$C$4:$J$39,'SO 02 - 508_004 HMZ Dluoh...'!$C$45:$J$62,'SO 02 - 508_004 HMZ Dluoh...'!$C$68:$K$91</definedName>
    <definedName name="_xlnm.Print_Area" localSheetId="3">'SO 03 - 505_013 HMZ Hradč...'!$C$4:$J$39,'SO 03 - 505_013 HMZ Hradč...'!$C$45:$J$62,'SO 03 - 505_013 HMZ Hradč...'!$C$68:$K$91</definedName>
    <definedName name="_xlnm.Print_Area" localSheetId="4">'SO 04 - 507_091 Obědkoviice'!$C$4:$J$39,'SO 04 - 507_091 Obědkoviice'!$C$45:$J$62,'SO 04 - 507_091 Obědkoviice'!$C$68:$K$91</definedName>
    <definedName name="_xlnm.Print_Area" localSheetId="5">'SO 05 - 507_079 Krumsín O1'!$C$4:$J$39,'SO 05 - 507_079 Krumsín O1'!$C$45:$J$62,'SO 05 - 507_079 Krumsín O1'!$C$68:$K$99</definedName>
    <definedName name="_xlnm.Print_Area" localSheetId="6">'SO 06 - 507_105 Pivín O2'!$C$4:$J$39,'SO 06 - 507_105 Pivín O2'!$C$45:$J$62,'SO 06 - 507_105 Pivín O2'!$C$68:$K$91</definedName>
    <definedName name="_xlnm.Print_Area" localSheetId="7">'SO 07 - 507_010 Žerůvky'!$C$4:$J$39,'SO 07 - 507_010 Žerůvky'!$C$45:$J$62,'SO 07 - 507_010 Žerůvky'!$C$68:$K$91</definedName>
    <definedName name="_xlnm.Print_Area" localSheetId="8">'SO 08 - 508_072 HMZ Prose...'!$C$4:$J$39,'SO 08 - 508_072 HMZ Prose...'!$C$45:$J$62,'SO 08 - 508_072 HMZ Prose...'!$C$68:$K$91</definedName>
    <definedName name="_xlnm.Print_Area" localSheetId="9">'SO 09 - 507_044 Bohuslavi...'!$C$4:$J$39,'SO 09 - 507_044 Bohuslavi...'!$C$45:$J$62,'SO 09 - 507_044 Bohuslavi...'!$C$68:$K$91</definedName>
    <definedName name="_xlnm.Print_Area" localSheetId="10">'SO 10 - 507_127 Ptení O4'!$C$4:$J$39,'SO 10 - 507_127 Ptení O4'!$C$45:$J$62,'SO 10 - 507_127 Ptení O4'!$C$68:$K$91</definedName>
    <definedName name="_xlnm.Print_Area" localSheetId="11">'SO 11 - 505_009 HMZ Nahos...'!$C$4:$J$39,'SO 11 - 505_009 HMZ Nahos...'!$C$45:$J$64,'SO 11 - 505_009 HMZ Nahos...'!$C$70:$K$97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5" i="1" s="1"/>
  <c r="J35" i="12"/>
  <c r="AX65" i="1" s="1"/>
  <c r="BI94" i="12"/>
  <c r="BH94" i="12"/>
  <c r="BG94" i="12"/>
  <c r="BF94" i="12"/>
  <c r="T94" i="12"/>
  <c r="T93" i="12"/>
  <c r="T92" i="12"/>
  <c r="R94" i="12"/>
  <c r="R93" i="12"/>
  <c r="R92" i="12" s="1"/>
  <c r="P94" i="12"/>
  <c r="P93" i="12"/>
  <c r="P92" i="12" s="1"/>
  <c r="BI89" i="12"/>
  <c r="BH89" i="12"/>
  <c r="BG89" i="12"/>
  <c r="BF89" i="12"/>
  <c r="T89" i="12"/>
  <c r="R89" i="12"/>
  <c r="P89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 s="1"/>
  <c r="J17" i="12"/>
  <c r="J12" i="12"/>
  <c r="J52" i="12" s="1"/>
  <c r="E7" i="12"/>
  <c r="E73" i="12" s="1"/>
  <c r="J37" i="11"/>
  <c r="J36" i="11"/>
  <c r="AY64" i="1" s="1"/>
  <c r="J35" i="11"/>
  <c r="AX64" i="1" s="1"/>
  <c r="BI88" i="11"/>
  <c r="BH88" i="11"/>
  <c r="BG88" i="11"/>
  <c r="BF88" i="11"/>
  <c r="T88" i="11"/>
  <c r="R88" i="11"/>
  <c r="P88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55" i="11" s="1"/>
  <c r="J17" i="11"/>
  <c r="J12" i="11"/>
  <c r="J52" i="11" s="1"/>
  <c r="E7" i="11"/>
  <c r="E71" i="11" s="1"/>
  <c r="AY63" i="1"/>
  <c r="J37" i="10"/>
  <c r="J36" i="10"/>
  <c r="J35" i="10"/>
  <c r="AX63" i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T83" i="10"/>
  <c r="T82" i="10" s="1"/>
  <c r="T81" i="10" s="1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55" i="10" s="1"/>
  <c r="J17" i="10"/>
  <c r="J12" i="10"/>
  <c r="J75" i="10" s="1"/>
  <c r="E7" i="10"/>
  <c r="E48" i="10" s="1"/>
  <c r="J37" i="9"/>
  <c r="J36" i="9"/>
  <c r="AY62" i="1" s="1"/>
  <c r="J35" i="9"/>
  <c r="AX62" i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78" i="9" s="1"/>
  <c r="J17" i="9"/>
  <c r="J12" i="9"/>
  <c r="J75" i="9" s="1"/>
  <c r="E7" i="9"/>
  <c r="E71" i="9"/>
  <c r="J37" i="8"/>
  <c r="J36" i="8"/>
  <c r="AY61" i="1" s="1"/>
  <c r="J35" i="8"/>
  <c r="AX61" i="1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 s="1"/>
  <c r="E7" i="8"/>
  <c r="E71" i="8"/>
  <c r="J37" i="7"/>
  <c r="J36" i="7"/>
  <c r="AY60" i="1"/>
  <c r="J35" i="7"/>
  <c r="AX60" i="1"/>
  <c r="BI88" i="7"/>
  <c r="BH88" i="7"/>
  <c r="BG88" i="7"/>
  <c r="BF88" i="7"/>
  <c r="T88" i="7"/>
  <c r="R88" i="7"/>
  <c r="P88" i="7"/>
  <c r="BI84" i="7"/>
  <c r="BH84" i="7"/>
  <c r="BG84" i="7"/>
  <c r="BF84" i="7"/>
  <c r="T84" i="7"/>
  <c r="T83" i="7" s="1"/>
  <c r="T82" i="7" s="1"/>
  <c r="T81" i="7" s="1"/>
  <c r="R84" i="7"/>
  <c r="R83" i="7" s="1"/>
  <c r="R82" i="7" s="1"/>
  <c r="R81" i="7" s="1"/>
  <c r="P84" i="7"/>
  <c r="P83" i="7"/>
  <c r="P82" i="7"/>
  <c r="P81" i="7" s="1"/>
  <c r="AU60" i="1" s="1"/>
  <c r="J78" i="7"/>
  <c r="J77" i="7"/>
  <c r="F77" i="7"/>
  <c r="F75" i="7"/>
  <c r="E73" i="7"/>
  <c r="J55" i="7"/>
  <c r="J54" i="7"/>
  <c r="F54" i="7"/>
  <c r="F52" i="7"/>
  <c r="E50" i="7"/>
  <c r="J18" i="7"/>
  <c r="E18" i="7"/>
  <c r="F78" i="7"/>
  <c r="J17" i="7"/>
  <c r="J12" i="7"/>
  <c r="J52" i="7"/>
  <c r="E7" i="7"/>
  <c r="E71" i="7" s="1"/>
  <c r="J37" i="6"/>
  <c r="J36" i="6"/>
  <c r="AY59" i="1"/>
  <c r="J35" i="6"/>
  <c r="AX59" i="1" s="1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55" i="6"/>
  <c r="J17" i="6"/>
  <c r="J12" i="6"/>
  <c r="J75" i="6" s="1"/>
  <c r="E7" i="6"/>
  <c r="E71" i="6"/>
  <c r="J37" i="5"/>
  <c r="J36" i="5"/>
  <c r="AY58" i="1"/>
  <c r="J35" i="5"/>
  <c r="AX58" i="1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75" i="5"/>
  <c r="E7" i="5"/>
  <c r="E48" i="5" s="1"/>
  <c r="J37" i="4"/>
  <c r="J36" i="4"/>
  <c r="AY57" i="1"/>
  <c r="J35" i="4"/>
  <c r="AX57" i="1" s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R83" i="4"/>
  <c r="R82" i="4"/>
  <c r="R81" i="4" s="1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/>
  <c r="J17" i="4"/>
  <c r="J12" i="4"/>
  <c r="J52" i="4" s="1"/>
  <c r="E7" i="4"/>
  <c r="E71" i="4"/>
  <c r="J37" i="3"/>
  <c r="J36" i="3"/>
  <c r="AY56" i="1"/>
  <c r="J35" i="3"/>
  <c r="AX56" i="1" s="1"/>
  <c r="BI88" i="3"/>
  <c r="F37" i="3" s="1"/>
  <c r="BD56" i="1" s="1"/>
  <c r="BH88" i="3"/>
  <c r="BG88" i="3"/>
  <c r="BF88" i="3"/>
  <c r="T88" i="3"/>
  <c r="R88" i="3"/>
  <c r="P88" i="3"/>
  <c r="BI84" i="3"/>
  <c r="BH84" i="3"/>
  <c r="F36" i="3" s="1"/>
  <c r="BC56" i="1" s="1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/>
  <c r="J17" i="3"/>
  <c r="J12" i="3"/>
  <c r="J52" i="3" s="1"/>
  <c r="E7" i="3"/>
  <c r="E71" i="3" s="1"/>
  <c r="J37" i="2"/>
  <c r="J36" i="2"/>
  <c r="AY55" i="1"/>
  <c r="J35" i="2"/>
  <c r="AX55" i="1" s="1"/>
  <c r="BI96" i="2"/>
  <c r="BH96" i="2"/>
  <c r="BG96" i="2"/>
  <c r="BF96" i="2"/>
  <c r="J34" i="2" s="1"/>
  <c r="T96" i="2"/>
  <c r="T95" i="2"/>
  <c r="T94" i="2"/>
  <c r="R96" i="2"/>
  <c r="R95" i="2" s="1"/>
  <c r="R94" i="2" s="1"/>
  <c r="P96" i="2"/>
  <c r="P95" i="2"/>
  <c r="P94" i="2" s="1"/>
  <c r="BI90" i="2"/>
  <c r="BH90" i="2"/>
  <c r="F36" i="2" s="1"/>
  <c r="BG90" i="2"/>
  <c r="BF90" i="2"/>
  <c r="T90" i="2"/>
  <c r="R90" i="2"/>
  <c r="P90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84" i="5"/>
  <c r="J88" i="9"/>
  <c r="BK84" i="4"/>
  <c r="BK88" i="10"/>
  <c r="J88" i="8"/>
  <c r="BK88" i="9"/>
  <c r="J96" i="2"/>
  <c r="J92" i="6"/>
  <c r="J34" i="11"/>
  <c r="BK96" i="6"/>
  <c r="J88" i="4"/>
  <c r="J84" i="7"/>
  <c r="J88" i="3"/>
  <c r="J94" i="12"/>
  <c r="BK96" i="2"/>
  <c r="J84" i="8"/>
  <c r="J84" i="4"/>
  <c r="J34" i="3"/>
  <c r="BK88" i="7"/>
  <c r="BK86" i="2"/>
  <c r="BK88" i="5"/>
  <c r="BK88" i="8"/>
  <c r="AS54" i="1"/>
  <c r="J88" i="6"/>
  <c r="BK90" i="2"/>
  <c r="BK84" i="5"/>
  <c r="J84" i="9"/>
  <c r="J86" i="12"/>
  <c r="BK86" i="12"/>
  <c r="BK88" i="6"/>
  <c r="J88" i="10"/>
  <c r="BK88" i="11"/>
  <c r="J84" i="3"/>
  <c r="BK84" i="11"/>
  <c r="J88" i="5"/>
  <c r="J90" i="2"/>
  <c r="BK84" i="10"/>
  <c r="J84" i="10"/>
  <c r="J89" i="12"/>
  <c r="F34" i="2"/>
  <c r="BK84" i="9"/>
  <c r="J86" i="2"/>
  <c r="BK92" i="6"/>
  <c r="J88" i="11"/>
  <c r="F37" i="2"/>
  <c r="BK94" i="12"/>
  <c r="BK88" i="4"/>
  <c r="F35" i="2"/>
  <c r="J84" i="6"/>
  <c r="BK84" i="8"/>
  <c r="BK84" i="7"/>
  <c r="J96" i="6"/>
  <c r="J88" i="7"/>
  <c r="BK88" i="3"/>
  <c r="BK89" i="12"/>
  <c r="J84" i="11"/>
  <c r="F35" i="3"/>
  <c r="BK84" i="3"/>
  <c r="BK84" i="6"/>
  <c r="R85" i="2" l="1"/>
  <c r="R84" i="2"/>
  <c r="R83" i="2" s="1"/>
  <c r="T83" i="4"/>
  <c r="T82" i="4"/>
  <c r="T81" i="4" s="1"/>
  <c r="T83" i="6"/>
  <c r="T82" i="6"/>
  <c r="T81" i="6" s="1"/>
  <c r="BK83" i="8"/>
  <c r="J83" i="8"/>
  <c r="J61" i="8" s="1"/>
  <c r="P85" i="2"/>
  <c r="P84" i="2" s="1"/>
  <c r="P83" i="2" s="1"/>
  <c r="AU55" i="1" s="1"/>
  <c r="BK83" i="3"/>
  <c r="J83" i="3" s="1"/>
  <c r="J61" i="3" s="1"/>
  <c r="BK85" i="2"/>
  <c r="BK84" i="2"/>
  <c r="J84" i="2" s="1"/>
  <c r="J60" i="2" s="1"/>
  <c r="R83" i="5"/>
  <c r="R82" i="5" s="1"/>
  <c r="R81" i="5" s="1"/>
  <c r="R83" i="6"/>
  <c r="R82" i="6" s="1"/>
  <c r="R81" i="6" s="1"/>
  <c r="R83" i="9"/>
  <c r="R82" i="9"/>
  <c r="R81" i="9"/>
  <c r="P83" i="10"/>
  <c r="P82" i="10" s="1"/>
  <c r="P81" i="10" s="1"/>
  <c r="AU63" i="1" s="1"/>
  <c r="T83" i="11"/>
  <c r="T82" i="11" s="1"/>
  <c r="T81" i="11" s="1"/>
  <c r="P83" i="3"/>
  <c r="P82" i="3" s="1"/>
  <c r="P81" i="3" s="1"/>
  <c r="AU56" i="1" s="1"/>
  <c r="P83" i="5"/>
  <c r="P82" i="5"/>
  <c r="P81" i="5" s="1"/>
  <c r="AU58" i="1" s="1"/>
  <c r="BK83" i="7"/>
  <c r="BK82" i="7" s="1"/>
  <c r="P83" i="11"/>
  <c r="P82" i="11"/>
  <c r="P81" i="11" s="1"/>
  <c r="AU64" i="1" s="1"/>
  <c r="T83" i="3"/>
  <c r="T82" i="3" s="1"/>
  <c r="T81" i="3" s="1"/>
  <c r="P83" i="4"/>
  <c r="P82" i="4"/>
  <c r="P81" i="4"/>
  <c r="AU57" i="1" s="1"/>
  <c r="T83" i="5"/>
  <c r="T82" i="5"/>
  <c r="T81" i="5" s="1"/>
  <c r="P83" i="6"/>
  <c r="P82" i="6"/>
  <c r="P81" i="6"/>
  <c r="AU59" i="1"/>
  <c r="R83" i="10"/>
  <c r="R82" i="10"/>
  <c r="R81" i="10"/>
  <c r="R85" i="12"/>
  <c r="R84" i="12" s="1"/>
  <c r="R83" i="12" s="1"/>
  <c r="T85" i="2"/>
  <c r="T84" i="2"/>
  <c r="BK83" i="4"/>
  <c r="J83" i="4"/>
  <c r="J61" i="4"/>
  <c r="BK83" i="6"/>
  <c r="J83" i="6" s="1"/>
  <c r="J61" i="6" s="1"/>
  <c r="P83" i="8"/>
  <c r="P82" i="8"/>
  <c r="P81" i="8" s="1"/>
  <c r="AU61" i="1" s="1"/>
  <c r="T83" i="8"/>
  <c r="T82" i="8" s="1"/>
  <c r="T81" i="8" s="1"/>
  <c r="BK85" i="12"/>
  <c r="J85" i="12"/>
  <c r="J61" i="12"/>
  <c r="BK83" i="9"/>
  <c r="BK82" i="9"/>
  <c r="BK81" i="9" s="1"/>
  <c r="J81" i="9" s="1"/>
  <c r="J59" i="9" s="1"/>
  <c r="J82" i="9"/>
  <c r="J60" i="9" s="1"/>
  <c r="R83" i="11"/>
  <c r="R82" i="11"/>
  <c r="R81" i="11"/>
  <c r="T85" i="12"/>
  <c r="T84" i="12" s="1"/>
  <c r="T83" i="12" s="1"/>
  <c r="R83" i="8"/>
  <c r="R82" i="8" s="1"/>
  <c r="R81" i="8" s="1"/>
  <c r="T83" i="9"/>
  <c r="T82" i="9" s="1"/>
  <c r="T81" i="9" s="1"/>
  <c r="P85" i="12"/>
  <c r="P84" i="12"/>
  <c r="P83" i="12"/>
  <c r="AU65" i="1" s="1"/>
  <c r="P83" i="9"/>
  <c r="P82" i="9"/>
  <c r="P81" i="9" s="1"/>
  <c r="AU62" i="1" s="1"/>
  <c r="BK83" i="10"/>
  <c r="J83" i="10"/>
  <c r="J61" i="10"/>
  <c r="R83" i="3"/>
  <c r="R82" i="3" s="1"/>
  <c r="R81" i="3" s="1"/>
  <c r="BK83" i="5"/>
  <c r="BK82" i="5"/>
  <c r="BK81" i="5" s="1"/>
  <c r="J81" i="5" s="1"/>
  <c r="BK83" i="11"/>
  <c r="J83" i="11" s="1"/>
  <c r="J61" i="11" s="1"/>
  <c r="BK95" i="2"/>
  <c r="J95" i="2"/>
  <c r="J63" i="2"/>
  <c r="BK93" i="12"/>
  <c r="J93" i="12"/>
  <c r="J63" i="12"/>
  <c r="F55" i="12"/>
  <c r="J77" i="12"/>
  <c r="BE86" i="12"/>
  <c r="BE89" i="12"/>
  <c r="BE94" i="12"/>
  <c r="E48" i="12"/>
  <c r="BE88" i="11"/>
  <c r="E48" i="11"/>
  <c r="J75" i="11"/>
  <c r="F78" i="11"/>
  <c r="BK82" i="10"/>
  <c r="BK81" i="10"/>
  <c r="J81" i="10"/>
  <c r="J59" i="10" s="1"/>
  <c r="BE84" i="11"/>
  <c r="AW64" i="1"/>
  <c r="J83" i="9"/>
  <c r="J61" i="9"/>
  <c r="J52" i="10"/>
  <c r="E71" i="10"/>
  <c r="F78" i="10"/>
  <c r="BE88" i="10"/>
  <c r="BE84" i="10"/>
  <c r="E48" i="9"/>
  <c r="J52" i="9"/>
  <c r="BE88" i="9"/>
  <c r="F55" i="9"/>
  <c r="BK82" i="8"/>
  <c r="J82" i="8"/>
  <c r="J60" i="8" s="1"/>
  <c r="BE84" i="9"/>
  <c r="F55" i="8"/>
  <c r="E48" i="8"/>
  <c r="BE84" i="8"/>
  <c r="J52" i="8"/>
  <c r="BE88" i="8"/>
  <c r="F55" i="7"/>
  <c r="J75" i="7"/>
  <c r="E48" i="7"/>
  <c r="BE84" i="7"/>
  <c r="BE88" i="7"/>
  <c r="J82" i="5"/>
  <c r="J60" i="5"/>
  <c r="J83" i="5"/>
  <c r="J61" i="5"/>
  <c r="J52" i="6"/>
  <c r="BE96" i="6"/>
  <c r="E48" i="6"/>
  <c r="F78" i="6"/>
  <c r="BE88" i="6"/>
  <c r="BE92" i="6"/>
  <c r="BE84" i="6"/>
  <c r="BK82" i="4"/>
  <c r="BK81" i="4"/>
  <c r="J81" i="4"/>
  <c r="J59" i="4" s="1"/>
  <c r="F55" i="5"/>
  <c r="BE88" i="5"/>
  <c r="E71" i="5"/>
  <c r="J52" i="5"/>
  <c r="BE84" i="5"/>
  <c r="BK82" i="3"/>
  <c r="BK81" i="3"/>
  <c r="J81" i="3" s="1"/>
  <c r="J30" i="3" s="1"/>
  <c r="E48" i="4"/>
  <c r="J75" i="4"/>
  <c r="BE88" i="4"/>
  <c r="F55" i="4"/>
  <c r="BE84" i="4"/>
  <c r="T83" i="2"/>
  <c r="J75" i="3"/>
  <c r="E48" i="3"/>
  <c r="J85" i="2"/>
  <c r="J61" i="2"/>
  <c r="F78" i="3"/>
  <c r="BE88" i="3"/>
  <c r="BE84" i="3"/>
  <c r="AW56" i="1"/>
  <c r="BB56" i="1"/>
  <c r="E48" i="2"/>
  <c r="J52" i="2"/>
  <c r="F55" i="2"/>
  <c r="AW55" i="1"/>
  <c r="BC55" i="1"/>
  <c r="BB55" i="1"/>
  <c r="BA55" i="1"/>
  <c r="BE90" i="2"/>
  <c r="BE96" i="2"/>
  <c r="BE86" i="2"/>
  <c r="BD55" i="1"/>
  <c r="J34" i="9"/>
  <c r="AW62" i="1" s="1"/>
  <c r="F35" i="9"/>
  <c r="BB62" i="1"/>
  <c r="F37" i="4"/>
  <c r="BD57" i="1" s="1"/>
  <c r="F36" i="11"/>
  <c r="BC64" i="1" s="1"/>
  <c r="F35" i="12"/>
  <c r="BB65" i="1" s="1"/>
  <c r="F35" i="10"/>
  <c r="BB63" i="1"/>
  <c r="F34" i="4"/>
  <c r="BA57" i="1"/>
  <c r="F37" i="7"/>
  <c r="BD60" i="1"/>
  <c r="F36" i="7"/>
  <c r="BC60" i="1" s="1"/>
  <c r="F36" i="8"/>
  <c r="BC61" i="1"/>
  <c r="F34" i="6"/>
  <c r="BA59" i="1"/>
  <c r="J34" i="5"/>
  <c r="AW58" i="1"/>
  <c r="J34" i="4"/>
  <c r="AW57" i="1" s="1"/>
  <c r="F37" i="12"/>
  <c r="BD65" i="1"/>
  <c r="F35" i="8"/>
  <c r="BB61" i="1"/>
  <c r="J34" i="10"/>
  <c r="AW63" i="1" s="1"/>
  <c r="F34" i="8"/>
  <c r="BA61" i="1"/>
  <c r="F37" i="9"/>
  <c r="BD62" i="1" s="1"/>
  <c r="F37" i="10"/>
  <c r="BD63" i="1"/>
  <c r="F36" i="12"/>
  <c r="BC65" i="1"/>
  <c r="F37" i="8"/>
  <c r="BD61" i="1"/>
  <c r="F36" i="5"/>
  <c r="BC58" i="1" s="1"/>
  <c r="F35" i="6"/>
  <c r="BB59" i="1"/>
  <c r="F36" i="4"/>
  <c r="BC57" i="1"/>
  <c r="J34" i="7"/>
  <c r="AW60" i="1"/>
  <c r="F34" i="5"/>
  <c r="BA58" i="1" s="1"/>
  <c r="J34" i="6"/>
  <c r="AW59" i="1"/>
  <c r="F34" i="10"/>
  <c r="BA63" i="1"/>
  <c r="F36" i="6"/>
  <c r="BC59" i="1"/>
  <c r="F34" i="9"/>
  <c r="BA62" i="1" s="1"/>
  <c r="J34" i="12"/>
  <c r="AW65" i="1"/>
  <c r="F35" i="7"/>
  <c r="BB60" i="1"/>
  <c r="F34" i="7"/>
  <c r="BA60" i="1"/>
  <c r="F34" i="11"/>
  <c r="BA64" i="1" s="1"/>
  <c r="F34" i="12"/>
  <c r="BA65" i="1"/>
  <c r="F36" i="10"/>
  <c r="BC63" i="1"/>
  <c r="F36" i="9"/>
  <c r="BC62" i="1"/>
  <c r="J34" i="8"/>
  <c r="AW61" i="1" s="1"/>
  <c r="F35" i="5"/>
  <c r="BB58" i="1"/>
  <c r="F35" i="11"/>
  <c r="BB64" i="1"/>
  <c r="F34" i="3"/>
  <c r="BA56" i="1"/>
  <c r="F37" i="11"/>
  <c r="BD64" i="1"/>
  <c r="F37" i="5"/>
  <c r="BD58" i="1" s="1"/>
  <c r="F37" i="6"/>
  <c r="BD59" i="1"/>
  <c r="F35" i="4"/>
  <c r="BB57" i="1"/>
  <c r="J59" i="5" l="1"/>
  <c r="J30" i="5"/>
  <c r="J82" i="7"/>
  <c r="J60" i="7" s="1"/>
  <c r="BK81" i="7"/>
  <c r="J81" i="7" s="1"/>
  <c r="J59" i="7" s="1"/>
  <c r="AU54" i="1"/>
  <c r="J83" i="7"/>
  <c r="J61" i="7" s="1"/>
  <c r="AG58" i="1"/>
  <c r="BK82" i="6"/>
  <c r="J82" i="6" s="1"/>
  <c r="J60" i="6" s="1"/>
  <c r="BK82" i="11"/>
  <c r="BK81" i="11"/>
  <c r="J81" i="11"/>
  <c r="J59" i="11" s="1"/>
  <c r="BK84" i="12"/>
  <c r="BK83" i="12"/>
  <c r="J83" i="12" s="1"/>
  <c r="J59" i="12" s="1"/>
  <c r="BK92" i="12"/>
  <c r="J92" i="12"/>
  <c r="J62" i="12"/>
  <c r="BK94" i="2"/>
  <c r="J94" i="2"/>
  <c r="J62" i="2"/>
  <c r="J82" i="10"/>
  <c r="J60" i="10"/>
  <c r="BK81" i="8"/>
  <c r="J81" i="8"/>
  <c r="J59" i="8"/>
  <c r="J82" i="4"/>
  <c r="J60" i="4"/>
  <c r="AG56" i="1"/>
  <c r="J59" i="3"/>
  <c r="J82" i="3"/>
  <c r="J60" i="3" s="1"/>
  <c r="F33" i="4"/>
  <c r="AZ57" i="1" s="1"/>
  <c r="J33" i="4"/>
  <c r="AV57" i="1"/>
  <c r="AT57" i="1"/>
  <c r="J33" i="10"/>
  <c r="AV63" i="1" s="1"/>
  <c r="AT63" i="1" s="1"/>
  <c r="J30" i="10"/>
  <c r="AG63" i="1"/>
  <c r="BB54" i="1"/>
  <c r="W31" i="1"/>
  <c r="J33" i="5"/>
  <c r="AV58" i="1" s="1"/>
  <c r="AT58" i="1" s="1"/>
  <c r="AN58" i="1" s="1"/>
  <c r="F33" i="8"/>
  <c r="AZ61" i="1"/>
  <c r="F33" i="11"/>
  <c r="AZ64" i="1"/>
  <c r="J30" i="4"/>
  <c r="AG57" i="1" s="1"/>
  <c r="J33" i="6"/>
  <c r="AV59" i="1"/>
  <c r="AT59" i="1" s="1"/>
  <c r="J33" i="12"/>
  <c r="AV65" i="1" s="1"/>
  <c r="AT65" i="1" s="1"/>
  <c r="F33" i="2"/>
  <c r="AZ55" i="1" s="1"/>
  <c r="J33" i="11"/>
  <c r="AV64" i="1"/>
  <c r="AT64" i="1" s="1"/>
  <c r="F33" i="7"/>
  <c r="AZ60" i="1" s="1"/>
  <c r="F33" i="3"/>
  <c r="AZ56" i="1"/>
  <c r="F33" i="10"/>
  <c r="AZ63" i="1"/>
  <c r="BA54" i="1"/>
  <c r="W30" i="1" s="1"/>
  <c r="BD54" i="1"/>
  <c r="W33" i="1" s="1"/>
  <c r="F33" i="12"/>
  <c r="AZ65" i="1"/>
  <c r="J33" i="8"/>
  <c r="AV61" i="1"/>
  <c r="AT61" i="1"/>
  <c r="J33" i="9"/>
  <c r="AV62" i="1" s="1"/>
  <c r="AT62" i="1" s="1"/>
  <c r="J30" i="7"/>
  <c r="AG60" i="1"/>
  <c r="J30" i="9"/>
  <c r="AG62" i="1"/>
  <c r="J33" i="3"/>
  <c r="AV56" i="1" s="1"/>
  <c r="AT56" i="1" s="1"/>
  <c r="F33" i="9"/>
  <c r="AZ62" i="1"/>
  <c r="J33" i="2"/>
  <c r="AV55" i="1"/>
  <c r="AT55" i="1"/>
  <c r="F33" i="6"/>
  <c r="AZ59" i="1" s="1"/>
  <c r="F33" i="5"/>
  <c r="AZ58" i="1"/>
  <c r="J33" i="7"/>
  <c r="AV60" i="1" s="1"/>
  <c r="AT60" i="1" s="1"/>
  <c r="BC54" i="1"/>
  <c r="W32" i="1" s="1"/>
  <c r="AN56" i="1" l="1"/>
  <c r="BK81" i="6"/>
  <c r="J81" i="6" s="1"/>
  <c r="J30" i="6" s="1"/>
  <c r="AG59" i="1" s="1"/>
  <c r="J82" i="11"/>
  <c r="J60" i="11" s="1"/>
  <c r="BK83" i="2"/>
  <c r="J83" i="2"/>
  <c r="J30" i="2" s="1"/>
  <c r="AG55" i="1" s="1"/>
  <c r="J84" i="12"/>
  <c r="J60" i="12" s="1"/>
  <c r="AN63" i="1"/>
  <c r="AN62" i="1"/>
  <c r="J39" i="10"/>
  <c r="J39" i="9"/>
  <c r="AN60" i="1"/>
  <c r="J39" i="7"/>
  <c r="AN57" i="1"/>
  <c r="J39" i="5"/>
  <c r="J39" i="4"/>
  <c r="J39" i="3"/>
  <c r="AW54" i="1"/>
  <c r="AK30" i="1"/>
  <c r="J30" i="12"/>
  <c r="AG65" i="1" s="1"/>
  <c r="AX54" i="1"/>
  <c r="J30" i="11"/>
  <c r="AG64" i="1"/>
  <c r="AY54" i="1"/>
  <c r="AZ54" i="1"/>
  <c r="W29" i="1" s="1"/>
  <c r="J30" i="8"/>
  <c r="AG61" i="1" s="1"/>
  <c r="AN61" i="1" s="1"/>
  <c r="J39" i="12" l="1"/>
  <c r="J39" i="6"/>
  <c r="J39" i="11"/>
  <c r="J39" i="2"/>
  <c r="J59" i="2"/>
  <c r="J59" i="6"/>
  <c r="J39" i="8"/>
  <c r="AN59" i="1"/>
  <c r="AN64" i="1"/>
  <c r="AN65" i="1"/>
  <c r="AN55" i="1"/>
  <c r="AV54" i="1"/>
  <c r="AK29" i="1" s="1"/>
  <c r="AG54" i="1"/>
  <c r="AK26" i="1"/>
  <c r="AK35" i="1" l="1"/>
  <c r="AT54" i="1"/>
  <c r="AN54" i="1" s="1"/>
</calcChain>
</file>

<file path=xl/sharedStrings.xml><?xml version="1.0" encoding="utf-8"?>
<sst xmlns="http://schemas.openxmlformats.org/spreadsheetml/2006/main" count="2772" uniqueCount="407">
  <si>
    <t>Export Komplet</t>
  </si>
  <si>
    <t>VZ</t>
  </si>
  <si>
    <t>2.0</t>
  </si>
  <si>
    <t>ZAMOK</t>
  </si>
  <si>
    <t>False</t>
  </si>
  <si>
    <t>{84e503ad-aa47-4e79-8067-105cd4671de5}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</si>
  <si>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</si>
  <si>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</si>
  <si>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</si>
  <si>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</si>
  <si>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</si>
  <si>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</si>
  <si>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</si>
  <si>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</si>
  <si>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</si>
  <si>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</si>
  <si>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</si>
  <si>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Prostějovsko a Přerovsko</t>
  </si>
  <si>
    <t>KSO:</t>
  </si>
  <si>
    <t/>
  </si>
  <si>
    <t>CC-CZ:</t>
  </si>
  <si>
    <t>Místo:</t>
  </si>
  <si>
    <t>Prostějovsko a Přerovsko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</si>
  <si>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</si>
  <si>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</si>
  <si>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</si>
  <si>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</si>
  <si>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</si>
  <si>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</si>
  <si>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</si>
  <si>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</si>
  <si>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</si>
  <si>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</si>
  <si>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</si>
  <si>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</si>
  <si>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</si>
  <si>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</si>
  <si>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</si>
  <si>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</si>
  <si>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</si>
  <si>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</si>
  <si>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</si>
  <si>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</si>
  <si>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</si>
  <si>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</si>
  <si>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</si>
  <si>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</si>
  <si>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</si>
  <si>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</si>
  <si>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</si>
  <si>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</si>
  <si>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</si>
  <si>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</si>
  <si>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</si>
  <si>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</si>
  <si>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</si>
  <si>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</si>
  <si>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</si>
  <si>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</si>
  <si>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</si>
  <si>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</si>
  <si>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</si>
  <si>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</si>
  <si>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</si>
  <si>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</si>
  <si>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</si>
  <si>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</si>
  <si>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</si>
  <si>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</si>
  <si>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</si>
  <si>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</si>
  <si>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</si>
  <si>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</si>
  <si>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</si>
  <si>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</si>
  <si>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508_024 HMZ Drahotuše</t>
  </si>
  <si>
    <t>STA</t>
  </si>
  <si>
    <t>1</t>
  </si>
  <si>
    <t>{a0db2187-2b90-4d1f-a26a-1fcd4fc6aff4}</t>
  </si>
  <si>
    <t>2</t>
  </si>
  <si>
    <t>SO 02</t>
  </si>
  <si>
    <t>508_004 HMZ Dluohnice</t>
  </si>
  <si>
    <t>{be182b4f-b832-420f-a29f-75c0b51823f8}</t>
  </si>
  <si>
    <t>SO 03</t>
  </si>
  <si>
    <t>505_013 HMZ Hradčany II</t>
  </si>
  <si>
    <t>{a5f3636a-901d-4c1f-bf13-ccac652227b3}</t>
  </si>
  <si>
    <t>SO 04</t>
  </si>
  <si>
    <t>507_091 Obědkoviice</t>
  </si>
  <si>
    <t>{ade3a916-47ba-4070-ba2d-2f1544663b1d}</t>
  </si>
  <si>
    <t>SO 05</t>
  </si>
  <si>
    <t>507_079 Krumsín O1</t>
  </si>
  <si>
    <t>{467c4caa-2e6b-4f89-9bdb-7aaa8b293d14}</t>
  </si>
  <si>
    <t>SO 06</t>
  </si>
  <si>
    <t>507_105 Pivín O2</t>
  </si>
  <si>
    <t>{2427beef-5baf-4daf-ae15-3d0f6399c7f9}</t>
  </si>
  <si>
    <t>SO 07</t>
  </si>
  <si>
    <t>507_010 Žerůvky</t>
  </si>
  <si>
    <t>{b40969eb-91d2-4b7d-a0b0-f30a1bf45d5f}</t>
  </si>
  <si>
    <t>SO 08</t>
  </si>
  <si>
    <t>508_072 HMZ Prosenice A</t>
  </si>
  <si>
    <t>{b0721175-0fc8-4af7-8748-b418703358e6}</t>
  </si>
  <si>
    <t>SO 09</t>
  </si>
  <si>
    <t>507_044 Bohuslavice - Klužínek O2</t>
  </si>
  <si>
    <t>{4ca47ea4-980f-485c-8283-e80df5985b4d}</t>
  </si>
  <si>
    <t>SO 10</t>
  </si>
  <si>
    <t>507_127 Ptení O4</t>
  </si>
  <si>
    <t>{7fac2e60-be56-41cc-833d-3f8d3425a35c}</t>
  </si>
  <si>
    <t>SO 11</t>
  </si>
  <si>
    <t>505_009 HMZ Nahosovice A</t>
  </si>
  <si>
    <t>{35f46dd5-b071-4603-8ab6-4b630c20b520}</t>
  </si>
  <si>
    <t>KRYCÍ LIST SOUPISU PRACÍ</t>
  </si>
  <si>
    <t>Objekt:</t>
  </si>
  <si>
    <t>SO 01 - 508_024 HMZ Drahotuše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</si>
  <si>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</si>
  <si>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</si>
  <si>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</si>
  <si>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</si>
  <si>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</si>
  <si>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</si>
  <si>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</si>
  <si>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</si>
  <si>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</si>
  <si>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</si>
  <si>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</si>
  <si>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</si>
  <si>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</si>
  <si>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</si>
  <si>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</si>
  <si>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</si>
  <si>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</si>
  <si>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</si>
  <si>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</si>
  <si>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</si>
  <si>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</si>
  <si>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</si>
  <si>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</si>
  <si>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</si>
  <si>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</si>
  <si>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</si>
  <si>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</si>
  <si>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</si>
  <si>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</si>
  <si>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2023 01</t>
  </si>
  <si>
    <t>4</t>
  </si>
  <si>
    <t>2129832725</t>
  </si>
  <si>
    <t>PP</t>
  </si>
  <si>
    <t>Kosení travin a vodních rostlin ve vegetačním období divokého porostu hustého</t>
  </si>
  <si>
    <t>Online PSC</t>
  </si>
  <si>
    <t>https://podminky.urs.cz/item/CS_URS_2023_01/111103213</t>
  </si>
  <si>
    <t>VV</t>
  </si>
  <si>
    <t>550*7/10000</t>
  </si>
  <si>
    <t>185803106</t>
  </si>
  <si>
    <t>Shrabání pokoseného divokého porostu s odvozem do 20 km</t>
  </si>
  <si>
    <t>-954802116</t>
  </si>
  <si>
    <t>Shrabání pokoseného porostu a organických naplavenin s odvozem do 20 km divokého porostu</t>
  </si>
  <si>
    <t>https://podminky.urs.cz/item/CS_URS_2023_01/185803106</t>
  </si>
  <si>
    <t>N00</t>
  </si>
  <si>
    <t>Nepojmenované práce</t>
  </si>
  <si>
    <t>N01</t>
  </si>
  <si>
    <t>Nepojmenovaný díl</t>
  </si>
  <si>
    <t>3</t>
  </si>
  <si>
    <t>R-032</t>
  </si>
  <si>
    <t xml:space="preserve">Ekologická likvidace divokého porostu - v souladu se zákonem  o odpadech č. 541/2020 Sb.v platném znění </t>
  </si>
  <si>
    <t>SPÚ, OVHS</t>
  </si>
  <si>
    <t>512</t>
  </si>
  <si>
    <t>995984016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</si>
  <si>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</si>
  <si>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</si>
  <si>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</si>
  <si>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02 - 508_004 HMZ Dluohnice</t>
  </si>
  <si>
    <t>111103223</t>
  </si>
  <si>
    <t>Kosení ve vegetačním období vodního rostlinstva na břehu hustého</t>
  </si>
  <si>
    <t>-1142522991</t>
  </si>
  <si>
    <t>Kosení travin a vodních rostlin ve vegetačním období vodního rostlinstva na břehu hustého</t>
  </si>
  <si>
    <t>https://podminky.urs.cz/item/CS_URS_2023_01/111103223</t>
  </si>
  <si>
    <t>430*9/10000</t>
  </si>
  <si>
    <t>185803107</t>
  </si>
  <si>
    <t>Shrabání pokoseného vodního rostlinstva z břehu i z vody s odvozem do 20 km</t>
  </si>
  <si>
    <t>1412398436</t>
  </si>
  <si>
    <t>Shrabání pokoseného porostu a organických naplavenin s odvozem do 20 km vodního rostlinstva z břehu i z vody</t>
  </si>
  <si>
    <t>https://podminky.urs.cz/item/CS_URS_2023_01/185803107</t>
  </si>
  <si>
    <t>SO 03 - 505_013 HMZ Hradčany II</t>
  </si>
  <si>
    <t>-1217641306</t>
  </si>
  <si>
    <t>500*7/10000</t>
  </si>
  <si>
    <t>554262362</t>
  </si>
  <si>
    <t>SO 04 - 507_091 Obědkoviice</t>
  </si>
  <si>
    <t>1185526879</t>
  </si>
  <si>
    <t>622*6/10000</t>
  </si>
  <si>
    <t>166493539</t>
  </si>
  <si>
    <t>SO 05 - 507_079 Krumsín O1</t>
  </si>
  <si>
    <t>1094287243</t>
  </si>
  <si>
    <t>560*8/10000</t>
  </si>
  <si>
    <t>-1639726339</t>
  </si>
  <si>
    <t>-1360346777</t>
  </si>
  <si>
    <t>372*8/10000</t>
  </si>
  <si>
    <t>1694179948</t>
  </si>
  <si>
    <t>SO 06 - 507_105 Pivín O2</t>
  </si>
  <si>
    <t>-737668654</t>
  </si>
  <si>
    <t>202*7/10000</t>
  </si>
  <si>
    <t>1219652534</t>
  </si>
  <si>
    <t>SO 07 - 507_010 Žerůvky</t>
  </si>
  <si>
    <t>-1533244630</t>
  </si>
  <si>
    <t>800*7/10000</t>
  </si>
  <si>
    <t>1941082506</t>
  </si>
  <si>
    <t>SO 08 - 508_072 HMZ Prosenice A</t>
  </si>
  <si>
    <t>2130543198</t>
  </si>
  <si>
    <t>736*7/10000</t>
  </si>
  <si>
    <t>1793887515</t>
  </si>
  <si>
    <t>SO 09 - 507_044 Bohuslavice - Klužínek O2</t>
  </si>
  <si>
    <t>682032233</t>
  </si>
  <si>
    <t>478*7/10000</t>
  </si>
  <si>
    <t>1340337695</t>
  </si>
  <si>
    <t>SO 10 - 507_127 Ptení O4</t>
  </si>
  <si>
    <t>806692682</t>
  </si>
  <si>
    <t>600*6/10000</t>
  </si>
  <si>
    <t>673091851</t>
  </si>
  <si>
    <t>SO 11 - 505_009 HMZ Nahosovice A</t>
  </si>
  <si>
    <t>848061835</t>
  </si>
  <si>
    <t>130*6/10000</t>
  </si>
  <si>
    <t>218884864</t>
  </si>
  <si>
    <t>1841469804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</si>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</sst>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85803107" TargetMode="External"/><Relationship Id="rId1" Type="http://schemas.openxmlformats.org/officeDocument/2006/relationships/hyperlink" Target="https://podminky.urs.cz/item/CS_URS_2023_01/1111032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103223" TargetMode="Externa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3_01/18580310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1"/>
      <c r="AQ5" s="21"/>
      <c r="AR5" s="19"/>
      <c r="BE5" s="29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1"/>
      <c r="AQ6" s="21"/>
      <c r="AR6" s="19"/>
      <c r="BE6" s="29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6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9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9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9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96"/>
      <c r="BS13" s="16" t="s">
        <v>6</v>
      </c>
    </row>
    <row r="14" spans="1:74" ht="12.75">
      <c r="B14" s="20"/>
      <c r="C14" s="21"/>
      <c r="D14" s="21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9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6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9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96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6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9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96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6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6"/>
    </row>
    <row r="23" spans="1:71" s="1" customFormat="1" ht="48" customHeight="1">
      <c r="B23" s="20"/>
      <c r="C23" s="21"/>
      <c r="D23" s="21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1"/>
      <c r="AP23" s="21"/>
      <c r="AQ23" s="21"/>
      <c r="AR23" s="19"/>
      <c r="BE23" s="29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6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4">
        <f>ROUND(AG54,2)</f>
        <v>0</v>
      </c>
      <c r="AL26" s="305"/>
      <c r="AM26" s="305"/>
      <c r="AN26" s="305"/>
      <c r="AO26" s="305"/>
      <c r="AP26" s="35"/>
      <c r="AQ26" s="35"/>
      <c r="AR26" s="38"/>
      <c r="BE26" s="29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6" t="s">
        <v>36</v>
      </c>
      <c r="M28" s="306"/>
      <c r="N28" s="306"/>
      <c r="O28" s="306"/>
      <c r="P28" s="306"/>
      <c r="Q28" s="35"/>
      <c r="R28" s="35"/>
      <c r="S28" s="35"/>
      <c r="T28" s="35"/>
      <c r="U28" s="35"/>
      <c r="V28" s="35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5"/>
      <c r="AG28" s="35"/>
      <c r="AH28" s="35"/>
      <c r="AI28" s="35"/>
      <c r="AJ28" s="35"/>
      <c r="AK28" s="306" t="s">
        <v>38</v>
      </c>
      <c r="AL28" s="306"/>
      <c r="AM28" s="306"/>
      <c r="AN28" s="306"/>
      <c r="AO28" s="306"/>
      <c r="AP28" s="35"/>
      <c r="AQ28" s="35"/>
      <c r="AR28" s="38"/>
      <c r="BE28" s="296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309">
        <v>0.21</v>
      </c>
      <c r="M29" s="308"/>
      <c r="N29" s="308"/>
      <c r="O29" s="308"/>
      <c r="P29" s="308"/>
      <c r="Q29" s="40"/>
      <c r="R29" s="40"/>
      <c r="S29" s="40"/>
      <c r="T29" s="40"/>
      <c r="U29" s="40"/>
      <c r="V29" s="40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0"/>
      <c r="AG29" s="40"/>
      <c r="AH29" s="40"/>
      <c r="AI29" s="40"/>
      <c r="AJ29" s="40"/>
      <c r="AK29" s="307">
        <f>ROUND(AV54, 2)</f>
        <v>0</v>
      </c>
      <c r="AL29" s="308"/>
      <c r="AM29" s="308"/>
      <c r="AN29" s="308"/>
      <c r="AO29" s="308"/>
      <c r="AP29" s="40"/>
      <c r="AQ29" s="40"/>
      <c r="AR29" s="41"/>
      <c r="BE29" s="297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309">
        <v>0.15</v>
      </c>
      <c r="M30" s="308"/>
      <c r="N30" s="308"/>
      <c r="O30" s="308"/>
      <c r="P30" s="308"/>
      <c r="Q30" s="40"/>
      <c r="R30" s="40"/>
      <c r="S30" s="40"/>
      <c r="T30" s="40"/>
      <c r="U30" s="40"/>
      <c r="V30" s="40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0"/>
      <c r="AG30" s="40"/>
      <c r="AH30" s="40"/>
      <c r="AI30" s="40"/>
      <c r="AJ30" s="40"/>
      <c r="AK30" s="307">
        <f>ROUND(AW54, 2)</f>
        <v>0</v>
      </c>
      <c r="AL30" s="308"/>
      <c r="AM30" s="308"/>
      <c r="AN30" s="308"/>
      <c r="AO30" s="308"/>
      <c r="AP30" s="40"/>
      <c r="AQ30" s="40"/>
      <c r="AR30" s="41"/>
      <c r="BE30" s="297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309">
        <v>0.21</v>
      </c>
      <c r="M31" s="308"/>
      <c r="N31" s="308"/>
      <c r="O31" s="308"/>
      <c r="P31" s="308"/>
      <c r="Q31" s="40"/>
      <c r="R31" s="40"/>
      <c r="S31" s="40"/>
      <c r="T31" s="40"/>
      <c r="U31" s="40"/>
      <c r="V31" s="40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0"/>
      <c r="AG31" s="40"/>
      <c r="AH31" s="40"/>
      <c r="AI31" s="40"/>
      <c r="AJ31" s="40"/>
      <c r="AK31" s="307">
        <v>0</v>
      </c>
      <c r="AL31" s="308"/>
      <c r="AM31" s="308"/>
      <c r="AN31" s="308"/>
      <c r="AO31" s="308"/>
      <c r="AP31" s="40"/>
      <c r="AQ31" s="40"/>
      <c r="AR31" s="41"/>
      <c r="BE31" s="297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309">
        <v>0.15</v>
      </c>
      <c r="M32" s="308"/>
      <c r="N32" s="308"/>
      <c r="O32" s="308"/>
      <c r="P32" s="308"/>
      <c r="Q32" s="40"/>
      <c r="R32" s="40"/>
      <c r="S32" s="40"/>
      <c r="T32" s="40"/>
      <c r="U32" s="40"/>
      <c r="V32" s="40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0"/>
      <c r="AG32" s="40"/>
      <c r="AH32" s="40"/>
      <c r="AI32" s="40"/>
      <c r="AJ32" s="40"/>
      <c r="AK32" s="307">
        <v>0</v>
      </c>
      <c r="AL32" s="308"/>
      <c r="AM32" s="308"/>
      <c r="AN32" s="308"/>
      <c r="AO32" s="308"/>
      <c r="AP32" s="40"/>
      <c r="AQ32" s="40"/>
      <c r="AR32" s="41"/>
      <c r="BE32" s="297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309">
        <v>0</v>
      </c>
      <c r="M33" s="308"/>
      <c r="N33" s="308"/>
      <c r="O33" s="308"/>
      <c r="P33" s="308"/>
      <c r="Q33" s="40"/>
      <c r="R33" s="40"/>
      <c r="S33" s="40"/>
      <c r="T33" s="40"/>
      <c r="U33" s="40"/>
      <c r="V33" s="40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0"/>
      <c r="AG33" s="40"/>
      <c r="AH33" s="40"/>
      <c r="AI33" s="40"/>
      <c r="AJ33" s="40"/>
      <c r="AK33" s="307">
        <v>0</v>
      </c>
      <c r="AL33" s="308"/>
      <c r="AM33" s="308"/>
      <c r="AN33" s="308"/>
      <c r="AO33" s="308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313" t="s">
        <v>47</v>
      </c>
      <c r="Y35" s="311"/>
      <c r="Z35" s="311"/>
      <c r="AA35" s="311"/>
      <c r="AB35" s="311"/>
      <c r="AC35" s="44"/>
      <c r="AD35" s="44"/>
      <c r="AE35" s="44"/>
      <c r="AF35" s="44"/>
      <c r="AG35" s="44"/>
      <c r="AH35" s="44"/>
      <c r="AI35" s="44"/>
      <c r="AJ35" s="44"/>
      <c r="AK35" s="310">
        <f>SUM(AK26:AK33)</f>
        <v>0</v>
      </c>
      <c r="AL35" s="311"/>
      <c r="AM35" s="311"/>
      <c r="AN35" s="311"/>
      <c r="AO35" s="31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7/2023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2" t="str">
        <f>K6</f>
        <v>Údržba HOZ Prostějovsko a Přerovsko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Prostějovsko a Přerovsko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8" t="str">
        <f>IF(AN8= "","",AN8)</f>
        <v>Vyplň údaj</v>
      </c>
      <c r="AN47" s="318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Státní pozemkový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9" t="str">
        <f>IF(E17="","",E17)</f>
        <v>Státní pozemkový úřad</v>
      </c>
      <c r="AN49" s="320"/>
      <c r="AO49" s="320"/>
      <c r="AP49" s="320"/>
      <c r="AQ49" s="35"/>
      <c r="AR49" s="38"/>
      <c r="AS49" s="321" t="s">
        <v>49</v>
      </c>
      <c r="AT49" s="322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19" t="str">
        <f>IF(E20="","",E20)</f>
        <v>Státní pozemkový úřad</v>
      </c>
      <c r="AN50" s="320"/>
      <c r="AO50" s="320"/>
      <c r="AP50" s="320"/>
      <c r="AQ50" s="35"/>
      <c r="AR50" s="38"/>
      <c r="AS50" s="323"/>
      <c r="AT50" s="324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5"/>
      <c r="AT51" s="326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88" t="s">
        <v>50</v>
      </c>
      <c r="D52" s="289"/>
      <c r="E52" s="289"/>
      <c r="F52" s="289"/>
      <c r="G52" s="289"/>
      <c r="H52" s="65"/>
      <c r="I52" s="291" t="s">
        <v>51</v>
      </c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317" t="s">
        <v>52</v>
      </c>
      <c r="AH52" s="289"/>
      <c r="AI52" s="289"/>
      <c r="AJ52" s="289"/>
      <c r="AK52" s="289"/>
      <c r="AL52" s="289"/>
      <c r="AM52" s="289"/>
      <c r="AN52" s="291" t="s">
        <v>53</v>
      </c>
      <c r="AO52" s="289"/>
      <c r="AP52" s="289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94">
        <f>ROUND(SUM(AG55:AG65),2)</f>
        <v>0</v>
      </c>
      <c r="AH54" s="294"/>
      <c r="AI54" s="294"/>
      <c r="AJ54" s="294"/>
      <c r="AK54" s="294"/>
      <c r="AL54" s="294"/>
      <c r="AM54" s="294"/>
      <c r="AN54" s="327">
        <f t="shared" ref="AN54:AN65" si="0">SUM(AG54,AT54)</f>
        <v>0</v>
      </c>
      <c r="AO54" s="327"/>
      <c r="AP54" s="327"/>
      <c r="AQ54" s="77" t="s">
        <v>19</v>
      </c>
      <c r="AR54" s="78"/>
      <c r="AS54" s="79">
        <f>ROUND(SUM(AS55:AS65),2)</f>
        <v>0</v>
      </c>
      <c r="AT54" s="80">
        <f t="shared" ref="AT54:AT65" si="1">ROUND(SUM(AV54:AW54),2)</f>
        <v>0</v>
      </c>
      <c r="AU54" s="81">
        <f>ROUND(SUM(AU55:AU65),5)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ROUND(SUM(AZ55:AZ65),2)</f>
        <v>0</v>
      </c>
      <c r="BA54" s="80">
        <f>ROUND(SUM(BA55:BA65),2)</f>
        <v>0</v>
      </c>
      <c r="BB54" s="80">
        <f>ROUND(SUM(BB55:BB65),2)</f>
        <v>0</v>
      </c>
      <c r="BC54" s="80">
        <f>ROUND(SUM(BC55:BC65),2)</f>
        <v>0</v>
      </c>
      <c r="BD54" s="82">
        <f>ROUND(SUM(BD55:BD65),2)</f>
        <v>0</v>
      </c>
      <c r="BS54" s="83" t="s">
        <v>68</v>
      </c>
      <c r="BT54" s="83" t="s">
        <v>69</v>
      </c>
      <c r="BU54" s="84" t="s">
        <v>70</v>
      </c>
      <c r="BV54" s="83" t="s">
        <v>71</v>
      </c>
      <c r="BW54" s="83" t="s">
        <v>5</v>
      </c>
      <c r="BX54" s="83" t="s">
        <v>72</v>
      </c>
      <c r="CL54" s="83" t="s">
        <v>19</v>
      </c>
    </row>
    <row r="55" spans="1:91" s="7" customFormat="1" ht="14.45" customHeight="1">
      <c r="A55" s="85" t="s">
        <v>73</v>
      </c>
      <c r="B55" s="86"/>
      <c r="C55" s="87"/>
      <c r="D55" s="290" t="s">
        <v>74</v>
      </c>
      <c r="E55" s="290"/>
      <c r="F55" s="290"/>
      <c r="G55" s="290"/>
      <c r="H55" s="290"/>
      <c r="I55" s="88"/>
      <c r="J55" s="290" t="s">
        <v>75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315">
        <f>'SO 01 - 508_024 HMZ Draho...'!J30</f>
        <v>0</v>
      </c>
      <c r="AH55" s="316"/>
      <c r="AI55" s="316"/>
      <c r="AJ55" s="316"/>
      <c r="AK55" s="316"/>
      <c r="AL55" s="316"/>
      <c r="AM55" s="316"/>
      <c r="AN55" s="315">
        <f t="shared" si="0"/>
        <v>0</v>
      </c>
      <c r="AO55" s="316"/>
      <c r="AP55" s="316"/>
      <c r="AQ55" s="89" t="s">
        <v>76</v>
      </c>
      <c r="AR55" s="90"/>
      <c r="AS55" s="91">
        <v>0</v>
      </c>
      <c r="AT55" s="92">
        <f t="shared" si="1"/>
        <v>0</v>
      </c>
      <c r="AU55" s="93">
        <f>'SO 01 - 508_024 HMZ Draho...'!P83</f>
        <v>0</v>
      </c>
      <c r="AV55" s="92">
        <f>'SO 01 - 508_024 HMZ Draho...'!J33</f>
        <v>0</v>
      </c>
      <c r="AW55" s="92">
        <f>'SO 01 - 508_024 HMZ Draho...'!J34</f>
        <v>0</v>
      </c>
      <c r="AX55" s="92">
        <f>'SO 01 - 508_024 HMZ Draho...'!J35</f>
        <v>0</v>
      </c>
      <c r="AY55" s="92">
        <f>'SO 01 - 508_024 HMZ Draho...'!J36</f>
        <v>0</v>
      </c>
      <c r="AZ55" s="92">
        <f>'SO 01 - 508_024 HMZ Draho...'!F33</f>
        <v>0</v>
      </c>
      <c r="BA55" s="92">
        <f>'SO 01 - 508_024 HMZ Draho...'!F34</f>
        <v>0</v>
      </c>
      <c r="BB55" s="92">
        <f>'SO 01 - 508_024 HMZ Draho...'!F35</f>
        <v>0</v>
      </c>
      <c r="BC55" s="92">
        <f>'SO 01 - 508_024 HMZ Draho...'!F36</f>
        <v>0</v>
      </c>
      <c r="BD55" s="94">
        <f>'SO 01 - 508_024 HMZ Draho...'!F37</f>
        <v>0</v>
      </c>
      <c r="BT55" s="95" t="s">
        <v>77</v>
      </c>
      <c r="BV55" s="95" t="s">
        <v>71</v>
      </c>
      <c r="BW55" s="95" t="s">
        <v>78</v>
      </c>
      <c r="BX55" s="95" t="s">
        <v>5</v>
      </c>
      <c r="CL55" s="95" t="s">
        <v>19</v>
      </c>
      <c r="CM55" s="95" t="s">
        <v>79</v>
      </c>
    </row>
    <row r="56" spans="1:91" s="7" customFormat="1" ht="14.45" customHeight="1">
      <c r="A56" s="85" t="s">
        <v>73</v>
      </c>
      <c r="B56" s="86"/>
      <c r="C56" s="87"/>
      <c r="D56" s="290" t="s">
        <v>80</v>
      </c>
      <c r="E56" s="290"/>
      <c r="F56" s="290"/>
      <c r="G56" s="290"/>
      <c r="H56" s="290"/>
      <c r="I56" s="88"/>
      <c r="J56" s="290" t="s">
        <v>81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315">
        <f>'SO 02 - 508_004 HMZ Dluoh...'!J30</f>
        <v>0</v>
      </c>
      <c r="AH56" s="316"/>
      <c r="AI56" s="316"/>
      <c r="AJ56" s="316"/>
      <c r="AK56" s="316"/>
      <c r="AL56" s="316"/>
      <c r="AM56" s="316"/>
      <c r="AN56" s="315">
        <f t="shared" si="0"/>
        <v>0</v>
      </c>
      <c r="AO56" s="316"/>
      <c r="AP56" s="316"/>
      <c r="AQ56" s="89" t="s">
        <v>76</v>
      </c>
      <c r="AR56" s="90"/>
      <c r="AS56" s="91">
        <v>0</v>
      </c>
      <c r="AT56" s="92">
        <f t="shared" si="1"/>
        <v>0</v>
      </c>
      <c r="AU56" s="93">
        <f>'SO 02 - 508_004 HMZ Dluoh...'!P81</f>
        <v>0</v>
      </c>
      <c r="AV56" s="92">
        <f>'SO 02 - 508_004 HMZ Dluoh...'!J33</f>
        <v>0</v>
      </c>
      <c r="AW56" s="92">
        <f>'SO 02 - 508_004 HMZ Dluoh...'!J34</f>
        <v>0</v>
      </c>
      <c r="AX56" s="92">
        <f>'SO 02 - 508_004 HMZ Dluoh...'!J35</f>
        <v>0</v>
      </c>
      <c r="AY56" s="92">
        <f>'SO 02 - 508_004 HMZ Dluoh...'!J36</f>
        <v>0</v>
      </c>
      <c r="AZ56" s="92">
        <f>'SO 02 - 508_004 HMZ Dluoh...'!F33</f>
        <v>0</v>
      </c>
      <c r="BA56" s="92">
        <f>'SO 02 - 508_004 HMZ Dluoh...'!F34</f>
        <v>0</v>
      </c>
      <c r="BB56" s="92">
        <f>'SO 02 - 508_004 HMZ Dluoh...'!F35</f>
        <v>0</v>
      </c>
      <c r="BC56" s="92">
        <f>'SO 02 - 508_004 HMZ Dluoh...'!F36</f>
        <v>0</v>
      </c>
      <c r="BD56" s="94">
        <f>'SO 02 - 508_004 HMZ Dluoh...'!F37</f>
        <v>0</v>
      </c>
      <c r="BT56" s="95" t="s">
        <v>77</v>
      </c>
      <c r="BV56" s="95" t="s">
        <v>71</v>
      </c>
      <c r="BW56" s="95" t="s">
        <v>82</v>
      </c>
      <c r="BX56" s="95" t="s">
        <v>5</v>
      </c>
      <c r="CL56" s="95" t="s">
        <v>19</v>
      </c>
      <c r="CM56" s="95" t="s">
        <v>79</v>
      </c>
    </row>
    <row r="57" spans="1:91" s="7" customFormat="1" ht="14.45" customHeight="1">
      <c r="A57" s="85" t="s">
        <v>73</v>
      </c>
      <c r="B57" s="86"/>
      <c r="C57" s="87"/>
      <c r="D57" s="290" t="s">
        <v>83</v>
      </c>
      <c r="E57" s="290"/>
      <c r="F57" s="290"/>
      <c r="G57" s="290"/>
      <c r="H57" s="290"/>
      <c r="I57" s="88"/>
      <c r="J57" s="290" t="s">
        <v>84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315">
        <f>'SO 03 - 505_013 HMZ Hradč...'!J30</f>
        <v>0</v>
      </c>
      <c r="AH57" s="316"/>
      <c r="AI57" s="316"/>
      <c r="AJ57" s="316"/>
      <c r="AK57" s="316"/>
      <c r="AL57" s="316"/>
      <c r="AM57" s="316"/>
      <c r="AN57" s="315">
        <f t="shared" si="0"/>
        <v>0</v>
      </c>
      <c r="AO57" s="316"/>
      <c r="AP57" s="316"/>
      <c r="AQ57" s="89" t="s">
        <v>76</v>
      </c>
      <c r="AR57" s="90"/>
      <c r="AS57" s="91">
        <v>0</v>
      </c>
      <c r="AT57" s="92">
        <f t="shared" si="1"/>
        <v>0</v>
      </c>
      <c r="AU57" s="93">
        <f>'SO 03 - 505_013 HMZ Hradč...'!P81</f>
        <v>0</v>
      </c>
      <c r="AV57" s="92">
        <f>'SO 03 - 505_013 HMZ Hradč...'!J33</f>
        <v>0</v>
      </c>
      <c r="AW57" s="92">
        <f>'SO 03 - 505_013 HMZ Hradč...'!J34</f>
        <v>0</v>
      </c>
      <c r="AX57" s="92">
        <f>'SO 03 - 505_013 HMZ Hradč...'!J35</f>
        <v>0</v>
      </c>
      <c r="AY57" s="92">
        <f>'SO 03 - 505_013 HMZ Hradč...'!J36</f>
        <v>0</v>
      </c>
      <c r="AZ57" s="92">
        <f>'SO 03 - 505_013 HMZ Hradč...'!F33</f>
        <v>0</v>
      </c>
      <c r="BA57" s="92">
        <f>'SO 03 - 505_013 HMZ Hradč...'!F34</f>
        <v>0</v>
      </c>
      <c r="BB57" s="92">
        <f>'SO 03 - 505_013 HMZ Hradč...'!F35</f>
        <v>0</v>
      </c>
      <c r="BC57" s="92">
        <f>'SO 03 - 505_013 HMZ Hradč...'!F36</f>
        <v>0</v>
      </c>
      <c r="BD57" s="94">
        <f>'SO 03 - 505_013 HMZ Hradč...'!F37</f>
        <v>0</v>
      </c>
      <c r="BT57" s="95" t="s">
        <v>77</v>
      </c>
      <c r="BV57" s="95" t="s">
        <v>71</v>
      </c>
      <c r="BW57" s="95" t="s">
        <v>85</v>
      </c>
      <c r="BX57" s="95" t="s">
        <v>5</v>
      </c>
      <c r="CL57" s="95" t="s">
        <v>19</v>
      </c>
      <c r="CM57" s="95" t="s">
        <v>79</v>
      </c>
    </row>
    <row r="58" spans="1:91" s="7" customFormat="1" ht="14.45" customHeight="1">
      <c r="A58" s="85" t="s">
        <v>73</v>
      </c>
      <c r="B58" s="86"/>
      <c r="C58" s="87"/>
      <c r="D58" s="290" t="s">
        <v>86</v>
      </c>
      <c r="E58" s="290"/>
      <c r="F58" s="290"/>
      <c r="G58" s="290"/>
      <c r="H58" s="290"/>
      <c r="I58" s="88"/>
      <c r="J58" s="290" t="s">
        <v>87</v>
      </c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315">
        <f>'SO 04 - 507_091 Obědkoviice'!J30</f>
        <v>0</v>
      </c>
      <c r="AH58" s="316"/>
      <c r="AI58" s="316"/>
      <c r="AJ58" s="316"/>
      <c r="AK58" s="316"/>
      <c r="AL58" s="316"/>
      <c r="AM58" s="316"/>
      <c r="AN58" s="315">
        <f t="shared" si="0"/>
        <v>0</v>
      </c>
      <c r="AO58" s="316"/>
      <c r="AP58" s="316"/>
      <c r="AQ58" s="89" t="s">
        <v>76</v>
      </c>
      <c r="AR58" s="90"/>
      <c r="AS58" s="91">
        <v>0</v>
      </c>
      <c r="AT58" s="92">
        <f t="shared" si="1"/>
        <v>0</v>
      </c>
      <c r="AU58" s="93">
        <f>'SO 04 - 507_091 Obědkoviice'!P81</f>
        <v>0</v>
      </c>
      <c r="AV58" s="92">
        <f>'SO 04 - 507_091 Obědkoviice'!J33</f>
        <v>0</v>
      </c>
      <c r="AW58" s="92">
        <f>'SO 04 - 507_091 Obědkoviice'!J34</f>
        <v>0</v>
      </c>
      <c r="AX58" s="92">
        <f>'SO 04 - 507_091 Obědkoviice'!J35</f>
        <v>0</v>
      </c>
      <c r="AY58" s="92">
        <f>'SO 04 - 507_091 Obědkoviice'!J36</f>
        <v>0</v>
      </c>
      <c r="AZ58" s="92">
        <f>'SO 04 - 507_091 Obědkoviice'!F33</f>
        <v>0</v>
      </c>
      <c r="BA58" s="92">
        <f>'SO 04 - 507_091 Obědkoviice'!F34</f>
        <v>0</v>
      </c>
      <c r="BB58" s="92">
        <f>'SO 04 - 507_091 Obědkoviice'!F35</f>
        <v>0</v>
      </c>
      <c r="BC58" s="92">
        <f>'SO 04 - 507_091 Obědkoviice'!F36</f>
        <v>0</v>
      </c>
      <c r="BD58" s="94">
        <f>'SO 04 - 507_091 Obědkoviice'!F37</f>
        <v>0</v>
      </c>
      <c r="BT58" s="95" t="s">
        <v>77</v>
      </c>
      <c r="BV58" s="95" t="s">
        <v>71</v>
      </c>
      <c r="BW58" s="95" t="s">
        <v>88</v>
      </c>
      <c r="BX58" s="95" t="s">
        <v>5</v>
      </c>
      <c r="CL58" s="95" t="s">
        <v>19</v>
      </c>
      <c r="CM58" s="95" t="s">
        <v>79</v>
      </c>
    </row>
    <row r="59" spans="1:91" s="7" customFormat="1" ht="14.45" customHeight="1">
      <c r="A59" s="85" t="s">
        <v>73</v>
      </c>
      <c r="B59" s="86"/>
      <c r="C59" s="87"/>
      <c r="D59" s="290" t="s">
        <v>89</v>
      </c>
      <c r="E59" s="290"/>
      <c r="F59" s="290"/>
      <c r="G59" s="290"/>
      <c r="H59" s="290"/>
      <c r="I59" s="88"/>
      <c r="J59" s="290" t="s">
        <v>90</v>
      </c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315">
        <f>'SO 05 - 507_079 Krumsín O1'!J30</f>
        <v>0</v>
      </c>
      <c r="AH59" s="316"/>
      <c r="AI59" s="316"/>
      <c r="AJ59" s="316"/>
      <c r="AK59" s="316"/>
      <c r="AL59" s="316"/>
      <c r="AM59" s="316"/>
      <c r="AN59" s="315">
        <f t="shared" si="0"/>
        <v>0</v>
      </c>
      <c r="AO59" s="316"/>
      <c r="AP59" s="316"/>
      <c r="AQ59" s="89" t="s">
        <v>76</v>
      </c>
      <c r="AR59" s="90"/>
      <c r="AS59" s="91">
        <v>0</v>
      </c>
      <c r="AT59" s="92">
        <f t="shared" si="1"/>
        <v>0</v>
      </c>
      <c r="AU59" s="93">
        <f>'SO 05 - 507_079 Krumsín O1'!P81</f>
        <v>0</v>
      </c>
      <c r="AV59" s="92">
        <f>'SO 05 - 507_079 Krumsín O1'!J33</f>
        <v>0</v>
      </c>
      <c r="AW59" s="92">
        <f>'SO 05 - 507_079 Krumsín O1'!J34</f>
        <v>0</v>
      </c>
      <c r="AX59" s="92">
        <f>'SO 05 - 507_079 Krumsín O1'!J35</f>
        <v>0</v>
      </c>
      <c r="AY59" s="92">
        <f>'SO 05 - 507_079 Krumsín O1'!J36</f>
        <v>0</v>
      </c>
      <c r="AZ59" s="92">
        <f>'SO 05 - 507_079 Krumsín O1'!F33</f>
        <v>0</v>
      </c>
      <c r="BA59" s="92">
        <f>'SO 05 - 507_079 Krumsín O1'!F34</f>
        <v>0</v>
      </c>
      <c r="BB59" s="92">
        <f>'SO 05 - 507_079 Krumsín O1'!F35</f>
        <v>0</v>
      </c>
      <c r="BC59" s="92">
        <f>'SO 05 - 507_079 Krumsín O1'!F36</f>
        <v>0</v>
      </c>
      <c r="BD59" s="94">
        <f>'SO 05 - 507_079 Krumsín O1'!F37</f>
        <v>0</v>
      </c>
      <c r="BT59" s="95" t="s">
        <v>77</v>
      </c>
      <c r="BV59" s="95" t="s">
        <v>71</v>
      </c>
      <c r="BW59" s="95" t="s">
        <v>91</v>
      </c>
      <c r="BX59" s="95" t="s">
        <v>5</v>
      </c>
      <c r="CL59" s="95" t="s">
        <v>19</v>
      </c>
      <c r="CM59" s="95" t="s">
        <v>79</v>
      </c>
    </row>
    <row r="60" spans="1:91" s="7" customFormat="1" ht="14.45" customHeight="1">
      <c r="A60" s="85" t="s">
        <v>73</v>
      </c>
      <c r="B60" s="86"/>
      <c r="C60" s="87"/>
      <c r="D60" s="290" t="s">
        <v>92</v>
      </c>
      <c r="E60" s="290"/>
      <c r="F60" s="290"/>
      <c r="G60" s="290"/>
      <c r="H60" s="290"/>
      <c r="I60" s="88"/>
      <c r="J60" s="290" t="s">
        <v>93</v>
      </c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315">
        <f>'SO 06 - 507_105 Pivín O2'!J30</f>
        <v>0</v>
      </c>
      <c r="AH60" s="316"/>
      <c r="AI60" s="316"/>
      <c r="AJ60" s="316"/>
      <c r="AK60" s="316"/>
      <c r="AL60" s="316"/>
      <c r="AM60" s="316"/>
      <c r="AN60" s="315">
        <f t="shared" si="0"/>
        <v>0</v>
      </c>
      <c r="AO60" s="316"/>
      <c r="AP60" s="316"/>
      <c r="AQ60" s="89" t="s">
        <v>76</v>
      </c>
      <c r="AR60" s="90"/>
      <c r="AS60" s="91">
        <v>0</v>
      </c>
      <c r="AT60" s="92">
        <f t="shared" si="1"/>
        <v>0</v>
      </c>
      <c r="AU60" s="93">
        <f>'SO 06 - 507_105 Pivín O2'!P81</f>
        <v>0</v>
      </c>
      <c r="AV60" s="92">
        <f>'SO 06 - 507_105 Pivín O2'!J33</f>
        <v>0</v>
      </c>
      <c r="AW60" s="92">
        <f>'SO 06 - 507_105 Pivín O2'!J34</f>
        <v>0</v>
      </c>
      <c r="AX60" s="92">
        <f>'SO 06 - 507_105 Pivín O2'!J35</f>
        <v>0</v>
      </c>
      <c r="AY60" s="92">
        <f>'SO 06 - 507_105 Pivín O2'!J36</f>
        <v>0</v>
      </c>
      <c r="AZ60" s="92">
        <f>'SO 06 - 507_105 Pivín O2'!F33</f>
        <v>0</v>
      </c>
      <c r="BA60" s="92">
        <f>'SO 06 - 507_105 Pivín O2'!F34</f>
        <v>0</v>
      </c>
      <c r="BB60" s="92">
        <f>'SO 06 - 507_105 Pivín O2'!F35</f>
        <v>0</v>
      </c>
      <c r="BC60" s="92">
        <f>'SO 06 - 507_105 Pivín O2'!F36</f>
        <v>0</v>
      </c>
      <c r="BD60" s="94">
        <f>'SO 06 - 507_105 Pivín O2'!F37</f>
        <v>0</v>
      </c>
      <c r="BT60" s="95" t="s">
        <v>77</v>
      </c>
      <c r="BV60" s="95" t="s">
        <v>71</v>
      </c>
      <c r="BW60" s="95" t="s">
        <v>94</v>
      </c>
      <c r="BX60" s="95" t="s">
        <v>5</v>
      </c>
      <c r="CL60" s="95" t="s">
        <v>19</v>
      </c>
      <c r="CM60" s="95" t="s">
        <v>79</v>
      </c>
    </row>
    <row r="61" spans="1:91" s="7" customFormat="1" ht="14.45" customHeight="1">
      <c r="A61" s="85" t="s">
        <v>73</v>
      </c>
      <c r="B61" s="86"/>
      <c r="C61" s="87"/>
      <c r="D61" s="290" t="s">
        <v>95</v>
      </c>
      <c r="E61" s="290"/>
      <c r="F61" s="290"/>
      <c r="G61" s="290"/>
      <c r="H61" s="290"/>
      <c r="I61" s="88"/>
      <c r="J61" s="290" t="s">
        <v>96</v>
      </c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315">
        <f>'SO 07 - 507_010 Žerůvky'!J30</f>
        <v>0</v>
      </c>
      <c r="AH61" s="316"/>
      <c r="AI61" s="316"/>
      <c r="AJ61" s="316"/>
      <c r="AK61" s="316"/>
      <c r="AL61" s="316"/>
      <c r="AM61" s="316"/>
      <c r="AN61" s="315">
        <f t="shared" si="0"/>
        <v>0</v>
      </c>
      <c r="AO61" s="316"/>
      <c r="AP61" s="316"/>
      <c r="AQ61" s="89" t="s">
        <v>76</v>
      </c>
      <c r="AR61" s="90"/>
      <c r="AS61" s="91">
        <v>0</v>
      </c>
      <c r="AT61" s="92">
        <f t="shared" si="1"/>
        <v>0</v>
      </c>
      <c r="AU61" s="93">
        <f>'SO 07 - 507_010 Žerůvky'!P81</f>
        <v>0</v>
      </c>
      <c r="AV61" s="92">
        <f>'SO 07 - 507_010 Žerůvky'!J33</f>
        <v>0</v>
      </c>
      <c r="AW61" s="92">
        <f>'SO 07 - 507_010 Žerůvky'!J34</f>
        <v>0</v>
      </c>
      <c r="AX61" s="92">
        <f>'SO 07 - 507_010 Žerůvky'!J35</f>
        <v>0</v>
      </c>
      <c r="AY61" s="92">
        <f>'SO 07 - 507_010 Žerůvky'!J36</f>
        <v>0</v>
      </c>
      <c r="AZ61" s="92">
        <f>'SO 07 - 507_010 Žerůvky'!F33</f>
        <v>0</v>
      </c>
      <c r="BA61" s="92">
        <f>'SO 07 - 507_010 Žerůvky'!F34</f>
        <v>0</v>
      </c>
      <c r="BB61" s="92">
        <f>'SO 07 - 507_010 Žerůvky'!F35</f>
        <v>0</v>
      </c>
      <c r="BC61" s="92">
        <f>'SO 07 - 507_010 Žerůvky'!F36</f>
        <v>0</v>
      </c>
      <c r="BD61" s="94">
        <f>'SO 07 - 507_010 Žerůvky'!F37</f>
        <v>0</v>
      </c>
      <c r="BT61" s="95" t="s">
        <v>77</v>
      </c>
      <c r="BV61" s="95" t="s">
        <v>71</v>
      </c>
      <c r="BW61" s="95" t="s">
        <v>97</v>
      </c>
      <c r="BX61" s="95" t="s">
        <v>5</v>
      </c>
      <c r="CL61" s="95" t="s">
        <v>19</v>
      </c>
      <c r="CM61" s="95" t="s">
        <v>79</v>
      </c>
    </row>
    <row r="62" spans="1:91" s="7" customFormat="1" ht="14.45" customHeight="1">
      <c r="A62" s="85" t="s">
        <v>73</v>
      </c>
      <c r="B62" s="86"/>
      <c r="C62" s="87"/>
      <c r="D62" s="290" t="s">
        <v>98</v>
      </c>
      <c r="E62" s="290"/>
      <c r="F62" s="290"/>
      <c r="G62" s="290"/>
      <c r="H62" s="290"/>
      <c r="I62" s="88"/>
      <c r="J62" s="290" t="s">
        <v>99</v>
      </c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315">
        <f>'SO 08 - 508_072 HMZ Prose...'!J30</f>
        <v>0</v>
      </c>
      <c r="AH62" s="316"/>
      <c r="AI62" s="316"/>
      <c r="AJ62" s="316"/>
      <c r="AK62" s="316"/>
      <c r="AL62" s="316"/>
      <c r="AM62" s="316"/>
      <c r="AN62" s="315">
        <f t="shared" si="0"/>
        <v>0</v>
      </c>
      <c r="AO62" s="316"/>
      <c r="AP62" s="316"/>
      <c r="AQ62" s="89" t="s">
        <v>76</v>
      </c>
      <c r="AR62" s="90"/>
      <c r="AS62" s="91">
        <v>0</v>
      </c>
      <c r="AT62" s="92">
        <f t="shared" si="1"/>
        <v>0</v>
      </c>
      <c r="AU62" s="93">
        <f>'SO 08 - 508_072 HMZ Prose...'!P81</f>
        <v>0</v>
      </c>
      <c r="AV62" s="92">
        <f>'SO 08 - 508_072 HMZ Prose...'!J33</f>
        <v>0</v>
      </c>
      <c r="AW62" s="92">
        <f>'SO 08 - 508_072 HMZ Prose...'!J34</f>
        <v>0</v>
      </c>
      <c r="AX62" s="92">
        <f>'SO 08 - 508_072 HMZ Prose...'!J35</f>
        <v>0</v>
      </c>
      <c r="AY62" s="92">
        <f>'SO 08 - 508_072 HMZ Prose...'!J36</f>
        <v>0</v>
      </c>
      <c r="AZ62" s="92">
        <f>'SO 08 - 508_072 HMZ Prose...'!F33</f>
        <v>0</v>
      </c>
      <c r="BA62" s="92">
        <f>'SO 08 - 508_072 HMZ Prose...'!F34</f>
        <v>0</v>
      </c>
      <c r="BB62" s="92">
        <f>'SO 08 - 508_072 HMZ Prose...'!F35</f>
        <v>0</v>
      </c>
      <c r="BC62" s="92">
        <f>'SO 08 - 508_072 HMZ Prose...'!F36</f>
        <v>0</v>
      </c>
      <c r="BD62" s="94">
        <f>'SO 08 - 508_072 HMZ Prose...'!F37</f>
        <v>0</v>
      </c>
      <c r="BT62" s="95" t="s">
        <v>77</v>
      </c>
      <c r="BV62" s="95" t="s">
        <v>71</v>
      </c>
      <c r="BW62" s="95" t="s">
        <v>100</v>
      </c>
      <c r="BX62" s="95" t="s">
        <v>5</v>
      </c>
      <c r="CL62" s="95" t="s">
        <v>19</v>
      </c>
      <c r="CM62" s="95" t="s">
        <v>79</v>
      </c>
    </row>
    <row r="63" spans="1:91" s="7" customFormat="1" ht="14.45" customHeight="1">
      <c r="A63" s="85" t="s">
        <v>73</v>
      </c>
      <c r="B63" s="86"/>
      <c r="C63" s="87"/>
      <c r="D63" s="290" t="s">
        <v>101</v>
      </c>
      <c r="E63" s="290"/>
      <c r="F63" s="290"/>
      <c r="G63" s="290"/>
      <c r="H63" s="290"/>
      <c r="I63" s="88"/>
      <c r="J63" s="290" t="s">
        <v>102</v>
      </c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315">
        <f>'SO 09 - 507_044 Bohuslavi...'!J30</f>
        <v>0</v>
      </c>
      <c r="AH63" s="316"/>
      <c r="AI63" s="316"/>
      <c r="AJ63" s="316"/>
      <c r="AK63" s="316"/>
      <c r="AL63" s="316"/>
      <c r="AM63" s="316"/>
      <c r="AN63" s="315">
        <f t="shared" si="0"/>
        <v>0</v>
      </c>
      <c r="AO63" s="316"/>
      <c r="AP63" s="316"/>
      <c r="AQ63" s="89" t="s">
        <v>76</v>
      </c>
      <c r="AR63" s="90"/>
      <c r="AS63" s="91">
        <v>0</v>
      </c>
      <c r="AT63" s="92">
        <f t="shared" si="1"/>
        <v>0</v>
      </c>
      <c r="AU63" s="93">
        <f>'SO 09 - 507_044 Bohuslavi...'!P81</f>
        <v>0</v>
      </c>
      <c r="AV63" s="92">
        <f>'SO 09 - 507_044 Bohuslavi...'!J33</f>
        <v>0</v>
      </c>
      <c r="AW63" s="92">
        <f>'SO 09 - 507_044 Bohuslavi...'!J34</f>
        <v>0</v>
      </c>
      <c r="AX63" s="92">
        <f>'SO 09 - 507_044 Bohuslavi...'!J35</f>
        <v>0</v>
      </c>
      <c r="AY63" s="92">
        <f>'SO 09 - 507_044 Bohuslavi...'!J36</f>
        <v>0</v>
      </c>
      <c r="AZ63" s="92">
        <f>'SO 09 - 507_044 Bohuslavi...'!F33</f>
        <v>0</v>
      </c>
      <c r="BA63" s="92">
        <f>'SO 09 - 507_044 Bohuslavi...'!F34</f>
        <v>0</v>
      </c>
      <c r="BB63" s="92">
        <f>'SO 09 - 507_044 Bohuslavi...'!F35</f>
        <v>0</v>
      </c>
      <c r="BC63" s="92">
        <f>'SO 09 - 507_044 Bohuslavi...'!F36</f>
        <v>0</v>
      </c>
      <c r="BD63" s="94">
        <f>'SO 09 - 507_044 Bohuslavi...'!F37</f>
        <v>0</v>
      </c>
      <c r="BT63" s="95" t="s">
        <v>77</v>
      </c>
      <c r="BV63" s="95" t="s">
        <v>71</v>
      </c>
      <c r="BW63" s="95" t="s">
        <v>103</v>
      </c>
      <c r="BX63" s="95" t="s">
        <v>5</v>
      </c>
      <c r="CL63" s="95" t="s">
        <v>19</v>
      </c>
      <c r="CM63" s="95" t="s">
        <v>79</v>
      </c>
    </row>
    <row r="64" spans="1:91" s="7" customFormat="1" ht="14.45" customHeight="1">
      <c r="A64" s="85" t="s">
        <v>73</v>
      </c>
      <c r="B64" s="86"/>
      <c r="C64" s="87"/>
      <c r="D64" s="290" t="s">
        <v>104</v>
      </c>
      <c r="E64" s="290"/>
      <c r="F64" s="290"/>
      <c r="G64" s="290"/>
      <c r="H64" s="290"/>
      <c r="I64" s="88"/>
      <c r="J64" s="290" t="s">
        <v>105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315">
        <f>'SO 10 - 507_127 Ptení O4'!J30</f>
        <v>0</v>
      </c>
      <c r="AH64" s="316"/>
      <c r="AI64" s="316"/>
      <c r="AJ64" s="316"/>
      <c r="AK64" s="316"/>
      <c r="AL64" s="316"/>
      <c r="AM64" s="316"/>
      <c r="AN64" s="315">
        <f t="shared" si="0"/>
        <v>0</v>
      </c>
      <c r="AO64" s="316"/>
      <c r="AP64" s="316"/>
      <c r="AQ64" s="89" t="s">
        <v>76</v>
      </c>
      <c r="AR64" s="90"/>
      <c r="AS64" s="91">
        <v>0</v>
      </c>
      <c r="AT64" s="92">
        <f t="shared" si="1"/>
        <v>0</v>
      </c>
      <c r="AU64" s="93">
        <f>'SO 10 - 507_127 Ptení O4'!P81</f>
        <v>0</v>
      </c>
      <c r="AV64" s="92">
        <f>'SO 10 - 507_127 Ptení O4'!J33</f>
        <v>0</v>
      </c>
      <c r="AW64" s="92">
        <f>'SO 10 - 507_127 Ptení O4'!J34</f>
        <v>0</v>
      </c>
      <c r="AX64" s="92">
        <f>'SO 10 - 507_127 Ptení O4'!J35</f>
        <v>0</v>
      </c>
      <c r="AY64" s="92">
        <f>'SO 10 - 507_127 Ptení O4'!J36</f>
        <v>0</v>
      </c>
      <c r="AZ64" s="92">
        <f>'SO 10 - 507_127 Ptení O4'!F33</f>
        <v>0</v>
      </c>
      <c r="BA64" s="92">
        <f>'SO 10 - 507_127 Ptení O4'!F34</f>
        <v>0</v>
      </c>
      <c r="BB64" s="92">
        <f>'SO 10 - 507_127 Ptení O4'!F35</f>
        <v>0</v>
      </c>
      <c r="BC64" s="92">
        <f>'SO 10 - 507_127 Ptení O4'!F36</f>
        <v>0</v>
      </c>
      <c r="BD64" s="94">
        <f>'SO 10 - 507_127 Ptení O4'!F37</f>
        <v>0</v>
      </c>
      <c r="BT64" s="95" t="s">
        <v>77</v>
      </c>
      <c r="BV64" s="95" t="s">
        <v>71</v>
      </c>
      <c r="BW64" s="95" t="s">
        <v>106</v>
      </c>
      <c r="BX64" s="95" t="s">
        <v>5</v>
      </c>
      <c r="CL64" s="95" t="s">
        <v>19</v>
      </c>
      <c r="CM64" s="95" t="s">
        <v>79</v>
      </c>
    </row>
    <row r="65" spans="1:91" s="7" customFormat="1" ht="14.45" customHeight="1">
      <c r="A65" s="85" t="s">
        <v>73</v>
      </c>
      <c r="B65" s="86"/>
      <c r="C65" s="87"/>
      <c r="D65" s="290" t="s">
        <v>107</v>
      </c>
      <c r="E65" s="290"/>
      <c r="F65" s="290"/>
      <c r="G65" s="290"/>
      <c r="H65" s="290"/>
      <c r="I65" s="88"/>
      <c r="J65" s="290" t="s">
        <v>108</v>
      </c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315">
        <f>'SO 11 - 505_009 HMZ Nahos...'!J30</f>
        <v>0</v>
      </c>
      <c r="AH65" s="316"/>
      <c r="AI65" s="316"/>
      <c r="AJ65" s="316"/>
      <c r="AK65" s="316"/>
      <c r="AL65" s="316"/>
      <c r="AM65" s="316"/>
      <c r="AN65" s="315">
        <f t="shared" si="0"/>
        <v>0</v>
      </c>
      <c r="AO65" s="316"/>
      <c r="AP65" s="316"/>
      <c r="AQ65" s="89" t="s">
        <v>76</v>
      </c>
      <c r="AR65" s="90"/>
      <c r="AS65" s="96">
        <v>0</v>
      </c>
      <c r="AT65" s="97">
        <f t="shared" si="1"/>
        <v>0</v>
      </c>
      <c r="AU65" s="98">
        <f>'SO 11 - 505_009 HMZ Nahos...'!P83</f>
        <v>0</v>
      </c>
      <c r="AV65" s="97">
        <f>'SO 11 - 505_009 HMZ Nahos...'!J33</f>
        <v>0</v>
      </c>
      <c r="AW65" s="97">
        <f>'SO 11 - 505_009 HMZ Nahos...'!J34</f>
        <v>0</v>
      </c>
      <c r="AX65" s="97">
        <f>'SO 11 - 505_009 HMZ Nahos...'!J35</f>
        <v>0</v>
      </c>
      <c r="AY65" s="97">
        <f>'SO 11 - 505_009 HMZ Nahos...'!J36</f>
        <v>0</v>
      </c>
      <c r="AZ65" s="97">
        <f>'SO 11 - 505_009 HMZ Nahos...'!F33</f>
        <v>0</v>
      </c>
      <c r="BA65" s="97">
        <f>'SO 11 - 505_009 HMZ Nahos...'!F34</f>
        <v>0</v>
      </c>
      <c r="BB65" s="97">
        <f>'SO 11 - 505_009 HMZ Nahos...'!F35</f>
        <v>0</v>
      </c>
      <c r="BC65" s="97">
        <f>'SO 11 - 505_009 HMZ Nahos...'!F36</f>
        <v>0</v>
      </c>
      <c r="BD65" s="99">
        <f>'SO 11 - 505_009 HMZ Nahos...'!F37</f>
        <v>0</v>
      </c>
      <c r="BT65" s="95" t="s">
        <v>77</v>
      </c>
      <c r="BV65" s="95" t="s">
        <v>71</v>
      </c>
      <c r="BW65" s="95" t="s">
        <v>109</v>
      </c>
      <c r="BX65" s="95" t="s">
        <v>5</v>
      </c>
      <c r="CL65" s="95" t="s">
        <v>19</v>
      </c>
      <c r="CM65" s="95" t="s">
        <v>79</v>
      </c>
    </row>
    <row r="66" spans="1:91" s="2" customFormat="1" ht="30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8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</row>
    <row r="67" spans="1:91" s="2" customFormat="1" ht="6.95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38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</row>
  </sheetData>
  <sheetProtection algorithmName="SHA-512" hashValue="doA7n2tsijjczbZwPlUajDGwi86mO9TB6afV4LvbbcXZvBWw+qDDL5H6JoDJNz9pLOj8OGn3jW6VYaFJoyiM1g==" saltValue="INkyYqHjL7FyRwgSkghYuCiKfgKnoP/iMTe3wGcTJGRFcAg536Oiw6LZMxpODy6tX7IMr1I1U/u5+0V6Zzm2bQ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508_024 HMZ Draho...'!C2" display="/" xr:uid="{00000000-0004-0000-0000-000000000000}"/>
    <hyperlink ref="A56" location="'SO 02 - 508_004 HMZ Dluoh...'!C2" display="/" xr:uid="{00000000-0004-0000-0000-000001000000}"/>
    <hyperlink ref="A57" location="'SO 03 - 505_013 HMZ Hradč...'!C2" display="/" xr:uid="{00000000-0004-0000-0000-000002000000}"/>
    <hyperlink ref="A58" location="'SO 04 - 507_091 Obědkoviice'!C2" display="/" xr:uid="{00000000-0004-0000-0000-000003000000}"/>
    <hyperlink ref="A59" location="'SO 05 - 507_079 Krumsín O1'!C2" display="/" xr:uid="{00000000-0004-0000-0000-000004000000}"/>
    <hyperlink ref="A60" location="'SO 06 - 507_105 Pivín O2'!C2" display="/" xr:uid="{00000000-0004-0000-0000-000005000000}"/>
    <hyperlink ref="A61" location="'SO 07 - 507_010 Žerůvky'!C2" display="/" xr:uid="{00000000-0004-0000-0000-000006000000}"/>
    <hyperlink ref="A62" location="'SO 08 - 508_072 HMZ Prose...'!C2" display="/" xr:uid="{00000000-0004-0000-0000-000007000000}"/>
    <hyperlink ref="A63" location="'SO 09 - 507_044 Bohuslavi...'!C2" display="/" xr:uid="{00000000-0004-0000-0000-000008000000}"/>
    <hyperlink ref="A64" location="'SO 10 - 507_127 Ptení O4'!C2" display="/" xr:uid="{00000000-0004-0000-0000-000009000000}"/>
    <hyperlink ref="A65" location="'SO 11 - 505_009 HMZ Nahos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78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112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ROUND((SUM(BE83:BE99)),  2)</f>
        <v>0</v>
      </c>
      <c r="G33" s="33"/>
      <c r="H33" s="33"/>
      <c r="I33" s="117">
        <v>0.21</v>
      </c>
      <c r="J33" s="116">
        <f>ROUND(((SUM(BE83:BE99))*I33),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ROUND((SUM(BF83:BF99)),  2)</f>
        <v>0</v>
      </c>
      <c r="G34" s="33"/>
      <c r="H34" s="33"/>
      <c r="I34" s="117">
        <v>0.15</v>
      </c>
      <c r="J34" s="116">
        <f>ROUND(((SUM(BF83:BF99))*I34),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ROUND((SUM(BG83:BG99)),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ROUND((SUM(BH83:BH99)),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ROUND((SUM(BI83:BI99)),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01 - 508_024 HMZ Drahotuše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119</v>
      </c>
      <c r="E62" s="136"/>
      <c r="F62" s="136"/>
      <c r="G62" s="136"/>
      <c r="H62" s="136"/>
      <c r="I62" s="136"/>
      <c r="J62" s="137">
        <f>J94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120</v>
      </c>
      <c r="E63" s="142"/>
      <c r="F63" s="142"/>
      <c r="G63" s="142"/>
      <c r="H63" s="142"/>
      <c r="I63" s="142"/>
      <c r="J63" s="143">
        <f>J95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121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5" t="str">
        <f>E7</f>
        <v>Údržba HOZ Prostějovsko a Přerovsko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111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92" t="str">
        <f>E9</f>
        <v>SO 01 - 508_024 HMZ Drahotuše</v>
      </c>
      <c r="F75" s="337"/>
      <c r="G75" s="337"/>
      <c r="H75" s="337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Prostějovsko a Přerovsko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pozemkový úřad</v>
      </c>
      <c r="G79" s="35"/>
      <c r="H79" s="35"/>
      <c r="I79" s="28" t="s">
        <v>30</v>
      </c>
      <c r="J79" s="31" t="str">
        <f>E21</f>
        <v>Státní pozemkový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6.45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Státní pozemkový úřad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122</v>
      </c>
      <c r="D82" s="148" t="s">
        <v>54</v>
      </c>
      <c r="E82" s="148" t="s">
        <v>50</v>
      </c>
      <c r="F82" s="148" t="s">
        <v>51</v>
      </c>
      <c r="G82" s="148" t="s">
        <v>123</v>
      </c>
      <c r="H82" s="148" t="s">
        <v>124</v>
      </c>
      <c r="I82" s="148" t="s">
        <v>125</v>
      </c>
      <c r="J82" s="148" t="s">
        <v>115</v>
      </c>
      <c r="K82" s="149" t="s">
        <v>126</v>
      </c>
      <c r="L82" s="150"/>
      <c r="M82" s="67" t="s">
        <v>19</v>
      </c>
      <c r="N82" s="68" t="s">
        <v>39</v>
      </c>
      <c r="O82" s="68" t="s">
        <v>127</v>
      </c>
      <c r="P82" s="68" t="s">
        <v>128</v>
      </c>
      <c r="Q82" s="68" t="s">
        <v>129</v>
      </c>
      <c r="R82" s="68" t="s">
        <v>130</v>
      </c>
      <c r="S82" s="68" t="s">
        <v>131</v>
      </c>
      <c r="T82" s="69" t="s">
        <v>132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133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P84+P94</f>
        <v>0</v>
      </c>
      <c r="Q83" s="71"/>
      <c r="R83" s="153">
        <f>R84+R94</f>
        <v>0</v>
      </c>
      <c r="S83" s="71"/>
      <c r="T83" s="154">
        <f>T84+T94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68</v>
      </c>
      <c r="AU83" s="16" t="s">
        <v>116</v>
      </c>
      <c r="BK83" s="155">
        <f>BK84+BK94</f>
        <v>0</v>
      </c>
    </row>
    <row r="84" spans="1:65" s="12" customFormat="1" ht="25.9" customHeight="1">
      <c r="B84" s="156"/>
      <c r="C84" s="157"/>
      <c r="D84" s="158" t="s">
        <v>68</v>
      </c>
      <c r="E84" s="159" t="s">
        <v>134</v>
      </c>
      <c r="F84" s="159" t="s">
        <v>135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77</v>
      </c>
      <c r="AT84" s="168" t="s">
        <v>68</v>
      </c>
      <c r="AU84" s="168" t="s">
        <v>69</v>
      </c>
      <c r="AY84" s="167" t="s">
        <v>136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68</v>
      </c>
      <c r="E85" s="170" t="s">
        <v>77</v>
      </c>
      <c r="F85" s="170" t="s">
        <v>137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SUM(P86:P93)</f>
        <v>0</v>
      </c>
      <c r="Q85" s="164"/>
      <c r="R85" s="165">
        <f>SUM(R86:R93)</f>
        <v>0</v>
      </c>
      <c r="S85" s="164"/>
      <c r="T85" s="166">
        <f>SUM(T86:T93)</f>
        <v>0</v>
      </c>
      <c r="AR85" s="167" t="s">
        <v>77</v>
      </c>
      <c r="AT85" s="168" t="s">
        <v>68</v>
      </c>
      <c r="AU85" s="168" t="s">
        <v>77</v>
      </c>
      <c r="AY85" s="167" t="s">
        <v>136</v>
      </c>
      <c r="BK85" s="169">
        <f>SUM(BK86:BK93)</f>
        <v>0</v>
      </c>
    </row>
    <row r="86" spans="1:65" s="2" customFormat="1" ht="14.45" customHeight="1">
      <c r="A86" s="33"/>
      <c r="B86" s="34"/>
      <c r="C86" s="172" t="s">
        <v>77</v>
      </c>
      <c r="D86" s="172" t="s">
        <v>138</v>
      </c>
      <c r="E86" s="173" t="s">
        <v>139</v>
      </c>
      <c r="F86" s="174" t="s">
        <v>140</v>
      </c>
      <c r="G86" s="175" t="s">
        <v>141</v>
      </c>
      <c r="H86" s="176">
        <v>0.38500000000000001</v>
      </c>
      <c r="I86" s="177"/>
      <c r="J86" s="178">
        <f>ROUND(I86*H86,2)</f>
        <v>0</v>
      </c>
      <c r="K86" s="174" t="s">
        <v>142</v>
      </c>
      <c r="L86" s="38"/>
      <c r="M86" s="179" t="s">
        <v>19</v>
      </c>
      <c r="N86" s="180" t="s">
        <v>40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143</v>
      </c>
      <c r="AT86" s="183" t="s">
        <v>138</v>
      </c>
      <c r="AU86" s="183" t="s">
        <v>79</v>
      </c>
      <c r="AY86" s="16" t="s">
        <v>136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77</v>
      </c>
      <c r="BK86" s="184">
        <f>ROUND(I86*H86,2)</f>
        <v>0</v>
      </c>
      <c r="BL86" s="16" t="s">
        <v>143</v>
      </c>
      <c r="BM86" s="183" t="s">
        <v>144</v>
      </c>
    </row>
    <row r="87" spans="1:65" s="2" customFormat="1" ht="11.25">
      <c r="A87" s="33"/>
      <c r="B87" s="34"/>
      <c r="C87" s="35"/>
      <c r="D87" s="185" t="s">
        <v>145</v>
      </c>
      <c r="E87" s="35"/>
      <c r="F87" s="186" t="s">
        <v>146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145</v>
      </c>
      <c r="AU87" s="16" t="s">
        <v>79</v>
      </c>
    </row>
    <row r="88" spans="1:65" s="2" customFormat="1" ht="11.25">
      <c r="A88" s="33"/>
      <c r="B88" s="34"/>
      <c r="C88" s="35"/>
      <c r="D88" s="190" t="s">
        <v>147</v>
      </c>
      <c r="E88" s="35"/>
      <c r="F88" s="191" t="s">
        <v>148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147</v>
      </c>
      <c r="AU88" s="16" t="s">
        <v>79</v>
      </c>
    </row>
    <row r="89" spans="1:65" s="13" customFormat="1" ht="11.25">
      <c r="B89" s="192"/>
      <c r="C89" s="193"/>
      <c r="D89" s="185" t="s">
        <v>149</v>
      </c>
      <c r="E89" s="194" t="s">
        <v>19</v>
      </c>
      <c r="F89" s="195" t="s">
        <v>150</v>
      </c>
      <c r="G89" s="193"/>
      <c r="H89" s="196">
        <v>0.38500000000000001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149</v>
      </c>
      <c r="AU89" s="202" t="s">
        <v>79</v>
      </c>
      <c r="AV89" s="13" t="s">
        <v>79</v>
      </c>
      <c r="AW89" s="13" t="s">
        <v>31</v>
      </c>
      <c r="AX89" s="13" t="s">
        <v>77</v>
      </c>
      <c r="AY89" s="202" t="s">
        <v>136</v>
      </c>
    </row>
    <row r="90" spans="1:65" s="2" customFormat="1" ht="14.45" customHeight="1">
      <c r="A90" s="33"/>
      <c r="B90" s="34"/>
      <c r="C90" s="172" t="s">
        <v>79</v>
      </c>
      <c r="D90" s="172" t="s">
        <v>138</v>
      </c>
      <c r="E90" s="173" t="s">
        <v>151</v>
      </c>
      <c r="F90" s="174" t="s">
        <v>152</v>
      </c>
      <c r="G90" s="175" t="s">
        <v>141</v>
      </c>
      <c r="H90" s="176">
        <v>0.38500000000000001</v>
      </c>
      <c r="I90" s="177"/>
      <c r="J90" s="178">
        <f>ROUND(I90*H90,2)</f>
        <v>0</v>
      </c>
      <c r="K90" s="174" t="s">
        <v>142</v>
      </c>
      <c r="L90" s="38"/>
      <c r="M90" s="179" t="s">
        <v>19</v>
      </c>
      <c r="N90" s="180" t="s">
        <v>40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143</v>
      </c>
      <c r="AT90" s="183" t="s">
        <v>138</v>
      </c>
      <c r="AU90" s="183" t="s">
        <v>79</v>
      </c>
      <c r="AY90" s="16" t="s">
        <v>136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77</v>
      </c>
      <c r="BK90" s="184">
        <f>ROUND(I90*H90,2)</f>
        <v>0</v>
      </c>
      <c r="BL90" s="16" t="s">
        <v>143</v>
      </c>
      <c r="BM90" s="183" t="s">
        <v>153</v>
      </c>
    </row>
    <row r="91" spans="1:65" s="2" customFormat="1" ht="11.25">
      <c r="A91" s="33"/>
      <c r="B91" s="34"/>
      <c r="C91" s="35"/>
      <c r="D91" s="185" t="s">
        <v>145</v>
      </c>
      <c r="E91" s="35"/>
      <c r="F91" s="186" t="s">
        <v>154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145</v>
      </c>
      <c r="AU91" s="16" t="s">
        <v>79</v>
      </c>
    </row>
    <row r="92" spans="1:65" s="2" customFormat="1" ht="11.25">
      <c r="A92" s="33"/>
      <c r="B92" s="34"/>
      <c r="C92" s="35"/>
      <c r="D92" s="190" t="s">
        <v>147</v>
      </c>
      <c r="E92" s="35"/>
      <c r="F92" s="191" t="s">
        <v>155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147</v>
      </c>
      <c r="AU92" s="16" t="s">
        <v>79</v>
      </c>
    </row>
    <row r="93" spans="1:65" s="13" customFormat="1" ht="11.25">
      <c r="B93" s="192"/>
      <c r="C93" s="193"/>
      <c r="D93" s="185" t="s">
        <v>149</v>
      </c>
      <c r="E93" s="194" t="s">
        <v>19</v>
      </c>
      <c r="F93" s="195" t="s">
        <v>150</v>
      </c>
      <c r="G93" s="193"/>
      <c r="H93" s="196">
        <v>0.38500000000000001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149</v>
      </c>
      <c r="AU93" s="202" t="s">
        <v>79</v>
      </c>
      <c r="AV93" s="13" t="s">
        <v>79</v>
      </c>
      <c r="AW93" s="13" t="s">
        <v>31</v>
      </c>
      <c r="AX93" s="13" t="s">
        <v>77</v>
      </c>
      <c r="AY93" s="202" t="s">
        <v>136</v>
      </c>
    </row>
    <row r="94" spans="1:65" s="12" customFormat="1" ht="25.9" customHeight="1">
      <c r="B94" s="156"/>
      <c r="C94" s="157"/>
      <c r="D94" s="158" t="s">
        <v>68</v>
      </c>
      <c r="E94" s="159" t="s">
        <v>156</v>
      </c>
      <c r="F94" s="159" t="s">
        <v>157</v>
      </c>
      <c r="G94" s="157"/>
      <c r="H94" s="157"/>
      <c r="I94" s="160"/>
      <c r="J94" s="161">
        <f>BK94</f>
        <v>0</v>
      </c>
      <c r="K94" s="157"/>
      <c r="L94" s="162"/>
      <c r="M94" s="163"/>
      <c r="N94" s="164"/>
      <c r="O94" s="164"/>
      <c r="P94" s="165">
        <f>P95</f>
        <v>0</v>
      </c>
      <c r="Q94" s="164"/>
      <c r="R94" s="165">
        <f>R95</f>
        <v>0</v>
      </c>
      <c r="S94" s="164"/>
      <c r="T94" s="166">
        <f>T95</f>
        <v>0</v>
      </c>
      <c r="AR94" s="167" t="s">
        <v>143</v>
      </c>
      <c r="AT94" s="168" t="s">
        <v>68</v>
      </c>
      <c r="AU94" s="168" t="s">
        <v>69</v>
      </c>
      <c r="AY94" s="167" t="s">
        <v>136</v>
      </c>
      <c r="BK94" s="169">
        <f>BK95</f>
        <v>0</v>
      </c>
    </row>
    <row r="95" spans="1:65" s="12" customFormat="1" ht="22.9" customHeight="1">
      <c r="B95" s="156"/>
      <c r="C95" s="157"/>
      <c r="D95" s="158" t="s">
        <v>68</v>
      </c>
      <c r="E95" s="170" t="s">
        <v>158</v>
      </c>
      <c r="F95" s="170" t="s">
        <v>159</v>
      </c>
      <c r="G95" s="157"/>
      <c r="H95" s="157"/>
      <c r="I95" s="160"/>
      <c r="J95" s="171">
        <f>BK95</f>
        <v>0</v>
      </c>
      <c r="K95" s="157"/>
      <c r="L95" s="162"/>
      <c r="M95" s="163"/>
      <c r="N95" s="164"/>
      <c r="O95" s="164"/>
      <c r="P95" s="165">
        <f>SUM(P96:P99)</f>
        <v>0</v>
      </c>
      <c r="Q95" s="164"/>
      <c r="R95" s="165">
        <f>SUM(R96:R99)</f>
        <v>0</v>
      </c>
      <c r="S95" s="164"/>
      <c r="T95" s="166">
        <f>SUM(T96:T99)</f>
        <v>0</v>
      </c>
      <c r="AR95" s="167" t="s">
        <v>143</v>
      </c>
      <c r="AT95" s="168" t="s">
        <v>68</v>
      </c>
      <c r="AU95" s="168" t="s">
        <v>77</v>
      </c>
      <c r="AY95" s="167" t="s">
        <v>136</v>
      </c>
      <c r="BK95" s="169">
        <f>SUM(BK96:BK99)</f>
        <v>0</v>
      </c>
    </row>
    <row r="96" spans="1:65" s="2" customFormat="1" ht="19.899999999999999" customHeight="1">
      <c r="A96" s="33"/>
      <c r="B96" s="34"/>
      <c r="C96" s="172" t="s">
        <v>160</v>
      </c>
      <c r="D96" s="172" t="s">
        <v>138</v>
      </c>
      <c r="E96" s="173" t="s">
        <v>161</v>
      </c>
      <c r="F96" s="174" t="s">
        <v>162</v>
      </c>
      <c r="G96" s="175" t="s">
        <v>141</v>
      </c>
      <c r="H96" s="176">
        <v>0.38500000000000001</v>
      </c>
      <c r="I96" s="177"/>
      <c r="J96" s="178">
        <f>ROUND(I96*H96,2)</f>
        <v>0</v>
      </c>
      <c r="K96" s="174" t="s">
        <v>163</v>
      </c>
      <c r="L96" s="38"/>
      <c r="M96" s="179" t="s">
        <v>19</v>
      </c>
      <c r="N96" s="180" t="s">
        <v>40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164</v>
      </c>
      <c r="AT96" s="183" t="s">
        <v>138</v>
      </c>
      <c r="AU96" s="183" t="s">
        <v>79</v>
      </c>
      <c r="AY96" s="16" t="s">
        <v>136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77</v>
      </c>
      <c r="BK96" s="184">
        <f>ROUND(I96*H96,2)</f>
        <v>0</v>
      </c>
      <c r="BL96" s="16" t="s">
        <v>164</v>
      </c>
      <c r="BM96" s="183" t="s">
        <v>165</v>
      </c>
    </row>
    <row r="97" spans="1:51" s="2" customFormat="1" ht="11.25">
      <c r="A97" s="33"/>
      <c r="B97" s="34"/>
      <c r="C97" s="35"/>
      <c r="D97" s="185" t="s">
        <v>145</v>
      </c>
      <c r="E97" s="35"/>
      <c r="F97" s="186" t="s">
        <v>166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145</v>
      </c>
      <c r="AU97" s="16" t="s">
        <v>79</v>
      </c>
    </row>
    <row r="98" spans="1:51" s="2" customFormat="1" ht="48.75">
      <c r="A98" s="33"/>
      <c r="B98" s="34"/>
      <c r="C98" s="35"/>
      <c r="D98" s="185" t="s">
        <v>167</v>
      </c>
      <c r="E98" s="35"/>
      <c r="F98" s="203" t="s">
        <v>168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167</v>
      </c>
      <c r="AU98" s="16" t="s">
        <v>79</v>
      </c>
    </row>
    <row r="99" spans="1:51" s="13" customFormat="1" ht="11.25">
      <c r="B99" s="192"/>
      <c r="C99" s="193"/>
      <c r="D99" s="185" t="s">
        <v>149</v>
      </c>
      <c r="E99" s="194" t="s">
        <v>19</v>
      </c>
      <c r="F99" s="195" t="s">
        <v>150</v>
      </c>
      <c r="G99" s="193"/>
      <c r="H99" s="196">
        <v>0.38500000000000001</v>
      </c>
      <c r="I99" s="197"/>
      <c r="J99" s="193"/>
      <c r="K99" s="193"/>
      <c r="L99" s="198"/>
      <c r="M99" s="204"/>
      <c r="N99" s="205"/>
      <c r="O99" s="205"/>
      <c r="P99" s="205"/>
      <c r="Q99" s="205"/>
      <c r="R99" s="205"/>
      <c r="S99" s="205"/>
      <c r="T99" s="206"/>
      <c r="AT99" s="202" t="s">
        <v>149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136</v>
      </c>
    </row>
    <row r="100" spans="1:51" s="2" customFormat="1" ht="6.95" customHeight="1">
      <c r="A100" s="33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nYoP062BrN5Y3krqz5pkl2f42PsOj1X8PBTXkb6+YxB8Pbs42S6d2HmWj5a/b5nA69+z+V/2UvwL6SwzG4OSfw==" saltValue="cAfYVnXuYxsEbIaRdf7277N5KdFmiG78rcdhBkWWUSBjUZiy3MoHXQzOoelD2mKuWBBCCqk3bstu6mLFR3Ncog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82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169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02 - 508_004 HMZ Dluohnice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02 - 508_004 HMZ Dluohnice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170</v>
      </c>
      <c r="F84" s="174" t="s">
        <v>171</v>
      </c>
      <c r="G84" s="175" t="s">
        <v>141</v>
      </c>
      <c r="H84" s="176">
        <v>0.38700000000000001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172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173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174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175</v>
      </c>
      <c r="G87" s="193"/>
      <c r="H87" s="196">
        <v>0.38700000000000001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176</v>
      </c>
      <c r="F88" s="174" t="s">
        <v>177</v>
      </c>
      <c r="G88" s="175" t="s">
        <v>141</v>
      </c>
      <c r="H88" s="176">
        <v>0.38700000000000001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178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179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180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175</v>
      </c>
      <c r="G91" s="193"/>
      <c r="H91" s="196">
        <v>0.38700000000000001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iizugMfjufHgeVlD9ZUz+TI1rm/q84bs9QVTOx7D1H5HQZsnMuomyjGXDLVlVrcJ+at4Yjr/ukQdUn94zGneWg==" saltValue="DKzAf7xiUCVdkd4jEPewghhEIVsOs1JkHZ5PhPRCenmN5yj8vcOr7maqmNMl4BmG1zMnvjhPZW3bY2E8SBflBg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85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181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03 - 505_013 HMZ Hradčany II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03 - 505_013 HMZ Hradčany II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0.35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182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183</v>
      </c>
      <c r="G87" s="193"/>
      <c r="H87" s="196">
        <v>0.35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0.35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184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183</v>
      </c>
      <c r="G91" s="193"/>
      <c r="H91" s="196">
        <v>0.35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zthTrdXwn1RLSufh6RhmelVzn5GCDhTWAMocv98CZaw1NC5iXjIXFPlfiU/c5nHTUjMGthPhicnGVOhK/G7c4A==" saltValue="e4S3aIIGMNwDcW6Y0DjbXOkPgXbzKHmAobzHnovrwPUgyexa0DoTtUUBbatI7TBPV17KjbNudSmRLFK7j/7+bQ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88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185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04 - 507_091 Obědkoviice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04 - 507_091 Obědkoviice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0.373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186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187</v>
      </c>
      <c r="G87" s="193"/>
      <c r="H87" s="196">
        <v>0.373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0.373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188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187</v>
      </c>
      <c r="G91" s="193"/>
      <c r="H91" s="196">
        <v>0.373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MuJl4Zv00Unno+FhTFsc1BUMZhlBptidGygqNMOJ0KFYM0Y4ZK9AHZDORx54krCEk8JgY1wX0UeuN5eu9/+3ww==" saltValue="/H2/CfD5ROrVl8EVLpLGgUrzEcWb8HAaOnf2IYukvFDRODNkkmZs30MOheun0i/0K7Jnwfe4y/tEDFEKiH/vxw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189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ROUND((SUM(BE81:BE99)),  2)</f>
        <v>0</v>
      </c>
      <c r="G33" s="33"/>
      <c r="H33" s="33"/>
      <c r="I33" s="117">
        <v>0.21</v>
      </c>
      <c r="J33" s="116">
        <f>ROUND(((SUM(BE81:BE99))*I33),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ROUND((SUM(BF81:BF99)),  2)</f>
        <v>0</v>
      </c>
      <c r="G34" s="33"/>
      <c r="H34" s="33"/>
      <c r="I34" s="117">
        <v>0.15</v>
      </c>
      <c r="J34" s="116">
        <f>ROUND(((SUM(BF81:BF99))*I34),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05 - 507_079 Krumsín O1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05 - 507_079 Krumsín O1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SUM(P84:P99)</f>
        <v>0</v>
      </c>
      <c r="Q83" s="164"/>
      <c r="R83" s="165">
        <f>SUM(R84:R99)</f>
        <v>0</v>
      </c>
      <c r="S83" s="164"/>
      <c r="T83" s="166">
        <f>SUM(T84:T99)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SUM(BK84:BK99)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0.44800000000000001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190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191</v>
      </c>
      <c r="G87" s="193"/>
      <c r="H87" s="196">
        <v>0.44800000000000001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0.44800000000000001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192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191</v>
      </c>
      <c r="G91" s="193"/>
      <c r="H91" s="196">
        <v>0.44800000000000001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14.45" customHeight="1">
      <c r="A92" s="33"/>
      <c r="B92" s="34"/>
      <c r="C92" s="172" t="s">
        <v>143</v>
      </c>
      <c r="D92" s="172" t="s">
        <v>138</v>
      </c>
      <c r="E92" s="173" t="s">
        <v>170</v>
      </c>
      <c r="F92" s="174" t="s">
        <v>171</v>
      </c>
      <c r="G92" s="175" t="s">
        <v>141</v>
      </c>
      <c r="H92" s="176">
        <v>0.29799999999999999</v>
      </c>
      <c r="I92" s="177"/>
      <c r="J92" s="178">
        <f>ROUND(I92*H92,2)</f>
        <v>0</v>
      </c>
      <c r="K92" s="174" t="s">
        <v>142</v>
      </c>
      <c r="L92" s="38"/>
      <c r="M92" s="179" t="s">
        <v>19</v>
      </c>
      <c r="N92" s="180" t="s">
        <v>40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143</v>
      </c>
      <c r="AT92" s="183" t="s">
        <v>138</v>
      </c>
      <c r="AU92" s="183" t="s">
        <v>79</v>
      </c>
      <c r="AY92" s="16" t="s">
        <v>136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77</v>
      </c>
      <c r="BK92" s="184">
        <f>ROUND(I92*H92,2)</f>
        <v>0</v>
      </c>
      <c r="BL92" s="16" t="s">
        <v>143</v>
      </c>
      <c r="BM92" s="183" t="s">
        <v>193</v>
      </c>
    </row>
    <row r="93" spans="1:65" s="2" customFormat="1" ht="11.25">
      <c r="A93" s="33"/>
      <c r="B93" s="34"/>
      <c r="C93" s="35"/>
      <c r="D93" s="185" t="s">
        <v>145</v>
      </c>
      <c r="E93" s="35"/>
      <c r="F93" s="186" t="s">
        <v>173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79</v>
      </c>
    </row>
    <row r="94" spans="1:65" s="2" customFormat="1" ht="11.25">
      <c r="A94" s="33"/>
      <c r="B94" s="34"/>
      <c r="C94" s="35"/>
      <c r="D94" s="190" t="s">
        <v>147</v>
      </c>
      <c r="E94" s="35"/>
      <c r="F94" s="191" t="s">
        <v>174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147</v>
      </c>
      <c r="AU94" s="16" t="s">
        <v>79</v>
      </c>
    </row>
    <row r="95" spans="1:65" s="13" customFormat="1" ht="11.25">
      <c r="B95" s="192"/>
      <c r="C95" s="193"/>
      <c r="D95" s="185" t="s">
        <v>149</v>
      </c>
      <c r="E95" s="194" t="s">
        <v>19</v>
      </c>
      <c r="F95" s="195" t="s">
        <v>194</v>
      </c>
      <c r="G95" s="193"/>
      <c r="H95" s="196">
        <v>0.29799999999999999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149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136</v>
      </c>
    </row>
    <row r="96" spans="1:65" s="2" customFormat="1" ht="14.45" customHeight="1">
      <c r="A96" s="33"/>
      <c r="B96" s="34"/>
      <c r="C96" s="172" t="s">
        <v>160</v>
      </c>
      <c r="D96" s="172" t="s">
        <v>138</v>
      </c>
      <c r="E96" s="173" t="s">
        <v>176</v>
      </c>
      <c r="F96" s="174" t="s">
        <v>177</v>
      </c>
      <c r="G96" s="175" t="s">
        <v>141</v>
      </c>
      <c r="H96" s="176">
        <v>0.29799999999999999</v>
      </c>
      <c r="I96" s="177"/>
      <c r="J96" s="178">
        <f>ROUND(I96*H96,2)</f>
        <v>0</v>
      </c>
      <c r="K96" s="174" t="s">
        <v>142</v>
      </c>
      <c r="L96" s="38"/>
      <c r="M96" s="179" t="s">
        <v>19</v>
      </c>
      <c r="N96" s="180" t="s">
        <v>40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143</v>
      </c>
      <c r="AT96" s="183" t="s">
        <v>138</v>
      </c>
      <c r="AU96" s="183" t="s">
        <v>79</v>
      </c>
      <c r="AY96" s="16" t="s">
        <v>136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77</v>
      </c>
      <c r="BK96" s="184">
        <f>ROUND(I96*H96,2)</f>
        <v>0</v>
      </c>
      <c r="BL96" s="16" t="s">
        <v>143</v>
      </c>
      <c r="BM96" s="183" t="s">
        <v>195</v>
      </c>
    </row>
    <row r="97" spans="1:51" s="2" customFormat="1" ht="11.25">
      <c r="A97" s="33"/>
      <c r="B97" s="34"/>
      <c r="C97" s="35"/>
      <c r="D97" s="185" t="s">
        <v>145</v>
      </c>
      <c r="E97" s="35"/>
      <c r="F97" s="186" t="s">
        <v>179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145</v>
      </c>
      <c r="AU97" s="16" t="s">
        <v>79</v>
      </c>
    </row>
    <row r="98" spans="1:51" s="2" customFormat="1" ht="11.25">
      <c r="A98" s="33"/>
      <c r="B98" s="34"/>
      <c r="C98" s="35"/>
      <c r="D98" s="190" t="s">
        <v>147</v>
      </c>
      <c r="E98" s="35"/>
      <c r="F98" s="191" t="s">
        <v>180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147</v>
      </c>
      <c r="AU98" s="16" t="s">
        <v>79</v>
      </c>
    </row>
    <row r="99" spans="1:51" s="13" customFormat="1" ht="11.25">
      <c r="B99" s="192"/>
      <c r="C99" s="193"/>
      <c r="D99" s="185" t="s">
        <v>149</v>
      </c>
      <c r="E99" s="194" t="s">
        <v>19</v>
      </c>
      <c r="F99" s="195" t="s">
        <v>194</v>
      </c>
      <c r="G99" s="193"/>
      <c r="H99" s="196">
        <v>0.29799999999999999</v>
      </c>
      <c r="I99" s="197"/>
      <c r="J99" s="193"/>
      <c r="K99" s="193"/>
      <c r="L99" s="198"/>
      <c r="M99" s="204"/>
      <c r="N99" s="205"/>
      <c r="O99" s="205"/>
      <c r="P99" s="205"/>
      <c r="Q99" s="205"/>
      <c r="R99" s="205"/>
      <c r="S99" s="205"/>
      <c r="T99" s="206"/>
      <c r="AT99" s="202" t="s">
        <v>149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136</v>
      </c>
    </row>
    <row r="100" spans="1:51" s="2" customFormat="1" ht="6.95" customHeight="1">
      <c r="A100" s="33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QlvLWj8ECvdrvu/n6LviH8Ft7VGIRICPa+Os4JqYbw5lLx354UlbVr3F52Nf2xc3+iwlbkYJDevxmlV/pVj3FA==" saltValue="8dGgLrm3y6ZQ9Dy//D/cDBwWOEjWlnVbvXzh3FLpUxuNPqeFie/LlhATJ4yajBTOOwLfshWN6714MBuZq4LPZQ==" spinCount="100000" sheet="1" objects="1" scenarios="1" formatColumns="0" formatRows="0" autoFilter="0"/>
  <autoFilter ref="C80:K99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94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196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06 - 507_105 Pivín O2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06 - 507_105 Pivín O2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0.14099999999999999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197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198</v>
      </c>
      <c r="G87" s="193"/>
      <c r="H87" s="196">
        <v>0.14099999999999999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0.14099999999999999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199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198</v>
      </c>
      <c r="G91" s="193"/>
      <c r="H91" s="196">
        <v>0.14099999999999999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XRy7POtREWbWn9ficQKaYUsEWymgnDuJMt+fxvQU8kFspcDbE6UcZ1ujYAXMNcCPtNQVWhUGOIAysdS9cJXK4A==" saltValue="LM/13ryOTCJYq85H/32KXr3vrp8efq04pBqJRiXECEuQSexvu7RjdJ3zRDcQ9Q87WRJRCaIZHbirPSYliI6cFw==" spinCount="100000" sheet="1" objects="1" scenarios="1" formatColumns="0" formatRows="0" autoFilter="0"/>
  <autoFilter ref="C80:K9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97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200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07 - 507_010 Žerůvky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07 - 507_010 Žerůvky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0.56000000000000005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201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202</v>
      </c>
      <c r="G87" s="193"/>
      <c r="H87" s="196">
        <v>0.56000000000000005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77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0.56000000000000005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203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202</v>
      </c>
      <c r="G91" s="193"/>
      <c r="H91" s="196">
        <v>0.56000000000000005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6T83ve8lS7p0oCrvkoz7iqf6Cg+Mo9fTye3VDeAyX6r9r4jnu3aiefJJ//gbN/lYE3L2TIlq6VPY/iS3elV/tQ==" saltValue="mXkwGaZGtqnmoeQf37YmaYeovXVtUbmDsOnfv3+BmXKEPNsCfxbH3Uix1QoEUsVMRQ/CTqqCSlKpWY9QGEHevg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100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204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08 - 508_072 HMZ Prosenice A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08 - 508_072 HMZ Prosenice A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0.51500000000000001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205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206</v>
      </c>
      <c r="G87" s="193"/>
      <c r="H87" s="196">
        <v>0.51500000000000001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0.51500000000000001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207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206</v>
      </c>
      <c r="G91" s="193"/>
      <c r="H91" s="196">
        <v>0.51500000000000001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FtBpMUIEqqLTtjMLZjoQmULxejQ9jYoWniS7fkVyoTaoEktmu0Bj7PxWbPXkDjIvmUa98ZPqu9ttxlVb4o9oCQ==" saltValue="ZbWL2nMDdbxjMjrbpV5HrIG68YDy3k/u4W2N+cpPUcwxwEd9UpAzo3Sn2F8EqfJGJz6BXhBPCq9Oh3yie/Rsgg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103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208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09 - 507_044 Bohuslavice - Klužínek O2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09 - 507_044 Bohuslavice - Klužínek O2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0.33500000000000002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209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210</v>
      </c>
      <c r="G87" s="193"/>
      <c r="H87" s="196">
        <v>0.33500000000000002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79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0.33500000000000002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211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210</v>
      </c>
      <c r="G91" s="193"/>
      <c r="H91" s="196">
        <v>0.33500000000000002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VMa58MWyfgBps7xNKAX5DRFjNXKl+39ok23v7oN+dswvdX1joIv9UfUs20Y0j8LBs7B9eCQb4U3wg0ktF7D64Q==" saltValue="ekq9Xysx5a9/PYHaFqP3y/0T+xxTU89RrTAsm2REhMlUi/j4mrnc7vz/ZBKjfOxLUMXmnFO7BcqUUX41j3MLRg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106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212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10 - 507_127 Ptení O4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Prostějovsko a Přerovsko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2" t="str">
        <f>E9</f>
        <v>SO 10 - 507_127 Ptení O4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Prostějovsko a Přerovsko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pozemkový úřad</v>
      </c>
      <c r="G77" s="35"/>
      <c r="H77" s="35"/>
      <c r="I77" s="28" t="s">
        <v>30</v>
      </c>
      <c r="J77" s="31" t="str">
        <f>E21</f>
        <v>Státní pozemkový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6.45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122</v>
      </c>
      <c r="D80" s="148" t="s">
        <v>54</v>
      </c>
      <c r="E80" s="148" t="s">
        <v>50</v>
      </c>
      <c r="F80" s="148" t="s">
        <v>51</v>
      </c>
      <c r="G80" s="148" t="s">
        <v>123</v>
      </c>
      <c r="H80" s="148" t="s">
        <v>124</v>
      </c>
      <c r="I80" s="148" t="s">
        <v>125</v>
      </c>
      <c r="J80" s="148" t="s">
        <v>115</v>
      </c>
      <c r="K80" s="149" t="s">
        <v>126</v>
      </c>
      <c r="L80" s="150"/>
      <c r="M80" s="67" t="s">
        <v>19</v>
      </c>
      <c r="N80" s="68" t="s">
        <v>39</v>
      </c>
      <c r="O80" s="68" t="s">
        <v>127</v>
      </c>
      <c r="P80" s="68" t="s">
        <v>128</v>
      </c>
      <c r="Q80" s="68" t="s">
        <v>129</v>
      </c>
      <c r="R80" s="68" t="s">
        <v>130</v>
      </c>
      <c r="S80" s="68" t="s">
        <v>131</v>
      </c>
      <c r="T80" s="69" t="s">
        <v>132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133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68</v>
      </c>
      <c r="AU81" s="16" t="s">
        <v>116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134</v>
      </c>
      <c r="F82" s="159" t="s">
        <v>135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68</v>
      </c>
      <c r="AU82" s="168" t="s">
        <v>69</v>
      </c>
      <c r="AY82" s="167" t="s">
        <v>136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77</v>
      </c>
      <c r="AT83" s="168" t="s">
        <v>68</v>
      </c>
      <c r="AU83" s="168" t="s">
        <v>77</v>
      </c>
      <c r="AY83" s="167" t="s">
        <v>136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138</v>
      </c>
      <c r="E84" s="173" t="s">
        <v>139</v>
      </c>
      <c r="F84" s="174" t="s">
        <v>140</v>
      </c>
      <c r="G84" s="175" t="s">
        <v>141</v>
      </c>
      <c r="H84" s="176">
        <v>0.36</v>
      </c>
      <c r="I84" s="177"/>
      <c r="J84" s="178">
        <f>ROUND(I84*H84,2)</f>
        <v>0</v>
      </c>
      <c r="K84" s="174" t="s">
        <v>142</v>
      </c>
      <c r="L84" s="38"/>
      <c r="M84" s="179" t="s">
        <v>19</v>
      </c>
      <c r="N84" s="180" t="s">
        <v>40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143</v>
      </c>
      <c r="AT84" s="183" t="s">
        <v>138</v>
      </c>
      <c r="AU84" s="183" t="s">
        <v>79</v>
      </c>
      <c r="AY84" s="16" t="s">
        <v>136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143</v>
      </c>
      <c r="BM84" s="183" t="s">
        <v>213</v>
      </c>
    </row>
    <row r="85" spans="1:65" s="2" customFormat="1" ht="11.25">
      <c r="A85" s="33"/>
      <c r="B85" s="34"/>
      <c r="C85" s="35"/>
      <c r="D85" s="185" t="s">
        <v>145</v>
      </c>
      <c r="E85" s="35"/>
      <c r="F85" s="186" t="s">
        <v>146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145</v>
      </c>
      <c r="AU85" s="16" t="s">
        <v>79</v>
      </c>
    </row>
    <row r="86" spans="1:65" s="2" customFormat="1" ht="11.25">
      <c r="A86" s="33"/>
      <c r="B86" s="34"/>
      <c r="C86" s="35"/>
      <c r="D86" s="190" t="s">
        <v>147</v>
      </c>
      <c r="E86" s="35"/>
      <c r="F86" s="191" t="s">
        <v>148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147</v>
      </c>
      <c r="AU86" s="16" t="s">
        <v>79</v>
      </c>
    </row>
    <row r="87" spans="1:65" s="13" customFormat="1" ht="11.25">
      <c r="B87" s="192"/>
      <c r="C87" s="193"/>
      <c r="D87" s="185" t="s">
        <v>149</v>
      </c>
      <c r="E87" s="194" t="s">
        <v>19</v>
      </c>
      <c r="F87" s="195" t="s">
        <v>214</v>
      </c>
      <c r="G87" s="193"/>
      <c r="H87" s="196">
        <v>0.36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149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136</v>
      </c>
    </row>
    <row r="88" spans="1:65" s="2" customFormat="1" ht="14.45" customHeight="1">
      <c r="A88" s="33"/>
      <c r="B88" s="34"/>
      <c r="C88" s="172" t="s">
        <v>77</v>
      </c>
      <c r="D88" s="172" t="s">
        <v>138</v>
      </c>
      <c r="E88" s="173" t="s">
        <v>151</v>
      </c>
      <c r="F88" s="174" t="s">
        <v>152</v>
      </c>
      <c r="G88" s="175" t="s">
        <v>141</v>
      </c>
      <c r="H88" s="176">
        <v>0.36</v>
      </c>
      <c r="I88" s="177"/>
      <c r="J88" s="178">
        <f>ROUND(I88*H88,2)</f>
        <v>0</v>
      </c>
      <c r="K88" s="174" t="s">
        <v>142</v>
      </c>
      <c r="L88" s="38"/>
      <c r="M88" s="179" t="s">
        <v>19</v>
      </c>
      <c r="N88" s="180" t="s">
        <v>40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143</v>
      </c>
      <c r="AT88" s="183" t="s">
        <v>138</v>
      </c>
      <c r="AU88" s="183" t="s">
        <v>79</v>
      </c>
      <c r="AY88" s="16" t="s">
        <v>136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143</v>
      </c>
      <c r="BM88" s="183" t="s">
        <v>215</v>
      </c>
    </row>
    <row r="89" spans="1:65" s="2" customFormat="1" ht="11.25">
      <c r="A89" s="33"/>
      <c r="B89" s="34"/>
      <c r="C89" s="35"/>
      <c r="D89" s="185" t="s">
        <v>145</v>
      </c>
      <c r="E89" s="35"/>
      <c r="F89" s="186" t="s">
        <v>154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145</v>
      </c>
      <c r="AU89" s="16" t="s">
        <v>79</v>
      </c>
    </row>
    <row r="90" spans="1:65" s="2" customFormat="1" ht="11.25">
      <c r="A90" s="33"/>
      <c r="B90" s="34"/>
      <c r="C90" s="35"/>
      <c r="D90" s="190" t="s">
        <v>147</v>
      </c>
      <c r="E90" s="35"/>
      <c r="F90" s="191" t="s">
        <v>155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147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214</v>
      </c>
      <c r="G91" s="193"/>
      <c r="H91" s="196">
        <v>0.36</v>
      </c>
      <c r="I91" s="197"/>
      <c r="J91" s="193"/>
      <c r="K91" s="193"/>
      <c r="L91" s="198"/>
      <c r="M91" s="204"/>
      <c r="N91" s="205"/>
      <c r="O91" s="205"/>
      <c r="P91" s="205"/>
      <c r="Q91" s="205"/>
      <c r="R91" s="205"/>
      <c r="S91" s="205"/>
      <c r="T91" s="206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Ad7ZM1tAOTRwEhwnsPyN22BgXo+D0LzGHLQd7fxRRflcu1Z6uxGPnIEmV6DcrjH9JkjQOUBNRihRUl+afp0rFA==" saltValue="cpLf1N8ZME4i/dTZ4sTpRQzgKXPYrmAaKl0m9t/KyrV1FCmX3BncX7nf+AQGgVAjiCW1yKQGLztVfOlFQV19hA==" spinCount="100000" sheet="1" objects="1" scenarios="1" formatColumns="0" formatRows="0" autoFilter="0"/>
  <autoFilter ref="C80:K91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90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109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110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Prostějovsko a Přerovsko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111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216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26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26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33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35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37</v>
      </c>
      <c r="G32" s="33"/>
      <c r="H32" s="33"/>
      <c r="I32" s="114" t="s">
        <v>36</v>
      </c>
      <c r="J32" s="114" t="s">
        <v>38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39</v>
      </c>
      <c r="E33" s="104" t="s">
        <v>40</v>
      </c>
      <c r="F33" s="116">
        <f>ROUND((SUM(BE83:BE97)),  2)</f>
        <v>0</v>
      </c>
      <c r="G33" s="33"/>
      <c r="H33" s="33"/>
      <c r="I33" s="117">
        <v>0.21</v>
      </c>
      <c r="J33" s="116">
        <f>ROUND(((SUM(BE83:BE97))*I33),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41</v>
      </c>
      <c r="F34" s="116">
        <f>ROUND((SUM(BF83:BF97)),  2)</f>
        <v>0</v>
      </c>
      <c r="G34" s="33"/>
      <c r="H34" s="33"/>
      <c r="I34" s="117">
        <v>0.15</v>
      </c>
      <c r="J34" s="116">
        <f>ROUND(((SUM(BF83:BF97))*I34),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42</v>
      </c>
      <c r="F35" s="116">
        <f>ROUND((SUM(BG83:BG97)),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43</v>
      </c>
      <c r="F36" s="116">
        <f>ROUND((SUM(BH83:BH97)),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44</v>
      </c>
      <c r="F37" s="116">
        <f>ROUND((SUM(BI83:BI97)),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Prostějovsko a Přerovsko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2" t="str">
        <f>E9</f>
        <v>SO 11 - 505_009 HMZ Nahosovice A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Prostějovsko a Přerovsko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pozemkový úřad</v>
      </c>
      <c r="G54" s="35"/>
      <c r="H54" s="35"/>
      <c r="I54" s="28" t="s">
        <v>30</v>
      </c>
      <c r="J54" s="31" t="str">
        <f>E21</f>
        <v>Státní pozemkový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6.45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114</v>
      </c>
      <c r="D57" s="130"/>
      <c r="E57" s="130"/>
      <c r="F57" s="130"/>
      <c r="G57" s="130"/>
      <c r="H57" s="130"/>
      <c r="I57" s="130"/>
      <c r="J57" s="131" t="s">
        <v>115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67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116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118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119</v>
      </c>
      <c r="E62" s="136"/>
      <c r="F62" s="136"/>
      <c r="G62" s="136"/>
      <c r="H62" s="136"/>
      <c r="I62" s="136"/>
      <c r="J62" s="137">
        <f>J92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120</v>
      </c>
      <c r="E63" s="142"/>
      <c r="F63" s="142"/>
      <c r="G63" s="142"/>
      <c r="H63" s="142"/>
      <c r="I63" s="142"/>
      <c r="J63" s="143">
        <f>J93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121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5" t="str">
        <f>E7</f>
        <v>Údržba HOZ Prostějovsko a Přerovsko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111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92" t="str">
        <f>E9</f>
        <v>SO 11 - 505_009 HMZ Nahosovice A</v>
      </c>
      <c r="F75" s="337"/>
      <c r="G75" s="337"/>
      <c r="H75" s="337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Prostějovsko a Přerovsko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pozemkový úřad</v>
      </c>
      <c r="G79" s="35"/>
      <c r="H79" s="35"/>
      <c r="I79" s="28" t="s">
        <v>30</v>
      </c>
      <c r="J79" s="31" t="str">
        <f>E21</f>
        <v>Státní pozemkový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6.45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Státní pozemkový úřad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122</v>
      </c>
      <c r="D82" s="148" t="s">
        <v>54</v>
      </c>
      <c r="E82" s="148" t="s">
        <v>50</v>
      </c>
      <c r="F82" s="148" t="s">
        <v>51</v>
      </c>
      <c r="G82" s="148" t="s">
        <v>123</v>
      </c>
      <c r="H82" s="148" t="s">
        <v>124</v>
      </c>
      <c r="I82" s="148" t="s">
        <v>125</v>
      </c>
      <c r="J82" s="148" t="s">
        <v>115</v>
      </c>
      <c r="K82" s="149" t="s">
        <v>126</v>
      </c>
      <c r="L82" s="150"/>
      <c r="M82" s="67" t="s">
        <v>19</v>
      </c>
      <c r="N82" s="68" t="s">
        <v>39</v>
      </c>
      <c r="O82" s="68" t="s">
        <v>127</v>
      </c>
      <c r="P82" s="68" t="s">
        <v>128</v>
      </c>
      <c r="Q82" s="68" t="s">
        <v>129</v>
      </c>
      <c r="R82" s="68" t="s">
        <v>130</v>
      </c>
      <c r="S82" s="68" t="s">
        <v>131</v>
      </c>
      <c r="T82" s="69" t="s">
        <v>132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133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P84+P92</f>
        <v>0</v>
      </c>
      <c r="Q83" s="71"/>
      <c r="R83" s="153">
        <f>R84+R92</f>
        <v>0</v>
      </c>
      <c r="S83" s="71"/>
      <c r="T83" s="154">
        <f>T84+T92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68</v>
      </c>
      <c r="AU83" s="16" t="s">
        <v>116</v>
      </c>
      <c r="BK83" s="155">
        <f>BK84+BK92</f>
        <v>0</v>
      </c>
    </row>
    <row r="84" spans="1:65" s="12" customFormat="1" ht="25.9" customHeight="1">
      <c r="B84" s="156"/>
      <c r="C84" s="157"/>
      <c r="D84" s="158" t="s">
        <v>68</v>
      </c>
      <c r="E84" s="159" t="s">
        <v>134</v>
      </c>
      <c r="F84" s="159" t="s">
        <v>135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77</v>
      </c>
      <c r="AT84" s="168" t="s">
        <v>68</v>
      </c>
      <c r="AU84" s="168" t="s">
        <v>69</v>
      </c>
      <c r="AY84" s="167" t="s">
        <v>136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68</v>
      </c>
      <c r="E85" s="170" t="s">
        <v>77</v>
      </c>
      <c r="F85" s="170" t="s">
        <v>137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SUM(P86:P91)</f>
        <v>0</v>
      </c>
      <c r="Q85" s="164"/>
      <c r="R85" s="165">
        <f>SUM(R86:R91)</f>
        <v>0</v>
      </c>
      <c r="S85" s="164"/>
      <c r="T85" s="166">
        <f>SUM(T86:T91)</f>
        <v>0</v>
      </c>
      <c r="AR85" s="167" t="s">
        <v>77</v>
      </c>
      <c r="AT85" s="168" t="s">
        <v>68</v>
      </c>
      <c r="AU85" s="168" t="s">
        <v>77</v>
      </c>
      <c r="AY85" s="167" t="s">
        <v>136</v>
      </c>
      <c r="BK85" s="169">
        <f>SUM(BK86:BK91)</f>
        <v>0</v>
      </c>
    </row>
    <row r="86" spans="1:65" s="2" customFormat="1" ht="14.45" customHeight="1">
      <c r="A86" s="33"/>
      <c r="B86" s="34"/>
      <c r="C86" s="172" t="s">
        <v>77</v>
      </c>
      <c r="D86" s="172" t="s">
        <v>138</v>
      </c>
      <c r="E86" s="173" t="s">
        <v>139</v>
      </c>
      <c r="F86" s="174" t="s">
        <v>140</v>
      </c>
      <c r="G86" s="175" t="s">
        <v>141</v>
      </c>
      <c r="H86" s="176">
        <v>7.8E-2</v>
      </c>
      <c r="I86" s="177"/>
      <c r="J86" s="178">
        <f>ROUND(I86*H86,2)</f>
        <v>0</v>
      </c>
      <c r="K86" s="174" t="s">
        <v>163</v>
      </c>
      <c r="L86" s="38"/>
      <c r="M86" s="179" t="s">
        <v>19</v>
      </c>
      <c r="N86" s="180" t="s">
        <v>40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143</v>
      </c>
      <c r="AT86" s="183" t="s">
        <v>138</v>
      </c>
      <c r="AU86" s="183" t="s">
        <v>79</v>
      </c>
      <c r="AY86" s="16" t="s">
        <v>136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77</v>
      </c>
      <c r="BK86" s="184">
        <f>ROUND(I86*H86,2)</f>
        <v>0</v>
      </c>
      <c r="BL86" s="16" t="s">
        <v>143</v>
      </c>
      <c r="BM86" s="183" t="s">
        <v>217</v>
      </c>
    </row>
    <row r="87" spans="1:65" s="2" customFormat="1" ht="11.25">
      <c r="A87" s="33"/>
      <c r="B87" s="34"/>
      <c r="C87" s="35"/>
      <c r="D87" s="185" t="s">
        <v>145</v>
      </c>
      <c r="E87" s="35"/>
      <c r="F87" s="186" t="s">
        <v>146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145</v>
      </c>
      <c r="AU87" s="16" t="s">
        <v>79</v>
      </c>
    </row>
    <row r="88" spans="1:65" s="13" customFormat="1" ht="11.25">
      <c r="B88" s="192"/>
      <c r="C88" s="193"/>
      <c r="D88" s="185" t="s">
        <v>149</v>
      </c>
      <c r="E88" s="194" t="s">
        <v>19</v>
      </c>
      <c r="F88" s="195" t="s">
        <v>218</v>
      </c>
      <c r="G88" s="193"/>
      <c r="H88" s="196">
        <v>7.8E-2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149</v>
      </c>
      <c r="AU88" s="202" t="s">
        <v>79</v>
      </c>
      <c r="AV88" s="13" t="s">
        <v>79</v>
      </c>
      <c r="AW88" s="13" t="s">
        <v>31</v>
      </c>
      <c r="AX88" s="13" t="s">
        <v>77</v>
      </c>
      <c r="AY88" s="202" t="s">
        <v>136</v>
      </c>
    </row>
    <row r="89" spans="1:65" s="2" customFormat="1" ht="14.45" customHeight="1">
      <c r="A89" s="33"/>
      <c r="B89" s="34"/>
      <c r="C89" s="172" t="s">
        <v>79</v>
      </c>
      <c r="D89" s="172" t="s">
        <v>138</v>
      </c>
      <c r="E89" s="173" t="s">
        <v>151</v>
      </c>
      <c r="F89" s="174" t="s">
        <v>152</v>
      </c>
      <c r="G89" s="175" t="s">
        <v>141</v>
      </c>
      <c r="H89" s="176">
        <v>7.8E-2</v>
      </c>
      <c r="I89" s="177"/>
      <c r="J89" s="178">
        <f>ROUND(I89*H89,2)</f>
        <v>0</v>
      </c>
      <c r="K89" s="174" t="s">
        <v>163</v>
      </c>
      <c r="L89" s="38"/>
      <c r="M89" s="179" t="s">
        <v>19</v>
      </c>
      <c r="N89" s="180" t="s">
        <v>40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143</v>
      </c>
      <c r="AT89" s="183" t="s">
        <v>138</v>
      </c>
      <c r="AU89" s="183" t="s">
        <v>79</v>
      </c>
      <c r="AY89" s="16" t="s">
        <v>136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77</v>
      </c>
      <c r="BK89" s="184">
        <f>ROUND(I89*H89,2)</f>
        <v>0</v>
      </c>
      <c r="BL89" s="16" t="s">
        <v>143</v>
      </c>
      <c r="BM89" s="183" t="s">
        <v>219</v>
      </c>
    </row>
    <row r="90" spans="1:65" s="2" customFormat="1" ht="11.25">
      <c r="A90" s="33"/>
      <c r="B90" s="34"/>
      <c r="C90" s="35"/>
      <c r="D90" s="185" t="s">
        <v>145</v>
      </c>
      <c r="E90" s="35"/>
      <c r="F90" s="186" t="s">
        <v>154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145</v>
      </c>
      <c r="AU90" s="16" t="s">
        <v>79</v>
      </c>
    </row>
    <row r="91" spans="1:65" s="13" customFormat="1" ht="11.25">
      <c r="B91" s="192"/>
      <c r="C91" s="193"/>
      <c r="D91" s="185" t="s">
        <v>149</v>
      </c>
      <c r="E91" s="194" t="s">
        <v>19</v>
      </c>
      <c r="F91" s="195" t="s">
        <v>218</v>
      </c>
      <c r="G91" s="193"/>
      <c r="H91" s="196">
        <v>7.8E-2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149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136</v>
      </c>
    </row>
    <row r="92" spans="1:65" s="12" customFormat="1" ht="25.9" customHeight="1">
      <c r="B92" s="156"/>
      <c r="C92" s="157"/>
      <c r="D92" s="158" t="s">
        <v>68</v>
      </c>
      <c r="E92" s="159" t="s">
        <v>156</v>
      </c>
      <c r="F92" s="159" t="s">
        <v>157</v>
      </c>
      <c r="G92" s="157"/>
      <c r="H92" s="157"/>
      <c r="I92" s="160"/>
      <c r="J92" s="161">
        <f>BK92</f>
        <v>0</v>
      </c>
      <c r="K92" s="157"/>
      <c r="L92" s="162"/>
      <c r="M92" s="163"/>
      <c r="N92" s="164"/>
      <c r="O92" s="164"/>
      <c r="P92" s="165">
        <f>P93</f>
        <v>0</v>
      </c>
      <c r="Q92" s="164"/>
      <c r="R92" s="165">
        <f>R93</f>
        <v>0</v>
      </c>
      <c r="S92" s="164"/>
      <c r="T92" s="166">
        <f>T93</f>
        <v>0</v>
      </c>
      <c r="AR92" s="167" t="s">
        <v>143</v>
      </c>
      <c r="AT92" s="168" t="s">
        <v>68</v>
      </c>
      <c r="AU92" s="168" t="s">
        <v>69</v>
      </c>
      <c r="AY92" s="167" t="s">
        <v>136</v>
      </c>
      <c r="BK92" s="169">
        <f>BK93</f>
        <v>0</v>
      </c>
    </row>
    <row r="93" spans="1:65" s="12" customFormat="1" ht="22.9" customHeight="1">
      <c r="B93" s="156"/>
      <c r="C93" s="157"/>
      <c r="D93" s="158" t="s">
        <v>68</v>
      </c>
      <c r="E93" s="170" t="s">
        <v>158</v>
      </c>
      <c r="F93" s="170" t="s">
        <v>159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SUM(P94:P97)</f>
        <v>0</v>
      </c>
      <c r="Q93" s="164"/>
      <c r="R93" s="165">
        <f>SUM(R94:R97)</f>
        <v>0</v>
      </c>
      <c r="S93" s="164"/>
      <c r="T93" s="166">
        <f>SUM(T94:T97)</f>
        <v>0</v>
      </c>
      <c r="AR93" s="167" t="s">
        <v>143</v>
      </c>
      <c r="AT93" s="168" t="s">
        <v>68</v>
      </c>
      <c r="AU93" s="168" t="s">
        <v>77</v>
      </c>
      <c r="AY93" s="167" t="s">
        <v>136</v>
      </c>
      <c r="BK93" s="169">
        <f>SUM(BK94:BK97)</f>
        <v>0</v>
      </c>
    </row>
    <row r="94" spans="1:65" s="2" customFormat="1" ht="19.899999999999999" customHeight="1">
      <c r="A94" s="33"/>
      <c r="B94" s="34"/>
      <c r="C94" s="172" t="s">
        <v>160</v>
      </c>
      <c r="D94" s="172" t="s">
        <v>138</v>
      </c>
      <c r="E94" s="173" t="s">
        <v>161</v>
      </c>
      <c r="F94" s="174" t="s">
        <v>162</v>
      </c>
      <c r="G94" s="175" t="s">
        <v>141</v>
      </c>
      <c r="H94" s="176">
        <v>7.8E-2</v>
      </c>
      <c r="I94" s="177"/>
      <c r="J94" s="178">
        <f>ROUND(I94*H94,2)</f>
        <v>0</v>
      </c>
      <c r="K94" s="174" t="s">
        <v>163</v>
      </c>
      <c r="L94" s="38"/>
      <c r="M94" s="179" t="s">
        <v>19</v>
      </c>
      <c r="N94" s="180" t="s">
        <v>40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164</v>
      </c>
      <c r="AT94" s="183" t="s">
        <v>138</v>
      </c>
      <c r="AU94" s="183" t="s">
        <v>79</v>
      </c>
      <c r="AY94" s="16" t="s">
        <v>136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77</v>
      </c>
      <c r="BK94" s="184">
        <f>ROUND(I94*H94,2)</f>
        <v>0</v>
      </c>
      <c r="BL94" s="16" t="s">
        <v>164</v>
      </c>
      <c r="BM94" s="183" t="s">
        <v>220</v>
      </c>
    </row>
    <row r="95" spans="1:65" s="2" customFormat="1" ht="11.25">
      <c r="A95" s="33"/>
      <c r="B95" s="34"/>
      <c r="C95" s="35"/>
      <c r="D95" s="185" t="s">
        <v>145</v>
      </c>
      <c r="E95" s="35"/>
      <c r="F95" s="186" t="s">
        <v>166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145</v>
      </c>
      <c r="AU95" s="16" t="s">
        <v>79</v>
      </c>
    </row>
    <row r="96" spans="1:65" s="2" customFormat="1" ht="48.75">
      <c r="A96" s="33"/>
      <c r="B96" s="34"/>
      <c r="C96" s="35"/>
      <c r="D96" s="185" t="s">
        <v>167</v>
      </c>
      <c r="E96" s="35"/>
      <c r="F96" s="203" t="s">
        <v>168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167</v>
      </c>
      <c r="AU96" s="16" t="s">
        <v>79</v>
      </c>
    </row>
    <row r="97" spans="1:51" s="13" customFormat="1" ht="11.25">
      <c r="B97" s="192"/>
      <c r="C97" s="193"/>
      <c r="D97" s="185" t="s">
        <v>149</v>
      </c>
      <c r="E97" s="194" t="s">
        <v>19</v>
      </c>
      <c r="F97" s="195" t="s">
        <v>218</v>
      </c>
      <c r="G97" s="193"/>
      <c r="H97" s="196">
        <v>7.8E-2</v>
      </c>
      <c r="I97" s="197"/>
      <c r="J97" s="193"/>
      <c r="K97" s="193"/>
      <c r="L97" s="198"/>
      <c r="M97" s="204"/>
      <c r="N97" s="205"/>
      <c r="O97" s="205"/>
      <c r="P97" s="205"/>
      <c r="Q97" s="205"/>
      <c r="R97" s="205"/>
      <c r="S97" s="205"/>
      <c r="T97" s="206"/>
      <c r="AT97" s="202" t="s">
        <v>149</v>
      </c>
      <c r="AU97" s="202" t="s">
        <v>79</v>
      </c>
      <c r="AV97" s="13" t="s">
        <v>79</v>
      </c>
      <c r="AW97" s="13" t="s">
        <v>31</v>
      </c>
      <c r="AX97" s="13" t="s">
        <v>77</v>
      </c>
      <c r="AY97" s="202" t="s">
        <v>136</v>
      </c>
    </row>
    <row r="98" spans="1:51" s="2" customFormat="1" ht="6.95" customHeight="1">
      <c r="A98" s="33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38"/>
      <c r="M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</sheetData>
  <sheetProtection algorithmName="SHA-512" hashValue="kEuf9oUDVOeQRI3KZJeNF02US/rqS5ivCxYN7FVl8c6q6X91Xnoax7Ec/4jTBEjCT0JsnIiTI0uFsOKtrqdPJw==" saltValue="QTIVMXAT3bAeLLSJ/BfMIqU5z24qvLBcMpBSvH2IOvQgrlaHGLBoXYX5THkKTPU4fpaZGxxW1OjgPUjMprmWAw==" spinCount="100000" sheet="1" objects="1" scenarios="1" formatColumns="0" formatRows="0" autoFilter="0"/>
  <autoFilter ref="C82:K97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221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222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223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224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225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226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227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228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229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230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231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76</v>
      </c>
      <c r="F18" s="343" t="s">
        <v>232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233</v>
      </c>
      <c r="F19" s="343" t="s">
        <v>234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235</v>
      </c>
      <c r="F20" s="343" t="s">
        <v>236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237</v>
      </c>
      <c r="F21" s="343" t="s">
        <v>238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239</v>
      </c>
      <c r="F22" s="343" t="s">
        <v>240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241</v>
      </c>
      <c r="F23" s="343" t="s">
        <v>242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243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244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245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246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247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248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249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250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251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122</v>
      </c>
      <c r="F36" s="216"/>
      <c r="G36" s="343" t="s">
        <v>252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253</v>
      </c>
      <c r="F37" s="216"/>
      <c r="G37" s="343" t="s">
        <v>254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50</v>
      </c>
      <c r="F38" s="216"/>
      <c r="G38" s="343" t="s">
        <v>255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51</v>
      </c>
      <c r="F39" s="216"/>
      <c r="G39" s="343" t="s">
        <v>256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123</v>
      </c>
      <c r="F40" s="216"/>
      <c r="G40" s="343" t="s">
        <v>257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124</v>
      </c>
      <c r="F41" s="216"/>
      <c r="G41" s="343" t="s">
        <v>258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259</v>
      </c>
      <c r="F42" s="216"/>
      <c r="G42" s="343" t="s">
        <v>260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261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262</v>
      </c>
      <c r="F44" s="216"/>
      <c r="G44" s="343" t="s">
        <v>263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126</v>
      </c>
      <c r="F45" s="216"/>
      <c r="G45" s="343" t="s">
        <v>264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265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266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267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268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269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270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271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272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273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274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275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276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277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278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279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280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281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282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283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284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285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286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287</v>
      </c>
      <c r="D76" s="232"/>
      <c r="E76" s="232"/>
      <c r="F76" s="232" t="s">
        <v>288</v>
      </c>
      <c r="G76" s="233"/>
      <c r="H76" s="232" t="s">
        <v>51</v>
      </c>
      <c r="I76" s="232" t="s">
        <v>54</v>
      </c>
      <c r="J76" s="232" t="s">
        <v>289</v>
      </c>
      <c r="K76" s="231"/>
    </row>
    <row r="77" spans="2:11" s="1" customFormat="1" ht="17.25" customHeight="1">
      <c r="B77" s="230"/>
      <c r="C77" s="234" t="s">
        <v>290</v>
      </c>
      <c r="D77" s="234"/>
      <c r="E77" s="234"/>
      <c r="F77" s="235" t="s">
        <v>291</v>
      </c>
      <c r="G77" s="236"/>
      <c r="H77" s="234"/>
      <c r="I77" s="234"/>
      <c r="J77" s="234" t="s">
        <v>292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50</v>
      </c>
      <c r="D79" s="239"/>
      <c r="E79" s="239"/>
      <c r="F79" s="240" t="s">
        <v>293</v>
      </c>
      <c r="G79" s="241"/>
      <c r="H79" s="219" t="s">
        <v>294</v>
      </c>
      <c r="I79" s="219" t="s">
        <v>295</v>
      </c>
      <c r="J79" s="219">
        <v>20</v>
      </c>
      <c r="K79" s="231"/>
    </row>
    <row r="80" spans="2:11" s="1" customFormat="1" ht="15" customHeight="1">
      <c r="B80" s="230"/>
      <c r="C80" s="219" t="s">
        <v>296</v>
      </c>
      <c r="D80" s="219"/>
      <c r="E80" s="219"/>
      <c r="F80" s="240" t="s">
        <v>293</v>
      </c>
      <c r="G80" s="241"/>
      <c r="H80" s="219" t="s">
        <v>297</v>
      </c>
      <c r="I80" s="219" t="s">
        <v>295</v>
      </c>
      <c r="J80" s="219">
        <v>120</v>
      </c>
      <c r="K80" s="231"/>
    </row>
    <row r="81" spans="2:11" s="1" customFormat="1" ht="15" customHeight="1">
      <c r="B81" s="242"/>
      <c r="C81" s="219" t="s">
        <v>298</v>
      </c>
      <c r="D81" s="219"/>
      <c r="E81" s="219"/>
      <c r="F81" s="240" t="s">
        <v>299</v>
      </c>
      <c r="G81" s="241"/>
      <c r="H81" s="219" t="s">
        <v>300</v>
      </c>
      <c r="I81" s="219" t="s">
        <v>295</v>
      </c>
      <c r="J81" s="219">
        <v>50</v>
      </c>
      <c r="K81" s="231"/>
    </row>
    <row r="82" spans="2:11" s="1" customFormat="1" ht="15" customHeight="1">
      <c r="B82" s="242"/>
      <c r="C82" s="219" t="s">
        <v>301</v>
      </c>
      <c r="D82" s="219"/>
      <c r="E82" s="219"/>
      <c r="F82" s="240" t="s">
        <v>293</v>
      </c>
      <c r="G82" s="241"/>
      <c r="H82" s="219" t="s">
        <v>302</v>
      </c>
      <c r="I82" s="219" t="s">
        <v>303</v>
      </c>
      <c r="J82" s="219"/>
      <c r="K82" s="231"/>
    </row>
    <row r="83" spans="2:11" s="1" customFormat="1" ht="15" customHeight="1">
      <c r="B83" s="242"/>
      <c r="C83" s="243" t="s">
        <v>304</v>
      </c>
      <c r="D83" s="243"/>
      <c r="E83" s="243"/>
      <c r="F83" s="244" t="s">
        <v>299</v>
      </c>
      <c r="G83" s="243"/>
      <c r="H83" s="243" t="s">
        <v>305</v>
      </c>
      <c r="I83" s="243" t="s">
        <v>295</v>
      </c>
      <c r="J83" s="243">
        <v>15</v>
      </c>
      <c r="K83" s="231"/>
    </row>
    <row r="84" spans="2:11" s="1" customFormat="1" ht="15" customHeight="1">
      <c r="B84" s="242"/>
      <c r="C84" s="243" t="s">
        <v>306</v>
      </c>
      <c r="D84" s="243"/>
      <c r="E84" s="243"/>
      <c r="F84" s="244" t="s">
        <v>299</v>
      </c>
      <c r="G84" s="243"/>
      <c r="H84" s="243" t="s">
        <v>307</v>
      </c>
      <c r="I84" s="243" t="s">
        <v>295</v>
      </c>
      <c r="J84" s="243">
        <v>15</v>
      </c>
      <c r="K84" s="231"/>
    </row>
    <row r="85" spans="2:11" s="1" customFormat="1" ht="15" customHeight="1">
      <c r="B85" s="242"/>
      <c r="C85" s="243" t="s">
        <v>308</v>
      </c>
      <c r="D85" s="243"/>
      <c r="E85" s="243"/>
      <c r="F85" s="244" t="s">
        <v>299</v>
      </c>
      <c r="G85" s="243"/>
      <c r="H85" s="243" t="s">
        <v>309</v>
      </c>
      <c r="I85" s="243" t="s">
        <v>295</v>
      </c>
      <c r="J85" s="243">
        <v>20</v>
      </c>
      <c r="K85" s="231"/>
    </row>
    <row r="86" spans="2:11" s="1" customFormat="1" ht="15" customHeight="1">
      <c r="B86" s="242"/>
      <c r="C86" s="243" t="s">
        <v>310</v>
      </c>
      <c r="D86" s="243"/>
      <c r="E86" s="243"/>
      <c r="F86" s="244" t="s">
        <v>299</v>
      </c>
      <c r="G86" s="243"/>
      <c r="H86" s="243" t="s">
        <v>311</v>
      </c>
      <c r="I86" s="243" t="s">
        <v>295</v>
      </c>
      <c r="J86" s="243">
        <v>20</v>
      </c>
      <c r="K86" s="231"/>
    </row>
    <row r="87" spans="2:11" s="1" customFormat="1" ht="15" customHeight="1">
      <c r="B87" s="242"/>
      <c r="C87" s="219" t="s">
        <v>312</v>
      </c>
      <c r="D87" s="219"/>
      <c r="E87" s="219"/>
      <c r="F87" s="240" t="s">
        <v>299</v>
      </c>
      <c r="G87" s="241"/>
      <c r="H87" s="219" t="s">
        <v>313</v>
      </c>
      <c r="I87" s="219" t="s">
        <v>295</v>
      </c>
      <c r="J87" s="219">
        <v>50</v>
      </c>
      <c r="K87" s="231"/>
    </row>
    <row r="88" spans="2:11" s="1" customFormat="1" ht="15" customHeight="1">
      <c r="B88" s="242"/>
      <c r="C88" s="219" t="s">
        <v>314</v>
      </c>
      <c r="D88" s="219"/>
      <c r="E88" s="219"/>
      <c r="F88" s="240" t="s">
        <v>299</v>
      </c>
      <c r="G88" s="241"/>
      <c r="H88" s="219" t="s">
        <v>315</v>
      </c>
      <c r="I88" s="219" t="s">
        <v>295</v>
      </c>
      <c r="J88" s="219">
        <v>20</v>
      </c>
      <c r="K88" s="231"/>
    </row>
    <row r="89" spans="2:11" s="1" customFormat="1" ht="15" customHeight="1">
      <c r="B89" s="242"/>
      <c r="C89" s="219" t="s">
        <v>316</v>
      </c>
      <c r="D89" s="219"/>
      <c r="E89" s="219"/>
      <c r="F89" s="240" t="s">
        <v>299</v>
      </c>
      <c r="G89" s="241"/>
      <c r="H89" s="219" t="s">
        <v>317</v>
      </c>
      <c r="I89" s="219" t="s">
        <v>295</v>
      </c>
      <c r="J89" s="219">
        <v>20</v>
      </c>
      <c r="K89" s="231"/>
    </row>
    <row r="90" spans="2:11" s="1" customFormat="1" ht="15" customHeight="1">
      <c r="B90" s="242"/>
      <c r="C90" s="219" t="s">
        <v>318</v>
      </c>
      <c r="D90" s="219"/>
      <c r="E90" s="219"/>
      <c r="F90" s="240" t="s">
        <v>299</v>
      </c>
      <c r="G90" s="241"/>
      <c r="H90" s="219" t="s">
        <v>319</v>
      </c>
      <c r="I90" s="219" t="s">
        <v>295</v>
      </c>
      <c r="J90" s="219">
        <v>50</v>
      </c>
      <c r="K90" s="231"/>
    </row>
    <row r="91" spans="2:11" s="1" customFormat="1" ht="15" customHeight="1">
      <c r="B91" s="242"/>
      <c r="C91" s="219" t="s">
        <v>320</v>
      </c>
      <c r="D91" s="219"/>
      <c r="E91" s="219"/>
      <c r="F91" s="240" t="s">
        <v>299</v>
      </c>
      <c r="G91" s="241"/>
      <c r="H91" s="219" t="s">
        <v>320</v>
      </c>
      <c r="I91" s="219" t="s">
        <v>295</v>
      </c>
      <c r="J91" s="219">
        <v>50</v>
      </c>
      <c r="K91" s="231"/>
    </row>
    <row r="92" spans="2:11" s="1" customFormat="1" ht="15" customHeight="1">
      <c r="B92" s="242"/>
      <c r="C92" s="219" t="s">
        <v>321</v>
      </c>
      <c r="D92" s="219"/>
      <c r="E92" s="219"/>
      <c r="F92" s="240" t="s">
        <v>299</v>
      </c>
      <c r="G92" s="241"/>
      <c r="H92" s="219" t="s">
        <v>322</v>
      </c>
      <c r="I92" s="219" t="s">
        <v>295</v>
      </c>
      <c r="J92" s="219">
        <v>255</v>
      </c>
      <c r="K92" s="231"/>
    </row>
    <row r="93" spans="2:11" s="1" customFormat="1" ht="15" customHeight="1">
      <c r="B93" s="242"/>
      <c r="C93" s="219" t="s">
        <v>323</v>
      </c>
      <c r="D93" s="219"/>
      <c r="E93" s="219"/>
      <c r="F93" s="240" t="s">
        <v>293</v>
      </c>
      <c r="G93" s="241"/>
      <c r="H93" s="219" t="s">
        <v>324</v>
      </c>
      <c r="I93" s="219" t="s">
        <v>325</v>
      </c>
      <c r="J93" s="219"/>
      <c r="K93" s="231"/>
    </row>
    <row r="94" spans="2:11" s="1" customFormat="1" ht="15" customHeight="1">
      <c r="B94" s="242"/>
      <c r="C94" s="219" t="s">
        <v>326</v>
      </c>
      <c r="D94" s="219"/>
      <c r="E94" s="219"/>
      <c r="F94" s="240" t="s">
        <v>293</v>
      </c>
      <c r="G94" s="241"/>
      <c r="H94" s="219" t="s">
        <v>327</v>
      </c>
      <c r="I94" s="219" t="s">
        <v>328</v>
      </c>
      <c r="J94" s="219"/>
      <c r="K94" s="231"/>
    </row>
    <row r="95" spans="2:11" s="1" customFormat="1" ht="15" customHeight="1">
      <c r="B95" s="242"/>
      <c r="C95" s="219" t="s">
        <v>329</v>
      </c>
      <c r="D95" s="219"/>
      <c r="E95" s="219"/>
      <c r="F95" s="240" t="s">
        <v>293</v>
      </c>
      <c r="G95" s="241"/>
      <c r="H95" s="219" t="s">
        <v>329</v>
      </c>
      <c r="I95" s="219" t="s">
        <v>328</v>
      </c>
      <c r="J95" s="219"/>
      <c r="K95" s="231"/>
    </row>
    <row r="96" spans="2:11" s="1" customFormat="1" ht="15" customHeight="1">
      <c r="B96" s="242"/>
      <c r="C96" s="219" t="s">
        <v>35</v>
      </c>
      <c r="D96" s="219"/>
      <c r="E96" s="219"/>
      <c r="F96" s="240" t="s">
        <v>293</v>
      </c>
      <c r="G96" s="241"/>
      <c r="H96" s="219" t="s">
        <v>330</v>
      </c>
      <c r="I96" s="219" t="s">
        <v>328</v>
      </c>
      <c r="J96" s="219"/>
      <c r="K96" s="231"/>
    </row>
    <row r="97" spans="2:11" s="1" customFormat="1" ht="15" customHeight="1">
      <c r="B97" s="242"/>
      <c r="C97" s="219" t="s">
        <v>45</v>
      </c>
      <c r="D97" s="219"/>
      <c r="E97" s="219"/>
      <c r="F97" s="240" t="s">
        <v>293</v>
      </c>
      <c r="G97" s="241"/>
      <c r="H97" s="219" t="s">
        <v>331</v>
      </c>
      <c r="I97" s="219" t="s">
        <v>328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332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287</v>
      </c>
      <c r="D103" s="232"/>
      <c r="E103" s="232"/>
      <c r="F103" s="232" t="s">
        <v>288</v>
      </c>
      <c r="G103" s="233"/>
      <c r="H103" s="232" t="s">
        <v>51</v>
      </c>
      <c r="I103" s="232" t="s">
        <v>54</v>
      </c>
      <c r="J103" s="232" t="s">
        <v>289</v>
      </c>
      <c r="K103" s="231"/>
    </row>
    <row r="104" spans="2:11" s="1" customFormat="1" ht="17.25" customHeight="1">
      <c r="B104" s="230"/>
      <c r="C104" s="234" t="s">
        <v>290</v>
      </c>
      <c r="D104" s="234"/>
      <c r="E104" s="234"/>
      <c r="F104" s="235" t="s">
        <v>291</v>
      </c>
      <c r="G104" s="236"/>
      <c r="H104" s="234"/>
      <c r="I104" s="234"/>
      <c r="J104" s="234" t="s">
        <v>292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50</v>
      </c>
      <c r="D106" s="239"/>
      <c r="E106" s="239"/>
      <c r="F106" s="240" t="s">
        <v>293</v>
      </c>
      <c r="G106" s="219"/>
      <c r="H106" s="219" t="s">
        <v>333</v>
      </c>
      <c r="I106" s="219" t="s">
        <v>295</v>
      </c>
      <c r="J106" s="219">
        <v>20</v>
      </c>
      <c r="K106" s="231"/>
    </row>
    <row r="107" spans="2:11" s="1" customFormat="1" ht="15" customHeight="1">
      <c r="B107" s="230"/>
      <c r="C107" s="219" t="s">
        <v>296</v>
      </c>
      <c r="D107" s="219"/>
      <c r="E107" s="219"/>
      <c r="F107" s="240" t="s">
        <v>293</v>
      </c>
      <c r="G107" s="219"/>
      <c r="H107" s="219" t="s">
        <v>333</v>
      </c>
      <c r="I107" s="219" t="s">
        <v>295</v>
      </c>
      <c r="J107" s="219">
        <v>120</v>
      </c>
      <c r="K107" s="231"/>
    </row>
    <row r="108" spans="2:11" s="1" customFormat="1" ht="15" customHeight="1">
      <c r="B108" s="242"/>
      <c r="C108" s="219" t="s">
        <v>298</v>
      </c>
      <c r="D108" s="219"/>
      <c r="E108" s="219"/>
      <c r="F108" s="240" t="s">
        <v>299</v>
      </c>
      <c r="G108" s="219"/>
      <c r="H108" s="219" t="s">
        <v>333</v>
      </c>
      <c r="I108" s="219" t="s">
        <v>295</v>
      </c>
      <c r="J108" s="219">
        <v>50</v>
      </c>
      <c r="K108" s="231"/>
    </row>
    <row r="109" spans="2:11" s="1" customFormat="1" ht="15" customHeight="1">
      <c r="B109" s="242"/>
      <c r="C109" s="219" t="s">
        <v>301</v>
      </c>
      <c r="D109" s="219"/>
      <c r="E109" s="219"/>
      <c r="F109" s="240" t="s">
        <v>293</v>
      </c>
      <c r="G109" s="219"/>
      <c r="H109" s="219" t="s">
        <v>333</v>
      </c>
      <c r="I109" s="219" t="s">
        <v>303</v>
      </c>
      <c r="J109" s="219"/>
      <c r="K109" s="231"/>
    </row>
    <row r="110" spans="2:11" s="1" customFormat="1" ht="15" customHeight="1">
      <c r="B110" s="242"/>
      <c r="C110" s="219" t="s">
        <v>312</v>
      </c>
      <c r="D110" s="219"/>
      <c r="E110" s="219"/>
      <c r="F110" s="240" t="s">
        <v>299</v>
      </c>
      <c r="G110" s="219"/>
      <c r="H110" s="219" t="s">
        <v>333</v>
      </c>
      <c r="I110" s="219" t="s">
        <v>295</v>
      </c>
      <c r="J110" s="219">
        <v>50</v>
      </c>
      <c r="K110" s="231"/>
    </row>
    <row r="111" spans="2:11" s="1" customFormat="1" ht="15" customHeight="1">
      <c r="B111" s="242"/>
      <c r="C111" s="219" t="s">
        <v>320</v>
      </c>
      <c r="D111" s="219"/>
      <c r="E111" s="219"/>
      <c r="F111" s="240" t="s">
        <v>299</v>
      </c>
      <c r="G111" s="219"/>
      <c r="H111" s="219" t="s">
        <v>333</v>
      </c>
      <c r="I111" s="219" t="s">
        <v>295</v>
      </c>
      <c r="J111" s="219">
        <v>50</v>
      </c>
      <c r="K111" s="231"/>
    </row>
    <row r="112" spans="2:11" s="1" customFormat="1" ht="15" customHeight="1">
      <c r="B112" s="242"/>
      <c r="C112" s="219" t="s">
        <v>318</v>
      </c>
      <c r="D112" s="219"/>
      <c r="E112" s="219"/>
      <c r="F112" s="240" t="s">
        <v>299</v>
      </c>
      <c r="G112" s="219"/>
      <c r="H112" s="219" t="s">
        <v>333</v>
      </c>
      <c r="I112" s="219" t="s">
        <v>295</v>
      </c>
      <c r="J112" s="219">
        <v>50</v>
      </c>
      <c r="K112" s="231"/>
    </row>
    <row r="113" spans="2:11" s="1" customFormat="1" ht="15" customHeight="1">
      <c r="B113" s="242"/>
      <c r="C113" s="219" t="s">
        <v>50</v>
      </c>
      <c r="D113" s="219"/>
      <c r="E113" s="219"/>
      <c r="F113" s="240" t="s">
        <v>293</v>
      </c>
      <c r="G113" s="219"/>
      <c r="H113" s="219" t="s">
        <v>334</v>
      </c>
      <c r="I113" s="219" t="s">
        <v>295</v>
      </c>
      <c r="J113" s="219">
        <v>20</v>
      </c>
      <c r="K113" s="231"/>
    </row>
    <row r="114" spans="2:11" s="1" customFormat="1" ht="15" customHeight="1">
      <c r="B114" s="242"/>
      <c r="C114" s="219" t="s">
        <v>335</v>
      </c>
      <c r="D114" s="219"/>
      <c r="E114" s="219"/>
      <c r="F114" s="240" t="s">
        <v>293</v>
      </c>
      <c r="G114" s="219"/>
      <c r="H114" s="219" t="s">
        <v>336</v>
      </c>
      <c r="I114" s="219" t="s">
        <v>295</v>
      </c>
      <c r="J114" s="219">
        <v>120</v>
      </c>
      <c r="K114" s="231"/>
    </row>
    <row r="115" spans="2:11" s="1" customFormat="1" ht="15" customHeight="1">
      <c r="B115" s="242"/>
      <c r="C115" s="219" t="s">
        <v>35</v>
      </c>
      <c r="D115" s="219"/>
      <c r="E115" s="219"/>
      <c r="F115" s="240" t="s">
        <v>293</v>
      </c>
      <c r="G115" s="219"/>
      <c r="H115" s="219" t="s">
        <v>337</v>
      </c>
      <c r="I115" s="219" t="s">
        <v>328</v>
      </c>
      <c r="J115" s="219"/>
      <c r="K115" s="231"/>
    </row>
    <row r="116" spans="2:11" s="1" customFormat="1" ht="15" customHeight="1">
      <c r="B116" s="242"/>
      <c r="C116" s="219" t="s">
        <v>45</v>
      </c>
      <c r="D116" s="219"/>
      <c r="E116" s="219"/>
      <c r="F116" s="240" t="s">
        <v>293</v>
      </c>
      <c r="G116" s="219"/>
      <c r="H116" s="219" t="s">
        <v>338</v>
      </c>
      <c r="I116" s="219" t="s">
        <v>328</v>
      </c>
      <c r="J116" s="219"/>
      <c r="K116" s="231"/>
    </row>
    <row r="117" spans="2:11" s="1" customFormat="1" ht="15" customHeight="1">
      <c r="B117" s="242"/>
      <c r="C117" s="219" t="s">
        <v>54</v>
      </c>
      <c r="D117" s="219"/>
      <c r="E117" s="219"/>
      <c r="F117" s="240" t="s">
        <v>293</v>
      </c>
      <c r="G117" s="219"/>
      <c r="H117" s="219" t="s">
        <v>339</v>
      </c>
      <c r="I117" s="219" t="s">
        <v>340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341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287</v>
      </c>
      <c r="D123" s="232"/>
      <c r="E123" s="232"/>
      <c r="F123" s="232" t="s">
        <v>288</v>
      </c>
      <c r="G123" s="233"/>
      <c r="H123" s="232" t="s">
        <v>51</v>
      </c>
      <c r="I123" s="232" t="s">
        <v>54</v>
      </c>
      <c r="J123" s="232" t="s">
        <v>289</v>
      </c>
      <c r="K123" s="261"/>
    </row>
    <row r="124" spans="2:11" s="1" customFormat="1" ht="17.25" customHeight="1">
      <c r="B124" s="260"/>
      <c r="C124" s="234" t="s">
        <v>290</v>
      </c>
      <c r="D124" s="234"/>
      <c r="E124" s="234"/>
      <c r="F124" s="235" t="s">
        <v>291</v>
      </c>
      <c r="G124" s="236"/>
      <c r="H124" s="234"/>
      <c r="I124" s="234"/>
      <c r="J124" s="234" t="s">
        <v>292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296</v>
      </c>
      <c r="D126" s="239"/>
      <c r="E126" s="239"/>
      <c r="F126" s="240" t="s">
        <v>293</v>
      </c>
      <c r="G126" s="219"/>
      <c r="H126" s="219" t="s">
        <v>333</v>
      </c>
      <c r="I126" s="219" t="s">
        <v>295</v>
      </c>
      <c r="J126" s="219">
        <v>120</v>
      </c>
      <c r="K126" s="265"/>
    </row>
    <row r="127" spans="2:11" s="1" customFormat="1" ht="15" customHeight="1">
      <c r="B127" s="262"/>
      <c r="C127" s="219" t="s">
        <v>342</v>
      </c>
      <c r="D127" s="219"/>
      <c r="E127" s="219"/>
      <c r="F127" s="240" t="s">
        <v>293</v>
      </c>
      <c r="G127" s="219"/>
      <c r="H127" s="219" t="s">
        <v>343</v>
      </c>
      <c r="I127" s="219" t="s">
        <v>295</v>
      </c>
      <c r="J127" s="219" t="s">
        <v>344</v>
      </c>
      <c r="K127" s="265"/>
    </row>
    <row r="128" spans="2:11" s="1" customFormat="1" ht="15" customHeight="1">
      <c r="B128" s="262"/>
      <c r="C128" s="219" t="s">
        <v>241</v>
      </c>
      <c r="D128" s="219"/>
      <c r="E128" s="219"/>
      <c r="F128" s="240" t="s">
        <v>293</v>
      </c>
      <c r="G128" s="219"/>
      <c r="H128" s="219" t="s">
        <v>345</v>
      </c>
      <c r="I128" s="219" t="s">
        <v>295</v>
      </c>
      <c r="J128" s="219" t="s">
        <v>344</v>
      </c>
      <c r="K128" s="265"/>
    </row>
    <row r="129" spans="2:11" s="1" customFormat="1" ht="15" customHeight="1">
      <c r="B129" s="262"/>
      <c r="C129" s="219" t="s">
        <v>304</v>
      </c>
      <c r="D129" s="219"/>
      <c r="E129" s="219"/>
      <c r="F129" s="240" t="s">
        <v>299</v>
      </c>
      <c r="G129" s="219"/>
      <c r="H129" s="219" t="s">
        <v>305</v>
      </c>
      <c r="I129" s="219" t="s">
        <v>295</v>
      </c>
      <c r="J129" s="219">
        <v>15</v>
      </c>
      <c r="K129" s="265"/>
    </row>
    <row r="130" spans="2:11" s="1" customFormat="1" ht="15" customHeight="1">
      <c r="B130" s="262"/>
      <c r="C130" s="243" t="s">
        <v>306</v>
      </c>
      <c r="D130" s="243"/>
      <c r="E130" s="243"/>
      <c r="F130" s="244" t="s">
        <v>299</v>
      </c>
      <c r="G130" s="243"/>
      <c r="H130" s="243" t="s">
        <v>307</v>
      </c>
      <c r="I130" s="243" t="s">
        <v>295</v>
      </c>
      <c r="J130" s="243">
        <v>15</v>
      </c>
      <c r="K130" s="265"/>
    </row>
    <row r="131" spans="2:11" s="1" customFormat="1" ht="15" customHeight="1">
      <c r="B131" s="262"/>
      <c r="C131" s="243" t="s">
        <v>308</v>
      </c>
      <c r="D131" s="243"/>
      <c r="E131" s="243"/>
      <c r="F131" s="244" t="s">
        <v>299</v>
      </c>
      <c r="G131" s="243"/>
      <c r="H131" s="243" t="s">
        <v>309</v>
      </c>
      <c r="I131" s="243" t="s">
        <v>295</v>
      </c>
      <c r="J131" s="243">
        <v>20</v>
      </c>
      <c r="K131" s="265"/>
    </row>
    <row r="132" spans="2:11" s="1" customFormat="1" ht="15" customHeight="1">
      <c r="B132" s="262"/>
      <c r="C132" s="243" t="s">
        <v>310</v>
      </c>
      <c r="D132" s="243"/>
      <c r="E132" s="243"/>
      <c r="F132" s="244" t="s">
        <v>299</v>
      </c>
      <c r="G132" s="243"/>
      <c r="H132" s="243" t="s">
        <v>311</v>
      </c>
      <c r="I132" s="243" t="s">
        <v>295</v>
      </c>
      <c r="J132" s="243">
        <v>20</v>
      </c>
      <c r="K132" s="265"/>
    </row>
    <row r="133" spans="2:11" s="1" customFormat="1" ht="15" customHeight="1">
      <c r="B133" s="262"/>
      <c r="C133" s="219" t="s">
        <v>298</v>
      </c>
      <c r="D133" s="219"/>
      <c r="E133" s="219"/>
      <c r="F133" s="240" t="s">
        <v>299</v>
      </c>
      <c r="G133" s="219"/>
      <c r="H133" s="219" t="s">
        <v>333</v>
      </c>
      <c r="I133" s="219" t="s">
        <v>295</v>
      </c>
      <c r="J133" s="219">
        <v>50</v>
      </c>
      <c r="K133" s="265"/>
    </row>
    <row r="134" spans="2:11" s="1" customFormat="1" ht="15" customHeight="1">
      <c r="B134" s="262"/>
      <c r="C134" s="219" t="s">
        <v>312</v>
      </c>
      <c r="D134" s="219"/>
      <c r="E134" s="219"/>
      <c r="F134" s="240" t="s">
        <v>299</v>
      </c>
      <c r="G134" s="219"/>
      <c r="H134" s="219" t="s">
        <v>333</v>
      </c>
      <c r="I134" s="219" t="s">
        <v>295</v>
      </c>
      <c r="J134" s="219">
        <v>50</v>
      </c>
      <c r="K134" s="265"/>
    </row>
    <row r="135" spans="2:11" s="1" customFormat="1" ht="15" customHeight="1">
      <c r="B135" s="262"/>
      <c r="C135" s="219" t="s">
        <v>318</v>
      </c>
      <c r="D135" s="219"/>
      <c r="E135" s="219"/>
      <c r="F135" s="240" t="s">
        <v>299</v>
      </c>
      <c r="G135" s="219"/>
      <c r="H135" s="219" t="s">
        <v>333</v>
      </c>
      <c r="I135" s="219" t="s">
        <v>295</v>
      </c>
      <c r="J135" s="219">
        <v>50</v>
      </c>
      <c r="K135" s="265"/>
    </row>
    <row r="136" spans="2:11" s="1" customFormat="1" ht="15" customHeight="1">
      <c r="B136" s="262"/>
      <c r="C136" s="219" t="s">
        <v>320</v>
      </c>
      <c r="D136" s="219"/>
      <c r="E136" s="219"/>
      <c r="F136" s="240" t="s">
        <v>299</v>
      </c>
      <c r="G136" s="219"/>
      <c r="H136" s="219" t="s">
        <v>333</v>
      </c>
      <c r="I136" s="219" t="s">
        <v>295</v>
      </c>
      <c r="J136" s="219">
        <v>50</v>
      </c>
      <c r="K136" s="265"/>
    </row>
    <row r="137" spans="2:11" s="1" customFormat="1" ht="15" customHeight="1">
      <c r="B137" s="262"/>
      <c r="C137" s="219" t="s">
        <v>321</v>
      </c>
      <c r="D137" s="219"/>
      <c r="E137" s="219"/>
      <c r="F137" s="240" t="s">
        <v>299</v>
      </c>
      <c r="G137" s="219"/>
      <c r="H137" s="219" t="s">
        <v>346</v>
      </c>
      <c r="I137" s="219" t="s">
        <v>295</v>
      </c>
      <c r="J137" s="219">
        <v>255</v>
      </c>
      <c r="K137" s="265"/>
    </row>
    <row r="138" spans="2:11" s="1" customFormat="1" ht="15" customHeight="1">
      <c r="B138" s="262"/>
      <c r="C138" s="219" t="s">
        <v>323</v>
      </c>
      <c r="D138" s="219"/>
      <c r="E138" s="219"/>
      <c r="F138" s="240" t="s">
        <v>293</v>
      </c>
      <c r="G138" s="219"/>
      <c r="H138" s="219" t="s">
        <v>347</v>
      </c>
      <c r="I138" s="219" t="s">
        <v>325</v>
      </c>
      <c r="J138" s="219"/>
      <c r="K138" s="265"/>
    </row>
    <row r="139" spans="2:11" s="1" customFormat="1" ht="15" customHeight="1">
      <c r="B139" s="262"/>
      <c r="C139" s="219" t="s">
        <v>326</v>
      </c>
      <c r="D139" s="219"/>
      <c r="E139" s="219"/>
      <c r="F139" s="240" t="s">
        <v>293</v>
      </c>
      <c r="G139" s="219"/>
      <c r="H139" s="219" t="s">
        <v>348</v>
      </c>
      <c r="I139" s="219" t="s">
        <v>328</v>
      </c>
      <c r="J139" s="219"/>
      <c r="K139" s="265"/>
    </row>
    <row r="140" spans="2:11" s="1" customFormat="1" ht="15" customHeight="1">
      <c r="B140" s="262"/>
      <c r="C140" s="219" t="s">
        <v>329</v>
      </c>
      <c r="D140" s="219"/>
      <c r="E140" s="219"/>
      <c r="F140" s="240" t="s">
        <v>293</v>
      </c>
      <c r="G140" s="219"/>
      <c r="H140" s="219" t="s">
        <v>329</v>
      </c>
      <c r="I140" s="219" t="s">
        <v>328</v>
      </c>
      <c r="J140" s="219"/>
      <c r="K140" s="265"/>
    </row>
    <row r="141" spans="2:11" s="1" customFormat="1" ht="15" customHeight="1">
      <c r="B141" s="262"/>
      <c r="C141" s="219" t="s">
        <v>35</v>
      </c>
      <c r="D141" s="219"/>
      <c r="E141" s="219"/>
      <c r="F141" s="240" t="s">
        <v>293</v>
      </c>
      <c r="G141" s="219"/>
      <c r="H141" s="219" t="s">
        <v>349</v>
      </c>
      <c r="I141" s="219" t="s">
        <v>328</v>
      </c>
      <c r="J141" s="219"/>
      <c r="K141" s="265"/>
    </row>
    <row r="142" spans="2:11" s="1" customFormat="1" ht="15" customHeight="1">
      <c r="B142" s="262"/>
      <c r="C142" s="219" t="s">
        <v>350</v>
      </c>
      <c r="D142" s="219"/>
      <c r="E142" s="219"/>
      <c r="F142" s="240" t="s">
        <v>293</v>
      </c>
      <c r="G142" s="219"/>
      <c r="H142" s="219" t="s">
        <v>351</v>
      </c>
      <c r="I142" s="219" t="s">
        <v>328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352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287</v>
      </c>
      <c r="D148" s="232"/>
      <c r="E148" s="232"/>
      <c r="F148" s="232" t="s">
        <v>288</v>
      </c>
      <c r="G148" s="233"/>
      <c r="H148" s="232" t="s">
        <v>51</v>
      </c>
      <c r="I148" s="232" t="s">
        <v>54</v>
      </c>
      <c r="J148" s="232" t="s">
        <v>289</v>
      </c>
      <c r="K148" s="231"/>
    </row>
    <row r="149" spans="2:11" s="1" customFormat="1" ht="17.25" customHeight="1">
      <c r="B149" s="230"/>
      <c r="C149" s="234" t="s">
        <v>290</v>
      </c>
      <c r="D149" s="234"/>
      <c r="E149" s="234"/>
      <c r="F149" s="235" t="s">
        <v>291</v>
      </c>
      <c r="G149" s="236"/>
      <c r="H149" s="234"/>
      <c r="I149" s="234"/>
      <c r="J149" s="234" t="s">
        <v>292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296</v>
      </c>
      <c r="D151" s="219"/>
      <c r="E151" s="219"/>
      <c r="F151" s="270" t="s">
        <v>293</v>
      </c>
      <c r="G151" s="219"/>
      <c r="H151" s="269" t="s">
        <v>333</v>
      </c>
      <c r="I151" s="269" t="s">
        <v>295</v>
      </c>
      <c r="J151" s="269">
        <v>120</v>
      </c>
      <c r="K151" s="265"/>
    </row>
    <row r="152" spans="2:11" s="1" customFormat="1" ht="15" customHeight="1">
      <c r="B152" s="242"/>
      <c r="C152" s="269" t="s">
        <v>342</v>
      </c>
      <c r="D152" s="219"/>
      <c r="E152" s="219"/>
      <c r="F152" s="270" t="s">
        <v>293</v>
      </c>
      <c r="G152" s="219"/>
      <c r="H152" s="269" t="s">
        <v>353</v>
      </c>
      <c r="I152" s="269" t="s">
        <v>295</v>
      </c>
      <c r="J152" s="269" t="s">
        <v>344</v>
      </c>
      <c r="K152" s="265"/>
    </row>
    <row r="153" spans="2:11" s="1" customFormat="1" ht="15" customHeight="1">
      <c r="B153" s="242"/>
      <c r="C153" s="269" t="s">
        <v>241</v>
      </c>
      <c r="D153" s="219"/>
      <c r="E153" s="219"/>
      <c r="F153" s="270" t="s">
        <v>293</v>
      </c>
      <c r="G153" s="219"/>
      <c r="H153" s="269" t="s">
        <v>354</v>
      </c>
      <c r="I153" s="269" t="s">
        <v>295</v>
      </c>
      <c r="J153" s="269" t="s">
        <v>344</v>
      </c>
      <c r="K153" s="265"/>
    </row>
    <row r="154" spans="2:11" s="1" customFormat="1" ht="15" customHeight="1">
      <c r="B154" s="242"/>
      <c r="C154" s="269" t="s">
        <v>298</v>
      </c>
      <c r="D154" s="219"/>
      <c r="E154" s="219"/>
      <c r="F154" s="270" t="s">
        <v>299</v>
      </c>
      <c r="G154" s="219"/>
      <c r="H154" s="269" t="s">
        <v>333</v>
      </c>
      <c r="I154" s="269" t="s">
        <v>295</v>
      </c>
      <c r="J154" s="269">
        <v>50</v>
      </c>
      <c r="K154" s="265"/>
    </row>
    <row r="155" spans="2:11" s="1" customFormat="1" ht="15" customHeight="1">
      <c r="B155" s="242"/>
      <c r="C155" s="269" t="s">
        <v>301</v>
      </c>
      <c r="D155" s="219"/>
      <c r="E155" s="219"/>
      <c r="F155" s="270" t="s">
        <v>293</v>
      </c>
      <c r="G155" s="219"/>
      <c r="H155" s="269" t="s">
        <v>333</v>
      </c>
      <c r="I155" s="269" t="s">
        <v>303</v>
      </c>
      <c r="J155" s="269"/>
      <c r="K155" s="265"/>
    </row>
    <row r="156" spans="2:11" s="1" customFormat="1" ht="15" customHeight="1">
      <c r="B156" s="242"/>
      <c r="C156" s="269" t="s">
        <v>312</v>
      </c>
      <c r="D156" s="219"/>
      <c r="E156" s="219"/>
      <c r="F156" s="270" t="s">
        <v>299</v>
      </c>
      <c r="G156" s="219"/>
      <c r="H156" s="269" t="s">
        <v>333</v>
      </c>
      <c r="I156" s="269" t="s">
        <v>295</v>
      </c>
      <c r="J156" s="269">
        <v>50</v>
      </c>
      <c r="K156" s="265"/>
    </row>
    <row r="157" spans="2:11" s="1" customFormat="1" ht="15" customHeight="1">
      <c r="B157" s="242"/>
      <c r="C157" s="269" t="s">
        <v>320</v>
      </c>
      <c r="D157" s="219"/>
      <c r="E157" s="219"/>
      <c r="F157" s="270" t="s">
        <v>299</v>
      </c>
      <c r="G157" s="219"/>
      <c r="H157" s="269" t="s">
        <v>333</v>
      </c>
      <c r="I157" s="269" t="s">
        <v>295</v>
      </c>
      <c r="J157" s="269">
        <v>50</v>
      </c>
      <c r="K157" s="265"/>
    </row>
    <row r="158" spans="2:11" s="1" customFormat="1" ht="15" customHeight="1">
      <c r="B158" s="242"/>
      <c r="C158" s="269" t="s">
        <v>318</v>
      </c>
      <c r="D158" s="219"/>
      <c r="E158" s="219"/>
      <c r="F158" s="270" t="s">
        <v>299</v>
      </c>
      <c r="G158" s="219"/>
      <c r="H158" s="269" t="s">
        <v>333</v>
      </c>
      <c r="I158" s="269" t="s">
        <v>295</v>
      </c>
      <c r="J158" s="269">
        <v>50</v>
      </c>
      <c r="K158" s="265"/>
    </row>
    <row r="159" spans="2:11" s="1" customFormat="1" ht="15" customHeight="1">
      <c r="B159" s="242"/>
      <c r="C159" s="269" t="s">
        <v>114</v>
      </c>
      <c r="D159" s="219"/>
      <c r="E159" s="219"/>
      <c r="F159" s="270" t="s">
        <v>293</v>
      </c>
      <c r="G159" s="219"/>
      <c r="H159" s="269" t="s">
        <v>355</v>
      </c>
      <c r="I159" s="269" t="s">
        <v>295</v>
      </c>
      <c r="J159" s="269" t="s">
        <v>356</v>
      </c>
      <c r="K159" s="265"/>
    </row>
    <row r="160" spans="2:11" s="1" customFormat="1" ht="15" customHeight="1">
      <c r="B160" s="242"/>
      <c r="C160" s="269" t="s">
        <v>357</v>
      </c>
      <c r="D160" s="219"/>
      <c r="E160" s="219"/>
      <c r="F160" s="270" t="s">
        <v>293</v>
      </c>
      <c r="G160" s="219"/>
      <c r="H160" s="269" t="s">
        <v>358</v>
      </c>
      <c r="I160" s="269" t="s">
        <v>328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359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287</v>
      </c>
      <c r="D166" s="232"/>
      <c r="E166" s="232"/>
      <c r="F166" s="232" t="s">
        <v>288</v>
      </c>
      <c r="G166" s="274"/>
      <c r="H166" s="275" t="s">
        <v>51</v>
      </c>
      <c r="I166" s="275" t="s">
        <v>54</v>
      </c>
      <c r="J166" s="232" t="s">
        <v>289</v>
      </c>
      <c r="K166" s="212"/>
    </row>
    <row r="167" spans="2:11" s="1" customFormat="1" ht="17.25" customHeight="1">
      <c r="B167" s="213"/>
      <c r="C167" s="234" t="s">
        <v>290</v>
      </c>
      <c r="D167" s="234"/>
      <c r="E167" s="234"/>
      <c r="F167" s="235" t="s">
        <v>291</v>
      </c>
      <c r="G167" s="276"/>
      <c r="H167" s="277"/>
      <c r="I167" s="277"/>
      <c r="J167" s="234" t="s">
        <v>292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296</v>
      </c>
      <c r="D169" s="219"/>
      <c r="E169" s="219"/>
      <c r="F169" s="240" t="s">
        <v>293</v>
      </c>
      <c r="G169" s="219"/>
      <c r="H169" s="219" t="s">
        <v>333</v>
      </c>
      <c r="I169" s="219" t="s">
        <v>295</v>
      </c>
      <c r="J169" s="219">
        <v>120</v>
      </c>
      <c r="K169" s="265"/>
    </row>
    <row r="170" spans="2:11" s="1" customFormat="1" ht="15" customHeight="1">
      <c r="B170" s="242"/>
      <c r="C170" s="219" t="s">
        <v>342</v>
      </c>
      <c r="D170" s="219"/>
      <c r="E170" s="219"/>
      <c r="F170" s="240" t="s">
        <v>293</v>
      </c>
      <c r="G170" s="219"/>
      <c r="H170" s="219" t="s">
        <v>343</v>
      </c>
      <c r="I170" s="219" t="s">
        <v>295</v>
      </c>
      <c r="J170" s="219" t="s">
        <v>344</v>
      </c>
      <c r="K170" s="265"/>
    </row>
    <row r="171" spans="2:11" s="1" customFormat="1" ht="15" customHeight="1">
      <c r="B171" s="242"/>
      <c r="C171" s="219" t="s">
        <v>241</v>
      </c>
      <c r="D171" s="219"/>
      <c r="E171" s="219"/>
      <c r="F171" s="240" t="s">
        <v>293</v>
      </c>
      <c r="G171" s="219"/>
      <c r="H171" s="219" t="s">
        <v>360</v>
      </c>
      <c r="I171" s="219" t="s">
        <v>295</v>
      </c>
      <c r="J171" s="219" t="s">
        <v>344</v>
      </c>
      <c r="K171" s="265"/>
    </row>
    <row r="172" spans="2:11" s="1" customFormat="1" ht="15" customHeight="1">
      <c r="B172" s="242"/>
      <c r="C172" s="219" t="s">
        <v>298</v>
      </c>
      <c r="D172" s="219"/>
      <c r="E172" s="219"/>
      <c r="F172" s="240" t="s">
        <v>299</v>
      </c>
      <c r="G172" s="219"/>
      <c r="H172" s="219" t="s">
        <v>360</v>
      </c>
      <c r="I172" s="219" t="s">
        <v>295</v>
      </c>
      <c r="J172" s="219">
        <v>50</v>
      </c>
      <c r="K172" s="265"/>
    </row>
    <row r="173" spans="2:11" s="1" customFormat="1" ht="15" customHeight="1">
      <c r="B173" s="242"/>
      <c r="C173" s="219" t="s">
        <v>301</v>
      </c>
      <c r="D173" s="219"/>
      <c r="E173" s="219"/>
      <c r="F173" s="240" t="s">
        <v>293</v>
      </c>
      <c r="G173" s="219"/>
      <c r="H173" s="219" t="s">
        <v>360</v>
      </c>
      <c r="I173" s="219" t="s">
        <v>303</v>
      </c>
      <c r="J173" s="219"/>
      <c r="K173" s="265"/>
    </row>
    <row r="174" spans="2:11" s="1" customFormat="1" ht="15" customHeight="1">
      <c r="B174" s="242"/>
      <c r="C174" s="219" t="s">
        <v>312</v>
      </c>
      <c r="D174" s="219"/>
      <c r="E174" s="219"/>
      <c r="F174" s="240" t="s">
        <v>299</v>
      </c>
      <c r="G174" s="219"/>
      <c r="H174" s="219" t="s">
        <v>360</v>
      </c>
      <c r="I174" s="219" t="s">
        <v>295</v>
      </c>
      <c r="J174" s="219">
        <v>50</v>
      </c>
      <c r="K174" s="265"/>
    </row>
    <row r="175" spans="2:11" s="1" customFormat="1" ht="15" customHeight="1">
      <c r="B175" s="242"/>
      <c r="C175" s="219" t="s">
        <v>320</v>
      </c>
      <c r="D175" s="219"/>
      <c r="E175" s="219"/>
      <c r="F175" s="240" t="s">
        <v>299</v>
      </c>
      <c r="G175" s="219"/>
      <c r="H175" s="219" t="s">
        <v>360</v>
      </c>
      <c r="I175" s="219" t="s">
        <v>295</v>
      </c>
      <c r="J175" s="219">
        <v>50</v>
      </c>
      <c r="K175" s="265"/>
    </row>
    <row r="176" spans="2:11" s="1" customFormat="1" ht="15" customHeight="1">
      <c r="B176" s="242"/>
      <c r="C176" s="219" t="s">
        <v>318</v>
      </c>
      <c r="D176" s="219"/>
      <c r="E176" s="219"/>
      <c r="F176" s="240" t="s">
        <v>299</v>
      </c>
      <c r="G176" s="219"/>
      <c r="H176" s="219" t="s">
        <v>360</v>
      </c>
      <c r="I176" s="219" t="s">
        <v>295</v>
      </c>
      <c r="J176" s="219">
        <v>50</v>
      </c>
      <c r="K176" s="265"/>
    </row>
    <row r="177" spans="2:11" s="1" customFormat="1" ht="15" customHeight="1">
      <c r="B177" s="242"/>
      <c r="C177" s="219" t="s">
        <v>122</v>
      </c>
      <c r="D177" s="219"/>
      <c r="E177" s="219"/>
      <c r="F177" s="240" t="s">
        <v>293</v>
      </c>
      <c r="G177" s="219"/>
      <c r="H177" s="219" t="s">
        <v>361</v>
      </c>
      <c r="I177" s="219" t="s">
        <v>362</v>
      </c>
      <c r="J177" s="219"/>
      <c r="K177" s="265"/>
    </row>
    <row r="178" spans="2:11" s="1" customFormat="1" ht="15" customHeight="1">
      <c r="B178" s="242"/>
      <c r="C178" s="219" t="s">
        <v>54</v>
      </c>
      <c r="D178" s="219"/>
      <c r="E178" s="219"/>
      <c r="F178" s="240" t="s">
        <v>293</v>
      </c>
      <c r="G178" s="219"/>
      <c r="H178" s="219" t="s">
        <v>363</v>
      </c>
      <c r="I178" s="219" t="s">
        <v>364</v>
      </c>
      <c r="J178" s="219">
        <v>1</v>
      </c>
      <c r="K178" s="265"/>
    </row>
    <row r="179" spans="2:11" s="1" customFormat="1" ht="15" customHeight="1">
      <c r="B179" s="242"/>
      <c r="C179" s="219" t="s">
        <v>50</v>
      </c>
      <c r="D179" s="219"/>
      <c r="E179" s="219"/>
      <c r="F179" s="240" t="s">
        <v>293</v>
      </c>
      <c r="G179" s="219"/>
      <c r="H179" s="219" t="s">
        <v>365</v>
      </c>
      <c r="I179" s="219" t="s">
        <v>295</v>
      </c>
      <c r="J179" s="219">
        <v>20</v>
      </c>
      <c r="K179" s="265"/>
    </row>
    <row r="180" spans="2:11" s="1" customFormat="1" ht="15" customHeight="1">
      <c r="B180" s="242"/>
      <c r="C180" s="219" t="s">
        <v>51</v>
      </c>
      <c r="D180" s="219"/>
      <c r="E180" s="219"/>
      <c r="F180" s="240" t="s">
        <v>293</v>
      </c>
      <c r="G180" s="219"/>
      <c r="H180" s="219" t="s">
        <v>366</v>
      </c>
      <c r="I180" s="219" t="s">
        <v>295</v>
      </c>
      <c r="J180" s="219">
        <v>255</v>
      </c>
      <c r="K180" s="265"/>
    </row>
    <row r="181" spans="2:11" s="1" customFormat="1" ht="15" customHeight="1">
      <c r="B181" s="242"/>
      <c r="C181" s="219" t="s">
        <v>123</v>
      </c>
      <c r="D181" s="219"/>
      <c r="E181" s="219"/>
      <c r="F181" s="240" t="s">
        <v>293</v>
      </c>
      <c r="G181" s="219"/>
      <c r="H181" s="219" t="s">
        <v>257</v>
      </c>
      <c r="I181" s="219" t="s">
        <v>295</v>
      </c>
      <c r="J181" s="219">
        <v>10</v>
      </c>
      <c r="K181" s="265"/>
    </row>
    <row r="182" spans="2:11" s="1" customFormat="1" ht="15" customHeight="1">
      <c r="B182" s="242"/>
      <c r="C182" s="219" t="s">
        <v>124</v>
      </c>
      <c r="D182" s="219"/>
      <c r="E182" s="219"/>
      <c r="F182" s="240" t="s">
        <v>293</v>
      </c>
      <c r="G182" s="219"/>
      <c r="H182" s="219" t="s">
        <v>367</v>
      </c>
      <c r="I182" s="219" t="s">
        <v>328</v>
      </c>
      <c r="J182" s="219"/>
      <c r="K182" s="265"/>
    </row>
    <row r="183" spans="2:11" s="1" customFormat="1" ht="15" customHeight="1">
      <c r="B183" s="242"/>
      <c r="C183" s="219" t="s">
        <v>368</v>
      </c>
      <c r="D183" s="219"/>
      <c r="E183" s="219"/>
      <c r="F183" s="240" t="s">
        <v>293</v>
      </c>
      <c r="G183" s="219"/>
      <c r="H183" s="219" t="s">
        <v>369</v>
      </c>
      <c r="I183" s="219" t="s">
        <v>328</v>
      </c>
      <c r="J183" s="219"/>
      <c r="K183" s="265"/>
    </row>
    <row r="184" spans="2:11" s="1" customFormat="1" ht="15" customHeight="1">
      <c r="B184" s="242"/>
      <c r="C184" s="219" t="s">
        <v>357</v>
      </c>
      <c r="D184" s="219"/>
      <c r="E184" s="219"/>
      <c r="F184" s="240" t="s">
        <v>293</v>
      </c>
      <c r="G184" s="219"/>
      <c r="H184" s="219" t="s">
        <v>370</v>
      </c>
      <c r="I184" s="219" t="s">
        <v>328</v>
      </c>
      <c r="J184" s="219"/>
      <c r="K184" s="265"/>
    </row>
    <row r="185" spans="2:11" s="1" customFormat="1" ht="15" customHeight="1">
      <c r="B185" s="242"/>
      <c r="C185" s="219" t="s">
        <v>126</v>
      </c>
      <c r="D185" s="219"/>
      <c r="E185" s="219"/>
      <c r="F185" s="240" t="s">
        <v>299</v>
      </c>
      <c r="G185" s="219"/>
      <c r="H185" s="219" t="s">
        <v>371</v>
      </c>
      <c r="I185" s="219" t="s">
        <v>295</v>
      </c>
      <c r="J185" s="219">
        <v>50</v>
      </c>
      <c r="K185" s="265"/>
    </row>
    <row r="186" spans="2:11" s="1" customFormat="1" ht="15" customHeight="1">
      <c r="B186" s="242"/>
      <c r="C186" s="219" t="s">
        <v>372</v>
      </c>
      <c r="D186" s="219"/>
      <c r="E186" s="219"/>
      <c r="F186" s="240" t="s">
        <v>299</v>
      </c>
      <c r="G186" s="219"/>
      <c r="H186" s="219" t="s">
        <v>373</v>
      </c>
      <c r="I186" s="219" t="s">
        <v>374</v>
      </c>
      <c r="J186" s="219"/>
      <c r="K186" s="265"/>
    </row>
    <row r="187" spans="2:11" s="1" customFormat="1" ht="15" customHeight="1">
      <c r="B187" s="242"/>
      <c r="C187" s="219" t="s">
        <v>375</v>
      </c>
      <c r="D187" s="219"/>
      <c r="E187" s="219"/>
      <c r="F187" s="240" t="s">
        <v>299</v>
      </c>
      <c r="G187" s="219"/>
      <c r="H187" s="219" t="s">
        <v>376</v>
      </c>
      <c r="I187" s="219" t="s">
        <v>374</v>
      </c>
      <c r="J187" s="219"/>
      <c r="K187" s="265"/>
    </row>
    <row r="188" spans="2:11" s="1" customFormat="1" ht="15" customHeight="1">
      <c r="B188" s="242"/>
      <c r="C188" s="219" t="s">
        <v>377</v>
      </c>
      <c r="D188" s="219"/>
      <c r="E188" s="219"/>
      <c r="F188" s="240" t="s">
        <v>299</v>
      </c>
      <c r="G188" s="219"/>
      <c r="H188" s="219" t="s">
        <v>378</v>
      </c>
      <c r="I188" s="219" t="s">
        <v>374</v>
      </c>
      <c r="J188" s="219"/>
      <c r="K188" s="265"/>
    </row>
    <row r="189" spans="2:11" s="1" customFormat="1" ht="15" customHeight="1">
      <c r="B189" s="242"/>
      <c r="C189" s="278" t="s">
        <v>379</v>
      </c>
      <c r="D189" s="219"/>
      <c r="E189" s="219"/>
      <c r="F189" s="240" t="s">
        <v>299</v>
      </c>
      <c r="G189" s="219"/>
      <c r="H189" s="219" t="s">
        <v>380</v>
      </c>
      <c r="I189" s="219" t="s">
        <v>381</v>
      </c>
      <c r="J189" s="279" t="s">
        <v>382</v>
      </c>
      <c r="K189" s="265"/>
    </row>
    <row r="190" spans="2:11" s="1" customFormat="1" ht="15" customHeight="1">
      <c r="B190" s="242"/>
      <c r="C190" s="278" t="s">
        <v>39</v>
      </c>
      <c r="D190" s="219"/>
      <c r="E190" s="219"/>
      <c r="F190" s="240" t="s">
        <v>293</v>
      </c>
      <c r="G190" s="219"/>
      <c r="H190" s="216" t="s">
        <v>383</v>
      </c>
      <c r="I190" s="219" t="s">
        <v>384</v>
      </c>
      <c r="J190" s="219"/>
      <c r="K190" s="265"/>
    </row>
    <row r="191" spans="2:11" s="1" customFormat="1" ht="15" customHeight="1">
      <c r="B191" s="242"/>
      <c r="C191" s="278" t="s">
        <v>385</v>
      </c>
      <c r="D191" s="219"/>
      <c r="E191" s="219"/>
      <c r="F191" s="240" t="s">
        <v>293</v>
      </c>
      <c r="G191" s="219"/>
      <c r="H191" s="219" t="s">
        <v>386</v>
      </c>
      <c r="I191" s="219" t="s">
        <v>328</v>
      </c>
      <c r="J191" s="219"/>
      <c r="K191" s="265"/>
    </row>
    <row r="192" spans="2:11" s="1" customFormat="1" ht="15" customHeight="1">
      <c r="B192" s="242"/>
      <c r="C192" s="278" t="s">
        <v>387</v>
      </c>
      <c r="D192" s="219"/>
      <c r="E192" s="219"/>
      <c r="F192" s="240" t="s">
        <v>293</v>
      </c>
      <c r="G192" s="219"/>
      <c r="H192" s="219" t="s">
        <v>388</v>
      </c>
      <c r="I192" s="219" t="s">
        <v>328</v>
      </c>
      <c r="J192" s="219"/>
      <c r="K192" s="265"/>
    </row>
    <row r="193" spans="2:11" s="1" customFormat="1" ht="15" customHeight="1">
      <c r="B193" s="242"/>
      <c r="C193" s="278" t="s">
        <v>389</v>
      </c>
      <c r="D193" s="219"/>
      <c r="E193" s="219"/>
      <c r="F193" s="240" t="s">
        <v>299</v>
      </c>
      <c r="G193" s="219"/>
      <c r="H193" s="219" t="s">
        <v>390</v>
      </c>
      <c r="I193" s="219" t="s">
        <v>328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391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392</v>
      </c>
      <c r="D200" s="281"/>
      <c r="E200" s="281"/>
      <c r="F200" s="281" t="s">
        <v>393</v>
      </c>
      <c r="G200" s="282"/>
      <c r="H200" s="340" t="s">
        <v>394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384</v>
      </c>
      <c r="D202" s="219"/>
      <c r="E202" s="219"/>
      <c r="F202" s="240" t="s">
        <v>40</v>
      </c>
      <c r="G202" s="219"/>
      <c r="H202" s="341" t="s">
        <v>395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41</v>
      </c>
      <c r="G203" s="219"/>
      <c r="H203" s="341" t="s">
        <v>396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44</v>
      </c>
      <c r="G204" s="219"/>
      <c r="H204" s="341" t="s">
        <v>397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42</v>
      </c>
      <c r="G205" s="219"/>
      <c r="H205" s="341" t="s">
        <v>398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43</v>
      </c>
      <c r="G206" s="219"/>
      <c r="H206" s="341" t="s">
        <v>399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340</v>
      </c>
      <c r="D208" s="219"/>
      <c r="E208" s="219"/>
      <c r="F208" s="240" t="s">
        <v>76</v>
      </c>
      <c r="G208" s="219"/>
      <c r="H208" s="341" t="s">
        <v>400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235</v>
      </c>
      <c r="G209" s="219"/>
      <c r="H209" s="341" t="s">
        <v>236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233</v>
      </c>
      <c r="G210" s="219"/>
      <c r="H210" s="341" t="s">
        <v>401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237</v>
      </c>
      <c r="G211" s="278"/>
      <c r="H211" s="342" t="s">
        <v>238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239</v>
      </c>
      <c r="G212" s="278"/>
      <c r="H212" s="342" t="s">
        <v>402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364</v>
      </c>
      <c r="D214" s="219"/>
      <c r="E214" s="219"/>
      <c r="F214" s="240">
        <v>1</v>
      </c>
      <c r="G214" s="278"/>
      <c r="H214" s="342" t="s">
        <v>403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404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405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406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SO 01 - 508_024 HMZ Draho...</vt:lpstr>
      <vt:lpstr>SO 02 - 508_004 HMZ Dluoh...</vt:lpstr>
      <vt:lpstr>SO 03 - 505_013 HMZ Hradč...</vt:lpstr>
      <vt:lpstr>SO 04 - 507_091 Obědkoviice</vt:lpstr>
      <vt:lpstr>SO 05 - 507_079 Krumsín O1</vt:lpstr>
      <vt:lpstr>SO 06 - 507_105 Pivín O2</vt:lpstr>
      <vt:lpstr>SO 07 - 507_010 Žerůvky</vt:lpstr>
      <vt:lpstr>SO 08 - 508_072 HMZ Prose...</vt:lpstr>
      <vt:lpstr>SO 09 - 507_044 Bohuslavi...</vt:lpstr>
      <vt:lpstr>SO 10 - 507_127 Ptení O4</vt:lpstr>
      <vt:lpstr>SO 11 - 505_009 HMZ Nahos...</vt:lpstr>
      <vt:lpstr>Pokyny pro vyplnění</vt:lpstr>
      <vt:lpstr>'Rekapitulace stavby'!Názvy_tisku</vt:lpstr>
      <vt:lpstr>'SO 01 - 508_024 HMZ Draho...'!Názvy_tisku</vt:lpstr>
      <vt:lpstr>'SO 02 - 508_004 HMZ Dluoh...'!Názvy_tisku</vt:lpstr>
      <vt:lpstr>'SO 03 - 505_013 HMZ Hradč...'!Názvy_tisku</vt:lpstr>
      <vt:lpstr>'SO 04 - 507_091 Obědkoviice'!Názvy_tisku</vt:lpstr>
      <vt:lpstr>'SO 05 - 507_079 Krumsín O1'!Názvy_tisku</vt:lpstr>
      <vt:lpstr>'SO 06 - 507_105 Pivín O2'!Názvy_tisku</vt:lpstr>
      <vt:lpstr>'SO 07 - 507_010 Žerůvky'!Názvy_tisku</vt:lpstr>
      <vt:lpstr>'SO 08 - 508_072 HMZ Prose...'!Názvy_tisku</vt:lpstr>
      <vt:lpstr>'SO 09 - 507_044 Bohuslavi...'!Názvy_tisku</vt:lpstr>
      <vt:lpstr>'SO 10 - 507_127 Ptení O4'!Názvy_tisku</vt:lpstr>
      <vt:lpstr>'SO 11 - 505_009 HMZ Nahos...'!Názvy_tisku</vt:lpstr>
      <vt:lpstr>'Pokyny pro vyplnění'!Oblast_tisku</vt:lpstr>
      <vt:lpstr>'Rekapitulace stavby'!Oblast_tisku</vt:lpstr>
      <vt:lpstr>'SO 01 - 508_024 HMZ Draho...'!Oblast_tisku</vt:lpstr>
      <vt:lpstr>'SO 02 - 508_004 HMZ Dluoh...'!Oblast_tisku</vt:lpstr>
      <vt:lpstr>'SO 03 - 505_013 HMZ Hradč...'!Oblast_tisku</vt:lpstr>
      <vt:lpstr>'SO 04 - 507_091 Obědkoviice'!Oblast_tisku</vt:lpstr>
      <vt:lpstr>'SO 05 - 507_079 Krumsín O1'!Oblast_tisku</vt:lpstr>
      <vt:lpstr>'SO 06 - 507_105 Pivín O2'!Oblast_tisku</vt:lpstr>
      <vt:lpstr>'SO 07 - 507_010 Žerůvky'!Oblast_tisku</vt:lpstr>
      <vt:lpstr>'SO 08 - 508_072 HMZ Prose...'!Oblast_tisku</vt:lpstr>
      <vt:lpstr>'SO 09 - 507_044 Bohuslavi...'!Oblast_tisku</vt:lpstr>
      <vt:lpstr>'SO 10 - 507_127 Ptení O4'!Oblast_tisku</vt:lpstr>
      <vt:lpstr>'SO 11 - 505_009 HMZ Nahos...'!Oblast_tisku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2023-06-01T08:45:49Z</dcterms:created>
  <dcterms:modified xsi:type="dcterms:W3CDTF">2023-06-09T07:46:32Z</dcterms:modified>
</cp:coreProperties>
</file>