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45" yWindow="7740" windowWidth="16710" windowHeight="9660" tabRatio="945" firstSheet="4" activeTab="9"/>
  </bookViews>
  <sheets>
    <sheet name="Sumarizace" sheetId="8" r:id="rId1"/>
    <sheet name="Rozpočet rost+ost. mat.l SO101" sheetId="6" r:id="rId2"/>
    <sheet name="Rozpočet zahrad. práce SO101" sheetId="5" r:id="rId3"/>
    <sheet name="Rozpočet rost+ost. mat.l SO102" sheetId="9" r:id="rId4"/>
    <sheet name="Rozpočet zahrad. práce SO102" sheetId="13" r:id="rId5"/>
    <sheet name="Rozpočet rost+ost. mat.l SO103" sheetId="10" r:id="rId6"/>
    <sheet name="Rozpočet zahrad. práce SO103" sheetId="16" r:id="rId7"/>
    <sheet name="Rozpočet rost+ost. mat.l SO104" sheetId="12" r:id="rId8"/>
    <sheet name="Rozpočet zahrad. práce SO104" sheetId="17" r:id="rId9"/>
    <sheet name="Následná péče 1.rok SO 105" sheetId="18" r:id="rId10"/>
    <sheet name="Následná péče 2.rok SO 106" sheetId="19" r:id="rId11"/>
    <sheet name="Následná péče 3.rok SO 107" sheetId="20" r:id="rId12"/>
  </sheets>
  <definedNames>
    <definedName name="_xlnm.Print_Area" localSheetId="9">'Následná péče 1.rok SO 105'!$A$1:$G$34</definedName>
    <definedName name="_xlnm.Print_Area" localSheetId="10">'Následná péče 2.rok SO 106'!$A$1:$G$34</definedName>
    <definedName name="_xlnm.Print_Area" localSheetId="11">'Následná péče 3.rok SO 107'!$A$1:$G$34</definedName>
    <definedName name="_xlnm.Print_Area" localSheetId="1">'Rozpočet rost+ost. mat.l SO101'!$A$1:$G$49</definedName>
    <definedName name="_xlnm.Print_Area" localSheetId="3">'Rozpočet rost+ost. mat.l SO102'!$A$1:$G$44</definedName>
    <definedName name="_xlnm.Print_Area" localSheetId="5">'Rozpočet rost+ost. mat.l SO103'!$A$1:$G$47</definedName>
    <definedName name="_xlnm.Print_Area" localSheetId="7">'Rozpočet rost+ost. mat.l SO104'!$A$1:$G$47</definedName>
    <definedName name="_xlnm.Print_Area" localSheetId="2">'Rozpočet zahrad. práce SO101'!$A$1:$G$39</definedName>
    <definedName name="_xlnm.Print_Area" localSheetId="4">'Rozpočet zahrad. práce SO102'!$A$1:$G$39</definedName>
    <definedName name="_xlnm.Print_Area" localSheetId="6">'Rozpočet zahrad. práce SO103'!$A$1:$G$39</definedName>
    <definedName name="_xlnm.Print_Area" localSheetId="8">'Rozpočet zahrad. práce SO104'!$A$1:$G$39</definedName>
    <definedName name="_xlnm.Print_Area" localSheetId="0">'Sumarizace'!$A$1:$E$52</definedName>
    <definedName name="_xlnm.Print_Titles" localSheetId="2">'Rozpočet zahrad. práce SO101'!$6:$6</definedName>
    <definedName name="_xlnm.Print_Titles" localSheetId="4">'Rozpočet zahrad. práce SO102'!$6:$6</definedName>
    <definedName name="_xlnm.Print_Titles" localSheetId="6">'Rozpočet zahrad. práce SO103'!$6:$6</definedName>
    <definedName name="_xlnm.Print_Titles" localSheetId="8">'Rozpočet zahrad. práce SO104'!$6:$6</definedName>
    <definedName name="_xlnm.Print_Titles" localSheetId="9">'Následná péče 1.rok SO 105'!$14:$14</definedName>
    <definedName name="_xlnm.Print_Titles" localSheetId="10">'Následná péče 2.rok SO 106'!$14:$14</definedName>
    <definedName name="_xlnm.Print_Titles" localSheetId="11">'Následná péče 3.rok SO 107'!$14:$14</definedName>
  </definedNames>
  <calcPr calcId="191029"/>
  <extLst/>
</workbook>
</file>

<file path=xl/sharedStrings.xml><?xml version="1.0" encoding="utf-8"?>
<sst xmlns="http://schemas.openxmlformats.org/spreadsheetml/2006/main" count="1250" uniqueCount="371">
  <si>
    <t>t</t>
  </si>
  <si>
    <t>Rozměření výsadeb</t>
  </si>
  <si>
    <t>hod</t>
  </si>
  <si>
    <t>Doprava rostlin a materiálů</t>
  </si>
  <si>
    <t>PŔÍPRAVA STANOVIŠTĚ</t>
  </si>
  <si>
    <t>ZALOŽENÍ TRÁVNÍKU</t>
  </si>
  <si>
    <t>VÝSADBA STROMU</t>
  </si>
  <si>
    <t>VÝSADBY KEŘOVÝCH SKUPIN</t>
  </si>
  <si>
    <t>Množství</t>
  </si>
  <si>
    <t>Mj</t>
  </si>
  <si>
    <t>Cena/Mj</t>
  </si>
  <si>
    <t>Cena/ks</t>
  </si>
  <si>
    <t xml:space="preserve"> Popis</t>
  </si>
  <si>
    <t>Popis</t>
  </si>
  <si>
    <t>Akce:</t>
  </si>
  <si>
    <t>Datum:</t>
  </si>
  <si>
    <t>m</t>
  </si>
  <si>
    <t>Cena celkem</t>
  </si>
  <si>
    <t>m2</t>
  </si>
  <si>
    <t>m3</t>
  </si>
  <si>
    <t>kg</t>
  </si>
  <si>
    <t>číslo</t>
  </si>
  <si>
    <t>Velikost</t>
  </si>
  <si>
    <t>Listnaté stromy</t>
  </si>
  <si>
    <t>Listnaté keře</t>
  </si>
  <si>
    <t xml:space="preserve">                                                                     </t>
  </si>
  <si>
    <t>ks</t>
  </si>
  <si>
    <t>bm</t>
  </si>
  <si>
    <t>l</t>
  </si>
  <si>
    <t>č. položky</t>
  </si>
  <si>
    <t>R</t>
  </si>
  <si>
    <t>PŘÍPRAVA STANOVIŠTĚ</t>
  </si>
  <si>
    <t>VÝSADBA KEŘOVÝCH SKUPIN</t>
  </si>
  <si>
    <t>Jehličnaté stromy</t>
  </si>
  <si>
    <t>suma</t>
  </si>
  <si>
    <t>Dovoz vody pro zálivku rostlin na vzdálenost do 1000 m</t>
  </si>
  <si>
    <t xml:space="preserve">Taxon </t>
  </si>
  <si>
    <t>CELKEM ROSTLINNÝ MATERIÁL</t>
  </si>
  <si>
    <t>OSTATNÍ MATERIÁL</t>
  </si>
  <si>
    <t>Výpočet</t>
  </si>
  <si>
    <t xml:space="preserve"> CELKEM OSTATNÍ MATERIÁL</t>
  </si>
  <si>
    <t>CELKEM PRÁCE</t>
  </si>
  <si>
    <t>ROZPOČET - SUMARIZACE</t>
  </si>
  <si>
    <t>Položka</t>
  </si>
  <si>
    <t>Kč bez DPH</t>
  </si>
  <si>
    <t>DPH 21%</t>
  </si>
  <si>
    <t>Kč CELKEM</t>
  </si>
  <si>
    <t>Rostlinný materiál</t>
  </si>
  <si>
    <t>Ostatní materiál</t>
  </si>
  <si>
    <t>CELKEM</t>
  </si>
  <si>
    <t xml:space="preserve">Ceny uvedené v rozpočtu zahrnují veškeré náklady potřebné k dokončení díla dle technické zprávy a grafických příloh a to  </t>
  </si>
  <si>
    <t>včetně nákladů režijních, dopravy, nákladů na zřízení staveniště,.. Pokud nějaká položka chybí, má se za to,  že je rozpuštěna</t>
  </si>
  <si>
    <t>v ostatních položkách</t>
  </si>
  <si>
    <t>ROZPOČET - ZAHRADNICKÉ PRÁCE</t>
  </si>
  <si>
    <t>Zahradnické práce</t>
  </si>
  <si>
    <t>Acer platanoides</t>
  </si>
  <si>
    <t>Acer pseudoplatanus</t>
  </si>
  <si>
    <t>Crataegus monogyna</t>
  </si>
  <si>
    <t>Fraxinus excelsior</t>
  </si>
  <si>
    <t>Prunus padus</t>
  </si>
  <si>
    <t>Quercus robur</t>
  </si>
  <si>
    <t>Tilia cordata</t>
  </si>
  <si>
    <t>Tilia platyphyllos</t>
  </si>
  <si>
    <t>počet ks</t>
  </si>
  <si>
    <t>Pinus sylvestris</t>
  </si>
  <si>
    <t>Ligustrum vulgare</t>
  </si>
  <si>
    <t>Euonymus europaeus</t>
  </si>
  <si>
    <t>Corylus avellana</t>
  </si>
  <si>
    <t>Sambucus nigra</t>
  </si>
  <si>
    <t>Viburnum opulus</t>
  </si>
  <si>
    <t>Objekt:</t>
  </si>
  <si>
    <t>Číslo</t>
  </si>
  <si>
    <t>Tabletové hnojivo ke dřevinám - Silvamix, 20g/ks</t>
  </si>
  <si>
    <t>OPLOCENKA</t>
  </si>
  <si>
    <t>Sloupek dřevěný, průměr 10cm, průřez kruhu, vzdálenost sloupků 2,5m</t>
  </si>
  <si>
    <t>Boční vzpěry v rozích a na každém třetím sloupku</t>
  </si>
  <si>
    <t>Pletivo pozinkované výšky 1,6m, průměr drátu 2mm, vzdálenost drátů 150mm, 23 vodorovných drátů</t>
  </si>
  <si>
    <t>Branka do oplocenky</t>
  </si>
  <si>
    <t>Drobný materiál, kolíky, spojovací materiál</t>
  </si>
  <si>
    <t>Zhotovení oplocenky z drátěného pletiva vč.branky, komplet</t>
  </si>
  <si>
    <t>1</t>
  </si>
  <si>
    <t>Obdělání půdy válením v rovině a svahu do 1:5</t>
  </si>
  <si>
    <t>Založení lučního trávníku výsevem plochy přes 1000 m2 v rovině a ve svahu do 1:5</t>
  </si>
  <si>
    <t>Uválcování trávníku v rovině a svahu do 1:5</t>
  </si>
  <si>
    <t>Hloubení jamek bez výměny půdy zeminy tř 1 až 4 objem do 0,02 m3 v rovině a svahu do 1:5</t>
  </si>
  <si>
    <t>Hloubení jamek bez výměny půdy zeminy tř 1 až 4 objem do 0,05 m3 v rovině a svahu do 1:5</t>
  </si>
  <si>
    <t>Výsadba dřeviny s balem D do 0,2 m do jamky se zalitím v rovině a svahu do 1:5</t>
  </si>
  <si>
    <t>Výsadba keře bez balu v do 1 m do jamky se zalitím v rovině a svahu do 1:5</t>
  </si>
  <si>
    <t>Hnojení půdy umělým hnojivem k jednotlivým rostlinám v rovině a svahu do 1:5 - HNOJIVO</t>
  </si>
  <si>
    <t>Hnojení půdy umělým hnojivem k jednotlivým rostlinám v rovině a svahu do 1:5 - HYDROGEL</t>
  </si>
  <si>
    <t>ROZPOČET - ROSTLINNÝ A OSTATNÍ MATERIÁL</t>
  </si>
  <si>
    <t>LOKALITA</t>
  </si>
  <si>
    <t>SO 101 Izolační zeleň IZ 5</t>
  </si>
  <si>
    <t>SO 102 BK 147 B</t>
  </si>
  <si>
    <t>SO 103 BK 142 G</t>
  </si>
  <si>
    <t>CELKEM VŠECHNY LOKALITY</t>
  </si>
  <si>
    <t>Odrostek 121-150, s balem</t>
  </si>
  <si>
    <t xml:space="preserve">Prunus avium </t>
  </si>
  <si>
    <t>Populus tremula</t>
  </si>
  <si>
    <t>Rosa canina</t>
  </si>
  <si>
    <t>Prunus spinosa</t>
  </si>
  <si>
    <t>30-40cm, prostokořenné</t>
  </si>
  <si>
    <t>72</t>
  </si>
  <si>
    <t>56</t>
  </si>
  <si>
    <t>28</t>
  </si>
  <si>
    <t>58</t>
  </si>
  <si>
    <t>139</t>
  </si>
  <si>
    <t>57</t>
  </si>
  <si>
    <t>104</t>
  </si>
  <si>
    <t>157</t>
  </si>
  <si>
    <t>216</t>
  </si>
  <si>
    <t>137</t>
  </si>
  <si>
    <t>118</t>
  </si>
  <si>
    <t>154</t>
  </si>
  <si>
    <t>107</t>
  </si>
  <si>
    <t>(4+8)*6</t>
  </si>
  <si>
    <t>(2+6+4+4+3+1+1)*6+3+4+4+1+1</t>
  </si>
  <si>
    <t>(4+4+4+4)*6+4+4</t>
  </si>
  <si>
    <t>(6+3)*6+3</t>
  </si>
  <si>
    <t>(1+1+1+1+1+1+1+1+1)*6+1+1+1+1</t>
  </si>
  <si>
    <t>4*6+4</t>
  </si>
  <si>
    <t>8*6+8</t>
  </si>
  <si>
    <t>(11+8+5)*6+5+8</t>
  </si>
  <si>
    <t>(5+4)*6+4</t>
  </si>
  <si>
    <t>(5+5+6+6+12)*6+12</t>
  </si>
  <si>
    <t>(7+6+8)*6+3+8</t>
  </si>
  <si>
    <t>(6+6+3+4)*6+4</t>
  </si>
  <si>
    <t>(10+12)*6+10+12</t>
  </si>
  <si>
    <t>(5+6+5)*6+6+5</t>
  </si>
  <si>
    <t>Herbicid před výsadbou - Glyfosát (např.:Roundup), 0,0005l/m2</t>
  </si>
  <si>
    <t>7213m2*0,0005l</t>
  </si>
  <si>
    <t>Hydrogel, pod stromy, 0,15kg/ks</t>
  </si>
  <si>
    <t>Kůly značkovací, dřevěné, délka 1,8m</t>
  </si>
  <si>
    <t>Štěpka pod stromy (vrstva 8 cm - jemná), plocha 30x30cm</t>
  </si>
  <si>
    <t xml:space="preserve">Voda zálivková - zálivka stromů 10 l/ks, opakování 2x </t>
  </si>
  <si>
    <t>Hydrogel, pod stromy, 0,05kg/ks</t>
  </si>
  <si>
    <t>Kůly značkovací, dřevěné, délka 1,5m</t>
  </si>
  <si>
    <t>Štěpka pod keře (vrstva 8 cm - jemná), plocha 30x30cm</t>
  </si>
  <si>
    <t xml:space="preserve">Voda zálivková - zálivka stromů 5 l/ks, opakování 2x </t>
  </si>
  <si>
    <t>7213m2*0,02kg</t>
  </si>
  <si>
    <t>514ks*0,15kg</t>
  </si>
  <si>
    <t>514ks*0,02kg</t>
  </si>
  <si>
    <t>514ks*1ks</t>
  </si>
  <si>
    <t>514ks*0,0072m3</t>
  </si>
  <si>
    <t>514ks*10l*2</t>
  </si>
  <si>
    <t>947ks*0,05kg</t>
  </si>
  <si>
    <t>947ks*1ks</t>
  </si>
  <si>
    <t>947ks*0,0072m3</t>
  </si>
  <si>
    <t>947ks*5l*2</t>
  </si>
  <si>
    <t>3*2ks</t>
  </si>
  <si>
    <t>100+100+13+13+400+13+13+50+13+13bm</t>
  </si>
  <si>
    <t>SO 102 BK I47B</t>
  </si>
  <si>
    <t>SO 103 BK I42G</t>
  </si>
  <si>
    <t>42</t>
  </si>
  <si>
    <t>16</t>
  </si>
  <si>
    <t>24</t>
  </si>
  <si>
    <t>55</t>
  </si>
  <si>
    <t>36</t>
  </si>
  <si>
    <t>43</t>
  </si>
  <si>
    <t>Salix caprea</t>
  </si>
  <si>
    <t>108</t>
  </si>
  <si>
    <t>100</t>
  </si>
  <si>
    <t>(4+2+6)*3+6</t>
  </si>
  <si>
    <t>4*3+4</t>
  </si>
  <si>
    <t>8*3</t>
  </si>
  <si>
    <t>(1+2+2+4+2+4)*3+4+2+4</t>
  </si>
  <si>
    <t>(4+6)*3+6</t>
  </si>
  <si>
    <t>(11+9)*3+9</t>
  </si>
  <si>
    <t>(5+7)*3+7</t>
  </si>
  <si>
    <t>(8+7+10)*3+7+10</t>
  </si>
  <si>
    <t>(5+7+6+6)*3+6+6</t>
  </si>
  <si>
    <t>2305m2*0,0005l</t>
  </si>
  <si>
    <t>2305m2*0,02kg</t>
  </si>
  <si>
    <t>173ks*0,15kg</t>
  </si>
  <si>
    <t>173ks*0,02kg</t>
  </si>
  <si>
    <t>173ks*1ks</t>
  </si>
  <si>
    <t>173ks*0,0072m3</t>
  </si>
  <si>
    <t>173ks*10l*2</t>
  </si>
  <si>
    <t>2+2ks</t>
  </si>
  <si>
    <t>175</t>
  </si>
  <si>
    <t>61</t>
  </si>
  <si>
    <t>35</t>
  </si>
  <si>
    <t>75</t>
  </si>
  <si>
    <t>170</t>
  </si>
  <si>
    <t>211</t>
  </si>
  <si>
    <t>273</t>
  </si>
  <si>
    <t>168</t>
  </si>
  <si>
    <t>(6+3+4+3+3+4)*7+4+3+3+4</t>
  </si>
  <si>
    <t>(4+4)*7+1+4</t>
  </si>
  <si>
    <t>4*7</t>
  </si>
  <si>
    <t>(2+3)*7</t>
  </si>
  <si>
    <t>(4+3+3+4)*7+3+3+4</t>
  </si>
  <si>
    <t>(5+5)*7+5</t>
  </si>
  <si>
    <t>(6+7+9)*7+7+9</t>
  </si>
  <si>
    <t>(12+5+6+4+4+6)*7+4+4+6</t>
  </si>
  <si>
    <t>(4+4+5)*7+4+5</t>
  </si>
  <si>
    <t>(7+6+7+8)*7+7+8</t>
  </si>
  <si>
    <t>(8+6+7)*7+7</t>
  </si>
  <si>
    <t>(8+5+9)*7+5+9</t>
  </si>
  <si>
    <t>6120m2*0,0005l</t>
  </si>
  <si>
    <t>6120m2*0,02kg</t>
  </si>
  <si>
    <t>542ks*0,15kg</t>
  </si>
  <si>
    <t>542ks*0,02kg</t>
  </si>
  <si>
    <t>542ks*1ks</t>
  </si>
  <si>
    <t>542ks*0,0072m3</t>
  </si>
  <si>
    <t>542ks*10l*2</t>
  </si>
  <si>
    <t>1076ks*0,05kg</t>
  </si>
  <si>
    <t>1076ks*1ks</t>
  </si>
  <si>
    <t>1076ks*0,0072m3</t>
  </si>
  <si>
    <t>1076ks*5l*2</t>
  </si>
  <si>
    <t>2+2+2ks</t>
  </si>
  <si>
    <t>150+11,1+11,1+200+11,1+11,1+400+11,1+11,1bm</t>
  </si>
  <si>
    <t>115</t>
  </si>
  <si>
    <t>40</t>
  </si>
  <si>
    <t>25</t>
  </si>
  <si>
    <t>70</t>
  </si>
  <si>
    <t>50</t>
  </si>
  <si>
    <t>20</t>
  </si>
  <si>
    <t>110</t>
  </si>
  <si>
    <t>140</t>
  </si>
  <si>
    <t>185</t>
  </si>
  <si>
    <t>65</t>
  </si>
  <si>
    <t>105</t>
  </si>
  <si>
    <t>(6+4+3+3+4+3)*5</t>
  </si>
  <si>
    <t>(5+5)*5</t>
  </si>
  <si>
    <t>(2+3)*5</t>
  </si>
  <si>
    <t>4*5</t>
  </si>
  <si>
    <t>(3+4+3+4)*5</t>
  </si>
  <si>
    <t>(4+4)*5</t>
  </si>
  <si>
    <t>(2+2+2+2)*5</t>
  </si>
  <si>
    <t>(12+4+6+4+6+5)*5</t>
  </si>
  <si>
    <t>(6+9+7)*5</t>
  </si>
  <si>
    <t>(8+9+5)*5</t>
  </si>
  <si>
    <t>(7+7+8+6)*5</t>
  </si>
  <si>
    <t>(8+7+6)*5</t>
  </si>
  <si>
    <t>(5+4+4)*5</t>
  </si>
  <si>
    <t>360ks*0,15kg</t>
  </si>
  <si>
    <t>360ks*0,02kg</t>
  </si>
  <si>
    <t>360ks*1ks</t>
  </si>
  <si>
    <t>360ks*0,0072m3</t>
  </si>
  <si>
    <t>360ks*10l*2</t>
  </si>
  <si>
    <t>715ks*0,05kg</t>
  </si>
  <si>
    <t>715ks*1ks</t>
  </si>
  <si>
    <t>715ks*0,0072m3</t>
  </si>
  <si>
    <t>715ks*5l*2</t>
  </si>
  <si>
    <t>200+11,2+11,2+300+11,2+11,2bm</t>
  </si>
  <si>
    <t>(64+120+24)ks</t>
  </si>
  <si>
    <t>(90+172+30)ks</t>
  </si>
  <si>
    <t>172+90+70ks</t>
  </si>
  <si>
    <t>120+64+52ks</t>
  </si>
  <si>
    <t>130+90ks</t>
  </si>
  <si>
    <t>92+64ks</t>
  </si>
  <si>
    <t>Chemické odplevelení před založením kultury nad 20 m2 postřikem na široko v rovině a svahu do 1:5</t>
  </si>
  <si>
    <t>Obdělání půdy kultivátorováním v rovině a svahu do 1:5</t>
  </si>
  <si>
    <t>Obdělání půdy hrabáním v rovině a svahu do 1:5, opakování 2x</t>
  </si>
  <si>
    <t>Umístění značkovacího kůlu</t>
  </si>
  <si>
    <t>Mulčování rostlin štěpkou tl. do 0,1 m v rovině a svahu do 1:5</t>
  </si>
  <si>
    <t>Zalití rostlin vodou přes 20m2, 5l/ks, opakování 2x</t>
  </si>
  <si>
    <t>7213m2</t>
  </si>
  <si>
    <t>7213m2*2</t>
  </si>
  <si>
    <t>514ks*0,02kg/1000</t>
  </si>
  <si>
    <t>514ks*0,15kg/1000</t>
  </si>
  <si>
    <t>947ks*0,05kg/1000</t>
  </si>
  <si>
    <t>947ks*5l*2/1000</t>
  </si>
  <si>
    <t>2305m2</t>
  </si>
  <si>
    <t>2305m2*2</t>
  </si>
  <si>
    <t>173ks*0,02kg/1000</t>
  </si>
  <si>
    <t>173ks*0,15kg/1000</t>
  </si>
  <si>
    <t>6120m2</t>
  </si>
  <si>
    <t>6120m2*2</t>
  </si>
  <si>
    <t>542ks*0,02kg/1000</t>
  </si>
  <si>
    <t>542ks*0,15kg/1000</t>
  </si>
  <si>
    <t>1076ks*0,05kg/1000</t>
  </si>
  <si>
    <t>1076ks*5l*2/1000</t>
  </si>
  <si>
    <t>360ks*0,02kg/1000</t>
  </si>
  <si>
    <t>360ks*0,15kg/1000</t>
  </si>
  <si>
    <t>715ks*0,05kg/1000</t>
  </si>
  <si>
    <t>715ks*5l*2/1000</t>
  </si>
  <si>
    <t>60</t>
  </si>
  <si>
    <t>(2+2+2+2)*7+2+2</t>
  </si>
  <si>
    <t>Travní semeno, luční směs s příměsi jetele, 20g/m2</t>
  </si>
  <si>
    <t>Geodetické vytýčení parcel a lomových bodů oplocenek</t>
  </si>
  <si>
    <t>16hod</t>
  </si>
  <si>
    <t>Pokosení trávníku lučního plochy přes 1000 m2 s odvozem do 20 km v rovině a svahu do 1:5, opakování 2x</t>
  </si>
  <si>
    <t>514 ks</t>
  </si>
  <si>
    <t>514ks*0,3*0,3m</t>
  </si>
  <si>
    <t>Zalití rostlin vodou přes 20m2, 10l/ks, opakování 2x</t>
  </si>
  <si>
    <t>514ks*10l*2/1000</t>
  </si>
  <si>
    <t>947ks</t>
  </si>
  <si>
    <t>947 ks</t>
  </si>
  <si>
    <t>947ks*0,3*0,3m</t>
  </si>
  <si>
    <t>728bm</t>
  </si>
  <si>
    <t>¨16hod</t>
  </si>
  <si>
    <t>173ks</t>
  </si>
  <si>
    <t>173ks*0,3*0,3m</t>
  </si>
  <si>
    <t>173ks*10l*2/1000</t>
  </si>
  <si>
    <t>20 hod</t>
  </si>
  <si>
    <t>542 ks</t>
  </si>
  <si>
    <t>542ks*0,3*0,3m</t>
  </si>
  <si>
    <t>542ks*10l*2/1000</t>
  </si>
  <si>
    <t>1076ks</t>
  </si>
  <si>
    <t>1076ks*0,3*0,3m</t>
  </si>
  <si>
    <t>817 ks</t>
  </si>
  <si>
    <t>360ks</t>
  </si>
  <si>
    <t>360ks*0,3*0,3m</t>
  </si>
  <si>
    <t>360ks*10l*2/1000</t>
  </si>
  <si>
    <t>715ks</t>
  </si>
  <si>
    <t>715ks*0,3*0,3m</t>
  </si>
  <si>
    <t>545bm</t>
  </si>
  <si>
    <t>4177m2*0,0005l</t>
  </si>
  <si>
    <t>4177m2*0,02kg</t>
  </si>
  <si>
    <t>4177m2</t>
  </si>
  <si>
    <t>4177m2*2</t>
  </si>
  <si>
    <t>SO 104 Výsadba biokoridoru (část BC/44 na ppč. 787)</t>
  </si>
  <si>
    <t xml:space="preserve"> R 187 - Izolační zeleň a biokoridory v kú. Sedlice u Hradce Králové</t>
  </si>
  <si>
    <t>(9+8+8+10)*3+8+10</t>
  </si>
  <si>
    <t>123</t>
  </si>
  <si>
    <t>84</t>
  </si>
  <si>
    <t>92</t>
  </si>
  <si>
    <t>69</t>
  </si>
  <si>
    <t>411ks*0,05kg</t>
  </si>
  <si>
    <t>411ks*1ks</t>
  </si>
  <si>
    <t>411ks*0,0072m3</t>
  </si>
  <si>
    <t>411ks*5l*2</t>
  </si>
  <si>
    <t>(90+70)ks</t>
  </si>
  <si>
    <t>64+52ks</t>
  </si>
  <si>
    <t>200+8+8+150+8+8bm</t>
  </si>
  <si>
    <t>382bm</t>
  </si>
  <si>
    <t>411ks</t>
  </si>
  <si>
    <t>411ks*0,05kg/1000</t>
  </si>
  <si>
    <t>411ks*0,3*0,3</t>
  </si>
  <si>
    <t>411ks*5l*2/1000</t>
  </si>
  <si>
    <t>listopad 2022</t>
  </si>
  <si>
    <t>VRN (zahrnuje zařízení staveniště, vnitroareálovou dopravu, dopravu osob, zajištění případného dopravního značení, Zajištění záchranného archeologického výzkumu formou dohledu při výsadbách díla a další nezbytné výdaje k dokončení díla)</t>
  </si>
  <si>
    <t>ROZPOČET - NÁSLEDNÁ PÉČE O CELÉ DÍLO V PRŮBĚHU 1.ROKU PO PROVEDENÝCH VÝSADBÁCH</t>
  </si>
  <si>
    <t>SO 105 Následná péče o celé dílo v průběhu 1.roku po provedených výsadbách</t>
  </si>
  <si>
    <t>NÁSLEDNÁ PÉČE O STROMY</t>
  </si>
  <si>
    <t>Zalití rostlin vodou přes 20m2, 10l/ks, opakování 6x</t>
  </si>
  <si>
    <t>NÁSLEDNÁ PÉČE O KEŘE</t>
  </si>
  <si>
    <t>Zalití rostlin vodou přes 20m2, 5l/ks, opakování 6x</t>
  </si>
  <si>
    <t>NÁSLEDNÁ PÉČE O OPLOCENKU</t>
  </si>
  <si>
    <t>Kontrola oplocenky a branek</t>
  </si>
  <si>
    <t>Kontrola značkovacích kůlů, případné doplnění a oprava</t>
  </si>
  <si>
    <t>Výchovný řez stromů</t>
  </si>
  <si>
    <t>NÁSLEDNÁ PÉČE O TRÁVNÍK</t>
  </si>
  <si>
    <t>Vypletí záhonu dřevin soliterních s naložením a odvozem odpadu do 20 km v rovině a svahu do 1:5</t>
  </si>
  <si>
    <t>46,26+15,57+ 8,78+32,4m2</t>
  </si>
  <si>
    <t>514+173+ 542+360ks</t>
  </si>
  <si>
    <t>6*10l*(514+173+ 542+360ks)</t>
  </si>
  <si>
    <t>6*0,01m3*(514+173+ 542+360ks)</t>
  </si>
  <si>
    <t>947+411+1076+715ks</t>
  </si>
  <si>
    <t>85,23+37+96,84+ 64,35m2</t>
  </si>
  <si>
    <t>2*((7213m2+2305m2+6120m2+4177m2) - (103,01+283,42m2))</t>
  </si>
  <si>
    <t>728+372+817+545bm</t>
  </si>
  <si>
    <r>
      <t xml:space="preserve">Pokosení trávníku lučního plochy přes 1000 m2 s odvozem do 20 km v rovině a svahu do 1:5, </t>
    </r>
    <r>
      <rPr>
        <b/>
        <u val="single"/>
        <sz val="10"/>
        <rFont val="Calibri"/>
        <family val="2"/>
        <scheme val="minor"/>
      </rPr>
      <t>včetně vyžínání mezi jednotlivými keři, opakování 2x</t>
    </r>
  </si>
  <si>
    <t>6*5l*(947+411+1076+715ks)</t>
  </si>
  <si>
    <t>6*0,005m3*(947+411+1076+715ks)</t>
  </si>
  <si>
    <t>CELKEM NÁSLEDNÁ PÉČE ZA 1.ROK</t>
  </si>
  <si>
    <t>SO 105 NÁSLEDNÁ PÉČE ZA 1.ROK</t>
  </si>
  <si>
    <t>Materiál</t>
  </si>
  <si>
    <t>Práce</t>
  </si>
  <si>
    <t>REKAPITULACE</t>
  </si>
  <si>
    <t>CELKEM NÁSLEDNÁ PÉČE ZA 2.ROK</t>
  </si>
  <si>
    <t>SO 106 Následná péče o celé dílo v průběhu 2.roku po provedených výsadbách</t>
  </si>
  <si>
    <t>ROZPOČET - NÁSLEDNÁ PÉČE O CELÉ DÍLO V PRŮBĚHU 2.ROKU PO PROVEDENÝCH VÝSADBÁCH</t>
  </si>
  <si>
    <t>SO 106 NÁSLEDNÁ PÉČE ZA 2.ROK</t>
  </si>
  <si>
    <t>SO 107 NÁSLEDNÁ PÉČE ZA 3.ROK</t>
  </si>
  <si>
    <t>ROZPOČET - NÁSLEDNÁ PÉČE O CELÉ DÍLO V PRŮBĚHU 3.ROKU PO PROVEDENÝCH VÝSADBÁCH</t>
  </si>
  <si>
    <t>SO 107 Následná péče o celé dílo v průběhu 3.roku po provedených výsadbách</t>
  </si>
  <si>
    <t>CELKEM NÁSLEDNÁ PÉČE ZA 3.ROK</t>
  </si>
  <si>
    <t>Doprava materiálů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</si>
</sst>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b/>
      <u val="single"/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</font>
    <font>
      <b/>
      <u val="single"/>
      <sz val="10"/>
      <name val="Calibri"/>
      <family val="2"/>
      <scheme val="minor"/>
    </font>
    <font>
      <b/>
      <sz val="2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/>
    <xf numFmtId="0" fontId="7" fillId="0" borderId="0" xfId="0" applyNumberFormat="1" applyFont="1" applyFill="1" applyAlignment="1" applyProtection="1">
      <alignment vertical="center"/>
      <protection/>
    </xf>
    <xf numFmtId="0" fontId="7" fillId="2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7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NumberFormat="1" applyFont="1" applyFill="1" applyAlignment="1" applyProtection="1">
      <alignment vertical="center"/>
      <protection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/>
    <xf numFmtId="0" fontId="3" fillId="3" borderId="12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top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3" borderId="5" xfId="0" applyFont="1" applyFill="1" applyBorder="1" applyAlignment="1">
      <alignment vertical="top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3" fillId="0" borderId="5" xfId="0" applyNumberFormat="1" applyFont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0" fontId="7" fillId="2" borderId="14" xfId="0" applyFont="1" applyFill="1" applyBorder="1" applyAlignment="1">
      <alignment vertical="top"/>
    </xf>
    <xf numFmtId="49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8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/>
    </xf>
    <xf numFmtId="0" fontId="11" fillId="0" borderId="0" xfId="0" applyFont="1"/>
    <xf numFmtId="0" fontId="2" fillId="4" borderId="5" xfId="0" applyFont="1" applyFill="1" applyBorder="1" applyAlignment="1">
      <alignment horizontal="center" vertical="center"/>
    </xf>
    <xf numFmtId="9" fontId="5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2" borderId="1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Fill="1" applyAlignment="1" applyProtection="1">
      <alignment horizontal="center" vertical="center"/>
      <protection/>
    </xf>
    <xf numFmtId="4" fontId="11" fillId="4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 applyProtection="1">
      <alignment horizontal="left" vertical="center"/>
      <protection/>
    </xf>
    <xf numFmtId="0" fontId="7" fillId="6" borderId="20" xfId="0" applyNumberFormat="1" applyFont="1" applyFill="1" applyBorder="1" applyAlignment="1" applyProtection="1">
      <alignment vertical="center"/>
      <protection/>
    </xf>
    <xf numFmtId="0" fontId="7" fillId="6" borderId="21" xfId="0" applyFont="1" applyFill="1" applyBorder="1"/>
    <xf numFmtId="0" fontId="7" fillId="6" borderId="21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4" fillId="2" borderId="19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49" fontId="15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7" fillId="6" borderId="3" xfId="0" applyNumberFormat="1" applyFont="1" applyFill="1" applyBorder="1" applyAlignment="1" applyProtection="1">
      <alignment vertical="center"/>
      <protection/>
    </xf>
    <xf numFmtId="0" fontId="7" fillId="6" borderId="1" xfId="0" applyFont="1" applyFill="1" applyBorder="1"/>
    <xf numFmtId="164" fontId="7" fillId="6" borderId="1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0" fontId="5" fillId="6" borderId="2" xfId="0" applyFont="1" applyFill="1" applyBorder="1"/>
    <xf numFmtId="0" fontId="5" fillId="6" borderId="5" xfId="0" applyFont="1" applyFill="1" applyBorder="1" applyAlignment="1">
      <alignment wrapText="1"/>
    </xf>
    <xf numFmtId="164" fontId="5" fillId="6" borderId="5" xfId="0" applyNumberFormat="1" applyFont="1" applyFill="1" applyBorder="1" applyAlignment="1">
      <alignment horizontal="center" vertical="center"/>
    </xf>
    <xf numFmtId="164" fontId="5" fillId="6" borderId="6" xfId="0" applyNumberFormat="1" applyFont="1" applyFill="1" applyBorder="1" applyAlignment="1">
      <alignment horizontal="center" vertical="center"/>
    </xf>
    <xf numFmtId="0" fontId="8" fillId="6" borderId="7" xfId="0" applyFont="1" applyFill="1" applyBorder="1"/>
    <xf numFmtId="0" fontId="8" fillId="6" borderId="8" xfId="0" applyFont="1" applyFill="1" applyBorder="1"/>
    <xf numFmtId="164" fontId="8" fillId="6" borderId="8" xfId="0" applyNumberFormat="1" applyFont="1" applyFill="1" applyBorder="1" applyAlignment="1">
      <alignment horizontal="center" vertical="center"/>
    </xf>
    <xf numFmtId="164" fontId="8" fillId="6" borderId="9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" fontId="7" fillId="2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workbookViewId="0" topLeftCell="A1">
      <selection activeCell="E50" sqref="E50"/>
    </sheetView>
  </sheetViews>
  <sheetFormatPr defaultColWidth="9.140625" defaultRowHeight="12.75"/>
  <cols>
    <col min="1" max="1" width="8.8515625" style="5" customWidth="1"/>
    <col min="2" max="2" width="39.421875" style="5" customWidth="1"/>
    <col min="3" max="3" width="19.57421875" style="6" customWidth="1"/>
    <col min="4" max="4" width="20.7109375" style="6" customWidth="1"/>
    <col min="5" max="5" width="27.00390625" style="6" customWidth="1"/>
    <col min="6" max="6" width="9.140625" style="5" customWidth="1"/>
    <col min="7" max="7" width="11.421875" style="5" bestFit="1" customWidth="1"/>
    <col min="8" max="16384" width="9.140625" style="5" customWidth="1"/>
  </cols>
  <sheetData>
    <row r="1" ht="18.75">
      <c r="B1" s="27" t="s">
        <v>42</v>
      </c>
    </row>
    <row r="2" spans="1:5" ht="14.25" customHeight="1">
      <c r="A2" s="7" t="s">
        <v>14</v>
      </c>
      <c r="B2" s="132" t="s">
        <v>314</v>
      </c>
      <c r="C2" s="8"/>
      <c r="D2" s="7"/>
      <c r="E2" s="7"/>
    </row>
    <row r="3" spans="1:5" ht="15" customHeight="1">
      <c r="A3" s="7" t="s">
        <v>15</v>
      </c>
      <c r="B3" s="132" t="s">
        <v>332</v>
      </c>
      <c r="C3" s="8"/>
      <c r="D3" s="7"/>
      <c r="E3" s="7"/>
    </row>
    <row r="4" spans="1:5" ht="15" customHeight="1">
      <c r="A4" s="7"/>
      <c r="B4" s="8"/>
      <c r="C4" s="8"/>
      <c r="D4" s="7"/>
      <c r="E4" s="7"/>
    </row>
    <row r="5" spans="1:5" s="12" customFormat="1" ht="15" customHeight="1">
      <c r="A5" s="9" t="s">
        <v>50</v>
      </c>
      <c r="B5" s="10"/>
      <c r="C5" s="10"/>
      <c r="D5" s="11"/>
      <c r="E5" s="11"/>
    </row>
    <row r="6" spans="1:5" s="12" customFormat="1" ht="15" customHeight="1">
      <c r="A6" s="9" t="s">
        <v>51</v>
      </c>
      <c r="B6" s="10"/>
      <c r="C6" s="10"/>
      <c r="D6" s="11"/>
      <c r="E6" s="11"/>
    </row>
    <row r="7" spans="1:5" s="12" customFormat="1" ht="15" customHeight="1">
      <c r="A7" s="9" t="s">
        <v>52</v>
      </c>
      <c r="B7" s="10"/>
      <c r="C7" s="10"/>
      <c r="D7" s="11"/>
      <c r="E7" s="11"/>
    </row>
    <row r="8" ht="15.75" thickBot="1">
      <c r="A8" s="13"/>
    </row>
    <row r="9" spans="1:5" ht="15.75" thickBot="1">
      <c r="A9" s="133" t="s">
        <v>91</v>
      </c>
      <c r="B9" s="134" t="s">
        <v>92</v>
      </c>
      <c r="C9" s="135"/>
      <c r="D9" s="135"/>
      <c r="E9" s="136"/>
    </row>
    <row r="10" spans="1:5" s="18" customFormat="1" ht="12.75">
      <c r="A10" s="14" t="s">
        <v>21</v>
      </c>
      <c r="B10" s="15" t="s">
        <v>43</v>
      </c>
      <c r="C10" s="16" t="s">
        <v>44</v>
      </c>
      <c r="D10" s="16" t="s">
        <v>45</v>
      </c>
      <c r="E10" s="17" t="s">
        <v>46</v>
      </c>
    </row>
    <row r="11" spans="1:5" ht="30" customHeight="1">
      <c r="A11" s="19">
        <v>1</v>
      </c>
      <c r="B11" s="20" t="s">
        <v>47</v>
      </c>
      <c r="C11" s="21">
        <f>'Rozpočet rost+ost. mat.l SO101'!G24</f>
        <v>0</v>
      </c>
      <c r="D11" s="21">
        <f>0.21*C11</f>
        <v>0</v>
      </c>
      <c r="E11" s="22">
        <f>C11+D11</f>
        <v>0</v>
      </c>
    </row>
    <row r="12" spans="1:5" ht="30" customHeight="1">
      <c r="A12" s="19">
        <v>2</v>
      </c>
      <c r="B12" s="20" t="s">
        <v>48</v>
      </c>
      <c r="C12" s="21">
        <f>'Rozpočet rost+ost. mat.l SO101'!G49</f>
        <v>0</v>
      </c>
      <c r="D12" s="21">
        <f>0.21*C12</f>
        <v>0</v>
      </c>
      <c r="E12" s="22">
        <f>C12+D12</f>
        <v>0</v>
      </c>
    </row>
    <row r="13" spans="1:5" ht="31.5" customHeight="1">
      <c r="A13" s="19">
        <v>3</v>
      </c>
      <c r="B13" s="20" t="s">
        <v>54</v>
      </c>
      <c r="C13" s="21">
        <f>'Rozpočet zahrad. práce SO101'!G39</f>
        <v>0</v>
      </c>
      <c r="D13" s="21">
        <f>0.21*C13</f>
        <v>0</v>
      </c>
      <c r="E13" s="22">
        <f>C13+D13</f>
        <v>0</v>
      </c>
    </row>
    <row r="14" spans="1:5" ht="30.75" customHeight="1" thickBot="1">
      <c r="A14" s="23"/>
      <c r="B14" s="24" t="s">
        <v>49</v>
      </c>
      <c r="C14" s="25">
        <f>SUM(C11:C13)</f>
        <v>0</v>
      </c>
      <c r="D14" s="25">
        <f>SUM(D11:D13)</f>
        <v>0</v>
      </c>
      <c r="E14" s="26">
        <f>SUM(E11:E13)</f>
        <v>0</v>
      </c>
    </row>
    <row r="15" spans="1:5" ht="15.75" thickBot="1">
      <c r="A15" s="133" t="s">
        <v>91</v>
      </c>
      <c r="B15" s="134" t="s">
        <v>93</v>
      </c>
      <c r="C15" s="135"/>
      <c r="D15" s="135"/>
      <c r="E15" s="136"/>
    </row>
    <row r="16" spans="1:5" s="18" customFormat="1" ht="12.75">
      <c r="A16" s="14" t="s">
        <v>21</v>
      </c>
      <c r="B16" s="15" t="s">
        <v>43</v>
      </c>
      <c r="C16" s="16" t="s">
        <v>44</v>
      </c>
      <c r="D16" s="16" t="s">
        <v>45</v>
      </c>
      <c r="E16" s="17" t="s">
        <v>46</v>
      </c>
    </row>
    <row r="17" spans="1:5" ht="30" customHeight="1">
      <c r="A17" s="19">
        <v>1</v>
      </c>
      <c r="B17" s="20" t="s">
        <v>47</v>
      </c>
      <c r="C17" s="21">
        <f>'Rozpočet rost+ost. mat.l SO102'!G19</f>
        <v>0</v>
      </c>
      <c r="D17" s="21">
        <f>0.21*C17</f>
        <v>0</v>
      </c>
      <c r="E17" s="22">
        <f>C17+D17</f>
        <v>0</v>
      </c>
    </row>
    <row r="18" spans="1:5" ht="30" customHeight="1">
      <c r="A18" s="19">
        <v>2</v>
      </c>
      <c r="B18" s="20" t="s">
        <v>48</v>
      </c>
      <c r="C18" s="21">
        <f>'Rozpočet rost+ost. mat.l SO102'!G44</f>
        <v>0</v>
      </c>
      <c r="D18" s="21">
        <f>0.21*C18</f>
        <v>0</v>
      </c>
      <c r="E18" s="22">
        <f>C18+D18</f>
        <v>0</v>
      </c>
    </row>
    <row r="19" spans="1:5" ht="31.5" customHeight="1">
      <c r="A19" s="19">
        <v>3</v>
      </c>
      <c r="B19" s="20" t="s">
        <v>54</v>
      </c>
      <c r="C19" s="21">
        <f>'Rozpočet zahrad. práce SO102'!G39</f>
        <v>0</v>
      </c>
      <c r="D19" s="21">
        <f>0.21*C19</f>
        <v>0</v>
      </c>
      <c r="E19" s="22">
        <f>C19+D19</f>
        <v>0</v>
      </c>
    </row>
    <row r="20" spans="1:5" ht="30.75" customHeight="1" thickBot="1">
      <c r="A20" s="23"/>
      <c r="B20" s="24" t="s">
        <v>49</v>
      </c>
      <c r="C20" s="25">
        <f>SUM(C17:C19)</f>
        <v>0</v>
      </c>
      <c r="D20" s="25">
        <f>SUM(D17:D19)</f>
        <v>0</v>
      </c>
      <c r="E20" s="26">
        <f>SUM(E17:E19)</f>
        <v>0</v>
      </c>
    </row>
    <row r="21" spans="1:5" ht="15.75" thickBot="1">
      <c r="A21" s="133" t="s">
        <v>91</v>
      </c>
      <c r="B21" s="134" t="s">
        <v>94</v>
      </c>
      <c r="C21" s="135"/>
      <c r="D21" s="135"/>
      <c r="E21" s="136"/>
    </row>
    <row r="22" spans="1:5" s="18" customFormat="1" ht="12.75">
      <c r="A22" s="14" t="s">
        <v>21</v>
      </c>
      <c r="B22" s="15" t="s">
        <v>43</v>
      </c>
      <c r="C22" s="16" t="s">
        <v>44</v>
      </c>
      <c r="D22" s="16" t="s">
        <v>45</v>
      </c>
      <c r="E22" s="17" t="s">
        <v>46</v>
      </c>
    </row>
    <row r="23" spans="1:5" ht="30" customHeight="1">
      <c r="A23" s="19">
        <v>1</v>
      </c>
      <c r="B23" s="20" t="s">
        <v>47</v>
      </c>
      <c r="C23" s="21">
        <f>'Rozpočet rost+ost. mat.l SO103'!G22</f>
        <v>0</v>
      </c>
      <c r="D23" s="21">
        <f>0.21*C23</f>
        <v>0</v>
      </c>
      <c r="E23" s="22">
        <f>C23+D23</f>
        <v>0</v>
      </c>
    </row>
    <row r="24" spans="1:5" ht="30" customHeight="1">
      <c r="A24" s="19">
        <v>2</v>
      </c>
      <c r="B24" s="20" t="s">
        <v>48</v>
      </c>
      <c r="C24" s="21">
        <f>'Rozpočet rost+ost. mat.l SO103'!G47</f>
        <v>0</v>
      </c>
      <c r="D24" s="21">
        <f>0.21*C24</f>
        <v>0</v>
      </c>
      <c r="E24" s="22">
        <f>C24+D24</f>
        <v>0</v>
      </c>
    </row>
    <row r="25" spans="1:5" ht="31.5" customHeight="1">
      <c r="A25" s="19">
        <v>3</v>
      </c>
      <c r="B25" s="20" t="s">
        <v>54</v>
      </c>
      <c r="C25" s="21">
        <f>'Rozpočet zahrad. práce SO103'!G39</f>
        <v>0</v>
      </c>
      <c r="D25" s="21">
        <f>0.21*C25</f>
        <v>0</v>
      </c>
      <c r="E25" s="22">
        <f>C25+D25</f>
        <v>0</v>
      </c>
    </row>
    <row r="26" spans="1:5" ht="30.75" customHeight="1" thickBot="1">
      <c r="A26" s="23"/>
      <c r="B26" s="24" t="s">
        <v>49</v>
      </c>
      <c r="C26" s="25">
        <f>SUM(C23:C25)</f>
        <v>0</v>
      </c>
      <c r="D26" s="25">
        <f>SUM(D23:D25)</f>
        <v>0</v>
      </c>
      <c r="E26" s="26">
        <f>SUM(E23:E25)</f>
        <v>0</v>
      </c>
    </row>
    <row r="27" spans="1:5" ht="15.75" thickBot="1">
      <c r="A27" s="133" t="s">
        <v>91</v>
      </c>
      <c r="B27" s="134" t="s">
        <v>313</v>
      </c>
      <c r="C27" s="135"/>
      <c r="D27" s="135"/>
      <c r="E27" s="136"/>
    </row>
    <row r="28" spans="1:5" s="18" customFormat="1" ht="12.75">
      <c r="A28" s="14" t="s">
        <v>21</v>
      </c>
      <c r="B28" s="15" t="s">
        <v>43</v>
      </c>
      <c r="C28" s="16" t="s">
        <v>44</v>
      </c>
      <c r="D28" s="16" t="s">
        <v>45</v>
      </c>
      <c r="E28" s="17" t="s">
        <v>46</v>
      </c>
    </row>
    <row r="29" spans="1:5" ht="30" customHeight="1">
      <c r="A29" s="19">
        <v>1</v>
      </c>
      <c r="B29" s="20" t="s">
        <v>47</v>
      </c>
      <c r="C29" s="21">
        <f>'Rozpočet rost+ost. mat.l SO104'!G22</f>
        <v>0</v>
      </c>
      <c r="D29" s="21">
        <f>0.21*C29</f>
        <v>0</v>
      </c>
      <c r="E29" s="22">
        <f>C29+D29</f>
        <v>0</v>
      </c>
    </row>
    <row r="30" spans="1:5" ht="30" customHeight="1">
      <c r="A30" s="19">
        <v>2</v>
      </c>
      <c r="B30" s="20" t="s">
        <v>48</v>
      </c>
      <c r="C30" s="21">
        <f>'Rozpočet rost+ost. mat.l SO104'!G47</f>
        <v>0</v>
      </c>
      <c r="D30" s="21">
        <f>0.21*C30</f>
        <v>0</v>
      </c>
      <c r="E30" s="22">
        <f>C30+D30</f>
        <v>0</v>
      </c>
    </row>
    <row r="31" spans="1:5" ht="31.5" customHeight="1">
      <c r="A31" s="19">
        <v>3</v>
      </c>
      <c r="B31" s="20" t="s">
        <v>54</v>
      </c>
      <c r="C31" s="21">
        <f>'Rozpočet zahrad. práce SO104'!G39</f>
        <v>0</v>
      </c>
      <c r="D31" s="21">
        <f>0.21*C31</f>
        <v>0</v>
      </c>
      <c r="E31" s="22">
        <f>C31+D31</f>
        <v>0</v>
      </c>
    </row>
    <row r="32" spans="1:5" ht="30.75" customHeight="1" thickBot="1">
      <c r="A32" s="23"/>
      <c r="B32" s="24" t="s">
        <v>49</v>
      </c>
      <c r="C32" s="25">
        <f>SUM(C29:C31)</f>
        <v>0</v>
      </c>
      <c r="D32" s="25">
        <f>SUM(D29:D31)</f>
        <v>0</v>
      </c>
      <c r="E32" s="26">
        <f>SUM(E29:E31)</f>
        <v>0</v>
      </c>
    </row>
    <row r="33" spans="1:5" ht="15.75" thickBot="1">
      <c r="A33" s="133"/>
      <c r="B33" s="134" t="s">
        <v>358</v>
      </c>
      <c r="C33" s="135"/>
      <c r="D33" s="135"/>
      <c r="E33" s="136"/>
    </row>
    <row r="34" spans="1:5" s="18" customFormat="1" ht="12.75">
      <c r="A34" s="14" t="s">
        <v>21</v>
      </c>
      <c r="B34" s="15" t="s">
        <v>43</v>
      </c>
      <c r="C34" s="16" t="s">
        <v>44</v>
      </c>
      <c r="D34" s="16" t="s">
        <v>45</v>
      </c>
      <c r="E34" s="17" t="s">
        <v>46</v>
      </c>
    </row>
    <row r="35" spans="1:5" ht="30" customHeight="1">
      <c r="A35" s="19">
        <v>1</v>
      </c>
      <c r="B35" s="20" t="s">
        <v>359</v>
      </c>
      <c r="C35" s="21">
        <f>'Následná péče 1.rok SO 105'!$G$12</f>
        <v>0</v>
      </c>
      <c r="D35" s="21">
        <f>C35*0.21</f>
        <v>0</v>
      </c>
      <c r="E35" s="22">
        <f>C35+D35</f>
        <v>0</v>
      </c>
    </row>
    <row r="36" spans="1:5" ht="30" customHeight="1">
      <c r="A36" s="19">
        <v>2</v>
      </c>
      <c r="B36" s="20" t="s">
        <v>360</v>
      </c>
      <c r="C36" s="21">
        <f>'Následná péče 1.rok SO 105'!$G$32</f>
        <v>0</v>
      </c>
      <c r="D36" s="21">
        <f>C36*0.21</f>
        <v>0</v>
      </c>
      <c r="E36" s="22">
        <f>C36+D36</f>
        <v>0</v>
      </c>
    </row>
    <row r="37" spans="1:5" ht="30.75" customHeight="1" thickBot="1">
      <c r="A37" s="23"/>
      <c r="B37" s="24" t="s">
        <v>49</v>
      </c>
      <c r="C37" s="25">
        <f>SUM(C35:C36)</f>
        <v>0</v>
      </c>
      <c r="D37" s="25">
        <f>SUM(D35:D36)</f>
        <v>0</v>
      </c>
      <c r="E37" s="26">
        <f>SUM(E35:E36)</f>
        <v>0</v>
      </c>
    </row>
    <row r="38" spans="1:5" ht="15.75" thickBot="1">
      <c r="A38" s="133"/>
      <c r="B38" s="134" t="s">
        <v>365</v>
      </c>
      <c r="C38" s="135"/>
      <c r="D38" s="135"/>
      <c r="E38" s="136"/>
    </row>
    <row r="39" spans="1:5" s="18" customFormat="1" ht="12.75">
      <c r="A39" s="14" t="s">
        <v>21</v>
      </c>
      <c r="B39" s="15" t="s">
        <v>43</v>
      </c>
      <c r="C39" s="16" t="s">
        <v>44</v>
      </c>
      <c r="D39" s="16" t="s">
        <v>45</v>
      </c>
      <c r="E39" s="17" t="s">
        <v>46</v>
      </c>
    </row>
    <row r="40" spans="1:5" ht="30" customHeight="1">
      <c r="A40" s="19">
        <v>1</v>
      </c>
      <c r="B40" s="20" t="s">
        <v>359</v>
      </c>
      <c r="C40" s="21">
        <f>'Následná péče 2.rok SO 106'!$G$12</f>
        <v>0</v>
      </c>
      <c r="D40" s="21">
        <f>0.21*C40</f>
        <v>0</v>
      </c>
      <c r="E40" s="22">
        <f>C40+D40</f>
        <v>0</v>
      </c>
    </row>
    <row r="41" spans="1:5" ht="30" customHeight="1">
      <c r="A41" s="19">
        <v>2</v>
      </c>
      <c r="B41" s="20" t="s">
        <v>360</v>
      </c>
      <c r="C41" s="21">
        <f>'Následná péče 2.rok SO 106'!$G$32</f>
        <v>0</v>
      </c>
      <c r="D41" s="21">
        <f>0.21*C41</f>
        <v>0</v>
      </c>
      <c r="E41" s="22">
        <f>C41+D41</f>
        <v>0</v>
      </c>
    </row>
    <row r="42" spans="1:5" ht="30.75" customHeight="1" thickBot="1">
      <c r="A42" s="23"/>
      <c r="B42" s="24" t="s">
        <v>49</v>
      </c>
      <c r="C42" s="25">
        <f>SUM(C40:C41)</f>
        <v>0</v>
      </c>
      <c r="D42" s="25">
        <f>SUM(D40:D41)</f>
        <v>0</v>
      </c>
      <c r="E42" s="26">
        <f>SUM(E40:E41)</f>
        <v>0</v>
      </c>
    </row>
    <row r="43" spans="1:5" ht="15.75" thickBot="1">
      <c r="A43" s="133"/>
      <c r="B43" s="134" t="s">
        <v>366</v>
      </c>
      <c r="C43" s="135"/>
      <c r="D43" s="135"/>
      <c r="E43" s="136"/>
    </row>
    <row r="44" spans="1:5" s="18" customFormat="1" ht="12.75">
      <c r="A44" s="14" t="s">
        <v>21</v>
      </c>
      <c r="B44" s="15" t="s">
        <v>43</v>
      </c>
      <c r="C44" s="16" t="s">
        <v>44</v>
      </c>
      <c r="D44" s="16" t="s">
        <v>45</v>
      </c>
      <c r="E44" s="17" t="s">
        <v>46</v>
      </c>
    </row>
    <row r="45" spans="1:5" ht="30" customHeight="1">
      <c r="A45" s="19">
        <v>1</v>
      </c>
      <c r="B45" s="20" t="s">
        <v>359</v>
      </c>
      <c r="C45" s="21">
        <f>'Následná péče 3.rok SO 107'!$G$12</f>
        <v>0</v>
      </c>
      <c r="D45" s="21">
        <f>0.21*C45</f>
        <v>0</v>
      </c>
      <c r="E45" s="22">
        <f>C45+D45</f>
        <v>0</v>
      </c>
    </row>
    <row r="46" spans="1:5" ht="30" customHeight="1">
      <c r="A46" s="168">
        <v>2</v>
      </c>
      <c r="B46" s="169" t="s">
        <v>360</v>
      </c>
      <c r="C46" s="170">
        <f>'Následná péče 3.rok SO 107'!$G$32</f>
        <v>0</v>
      </c>
      <c r="D46" s="21">
        <f>0.21*C46</f>
        <v>0</v>
      </c>
      <c r="E46" s="22">
        <f>C46+D46</f>
        <v>0</v>
      </c>
    </row>
    <row r="47" spans="1:5" ht="30.75" customHeight="1" thickBot="1">
      <c r="A47" s="23"/>
      <c r="B47" s="24" t="s">
        <v>49</v>
      </c>
      <c r="C47" s="25">
        <f>SUM(C45:C46)</f>
        <v>0</v>
      </c>
      <c r="D47" s="25">
        <f>SUM(D45:D46)</f>
        <v>0</v>
      </c>
      <c r="E47" s="26">
        <f>SUM(E45:E46)</f>
        <v>0</v>
      </c>
    </row>
    <row r="48" spans="1:5" s="167" customFormat="1" ht="30.75" customHeight="1">
      <c r="A48" s="142"/>
      <c r="B48" s="143"/>
      <c r="C48" s="144"/>
      <c r="D48" s="144"/>
      <c r="E48" s="145"/>
    </row>
    <row r="49" spans="1:5" s="167" customFormat="1" ht="30.75" customHeight="1" thickBot="1">
      <c r="A49" s="142"/>
      <c r="B49" s="171" t="s">
        <v>361</v>
      </c>
      <c r="C49" s="144"/>
      <c r="D49" s="144"/>
      <c r="E49" s="145"/>
    </row>
    <row r="50" spans="1:5" ht="24" customHeight="1">
      <c r="A50" s="146"/>
      <c r="B50" s="147" t="s">
        <v>95</v>
      </c>
      <c r="C50" s="148">
        <f>C14+C20+C26+C32+C37+C42+C47</f>
        <v>0</v>
      </c>
      <c r="D50" s="148">
        <f>D14+D20+D26+D32+D37+D42+D47</f>
        <v>0</v>
      </c>
      <c r="E50" s="149">
        <f>E32+E26+E20+E14+E37+E42+E47</f>
        <v>0</v>
      </c>
    </row>
    <row r="51" spans="1:5" ht="105">
      <c r="A51" s="150"/>
      <c r="B51" s="151" t="s">
        <v>333</v>
      </c>
      <c r="C51" s="152">
        <f>0.03*C50</f>
        <v>0</v>
      </c>
      <c r="D51" s="152">
        <f>0.21*C51</f>
        <v>0</v>
      </c>
      <c r="E51" s="153">
        <f>C51+D51</f>
        <v>0</v>
      </c>
    </row>
    <row r="52" spans="1:5" s="27" customFormat="1" ht="19.5" thickBot="1">
      <c r="A52" s="154"/>
      <c r="B52" s="155" t="s">
        <v>49</v>
      </c>
      <c r="C52" s="156">
        <f>C50+C51</f>
        <v>0</v>
      </c>
      <c r="D52" s="156">
        <f>D50+D51</f>
        <v>0</v>
      </c>
      <c r="E52" s="157">
        <f>E50+E51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6" r:id="rId1"/>
  <headerFooter>
    <oddHeader>&amp;C&amp;A</oddHeader>
    <oddFooter>&amp;CStránka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4"/>
  <sheetViews>
    <sheetView tabSelected="1" workbookViewId="0" topLeftCell="A7">
      <selection activeCell="A24" sqref="A24:XFD24"/>
    </sheetView>
  </sheetViews>
  <sheetFormatPr defaultColWidth="9.140625" defaultRowHeight="12.75"/>
  <cols>
    <col min="1" max="1" width="12.28125" style="2" customWidth="1"/>
    <col min="2" max="2" width="56.421875" style="89" customWidth="1"/>
    <col min="3" max="3" width="10.57421875" style="2" customWidth="1"/>
    <col min="4" max="4" width="18.57421875" style="88" customWidth="1"/>
    <col min="5" max="5" width="10.00390625" style="2" customWidth="1"/>
    <col min="6" max="6" width="11.421875" style="124" customWidth="1"/>
    <col min="7" max="7" width="17.00390625" style="2" customWidth="1"/>
    <col min="8" max="8" width="11.421875" style="1" bestFit="1" customWidth="1"/>
    <col min="9" max="16384" width="9.140625" style="1" customWidth="1"/>
  </cols>
  <sheetData>
    <row r="1" ht="18.75">
      <c r="B1" s="165" t="s">
        <v>334</v>
      </c>
    </row>
    <row r="2" spans="1:7" s="5" customFormat="1" ht="15">
      <c r="A2" s="7" t="s">
        <v>14</v>
      </c>
      <c r="B2" s="132" t="s">
        <v>314</v>
      </c>
      <c r="C2" s="7"/>
      <c r="D2" s="11"/>
      <c r="E2" s="7"/>
      <c r="F2" s="125"/>
      <c r="G2" s="7"/>
    </row>
    <row r="3" spans="1:7" s="5" customFormat="1" ht="15">
      <c r="A3" s="7" t="s">
        <v>70</v>
      </c>
      <c r="B3" s="141" t="s">
        <v>335</v>
      </c>
      <c r="C3" s="7"/>
      <c r="D3" s="11"/>
      <c r="E3" s="7"/>
      <c r="F3" s="125"/>
      <c r="G3" s="7"/>
    </row>
    <row r="4" spans="1:7" s="5" customFormat="1" ht="15">
      <c r="A4" s="7" t="s">
        <v>15</v>
      </c>
      <c r="B4" s="132" t="s">
        <v>332</v>
      </c>
      <c r="C4" s="7"/>
      <c r="D4" s="11"/>
      <c r="E4" s="7"/>
      <c r="F4" s="130"/>
      <c r="G4" s="112"/>
    </row>
    <row r="5" spans="1:7" s="5" customFormat="1" ht="15.75" thickBot="1">
      <c r="A5" s="7"/>
      <c r="B5" s="132"/>
      <c r="C5" s="7"/>
      <c r="D5" s="11"/>
      <c r="E5" s="7"/>
      <c r="F5" s="130"/>
      <c r="G5" s="112"/>
    </row>
    <row r="6" spans="1:7" ht="13.5" thickBot="1">
      <c r="A6" s="138" t="s">
        <v>71</v>
      </c>
      <c r="B6" s="58" t="s">
        <v>12</v>
      </c>
      <c r="C6" s="59" t="s">
        <v>9</v>
      </c>
      <c r="D6" s="59" t="s">
        <v>39</v>
      </c>
      <c r="E6" s="60" t="s">
        <v>8</v>
      </c>
      <c r="F6" s="60" t="s">
        <v>10</v>
      </c>
      <c r="G6" s="61" t="s">
        <v>17</v>
      </c>
    </row>
    <row r="7" spans="1:7" ht="12.75">
      <c r="A7" s="139" t="s">
        <v>25</v>
      </c>
      <c r="B7" s="62" t="s">
        <v>38</v>
      </c>
      <c r="C7" s="63"/>
      <c r="D7" s="63"/>
      <c r="E7" s="55"/>
      <c r="F7" s="126"/>
      <c r="G7" s="64"/>
    </row>
    <row r="8" spans="1:7" ht="12.75">
      <c r="A8" s="116"/>
      <c r="B8" s="103" t="s">
        <v>336</v>
      </c>
      <c r="C8" s="95"/>
      <c r="D8" s="96"/>
      <c r="E8" s="102"/>
      <c r="F8" s="164"/>
      <c r="G8" s="104"/>
    </row>
    <row r="9" spans="1:7" ht="25.5">
      <c r="A9" s="39">
        <v>1</v>
      </c>
      <c r="B9" s="56" t="s">
        <v>134</v>
      </c>
      <c r="C9" s="50" t="s">
        <v>28</v>
      </c>
      <c r="D9" s="93" t="s">
        <v>348</v>
      </c>
      <c r="E9" s="57">
        <v>95340</v>
      </c>
      <c r="F9" s="161">
        <v>0</v>
      </c>
      <c r="G9" s="44">
        <f>E9*F9</f>
        <v>0</v>
      </c>
    </row>
    <row r="10" spans="1:7" ht="12.75">
      <c r="A10" s="116"/>
      <c r="B10" s="103" t="s">
        <v>338</v>
      </c>
      <c r="C10" s="95"/>
      <c r="D10" s="96"/>
      <c r="E10" s="102"/>
      <c r="F10" s="164"/>
      <c r="G10" s="104"/>
    </row>
    <row r="11" spans="1:7" ht="26.25" thickBot="1">
      <c r="A11" s="39">
        <v>2</v>
      </c>
      <c r="B11" s="56" t="s">
        <v>138</v>
      </c>
      <c r="C11" s="50" t="s">
        <v>28</v>
      </c>
      <c r="D11" s="93" t="s">
        <v>355</v>
      </c>
      <c r="E11" s="57">
        <v>94470</v>
      </c>
      <c r="F11" s="161">
        <v>0</v>
      </c>
      <c r="G11" s="44">
        <f>E11*F11</f>
        <v>0</v>
      </c>
    </row>
    <row r="12" spans="1:7" ht="15.75" thickBot="1">
      <c r="A12" s="140"/>
      <c r="B12" s="78" t="s">
        <v>40</v>
      </c>
      <c r="C12" s="79"/>
      <c r="D12" s="79"/>
      <c r="E12" s="80"/>
      <c r="F12" s="129"/>
      <c r="G12" s="81">
        <f>SUM(G9:G11)</f>
        <v>0</v>
      </c>
    </row>
    <row r="13" ht="13.5" thickBot="1">
      <c r="A13" s="114"/>
    </row>
    <row r="14" spans="1:7" ht="13.5" thickBot="1">
      <c r="A14" s="115" t="s">
        <v>29</v>
      </c>
      <c r="B14" s="90" t="s">
        <v>13</v>
      </c>
      <c r="C14" s="59" t="s">
        <v>9</v>
      </c>
      <c r="D14" s="91" t="s">
        <v>39</v>
      </c>
      <c r="E14" s="60" t="s">
        <v>8</v>
      </c>
      <c r="F14" s="60" t="s">
        <v>10</v>
      </c>
      <c r="G14" s="61" t="s">
        <v>17</v>
      </c>
    </row>
    <row r="15" spans="1:7" ht="12.75">
      <c r="A15" s="116"/>
      <c r="B15" s="103" t="s">
        <v>344</v>
      </c>
      <c r="C15" s="95"/>
      <c r="D15" s="96"/>
      <c r="E15" s="102"/>
      <c r="F15" s="164"/>
      <c r="G15" s="98"/>
    </row>
    <row r="16" spans="1:7" ht="38.25">
      <c r="A16" s="4">
        <v>111151231</v>
      </c>
      <c r="B16" s="99" t="s">
        <v>354</v>
      </c>
      <c r="C16" s="57" t="s">
        <v>18</v>
      </c>
      <c r="D16" s="93" t="s">
        <v>352</v>
      </c>
      <c r="E16" s="105">
        <v>38858</v>
      </c>
      <c r="F16" s="162">
        <v>0</v>
      </c>
      <c r="G16" s="44">
        <f aca="true" t="shared" si="0" ref="G16">E16*F16</f>
        <v>0</v>
      </c>
    </row>
    <row r="17" spans="1:7" ht="12.75">
      <c r="A17" s="116"/>
      <c r="B17" s="103" t="s">
        <v>336</v>
      </c>
      <c r="C17" s="95"/>
      <c r="D17" s="96"/>
      <c r="E17" s="102"/>
      <c r="F17" s="164"/>
      <c r="G17" s="104"/>
    </row>
    <row r="18" spans="1:7" ht="25.5">
      <c r="A18" s="4">
        <v>185804213</v>
      </c>
      <c r="B18" s="99" t="s">
        <v>345</v>
      </c>
      <c r="C18" s="57" t="s">
        <v>18</v>
      </c>
      <c r="D18" s="93" t="s">
        <v>346</v>
      </c>
      <c r="E18" s="105">
        <v>103.01</v>
      </c>
      <c r="F18" s="162">
        <v>0</v>
      </c>
      <c r="G18" s="44">
        <f aca="true" t="shared" si="1" ref="G18">E18*F18</f>
        <v>0</v>
      </c>
    </row>
    <row r="19" spans="1:7" ht="12.75">
      <c r="A19" s="4" t="s">
        <v>30</v>
      </c>
      <c r="B19" s="92" t="s">
        <v>342</v>
      </c>
      <c r="C19" s="57" t="s">
        <v>26</v>
      </c>
      <c r="D19" s="93" t="s">
        <v>347</v>
      </c>
      <c r="E19" s="105">
        <v>1589</v>
      </c>
      <c r="F19" s="162">
        <v>0</v>
      </c>
      <c r="G19" s="44">
        <f aca="true" t="shared" si="2" ref="G19:G22">E19*F19</f>
        <v>0</v>
      </c>
    </row>
    <row r="20" spans="1:7" ht="12.75">
      <c r="A20" s="4" t="s">
        <v>30</v>
      </c>
      <c r="B20" s="92" t="s">
        <v>343</v>
      </c>
      <c r="C20" s="57" t="s">
        <v>26</v>
      </c>
      <c r="D20" s="93" t="s">
        <v>347</v>
      </c>
      <c r="E20" s="105">
        <v>1589</v>
      </c>
      <c r="F20" s="162">
        <v>0</v>
      </c>
      <c r="G20" s="44">
        <f t="shared" si="2"/>
        <v>0</v>
      </c>
    </row>
    <row r="21" spans="1:7" ht="25.5">
      <c r="A21" s="4">
        <v>185804312</v>
      </c>
      <c r="B21" s="92" t="s">
        <v>337</v>
      </c>
      <c r="C21" s="57" t="s">
        <v>19</v>
      </c>
      <c r="D21" s="93" t="s">
        <v>349</v>
      </c>
      <c r="E21" s="105">
        <v>95.34</v>
      </c>
      <c r="F21" s="162">
        <v>0</v>
      </c>
      <c r="G21" s="44">
        <f t="shared" si="2"/>
        <v>0</v>
      </c>
    </row>
    <row r="22" spans="1:7" ht="25.5">
      <c r="A22" s="4">
        <v>185851121</v>
      </c>
      <c r="B22" s="92" t="s">
        <v>35</v>
      </c>
      <c r="C22" s="57" t="s">
        <v>19</v>
      </c>
      <c r="D22" s="93" t="s">
        <v>349</v>
      </c>
      <c r="E22" s="105">
        <v>95.34</v>
      </c>
      <c r="F22" s="162">
        <v>0</v>
      </c>
      <c r="G22" s="44">
        <f t="shared" si="2"/>
        <v>0</v>
      </c>
    </row>
    <row r="23" spans="1:7" ht="12.75">
      <c r="A23" s="116"/>
      <c r="B23" s="103" t="s">
        <v>338</v>
      </c>
      <c r="C23" s="95"/>
      <c r="D23" s="96"/>
      <c r="E23" s="102"/>
      <c r="F23" s="164"/>
      <c r="G23" s="104"/>
    </row>
    <row r="24" spans="1:7" ht="25.5">
      <c r="A24" s="4">
        <v>185804213</v>
      </c>
      <c r="B24" s="99" t="s">
        <v>345</v>
      </c>
      <c r="C24" s="57" t="s">
        <v>18</v>
      </c>
      <c r="D24" s="93" t="s">
        <v>351</v>
      </c>
      <c r="E24" s="105">
        <v>283.42</v>
      </c>
      <c r="F24" s="162">
        <v>0</v>
      </c>
      <c r="G24" s="44">
        <f aca="true" t="shared" si="3" ref="G24">E24*F24</f>
        <v>0</v>
      </c>
    </row>
    <row r="25" spans="1:7" ht="25.5">
      <c r="A25" s="4" t="s">
        <v>30</v>
      </c>
      <c r="B25" s="92" t="s">
        <v>342</v>
      </c>
      <c r="C25" s="57" t="s">
        <v>26</v>
      </c>
      <c r="D25" s="93" t="s">
        <v>350</v>
      </c>
      <c r="E25" s="105">
        <v>3149</v>
      </c>
      <c r="F25" s="162">
        <v>0</v>
      </c>
      <c r="G25" s="44">
        <f aca="true" t="shared" si="4" ref="G25:G27">E25*F25</f>
        <v>0</v>
      </c>
    </row>
    <row r="26" spans="1:7" ht="25.5">
      <c r="A26" s="4">
        <v>185804312</v>
      </c>
      <c r="B26" s="92" t="s">
        <v>339</v>
      </c>
      <c r="C26" s="57" t="s">
        <v>19</v>
      </c>
      <c r="D26" s="93" t="s">
        <v>356</v>
      </c>
      <c r="E26" s="105">
        <v>94.47</v>
      </c>
      <c r="F26" s="162">
        <v>0</v>
      </c>
      <c r="G26" s="44">
        <f t="shared" si="4"/>
        <v>0</v>
      </c>
    </row>
    <row r="27" spans="1:7" ht="25.5">
      <c r="A27" s="4">
        <v>185851121</v>
      </c>
      <c r="B27" s="92" t="s">
        <v>35</v>
      </c>
      <c r="C27" s="57" t="s">
        <v>19</v>
      </c>
      <c r="D27" s="93" t="s">
        <v>356</v>
      </c>
      <c r="E27" s="105">
        <v>94.47</v>
      </c>
      <c r="F27" s="162">
        <v>0</v>
      </c>
      <c r="G27" s="44">
        <f t="shared" si="4"/>
        <v>0</v>
      </c>
    </row>
    <row r="28" spans="1:7" s="35" customFormat="1" ht="12.75">
      <c r="A28" s="118"/>
      <c r="B28" s="103" t="s">
        <v>340</v>
      </c>
      <c r="C28" s="67"/>
      <c r="D28" s="107"/>
      <c r="E28" s="109"/>
      <c r="F28" s="160"/>
      <c r="G28" s="72"/>
    </row>
    <row r="29" spans="1:7" ht="12.75">
      <c r="A29" s="119" t="s">
        <v>30</v>
      </c>
      <c r="B29" s="108" t="s">
        <v>341</v>
      </c>
      <c r="C29" s="76" t="s">
        <v>16</v>
      </c>
      <c r="D29" s="100" t="s">
        <v>353</v>
      </c>
      <c r="E29" s="101">
        <v>2462</v>
      </c>
      <c r="F29" s="161">
        <v>0</v>
      </c>
      <c r="G29" s="44">
        <f>E29*F29</f>
        <v>0</v>
      </c>
    </row>
    <row r="30" spans="1:7" ht="12.75">
      <c r="A30" s="116"/>
      <c r="B30" s="94"/>
      <c r="C30" s="95"/>
      <c r="D30" s="96"/>
      <c r="E30" s="111"/>
      <c r="F30" s="164"/>
      <c r="G30" s="98"/>
    </row>
    <row r="31" spans="1:7" ht="13.5" thickBot="1">
      <c r="A31" s="117" t="s">
        <v>30</v>
      </c>
      <c r="B31" s="99" t="s">
        <v>370</v>
      </c>
      <c r="C31" s="68" t="s">
        <v>34</v>
      </c>
      <c r="D31" s="100">
        <v>1</v>
      </c>
      <c r="E31" s="101">
        <v>1</v>
      </c>
      <c r="F31" s="161">
        <v>0</v>
      </c>
      <c r="G31" s="106">
        <f>E31*F31</f>
        <v>0</v>
      </c>
    </row>
    <row r="32" spans="1:7" s="5" customFormat="1" ht="15.75" thickBot="1">
      <c r="A32" s="120"/>
      <c r="B32" s="121" t="s">
        <v>41</v>
      </c>
      <c r="C32" s="122"/>
      <c r="D32" s="123"/>
      <c r="E32" s="79"/>
      <c r="F32" s="166"/>
      <c r="G32" s="81">
        <f>SUM(G15:G31)</f>
        <v>0</v>
      </c>
    </row>
    <row r="33" ht="13.5" thickBot="1"/>
    <row r="34" spans="1:7" s="5" customFormat="1" ht="15.75" thickBot="1">
      <c r="A34" s="120"/>
      <c r="B34" s="121" t="s">
        <v>357</v>
      </c>
      <c r="C34" s="122"/>
      <c r="D34" s="123"/>
      <c r="E34" s="79"/>
      <c r="F34" s="166"/>
      <c r="G34" s="81">
        <f>G12+G32</f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  <headerFooter alignWithMargins="0">
    <oddHeader>&amp;C&amp;A</oddHeader>
    <oddFooter>&amp;CStránka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4"/>
  <sheetViews>
    <sheetView workbookViewId="0" topLeftCell="A1">
      <selection activeCell="A24" sqref="A24:XFD24"/>
    </sheetView>
  </sheetViews>
  <sheetFormatPr defaultColWidth="9.140625" defaultRowHeight="12.75"/>
  <cols>
    <col min="1" max="1" width="12.28125" style="2" customWidth="1"/>
    <col min="2" max="2" width="56.421875" style="89" customWidth="1"/>
    <col min="3" max="3" width="10.57421875" style="2" customWidth="1"/>
    <col min="4" max="4" width="18.57421875" style="88" customWidth="1"/>
    <col min="5" max="5" width="10.00390625" style="2" customWidth="1"/>
    <col min="6" max="6" width="11.421875" style="124" customWidth="1"/>
    <col min="7" max="7" width="17.00390625" style="2" customWidth="1"/>
    <col min="8" max="8" width="11.421875" style="1" bestFit="1" customWidth="1"/>
    <col min="9" max="16384" width="9.140625" style="1" customWidth="1"/>
  </cols>
  <sheetData>
    <row r="1" ht="18.75">
      <c r="B1" s="165" t="s">
        <v>364</v>
      </c>
    </row>
    <row r="2" spans="1:7" s="5" customFormat="1" ht="15">
      <c r="A2" s="7" t="s">
        <v>14</v>
      </c>
      <c r="B2" s="132" t="s">
        <v>314</v>
      </c>
      <c r="C2" s="7"/>
      <c r="D2" s="11"/>
      <c r="E2" s="7"/>
      <c r="F2" s="125"/>
      <c r="G2" s="7"/>
    </row>
    <row r="3" spans="1:7" s="5" customFormat="1" ht="15">
      <c r="A3" s="7" t="s">
        <v>70</v>
      </c>
      <c r="B3" s="141" t="s">
        <v>363</v>
      </c>
      <c r="C3" s="7"/>
      <c r="D3" s="11"/>
      <c r="E3" s="7"/>
      <c r="F3" s="125"/>
      <c r="G3" s="7"/>
    </row>
    <row r="4" spans="1:7" s="5" customFormat="1" ht="15">
      <c r="A4" s="7" t="s">
        <v>15</v>
      </c>
      <c r="B4" s="132" t="s">
        <v>332</v>
      </c>
      <c r="C4" s="7"/>
      <c r="D4" s="11"/>
      <c r="E4" s="7"/>
      <c r="F4" s="130"/>
      <c r="G4" s="112"/>
    </row>
    <row r="5" spans="1:7" s="5" customFormat="1" ht="15.75" thickBot="1">
      <c r="A5" s="7"/>
      <c r="B5" s="132"/>
      <c r="C5" s="7"/>
      <c r="D5" s="11"/>
      <c r="E5" s="7"/>
      <c r="F5" s="130"/>
      <c r="G5" s="112"/>
    </row>
    <row r="6" spans="1:7" ht="13.5" thickBot="1">
      <c r="A6" s="138" t="s">
        <v>71</v>
      </c>
      <c r="B6" s="58" t="s">
        <v>12</v>
      </c>
      <c r="C6" s="59" t="s">
        <v>9</v>
      </c>
      <c r="D6" s="59" t="s">
        <v>39</v>
      </c>
      <c r="E6" s="60" t="s">
        <v>8</v>
      </c>
      <c r="F6" s="60" t="s">
        <v>10</v>
      </c>
      <c r="G6" s="61" t="s">
        <v>17</v>
      </c>
    </row>
    <row r="7" spans="1:7" ht="12.75">
      <c r="A7" s="139" t="s">
        <v>25</v>
      </c>
      <c r="B7" s="62" t="s">
        <v>38</v>
      </c>
      <c r="C7" s="63"/>
      <c r="D7" s="63"/>
      <c r="E7" s="55"/>
      <c r="F7" s="126"/>
      <c r="G7" s="64"/>
    </row>
    <row r="8" spans="1:7" ht="12.75">
      <c r="A8" s="116"/>
      <c r="B8" s="103" t="s">
        <v>336</v>
      </c>
      <c r="C8" s="95"/>
      <c r="D8" s="96"/>
      <c r="E8" s="102"/>
      <c r="F8" s="164"/>
      <c r="G8" s="104"/>
    </row>
    <row r="9" spans="1:7" ht="25.5">
      <c r="A9" s="39">
        <v>1</v>
      </c>
      <c r="B9" s="56" t="s">
        <v>134</v>
      </c>
      <c r="C9" s="50" t="s">
        <v>28</v>
      </c>
      <c r="D9" s="93" t="s">
        <v>348</v>
      </c>
      <c r="E9" s="57">
        <v>95340</v>
      </c>
      <c r="F9" s="161">
        <v>0</v>
      </c>
      <c r="G9" s="44">
        <f>E9*F9</f>
        <v>0</v>
      </c>
    </row>
    <row r="10" spans="1:7" ht="12.75">
      <c r="A10" s="116"/>
      <c r="B10" s="103" t="s">
        <v>338</v>
      </c>
      <c r="C10" s="95"/>
      <c r="D10" s="96"/>
      <c r="E10" s="102"/>
      <c r="F10" s="164"/>
      <c r="G10" s="104"/>
    </row>
    <row r="11" spans="1:7" ht="26.25" thickBot="1">
      <c r="A11" s="39">
        <v>2</v>
      </c>
      <c r="B11" s="56" t="s">
        <v>138</v>
      </c>
      <c r="C11" s="50" t="s">
        <v>28</v>
      </c>
      <c r="D11" s="93" t="s">
        <v>355</v>
      </c>
      <c r="E11" s="57">
        <v>94470</v>
      </c>
      <c r="F11" s="161">
        <v>0</v>
      </c>
      <c r="G11" s="44">
        <f>E11*F11</f>
        <v>0</v>
      </c>
    </row>
    <row r="12" spans="1:7" ht="15.75" thickBot="1">
      <c r="A12" s="140"/>
      <c r="B12" s="78" t="s">
        <v>40</v>
      </c>
      <c r="C12" s="79"/>
      <c r="D12" s="79"/>
      <c r="E12" s="80"/>
      <c r="F12" s="129"/>
      <c r="G12" s="81">
        <f>SUM(G9:G11)</f>
        <v>0</v>
      </c>
    </row>
    <row r="13" ht="13.5" thickBot="1">
      <c r="A13" s="114"/>
    </row>
    <row r="14" spans="1:7" ht="13.5" thickBot="1">
      <c r="A14" s="115" t="s">
        <v>29</v>
      </c>
      <c r="B14" s="90" t="s">
        <v>13</v>
      </c>
      <c r="C14" s="59" t="s">
        <v>9</v>
      </c>
      <c r="D14" s="91" t="s">
        <v>39</v>
      </c>
      <c r="E14" s="60" t="s">
        <v>8</v>
      </c>
      <c r="F14" s="60" t="s">
        <v>10</v>
      </c>
      <c r="G14" s="61" t="s">
        <v>17</v>
      </c>
    </row>
    <row r="15" spans="1:7" ht="12.75">
      <c r="A15" s="116"/>
      <c r="B15" s="103" t="s">
        <v>344</v>
      </c>
      <c r="C15" s="95"/>
      <c r="D15" s="96"/>
      <c r="E15" s="102"/>
      <c r="F15" s="164"/>
      <c r="G15" s="98"/>
    </row>
    <row r="16" spans="1:7" ht="38.25">
      <c r="A16" s="4">
        <v>111151231</v>
      </c>
      <c r="B16" s="99" t="s">
        <v>354</v>
      </c>
      <c r="C16" s="57" t="s">
        <v>18</v>
      </c>
      <c r="D16" s="93" t="s">
        <v>352</v>
      </c>
      <c r="E16" s="105">
        <v>38858</v>
      </c>
      <c r="F16" s="162">
        <v>0</v>
      </c>
      <c r="G16" s="44">
        <f aca="true" t="shared" si="0" ref="G16">E16*F16</f>
        <v>0</v>
      </c>
    </row>
    <row r="17" spans="1:7" ht="12.75">
      <c r="A17" s="116"/>
      <c r="B17" s="103" t="s">
        <v>336</v>
      </c>
      <c r="C17" s="95"/>
      <c r="D17" s="96"/>
      <c r="E17" s="102"/>
      <c r="F17" s="164"/>
      <c r="G17" s="104"/>
    </row>
    <row r="18" spans="1:7" ht="25.5">
      <c r="A18" s="4">
        <v>185804213</v>
      </c>
      <c r="B18" s="99" t="s">
        <v>345</v>
      </c>
      <c r="C18" s="57" t="s">
        <v>18</v>
      </c>
      <c r="D18" s="93" t="s">
        <v>346</v>
      </c>
      <c r="E18" s="105">
        <v>103.01</v>
      </c>
      <c r="F18" s="162">
        <v>0</v>
      </c>
      <c r="G18" s="44">
        <f aca="true" t="shared" si="1" ref="G18:G22">E18*F18</f>
        <v>0</v>
      </c>
    </row>
    <row r="19" spans="1:7" ht="12.75">
      <c r="A19" s="4" t="s">
        <v>30</v>
      </c>
      <c r="B19" s="92" t="s">
        <v>342</v>
      </c>
      <c r="C19" s="57" t="s">
        <v>26</v>
      </c>
      <c r="D19" s="93" t="s">
        <v>347</v>
      </c>
      <c r="E19" s="105">
        <v>1589</v>
      </c>
      <c r="F19" s="162">
        <v>0</v>
      </c>
      <c r="G19" s="44">
        <f t="shared" si="1"/>
        <v>0</v>
      </c>
    </row>
    <row r="20" spans="1:7" ht="12.75">
      <c r="A20" s="4" t="s">
        <v>30</v>
      </c>
      <c r="B20" s="92" t="s">
        <v>343</v>
      </c>
      <c r="C20" s="57" t="s">
        <v>26</v>
      </c>
      <c r="D20" s="93" t="s">
        <v>347</v>
      </c>
      <c r="E20" s="105">
        <v>1589</v>
      </c>
      <c r="F20" s="162">
        <v>0</v>
      </c>
      <c r="G20" s="44">
        <f t="shared" si="1"/>
        <v>0</v>
      </c>
    </row>
    <row r="21" spans="1:7" ht="25.5">
      <c r="A21" s="4">
        <v>185804312</v>
      </c>
      <c r="B21" s="92" t="s">
        <v>337</v>
      </c>
      <c r="C21" s="57" t="s">
        <v>19</v>
      </c>
      <c r="D21" s="93" t="s">
        <v>349</v>
      </c>
      <c r="E21" s="105">
        <v>95.34</v>
      </c>
      <c r="F21" s="162">
        <v>0</v>
      </c>
      <c r="G21" s="44">
        <f t="shared" si="1"/>
        <v>0</v>
      </c>
    </row>
    <row r="22" spans="1:7" ht="25.5">
      <c r="A22" s="4">
        <v>185851121</v>
      </c>
      <c r="B22" s="92" t="s">
        <v>35</v>
      </c>
      <c r="C22" s="57" t="s">
        <v>19</v>
      </c>
      <c r="D22" s="93" t="s">
        <v>349</v>
      </c>
      <c r="E22" s="105">
        <v>95.34</v>
      </c>
      <c r="F22" s="162">
        <v>0</v>
      </c>
      <c r="G22" s="44">
        <f t="shared" si="1"/>
        <v>0</v>
      </c>
    </row>
    <row r="23" spans="1:7" ht="12.75">
      <c r="A23" s="116"/>
      <c r="B23" s="103" t="s">
        <v>338</v>
      </c>
      <c r="C23" s="95"/>
      <c r="D23" s="96"/>
      <c r="E23" s="102"/>
      <c r="F23" s="164"/>
      <c r="G23" s="104"/>
    </row>
    <row r="24" spans="1:7" ht="25.5">
      <c r="A24" s="4">
        <v>185804213</v>
      </c>
      <c r="B24" s="99" t="s">
        <v>345</v>
      </c>
      <c r="C24" s="57" t="s">
        <v>18</v>
      </c>
      <c r="D24" s="93" t="s">
        <v>351</v>
      </c>
      <c r="E24" s="105">
        <v>283.42</v>
      </c>
      <c r="F24" s="162">
        <v>0</v>
      </c>
      <c r="G24" s="44">
        <f aca="true" t="shared" si="2" ref="G24:G27">E24*F24</f>
        <v>0</v>
      </c>
    </row>
    <row r="25" spans="1:7" ht="25.5">
      <c r="A25" s="4" t="s">
        <v>30</v>
      </c>
      <c r="B25" s="92" t="s">
        <v>342</v>
      </c>
      <c r="C25" s="57" t="s">
        <v>26</v>
      </c>
      <c r="D25" s="93" t="s">
        <v>350</v>
      </c>
      <c r="E25" s="105">
        <v>3149</v>
      </c>
      <c r="F25" s="162">
        <v>0</v>
      </c>
      <c r="G25" s="44">
        <f t="shared" si="2"/>
        <v>0</v>
      </c>
    </row>
    <row r="26" spans="1:7" ht="25.5">
      <c r="A26" s="4">
        <v>185804312</v>
      </c>
      <c r="B26" s="92" t="s">
        <v>339</v>
      </c>
      <c r="C26" s="57" t="s">
        <v>19</v>
      </c>
      <c r="D26" s="93" t="s">
        <v>356</v>
      </c>
      <c r="E26" s="105">
        <v>94.47</v>
      </c>
      <c r="F26" s="162">
        <v>0</v>
      </c>
      <c r="G26" s="44">
        <f t="shared" si="2"/>
        <v>0</v>
      </c>
    </row>
    <row r="27" spans="1:7" ht="25.5">
      <c r="A27" s="4">
        <v>185851121</v>
      </c>
      <c r="B27" s="92" t="s">
        <v>35</v>
      </c>
      <c r="C27" s="57" t="s">
        <v>19</v>
      </c>
      <c r="D27" s="93" t="s">
        <v>356</v>
      </c>
      <c r="E27" s="105">
        <v>94.47</v>
      </c>
      <c r="F27" s="162">
        <v>0</v>
      </c>
      <c r="G27" s="44">
        <f t="shared" si="2"/>
        <v>0</v>
      </c>
    </row>
    <row r="28" spans="1:7" s="35" customFormat="1" ht="12.75">
      <c r="A28" s="118"/>
      <c r="B28" s="103" t="s">
        <v>340</v>
      </c>
      <c r="C28" s="67"/>
      <c r="D28" s="107"/>
      <c r="E28" s="109"/>
      <c r="F28" s="160"/>
      <c r="G28" s="72"/>
    </row>
    <row r="29" spans="1:7" ht="12.75">
      <c r="A29" s="119" t="s">
        <v>30</v>
      </c>
      <c r="B29" s="108" t="s">
        <v>341</v>
      </c>
      <c r="C29" s="76" t="s">
        <v>16</v>
      </c>
      <c r="D29" s="100" t="s">
        <v>353</v>
      </c>
      <c r="E29" s="101">
        <v>2462</v>
      </c>
      <c r="F29" s="161">
        <v>0</v>
      </c>
      <c r="G29" s="44">
        <f>E29*F29</f>
        <v>0</v>
      </c>
    </row>
    <row r="30" spans="1:7" ht="12.75">
      <c r="A30" s="116"/>
      <c r="B30" s="94"/>
      <c r="C30" s="95"/>
      <c r="D30" s="96"/>
      <c r="E30" s="111"/>
      <c r="F30" s="164"/>
      <c r="G30" s="98"/>
    </row>
    <row r="31" spans="1:7" ht="13.5" thickBot="1">
      <c r="A31" s="117" t="s">
        <v>30</v>
      </c>
      <c r="B31" s="99" t="s">
        <v>370</v>
      </c>
      <c r="C31" s="68" t="s">
        <v>34</v>
      </c>
      <c r="D31" s="100">
        <v>1</v>
      </c>
      <c r="E31" s="101">
        <v>1</v>
      </c>
      <c r="F31" s="161">
        <v>0</v>
      </c>
      <c r="G31" s="106">
        <f>E31*F31</f>
        <v>0</v>
      </c>
    </row>
    <row r="32" spans="1:7" s="5" customFormat="1" ht="15.75" thickBot="1">
      <c r="A32" s="120"/>
      <c r="B32" s="121" t="s">
        <v>41</v>
      </c>
      <c r="C32" s="122"/>
      <c r="D32" s="123"/>
      <c r="E32" s="79"/>
      <c r="F32" s="166"/>
      <c r="G32" s="81">
        <f>SUM(G15:G31)</f>
        <v>0</v>
      </c>
    </row>
    <row r="33" ht="13.5" thickBot="1"/>
    <row r="34" spans="1:7" s="5" customFormat="1" ht="15.75" thickBot="1">
      <c r="A34" s="120"/>
      <c r="B34" s="121" t="s">
        <v>362</v>
      </c>
      <c r="C34" s="122"/>
      <c r="D34" s="123"/>
      <c r="E34" s="79"/>
      <c r="F34" s="166"/>
      <c r="G34" s="81">
        <f>G12+G32</f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  <headerFooter alignWithMargins="0">
    <oddHeader>&amp;C&amp;A</oddHeader>
    <oddFooter>&amp;CStránka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4"/>
  <sheetViews>
    <sheetView workbookViewId="0" topLeftCell="A4">
      <selection activeCell="A24" sqref="A24:XFD24"/>
    </sheetView>
  </sheetViews>
  <sheetFormatPr defaultColWidth="9.140625" defaultRowHeight="12.75"/>
  <cols>
    <col min="1" max="1" width="12.28125" style="2" customWidth="1"/>
    <col min="2" max="2" width="56.421875" style="89" customWidth="1"/>
    <col min="3" max="3" width="10.57421875" style="2" customWidth="1"/>
    <col min="4" max="4" width="18.57421875" style="88" customWidth="1"/>
    <col min="5" max="5" width="10.00390625" style="2" customWidth="1"/>
    <col min="6" max="6" width="11.421875" style="124" customWidth="1"/>
    <col min="7" max="7" width="17.00390625" style="2" customWidth="1"/>
    <col min="8" max="8" width="11.421875" style="1" bestFit="1" customWidth="1"/>
    <col min="9" max="16384" width="9.140625" style="1" customWidth="1"/>
  </cols>
  <sheetData>
    <row r="1" ht="18.75">
      <c r="B1" s="165" t="s">
        <v>367</v>
      </c>
    </row>
    <row r="2" spans="1:7" s="5" customFormat="1" ht="15">
      <c r="A2" s="7" t="s">
        <v>14</v>
      </c>
      <c r="B2" s="132" t="s">
        <v>314</v>
      </c>
      <c r="C2" s="7"/>
      <c r="D2" s="11"/>
      <c r="E2" s="7"/>
      <c r="F2" s="125"/>
      <c r="G2" s="7"/>
    </row>
    <row r="3" spans="1:7" s="5" customFormat="1" ht="15">
      <c r="A3" s="7" t="s">
        <v>70</v>
      </c>
      <c r="B3" s="141" t="s">
        <v>368</v>
      </c>
      <c r="C3" s="7"/>
      <c r="D3" s="11"/>
      <c r="E3" s="7"/>
      <c r="F3" s="125"/>
      <c r="G3" s="7"/>
    </row>
    <row r="4" spans="1:7" s="5" customFormat="1" ht="15">
      <c r="A4" s="7" t="s">
        <v>15</v>
      </c>
      <c r="B4" s="132" t="s">
        <v>332</v>
      </c>
      <c r="C4" s="7"/>
      <c r="D4" s="11"/>
      <c r="E4" s="7"/>
      <c r="F4" s="130"/>
      <c r="G4" s="112"/>
    </row>
    <row r="5" spans="1:7" s="5" customFormat="1" ht="15.75" thickBot="1">
      <c r="A5" s="7"/>
      <c r="B5" s="132"/>
      <c r="C5" s="7"/>
      <c r="D5" s="11"/>
      <c r="E5" s="7"/>
      <c r="F5" s="130"/>
      <c r="G5" s="112"/>
    </row>
    <row r="6" spans="1:7" ht="13.5" thickBot="1">
      <c r="A6" s="138" t="s">
        <v>71</v>
      </c>
      <c r="B6" s="58" t="s">
        <v>12</v>
      </c>
      <c r="C6" s="59" t="s">
        <v>9</v>
      </c>
      <c r="D6" s="59" t="s">
        <v>39</v>
      </c>
      <c r="E6" s="60" t="s">
        <v>8</v>
      </c>
      <c r="F6" s="60" t="s">
        <v>10</v>
      </c>
      <c r="G6" s="61" t="s">
        <v>17</v>
      </c>
    </row>
    <row r="7" spans="1:7" ht="12.75">
      <c r="A7" s="139" t="s">
        <v>25</v>
      </c>
      <c r="B7" s="62" t="s">
        <v>38</v>
      </c>
      <c r="C7" s="63"/>
      <c r="D7" s="63"/>
      <c r="E7" s="55"/>
      <c r="F7" s="126"/>
      <c r="G7" s="64"/>
    </row>
    <row r="8" spans="1:7" ht="12.75">
      <c r="A8" s="116"/>
      <c r="B8" s="103" t="s">
        <v>336</v>
      </c>
      <c r="C8" s="95"/>
      <c r="D8" s="96"/>
      <c r="E8" s="102"/>
      <c r="F8" s="164"/>
      <c r="G8" s="104"/>
    </row>
    <row r="9" spans="1:7" ht="25.5">
      <c r="A9" s="39">
        <v>1</v>
      </c>
      <c r="B9" s="56" t="s">
        <v>134</v>
      </c>
      <c r="C9" s="50" t="s">
        <v>28</v>
      </c>
      <c r="D9" s="93" t="s">
        <v>348</v>
      </c>
      <c r="E9" s="57">
        <v>95340</v>
      </c>
      <c r="F9" s="161">
        <v>0</v>
      </c>
      <c r="G9" s="44">
        <f>E9*F9</f>
        <v>0</v>
      </c>
    </row>
    <row r="10" spans="1:7" ht="12.75">
      <c r="A10" s="116"/>
      <c r="B10" s="103" t="s">
        <v>338</v>
      </c>
      <c r="C10" s="95"/>
      <c r="D10" s="96"/>
      <c r="E10" s="102"/>
      <c r="F10" s="164"/>
      <c r="G10" s="104"/>
    </row>
    <row r="11" spans="1:7" ht="26.25" thickBot="1">
      <c r="A11" s="39">
        <v>2</v>
      </c>
      <c r="B11" s="56" t="s">
        <v>138</v>
      </c>
      <c r="C11" s="50" t="s">
        <v>28</v>
      </c>
      <c r="D11" s="93" t="s">
        <v>355</v>
      </c>
      <c r="E11" s="57">
        <v>94470</v>
      </c>
      <c r="F11" s="161">
        <v>0</v>
      </c>
      <c r="G11" s="44">
        <f>E11*F11</f>
        <v>0</v>
      </c>
    </row>
    <row r="12" spans="1:7" ht="15.75" thickBot="1">
      <c r="A12" s="140"/>
      <c r="B12" s="78" t="s">
        <v>40</v>
      </c>
      <c r="C12" s="79"/>
      <c r="D12" s="79"/>
      <c r="E12" s="80"/>
      <c r="F12" s="129"/>
      <c r="G12" s="81">
        <f>SUM(G9:G11)</f>
        <v>0</v>
      </c>
    </row>
    <row r="13" ht="13.5" thickBot="1">
      <c r="A13" s="114"/>
    </row>
    <row r="14" spans="1:7" ht="13.5" thickBot="1">
      <c r="A14" s="115" t="s">
        <v>29</v>
      </c>
      <c r="B14" s="90" t="s">
        <v>13</v>
      </c>
      <c r="C14" s="59" t="s">
        <v>9</v>
      </c>
      <c r="D14" s="91" t="s">
        <v>39</v>
      </c>
      <c r="E14" s="60" t="s">
        <v>8</v>
      </c>
      <c r="F14" s="60" t="s">
        <v>10</v>
      </c>
      <c r="G14" s="61" t="s">
        <v>17</v>
      </c>
    </row>
    <row r="15" spans="1:7" ht="12.75">
      <c r="A15" s="116"/>
      <c r="B15" s="103" t="s">
        <v>344</v>
      </c>
      <c r="C15" s="95"/>
      <c r="D15" s="96"/>
      <c r="E15" s="102"/>
      <c r="F15" s="164"/>
      <c r="G15" s="98"/>
    </row>
    <row r="16" spans="1:7" ht="38.25">
      <c r="A16" s="4">
        <v>111151231</v>
      </c>
      <c r="B16" s="99" t="s">
        <v>354</v>
      </c>
      <c r="C16" s="57" t="s">
        <v>18</v>
      </c>
      <c r="D16" s="93" t="s">
        <v>352</v>
      </c>
      <c r="E16" s="105">
        <v>38858</v>
      </c>
      <c r="F16" s="162">
        <v>0</v>
      </c>
      <c r="G16" s="44">
        <f aca="true" t="shared" si="0" ref="G16">E16*F16</f>
        <v>0</v>
      </c>
    </row>
    <row r="17" spans="1:7" ht="12.75">
      <c r="A17" s="116"/>
      <c r="B17" s="103" t="s">
        <v>336</v>
      </c>
      <c r="C17" s="95"/>
      <c r="D17" s="96"/>
      <c r="E17" s="102"/>
      <c r="F17" s="164"/>
      <c r="G17" s="104"/>
    </row>
    <row r="18" spans="1:7" ht="25.5">
      <c r="A18" s="4">
        <v>185804213</v>
      </c>
      <c r="B18" s="99" t="s">
        <v>345</v>
      </c>
      <c r="C18" s="57" t="s">
        <v>18</v>
      </c>
      <c r="D18" s="93" t="s">
        <v>346</v>
      </c>
      <c r="E18" s="105">
        <v>103.01</v>
      </c>
      <c r="F18" s="162">
        <v>0</v>
      </c>
      <c r="G18" s="44">
        <f aca="true" t="shared" si="1" ref="G18:G22">E18*F18</f>
        <v>0</v>
      </c>
    </row>
    <row r="19" spans="1:7" ht="12.75">
      <c r="A19" s="4" t="s">
        <v>30</v>
      </c>
      <c r="B19" s="92" t="s">
        <v>342</v>
      </c>
      <c r="C19" s="57" t="s">
        <v>26</v>
      </c>
      <c r="D19" s="93" t="s">
        <v>347</v>
      </c>
      <c r="E19" s="105">
        <v>1589</v>
      </c>
      <c r="F19" s="162">
        <v>0</v>
      </c>
      <c r="G19" s="44">
        <f t="shared" si="1"/>
        <v>0</v>
      </c>
    </row>
    <row r="20" spans="1:7" ht="12.75">
      <c r="A20" s="4" t="s">
        <v>30</v>
      </c>
      <c r="B20" s="92" t="s">
        <v>343</v>
      </c>
      <c r="C20" s="57" t="s">
        <v>26</v>
      </c>
      <c r="D20" s="93" t="s">
        <v>347</v>
      </c>
      <c r="E20" s="105">
        <v>1589</v>
      </c>
      <c r="F20" s="162">
        <v>0</v>
      </c>
      <c r="G20" s="44">
        <f t="shared" si="1"/>
        <v>0</v>
      </c>
    </row>
    <row r="21" spans="1:7" ht="25.5">
      <c r="A21" s="4">
        <v>185804312</v>
      </c>
      <c r="B21" s="92" t="s">
        <v>337</v>
      </c>
      <c r="C21" s="57" t="s">
        <v>19</v>
      </c>
      <c r="D21" s="93" t="s">
        <v>349</v>
      </c>
      <c r="E21" s="105">
        <v>95.34</v>
      </c>
      <c r="F21" s="162">
        <v>0</v>
      </c>
      <c r="G21" s="44">
        <f t="shared" si="1"/>
        <v>0</v>
      </c>
    </row>
    <row r="22" spans="1:7" ht="25.5">
      <c r="A22" s="4">
        <v>185851121</v>
      </c>
      <c r="B22" s="92" t="s">
        <v>35</v>
      </c>
      <c r="C22" s="57" t="s">
        <v>19</v>
      </c>
      <c r="D22" s="93" t="s">
        <v>349</v>
      </c>
      <c r="E22" s="105">
        <v>95.34</v>
      </c>
      <c r="F22" s="162">
        <v>0</v>
      </c>
      <c r="G22" s="44">
        <f t="shared" si="1"/>
        <v>0</v>
      </c>
    </row>
    <row r="23" spans="1:7" ht="12.75">
      <c r="A23" s="116"/>
      <c r="B23" s="103" t="s">
        <v>338</v>
      </c>
      <c r="C23" s="95"/>
      <c r="D23" s="96"/>
      <c r="E23" s="102"/>
      <c r="F23" s="164"/>
      <c r="G23" s="104"/>
    </row>
    <row r="24" spans="1:7" ht="25.5">
      <c r="A24" s="4">
        <v>185804213</v>
      </c>
      <c r="B24" s="99" t="s">
        <v>345</v>
      </c>
      <c r="C24" s="57" t="s">
        <v>18</v>
      </c>
      <c r="D24" s="93" t="s">
        <v>351</v>
      </c>
      <c r="E24" s="105">
        <v>283.42</v>
      </c>
      <c r="F24" s="162">
        <v>0</v>
      </c>
      <c r="G24" s="44">
        <f aca="true" t="shared" si="2" ref="G24:G27">E24*F24</f>
        <v>0</v>
      </c>
    </row>
    <row r="25" spans="1:7" ht="25.5">
      <c r="A25" s="4" t="s">
        <v>30</v>
      </c>
      <c r="B25" s="92" t="s">
        <v>342</v>
      </c>
      <c r="C25" s="57" t="s">
        <v>26</v>
      </c>
      <c r="D25" s="93" t="s">
        <v>350</v>
      </c>
      <c r="E25" s="105">
        <v>3149</v>
      </c>
      <c r="F25" s="162">
        <v>0</v>
      </c>
      <c r="G25" s="44">
        <f t="shared" si="2"/>
        <v>0</v>
      </c>
    </row>
    <row r="26" spans="1:7" ht="25.5">
      <c r="A26" s="4">
        <v>185804312</v>
      </c>
      <c r="B26" s="92" t="s">
        <v>339</v>
      </c>
      <c r="C26" s="57" t="s">
        <v>19</v>
      </c>
      <c r="D26" s="93" t="s">
        <v>356</v>
      </c>
      <c r="E26" s="105">
        <v>94.47</v>
      </c>
      <c r="F26" s="162">
        <v>0</v>
      </c>
      <c r="G26" s="44">
        <f t="shared" si="2"/>
        <v>0</v>
      </c>
    </row>
    <row r="27" spans="1:7" ht="25.5">
      <c r="A27" s="4">
        <v>185851121</v>
      </c>
      <c r="B27" s="92" t="s">
        <v>35</v>
      </c>
      <c r="C27" s="57" t="s">
        <v>19</v>
      </c>
      <c r="D27" s="93" t="s">
        <v>356</v>
      </c>
      <c r="E27" s="105">
        <v>94.47</v>
      </c>
      <c r="F27" s="162">
        <v>0</v>
      </c>
      <c r="G27" s="44">
        <f t="shared" si="2"/>
        <v>0</v>
      </c>
    </row>
    <row r="28" spans="1:7" s="35" customFormat="1" ht="12.75">
      <c r="A28" s="118"/>
      <c r="B28" s="103" t="s">
        <v>340</v>
      </c>
      <c r="C28" s="67"/>
      <c r="D28" s="107"/>
      <c r="E28" s="109"/>
      <c r="F28" s="160"/>
      <c r="G28" s="72"/>
    </row>
    <row r="29" spans="1:7" ht="12.75">
      <c r="A29" s="119" t="s">
        <v>30</v>
      </c>
      <c r="B29" s="108" t="s">
        <v>341</v>
      </c>
      <c r="C29" s="76" t="s">
        <v>16</v>
      </c>
      <c r="D29" s="100" t="s">
        <v>353</v>
      </c>
      <c r="E29" s="101">
        <v>2462</v>
      </c>
      <c r="F29" s="161">
        <v>0</v>
      </c>
      <c r="G29" s="44">
        <f>E29*F29</f>
        <v>0</v>
      </c>
    </row>
    <row r="30" spans="1:7" ht="12.75">
      <c r="A30" s="116"/>
      <c r="B30" s="94"/>
      <c r="C30" s="95"/>
      <c r="D30" s="96"/>
      <c r="E30" s="111"/>
      <c r="F30" s="164"/>
      <c r="G30" s="98"/>
    </row>
    <row r="31" spans="1:7" ht="13.5" thickBot="1">
      <c r="A31" s="117" t="s">
        <v>30</v>
      </c>
      <c r="B31" s="99" t="s">
        <v>370</v>
      </c>
      <c r="C31" s="68" t="s">
        <v>34</v>
      </c>
      <c r="D31" s="100">
        <v>1</v>
      </c>
      <c r="E31" s="101">
        <v>1</v>
      </c>
      <c r="F31" s="161">
        <v>0</v>
      </c>
      <c r="G31" s="106">
        <f>E31*F31</f>
        <v>0</v>
      </c>
    </row>
    <row r="32" spans="1:7" s="5" customFormat="1" ht="15.75" thickBot="1">
      <c r="A32" s="120"/>
      <c r="B32" s="121" t="s">
        <v>41</v>
      </c>
      <c r="C32" s="122"/>
      <c r="D32" s="123"/>
      <c r="E32" s="79"/>
      <c r="F32" s="166"/>
      <c r="G32" s="81">
        <f>SUM(G15:G31)</f>
        <v>0</v>
      </c>
    </row>
    <row r="33" ht="13.5" thickBot="1"/>
    <row r="34" spans="1:7" s="5" customFormat="1" ht="15.75" thickBot="1">
      <c r="A34" s="120"/>
      <c r="B34" s="121" t="s">
        <v>369</v>
      </c>
      <c r="C34" s="122"/>
      <c r="D34" s="123"/>
      <c r="E34" s="79"/>
      <c r="F34" s="166"/>
      <c r="G34" s="81">
        <f>G12+G32</f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workbookViewId="0" topLeftCell="A18">
      <selection activeCell="F49" sqref="F49"/>
    </sheetView>
  </sheetViews>
  <sheetFormatPr defaultColWidth="9.140625" defaultRowHeight="12.75"/>
  <cols>
    <col min="1" max="1" width="8.7109375" style="1" customWidth="1"/>
    <col min="2" max="2" width="49.57421875" style="1" customWidth="1"/>
    <col min="3" max="3" width="17.57421875" style="2" customWidth="1"/>
    <col min="4" max="4" width="22.7109375" style="2" customWidth="1"/>
    <col min="5" max="5" width="12.7109375" style="2" customWidth="1"/>
    <col min="6" max="6" width="12.421875" style="2" customWidth="1"/>
    <col min="7" max="7" width="17.00390625" style="2" customWidth="1"/>
    <col min="8" max="16384" width="9.140625" style="1" customWidth="1"/>
  </cols>
  <sheetData>
    <row r="1" ht="18.75">
      <c r="B1" s="27" t="s">
        <v>90</v>
      </c>
    </row>
    <row r="2" spans="1:7" s="5" customFormat="1" ht="15">
      <c r="A2" s="7" t="s">
        <v>14</v>
      </c>
      <c r="B2" s="132" t="s">
        <v>314</v>
      </c>
      <c r="C2" s="8"/>
      <c r="D2" s="7"/>
      <c r="E2" s="7"/>
      <c r="F2" s="7"/>
      <c r="G2" s="7"/>
    </row>
    <row r="3" spans="1:7" s="5" customFormat="1" ht="15">
      <c r="A3" s="7" t="s">
        <v>70</v>
      </c>
      <c r="B3" s="141" t="s">
        <v>92</v>
      </c>
      <c r="C3" s="8"/>
      <c r="D3" s="7"/>
      <c r="E3" s="7"/>
      <c r="F3" s="7"/>
      <c r="G3" s="7"/>
    </row>
    <row r="4" spans="1:7" s="5" customFormat="1" ht="15">
      <c r="A4" s="7" t="s">
        <v>15</v>
      </c>
      <c r="B4" s="132" t="s">
        <v>332</v>
      </c>
      <c r="C4" s="8"/>
      <c r="D4" s="7"/>
      <c r="E4" s="7"/>
      <c r="F4" s="7"/>
      <c r="G4" s="7"/>
    </row>
    <row r="5" ht="13.5" thickBot="1">
      <c r="A5" s="28"/>
    </row>
    <row r="6" spans="1:7" s="35" customFormat="1" ht="12.75">
      <c r="A6" s="29" t="s">
        <v>21</v>
      </c>
      <c r="B6" s="30" t="s">
        <v>36</v>
      </c>
      <c r="C6" s="31" t="s">
        <v>22</v>
      </c>
      <c r="D6" s="3" t="s">
        <v>39</v>
      </c>
      <c r="E6" s="32" t="s">
        <v>63</v>
      </c>
      <c r="F6" s="33" t="s">
        <v>11</v>
      </c>
      <c r="G6" s="34" t="s">
        <v>17</v>
      </c>
    </row>
    <row r="7" spans="1:7" ht="12.75">
      <c r="A7" s="45"/>
      <c r="B7" s="46" t="s">
        <v>23</v>
      </c>
      <c r="C7" s="47"/>
      <c r="D7" s="36"/>
      <c r="E7" s="37"/>
      <c r="F7" s="48"/>
      <c r="G7" s="49"/>
    </row>
    <row r="8" spans="1:7" ht="25.5">
      <c r="A8" s="39">
        <v>1</v>
      </c>
      <c r="B8" s="40" t="s">
        <v>55</v>
      </c>
      <c r="C8" s="41" t="s">
        <v>96</v>
      </c>
      <c r="D8" s="42" t="s">
        <v>115</v>
      </c>
      <c r="E8" s="50" t="s">
        <v>102</v>
      </c>
      <c r="F8" s="51">
        <v>0</v>
      </c>
      <c r="G8" s="44">
        <f>E8*F8</f>
        <v>0</v>
      </c>
    </row>
    <row r="9" spans="1:7" ht="25.5">
      <c r="A9" s="39">
        <v>2</v>
      </c>
      <c r="B9" s="40" t="s">
        <v>56</v>
      </c>
      <c r="C9" s="41" t="s">
        <v>96</v>
      </c>
      <c r="D9" s="42" t="s">
        <v>121</v>
      </c>
      <c r="E9" s="50" t="s">
        <v>103</v>
      </c>
      <c r="F9" s="51">
        <v>0</v>
      </c>
      <c r="G9" s="44">
        <f aca="true" t="shared" si="0" ref="G9:G23">E9*F9</f>
        <v>0</v>
      </c>
    </row>
    <row r="10" spans="1:7" ht="25.5">
      <c r="A10" s="39">
        <v>3</v>
      </c>
      <c r="B10" s="40" t="s">
        <v>97</v>
      </c>
      <c r="C10" s="41" t="s">
        <v>96</v>
      </c>
      <c r="D10" s="42" t="s">
        <v>119</v>
      </c>
      <c r="E10" s="50" t="s">
        <v>105</v>
      </c>
      <c r="F10" s="51">
        <v>0</v>
      </c>
      <c r="G10" s="44">
        <f t="shared" si="0"/>
        <v>0</v>
      </c>
    </row>
    <row r="11" spans="1:7" ht="25.5">
      <c r="A11" s="39">
        <v>4</v>
      </c>
      <c r="B11" s="40" t="s">
        <v>98</v>
      </c>
      <c r="C11" s="41" t="s">
        <v>96</v>
      </c>
      <c r="D11" s="42" t="s">
        <v>116</v>
      </c>
      <c r="E11" s="50" t="s">
        <v>106</v>
      </c>
      <c r="F11" s="51">
        <v>0</v>
      </c>
      <c r="G11" s="44">
        <f t="shared" si="0"/>
        <v>0</v>
      </c>
    </row>
    <row r="12" spans="1:7" ht="25.5">
      <c r="A12" s="39">
        <v>5</v>
      </c>
      <c r="B12" s="40" t="s">
        <v>60</v>
      </c>
      <c r="C12" s="41" t="s">
        <v>96</v>
      </c>
      <c r="D12" s="42" t="s">
        <v>120</v>
      </c>
      <c r="E12" s="50" t="s">
        <v>104</v>
      </c>
      <c r="F12" s="51">
        <v>0</v>
      </c>
      <c r="G12" s="44">
        <f aca="true" t="shared" si="1" ref="G12">E12*F12</f>
        <v>0</v>
      </c>
    </row>
    <row r="13" spans="1:7" ht="25.5">
      <c r="A13" s="39">
        <v>6</v>
      </c>
      <c r="B13" s="40" t="s">
        <v>62</v>
      </c>
      <c r="C13" s="41" t="s">
        <v>96</v>
      </c>
      <c r="D13" s="42" t="s">
        <v>118</v>
      </c>
      <c r="E13" s="50" t="s">
        <v>107</v>
      </c>
      <c r="F13" s="51">
        <v>0</v>
      </c>
      <c r="G13" s="44">
        <f t="shared" si="0"/>
        <v>0</v>
      </c>
    </row>
    <row r="14" spans="1:7" ht="12.75">
      <c r="A14" s="45"/>
      <c r="B14" s="46" t="s">
        <v>33</v>
      </c>
      <c r="C14" s="47"/>
      <c r="D14" s="36"/>
      <c r="E14" s="37"/>
      <c r="F14" s="48"/>
      <c r="G14" s="49"/>
    </row>
    <row r="15" spans="1:7" ht="25.5">
      <c r="A15" s="39">
        <v>7</v>
      </c>
      <c r="B15" s="137" t="s">
        <v>64</v>
      </c>
      <c r="C15" s="41" t="s">
        <v>96</v>
      </c>
      <c r="D15" s="42" t="s">
        <v>117</v>
      </c>
      <c r="E15" s="50" t="s">
        <v>108</v>
      </c>
      <c r="F15" s="51">
        <v>0</v>
      </c>
      <c r="G15" s="44">
        <f t="shared" si="0"/>
        <v>0</v>
      </c>
    </row>
    <row r="16" spans="1:7" ht="12.75">
      <c r="A16" s="45"/>
      <c r="B16" s="46" t="s">
        <v>24</v>
      </c>
      <c r="C16" s="47"/>
      <c r="D16" s="36"/>
      <c r="E16" s="37"/>
      <c r="F16" s="48"/>
      <c r="G16" s="49"/>
    </row>
    <row r="17" spans="1:7" ht="25.5">
      <c r="A17" s="39">
        <v>8</v>
      </c>
      <c r="B17" s="40" t="s">
        <v>57</v>
      </c>
      <c r="C17" s="41" t="s">
        <v>101</v>
      </c>
      <c r="D17" s="42" t="s">
        <v>122</v>
      </c>
      <c r="E17" s="50" t="s">
        <v>109</v>
      </c>
      <c r="F17" s="51">
        <v>0</v>
      </c>
      <c r="G17" s="44">
        <f t="shared" si="0"/>
        <v>0</v>
      </c>
    </row>
    <row r="18" spans="1:7" ht="25.5">
      <c r="A18" s="39">
        <v>9</v>
      </c>
      <c r="B18" s="40" t="s">
        <v>67</v>
      </c>
      <c r="C18" s="41" t="s">
        <v>101</v>
      </c>
      <c r="D18" s="42" t="s">
        <v>123</v>
      </c>
      <c r="E18" s="50" t="s">
        <v>105</v>
      </c>
      <c r="F18" s="51">
        <v>0</v>
      </c>
      <c r="G18" s="44">
        <f t="shared" si="0"/>
        <v>0</v>
      </c>
    </row>
    <row r="19" spans="1:7" ht="25.5">
      <c r="A19" s="39">
        <v>10</v>
      </c>
      <c r="B19" s="40" t="s">
        <v>66</v>
      </c>
      <c r="C19" s="41" t="s">
        <v>101</v>
      </c>
      <c r="D19" s="42" t="s">
        <v>124</v>
      </c>
      <c r="E19" s="50" t="s">
        <v>110</v>
      </c>
      <c r="F19" s="51">
        <v>0</v>
      </c>
      <c r="G19" s="44">
        <f t="shared" si="0"/>
        <v>0</v>
      </c>
    </row>
    <row r="20" spans="1:7" ht="25.5">
      <c r="A20" s="39">
        <v>11</v>
      </c>
      <c r="B20" s="40" t="s">
        <v>65</v>
      </c>
      <c r="C20" s="41" t="s">
        <v>101</v>
      </c>
      <c r="D20" s="42" t="s">
        <v>125</v>
      </c>
      <c r="E20" s="50" t="s">
        <v>111</v>
      </c>
      <c r="F20" s="51">
        <v>0</v>
      </c>
      <c r="G20" s="44">
        <f t="shared" si="0"/>
        <v>0</v>
      </c>
    </row>
    <row r="21" spans="1:7" ht="25.5">
      <c r="A21" s="39">
        <v>12</v>
      </c>
      <c r="B21" s="40" t="s">
        <v>100</v>
      </c>
      <c r="C21" s="41" t="s">
        <v>101</v>
      </c>
      <c r="D21" s="42" t="s">
        <v>127</v>
      </c>
      <c r="E21" s="50" t="s">
        <v>113</v>
      </c>
      <c r="F21" s="51">
        <v>0</v>
      </c>
      <c r="G21" s="44">
        <f t="shared" si="0"/>
        <v>0</v>
      </c>
    </row>
    <row r="22" spans="1:7" ht="25.5">
      <c r="A22" s="39">
        <v>13</v>
      </c>
      <c r="B22" s="40" t="s">
        <v>99</v>
      </c>
      <c r="C22" s="41" t="s">
        <v>101</v>
      </c>
      <c r="D22" s="42" t="s">
        <v>126</v>
      </c>
      <c r="E22" s="50" t="s">
        <v>112</v>
      </c>
      <c r="F22" s="51">
        <v>0</v>
      </c>
      <c r="G22" s="44">
        <f aca="true" t="shared" si="2" ref="G22">E22*F22</f>
        <v>0</v>
      </c>
    </row>
    <row r="23" spans="1:7" ht="26.25" thickBot="1">
      <c r="A23" s="52">
        <v>14</v>
      </c>
      <c r="B23" s="53" t="s">
        <v>68</v>
      </c>
      <c r="C23" s="54" t="s">
        <v>101</v>
      </c>
      <c r="D23" s="42" t="s">
        <v>128</v>
      </c>
      <c r="E23" s="43" t="s">
        <v>114</v>
      </c>
      <c r="F23" s="51">
        <v>0</v>
      </c>
      <c r="G23" s="44">
        <f t="shared" si="0"/>
        <v>0</v>
      </c>
    </row>
    <row r="24" spans="1:7" s="5" customFormat="1" ht="15.75" thickBot="1">
      <c r="A24" s="82"/>
      <c r="B24" s="83" t="s">
        <v>37</v>
      </c>
      <c r="C24" s="84"/>
      <c r="D24" s="84"/>
      <c r="E24" s="85"/>
      <c r="F24" s="86"/>
      <c r="G24" s="87">
        <f>SUM(G8:G23)</f>
        <v>0</v>
      </c>
    </row>
    <row r="25" ht="13.5" thickBot="1"/>
    <row r="26" spans="1:7" ht="13.5" thickBot="1">
      <c r="A26" s="138" t="s">
        <v>71</v>
      </c>
      <c r="B26" s="58" t="s">
        <v>12</v>
      </c>
      <c r="C26" s="59" t="s">
        <v>9</v>
      </c>
      <c r="D26" s="59" t="s">
        <v>39</v>
      </c>
      <c r="E26" s="60" t="s">
        <v>8</v>
      </c>
      <c r="F26" s="60" t="s">
        <v>10</v>
      </c>
      <c r="G26" s="61" t="s">
        <v>17</v>
      </c>
    </row>
    <row r="27" spans="1:7" ht="12.75">
      <c r="A27" s="139" t="s">
        <v>25</v>
      </c>
      <c r="B27" s="62" t="s">
        <v>38</v>
      </c>
      <c r="C27" s="63"/>
      <c r="D27" s="63"/>
      <c r="E27" s="55"/>
      <c r="F27" s="126"/>
      <c r="G27" s="64"/>
    </row>
    <row r="28" spans="1:7" ht="12.75">
      <c r="A28" s="45"/>
      <c r="B28" s="65" t="s">
        <v>31</v>
      </c>
      <c r="C28" s="66"/>
      <c r="D28" s="66"/>
      <c r="E28" s="67"/>
      <c r="F28" s="127"/>
      <c r="G28" s="38"/>
    </row>
    <row r="29" spans="1:7" ht="25.5">
      <c r="A29" s="39">
        <v>1</v>
      </c>
      <c r="B29" s="56" t="s">
        <v>129</v>
      </c>
      <c r="C29" s="50" t="s">
        <v>28</v>
      </c>
      <c r="D29" s="70" t="s">
        <v>130</v>
      </c>
      <c r="E29" s="57">
        <v>3.6065</v>
      </c>
      <c r="F29" s="158">
        <v>0</v>
      </c>
      <c r="G29" s="44">
        <f aca="true" t="shared" si="3" ref="G29:G35">E29*F29</f>
        <v>0</v>
      </c>
    </row>
    <row r="30" spans="1:7" ht="12.75">
      <c r="A30" s="45"/>
      <c r="B30" s="46" t="s">
        <v>5</v>
      </c>
      <c r="C30" s="66"/>
      <c r="D30" s="71"/>
      <c r="E30" s="67"/>
      <c r="F30" s="159"/>
      <c r="G30" s="72"/>
    </row>
    <row r="31" spans="1:7" ht="12.75">
      <c r="A31" s="39">
        <v>2</v>
      </c>
      <c r="B31" s="56" t="s">
        <v>280</v>
      </c>
      <c r="C31" s="50" t="s">
        <v>20</v>
      </c>
      <c r="D31" s="70" t="s">
        <v>139</v>
      </c>
      <c r="E31" s="57">
        <v>144.26</v>
      </c>
      <c r="F31" s="158">
        <v>0</v>
      </c>
      <c r="G31" s="44">
        <f t="shared" si="3"/>
        <v>0</v>
      </c>
    </row>
    <row r="32" spans="1:7" ht="12.75">
      <c r="A32" s="45"/>
      <c r="B32" s="46" t="s">
        <v>6</v>
      </c>
      <c r="C32" s="66"/>
      <c r="D32" s="71"/>
      <c r="E32" s="67"/>
      <c r="F32" s="160"/>
      <c r="G32" s="72"/>
    </row>
    <row r="33" spans="1:7" ht="12.75">
      <c r="A33" s="39">
        <v>3</v>
      </c>
      <c r="B33" s="73" t="s">
        <v>131</v>
      </c>
      <c r="C33" s="50" t="s">
        <v>20</v>
      </c>
      <c r="D33" s="70" t="s">
        <v>140</v>
      </c>
      <c r="E33" s="68">
        <v>77.1</v>
      </c>
      <c r="F33" s="51">
        <v>0</v>
      </c>
      <c r="G33" s="44">
        <f aca="true" t="shared" si="4" ref="G33">E33*F33</f>
        <v>0</v>
      </c>
    </row>
    <row r="34" spans="1:7" ht="12.75">
      <c r="A34" s="39">
        <v>4</v>
      </c>
      <c r="B34" s="56" t="s">
        <v>72</v>
      </c>
      <c r="C34" s="50" t="s">
        <v>20</v>
      </c>
      <c r="D34" s="70" t="s">
        <v>141</v>
      </c>
      <c r="E34" s="57">
        <v>10.28</v>
      </c>
      <c r="F34" s="161">
        <v>0</v>
      </c>
      <c r="G34" s="44">
        <f t="shared" si="3"/>
        <v>0</v>
      </c>
    </row>
    <row r="35" spans="1:7" ht="12.75">
      <c r="A35" s="39">
        <v>5</v>
      </c>
      <c r="B35" s="56" t="s">
        <v>132</v>
      </c>
      <c r="C35" s="50" t="s">
        <v>26</v>
      </c>
      <c r="D35" s="70" t="s">
        <v>142</v>
      </c>
      <c r="E35" s="57">
        <v>514</v>
      </c>
      <c r="F35" s="162">
        <v>0</v>
      </c>
      <c r="G35" s="44">
        <f t="shared" si="3"/>
        <v>0</v>
      </c>
    </row>
    <row r="36" spans="1:7" ht="12.75">
      <c r="A36" s="39">
        <v>6</v>
      </c>
      <c r="B36" s="56" t="s">
        <v>133</v>
      </c>
      <c r="C36" s="50" t="s">
        <v>19</v>
      </c>
      <c r="D36" s="70" t="s">
        <v>143</v>
      </c>
      <c r="E36" s="57">
        <v>3.7</v>
      </c>
      <c r="F36" s="162">
        <v>0</v>
      </c>
      <c r="G36" s="44">
        <f>E36*F36</f>
        <v>0</v>
      </c>
    </row>
    <row r="37" spans="1:7" ht="12.75">
      <c r="A37" s="39">
        <v>7</v>
      </c>
      <c r="B37" s="56" t="s">
        <v>134</v>
      </c>
      <c r="C37" s="50" t="s">
        <v>28</v>
      </c>
      <c r="D37" s="70" t="s">
        <v>144</v>
      </c>
      <c r="E37" s="57">
        <v>10280</v>
      </c>
      <c r="F37" s="161">
        <v>0</v>
      </c>
      <c r="G37" s="44">
        <f>E37*F37</f>
        <v>0</v>
      </c>
    </row>
    <row r="38" spans="1:7" ht="12.75">
      <c r="A38" s="45"/>
      <c r="B38" s="46" t="s">
        <v>32</v>
      </c>
      <c r="C38" s="66"/>
      <c r="D38" s="71"/>
      <c r="E38" s="67"/>
      <c r="F38" s="160"/>
      <c r="G38" s="72"/>
    </row>
    <row r="39" spans="1:7" ht="12.75">
      <c r="A39" s="39">
        <v>8</v>
      </c>
      <c r="B39" s="73" t="s">
        <v>135</v>
      </c>
      <c r="C39" s="50" t="s">
        <v>20</v>
      </c>
      <c r="D39" s="70" t="s">
        <v>145</v>
      </c>
      <c r="E39" s="68">
        <v>47.35</v>
      </c>
      <c r="F39" s="51">
        <v>0</v>
      </c>
      <c r="G39" s="44">
        <f aca="true" t="shared" si="5" ref="G39:G40">E39*F39</f>
        <v>0</v>
      </c>
    </row>
    <row r="40" spans="1:7" ht="12.75">
      <c r="A40" s="39">
        <v>9</v>
      </c>
      <c r="B40" s="56" t="s">
        <v>136</v>
      </c>
      <c r="C40" s="50" t="s">
        <v>26</v>
      </c>
      <c r="D40" s="70" t="s">
        <v>146</v>
      </c>
      <c r="E40" s="57">
        <v>947</v>
      </c>
      <c r="F40" s="162">
        <v>0</v>
      </c>
      <c r="G40" s="44">
        <f t="shared" si="5"/>
        <v>0</v>
      </c>
    </row>
    <row r="41" spans="1:7" ht="12.75">
      <c r="A41" s="39">
        <v>10</v>
      </c>
      <c r="B41" s="56" t="s">
        <v>137</v>
      </c>
      <c r="C41" s="50" t="s">
        <v>19</v>
      </c>
      <c r="D41" s="70" t="s">
        <v>147</v>
      </c>
      <c r="E41" s="57">
        <v>6.82</v>
      </c>
      <c r="F41" s="162">
        <v>0</v>
      </c>
      <c r="G41" s="44">
        <f>E41*F41</f>
        <v>0</v>
      </c>
    </row>
    <row r="42" spans="1:7" ht="12.75">
      <c r="A42" s="39">
        <v>11</v>
      </c>
      <c r="B42" s="56" t="s">
        <v>138</v>
      </c>
      <c r="C42" s="50" t="s">
        <v>28</v>
      </c>
      <c r="D42" s="70" t="s">
        <v>148</v>
      </c>
      <c r="E42" s="57">
        <v>9470</v>
      </c>
      <c r="F42" s="161">
        <v>0</v>
      </c>
      <c r="G42" s="44">
        <f>E42*F42</f>
        <v>0</v>
      </c>
    </row>
    <row r="43" spans="1:7" ht="12.75">
      <c r="A43" s="45"/>
      <c r="B43" s="46" t="s">
        <v>73</v>
      </c>
      <c r="C43" s="66"/>
      <c r="D43" s="71"/>
      <c r="E43" s="67"/>
      <c r="F43" s="160"/>
      <c r="G43" s="72"/>
    </row>
    <row r="44" spans="1:7" ht="25.5">
      <c r="A44" s="39">
        <v>12</v>
      </c>
      <c r="B44" s="73" t="s">
        <v>74</v>
      </c>
      <c r="C44" s="50" t="s">
        <v>26</v>
      </c>
      <c r="D44" s="70" t="s">
        <v>247</v>
      </c>
      <c r="E44" s="57">
        <v>292</v>
      </c>
      <c r="F44" s="162">
        <v>0</v>
      </c>
      <c r="G44" s="75">
        <f aca="true" t="shared" si="6" ref="G44:G48">E44*F44</f>
        <v>0</v>
      </c>
    </row>
    <row r="45" spans="1:7" ht="12.75">
      <c r="A45" s="39">
        <v>13</v>
      </c>
      <c r="B45" s="73" t="s">
        <v>75</v>
      </c>
      <c r="C45" s="50" t="s">
        <v>26</v>
      </c>
      <c r="D45" s="70" t="s">
        <v>246</v>
      </c>
      <c r="E45" s="57">
        <v>208</v>
      </c>
      <c r="F45" s="162">
        <v>0</v>
      </c>
      <c r="G45" s="75">
        <f t="shared" si="6"/>
        <v>0</v>
      </c>
    </row>
    <row r="46" spans="1:7" ht="25.5">
      <c r="A46" s="39">
        <v>14</v>
      </c>
      <c r="B46" s="73" t="s">
        <v>76</v>
      </c>
      <c r="C46" s="50" t="s">
        <v>27</v>
      </c>
      <c r="D46" s="70" t="s">
        <v>150</v>
      </c>
      <c r="E46" s="57">
        <v>728</v>
      </c>
      <c r="F46" s="162">
        <v>0</v>
      </c>
      <c r="G46" s="75">
        <f t="shared" si="6"/>
        <v>0</v>
      </c>
    </row>
    <row r="47" spans="1:7" ht="12.75">
      <c r="A47" s="39">
        <v>15</v>
      </c>
      <c r="B47" s="73" t="s">
        <v>77</v>
      </c>
      <c r="C47" s="50" t="s">
        <v>26</v>
      </c>
      <c r="D47" s="70" t="s">
        <v>149</v>
      </c>
      <c r="E47" s="57">
        <v>6</v>
      </c>
      <c r="F47" s="162">
        <v>0</v>
      </c>
      <c r="G47" s="75">
        <f t="shared" si="6"/>
        <v>0</v>
      </c>
    </row>
    <row r="48" spans="1:7" ht="13.5" thickBot="1">
      <c r="A48" s="39">
        <v>16</v>
      </c>
      <c r="B48" s="77" t="s">
        <v>78</v>
      </c>
      <c r="C48" s="74" t="s">
        <v>34</v>
      </c>
      <c r="D48" s="70" t="s">
        <v>80</v>
      </c>
      <c r="E48" s="57">
        <v>1</v>
      </c>
      <c r="F48" s="163">
        <v>0</v>
      </c>
      <c r="G48" s="75">
        <f t="shared" si="6"/>
        <v>0</v>
      </c>
    </row>
    <row r="49" spans="1:7" ht="15.75" thickBot="1">
      <c r="A49" s="140"/>
      <c r="B49" s="78" t="s">
        <v>40</v>
      </c>
      <c r="C49" s="79"/>
      <c r="D49" s="79"/>
      <c r="E49" s="80"/>
      <c r="F49" s="129"/>
      <c r="G49" s="81">
        <f>SUM(G28:G48)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  <headerFooter>
    <oddHeader>&amp;C&amp;A</oddHeader>
    <oddFooter>&amp;CStránka &amp;P</oddFooter>
  </headerFooter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workbookViewId="0" topLeftCell="A1">
      <pane ySplit="6" topLeftCell="A19" activePane="bottomLeft" state="frozen"/>
      <selection pane="bottomLeft" activeCell="F39" sqref="F39"/>
    </sheetView>
  </sheetViews>
  <sheetFormatPr defaultColWidth="9.140625" defaultRowHeight="12.75"/>
  <cols>
    <col min="1" max="1" width="12.28125" style="2" customWidth="1"/>
    <col min="2" max="2" width="56.421875" style="89" customWidth="1"/>
    <col min="3" max="3" width="10.57421875" style="2" customWidth="1"/>
    <col min="4" max="4" width="17.57421875" style="88" customWidth="1"/>
    <col min="5" max="5" width="10.00390625" style="2" customWidth="1"/>
    <col min="6" max="6" width="11.421875" style="124" customWidth="1"/>
    <col min="7" max="7" width="17.00390625" style="2" customWidth="1"/>
    <col min="8" max="8" width="11.421875" style="1" bestFit="1" customWidth="1"/>
    <col min="9" max="16384" width="9.140625" style="1" customWidth="1"/>
  </cols>
  <sheetData>
    <row r="1" ht="18.75">
      <c r="B1" s="113" t="s">
        <v>53</v>
      </c>
    </row>
    <row r="2" spans="1:7" s="5" customFormat="1" ht="15">
      <c r="A2" s="7" t="s">
        <v>14</v>
      </c>
      <c r="B2" s="132" t="s">
        <v>314</v>
      </c>
      <c r="C2" s="7"/>
      <c r="D2" s="11"/>
      <c r="E2" s="7"/>
      <c r="F2" s="125"/>
      <c r="G2" s="7"/>
    </row>
    <row r="3" spans="1:7" s="5" customFormat="1" ht="15">
      <c r="A3" s="7" t="s">
        <v>70</v>
      </c>
      <c r="B3" s="141" t="s">
        <v>92</v>
      </c>
      <c r="C3" s="7"/>
      <c r="D3" s="11"/>
      <c r="E3" s="7"/>
      <c r="F3" s="125"/>
      <c r="G3" s="7"/>
    </row>
    <row r="4" spans="1:7" s="5" customFormat="1" ht="15">
      <c r="A4" s="7" t="s">
        <v>15</v>
      </c>
      <c r="B4" s="132" t="s">
        <v>332</v>
      </c>
      <c r="C4" s="7"/>
      <c r="D4" s="11"/>
      <c r="E4" s="7"/>
      <c r="F4" s="130"/>
      <c r="G4" s="112"/>
    </row>
    <row r="5" ht="13.5" thickBot="1">
      <c r="A5" s="114"/>
    </row>
    <row r="6" spans="1:7" ht="13.5" thickBot="1">
      <c r="A6" s="115" t="s">
        <v>29</v>
      </c>
      <c r="B6" s="90" t="s">
        <v>13</v>
      </c>
      <c r="C6" s="59" t="s">
        <v>9</v>
      </c>
      <c r="D6" s="91" t="s">
        <v>39</v>
      </c>
      <c r="E6" s="60" t="s">
        <v>8</v>
      </c>
      <c r="F6" s="60" t="s">
        <v>10</v>
      </c>
      <c r="G6" s="61" t="s">
        <v>17</v>
      </c>
    </row>
    <row r="7" spans="1:7" ht="12.75">
      <c r="A7" s="116"/>
      <c r="B7" s="103" t="s">
        <v>4</v>
      </c>
      <c r="C7" s="95"/>
      <c r="D7" s="96"/>
      <c r="E7" s="97"/>
      <c r="F7" s="131"/>
      <c r="G7" s="98"/>
    </row>
    <row r="8" spans="1:7" s="69" customFormat="1" ht="12.75">
      <c r="A8" s="4" t="s">
        <v>30</v>
      </c>
      <c r="B8" s="92" t="s">
        <v>281</v>
      </c>
      <c r="C8" s="57" t="s">
        <v>34</v>
      </c>
      <c r="D8" s="93">
        <v>1</v>
      </c>
      <c r="E8" s="50" t="s">
        <v>80</v>
      </c>
      <c r="F8" s="162">
        <v>0</v>
      </c>
      <c r="G8" s="44">
        <f aca="true" t="shared" si="0" ref="G8">E8*F8</f>
        <v>0</v>
      </c>
    </row>
    <row r="9" spans="1:7" ht="25.5">
      <c r="A9" s="4">
        <v>184802111</v>
      </c>
      <c r="B9" s="92" t="s">
        <v>252</v>
      </c>
      <c r="C9" s="57" t="s">
        <v>18</v>
      </c>
      <c r="D9" s="93" t="s">
        <v>258</v>
      </c>
      <c r="E9" s="105">
        <v>7213</v>
      </c>
      <c r="F9" s="162">
        <v>0</v>
      </c>
      <c r="G9" s="44">
        <f>E9*F9</f>
        <v>0</v>
      </c>
    </row>
    <row r="10" spans="1:7" ht="12.75">
      <c r="A10" s="4">
        <v>183403114</v>
      </c>
      <c r="B10" s="92" t="s">
        <v>253</v>
      </c>
      <c r="C10" s="57" t="s">
        <v>18</v>
      </c>
      <c r="D10" s="93" t="s">
        <v>258</v>
      </c>
      <c r="E10" s="105">
        <v>7213</v>
      </c>
      <c r="F10" s="162">
        <v>0</v>
      </c>
      <c r="G10" s="44">
        <f aca="true" t="shared" si="1" ref="G10:G13">E10*F10</f>
        <v>0</v>
      </c>
    </row>
    <row r="11" spans="1:7" ht="12.75">
      <c r="A11" s="4">
        <v>183403153</v>
      </c>
      <c r="B11" s="92" t="s">
        <v>254</v>
      </c>
      <c r="C11" s="57" t="s">
        <v>18</v>
      </c>
      <c r="D11" s="93" t="s">
        <v>259</v>
      </c>
      <c r="E11" s="105">
        <v>14426</v>
      </c>
      <c r="F11" s="162">
        <v>0</v>
      </c>
      <c r="G11" s="44">
        <f t="shared" si="1"/>
        <v>0</v>
      </c>
    </row>
    <row r="12" spans="1:7" ht="12.75">
      <c r="A12" s="4">
        <v>183403161</v>
      </c>
      <c r="B12" s="92" t="s">
        <v>81</v>
      </c>
      <c r="C12" s="57" t="s">
        <v>18</v>
      </c>
      <c r="D12" s="93" t="s">
        <v>258</v>
      </c>
      <c r="E12" s="105">
        <v>7213</v>
      </c>
      <c r="F12" s="162">
        <v>0</v>
      </c>
      <c r="G12" s="44">
        <f t="shared" si="1"/>
        <v>0</v>
      </c>
    </row>
    <row r="13" spans="1:7" s="69" customFormat="1" ht="12.75">
      <c r="A13" s="117" t="s">
        <v>30</v>
      </c>
      <c r="B13" s="99" t="s">
        <v>1</v>
      </c>
      <c r="C13" s="68" t="s">
        <v>2</v>
      </c>
      <c r="D13" s="100" t="s">
        <v>282</v>
      </c>
      <c r="E13" s="101">
        <v>16</v>
      </c>
      <c r="F13" s="161">
        <v>0</v>
      </c>
      <c r="G13" s="106">
        <f t="shared" si="1"/>
        <v>0</v>
      </c>
    </row>
    <row r="14" spans="1:7" ht="12.75">
      <c r="A14" s="116"/>
      <c r="B14" s="103" t="s">
        <v>5</v>
      </c>
      <c r="C14" s="95"/>
      <c r="D14" s="96"/>
      <c r="E14" s="102"/>
      <c r="F14" s="131"/>
      <c r="G14" s="98"/>
    </row>
    <row r="15" spans="1:7" ht="25.5">
      <c r="A15" s="4">
        <v>181451121</v>
      </c>
      <c r="B15" s="92" t="s">
        <v>82</v>
      </c>
      <c r="C15" s="57" t="s">
        <v>18</v>
      </c>
      <c r="D15" s="93" t="s">
        <v>258</v>
      </c>
      <c r="E15" s="105">
        <v>7213</v>
      </c>
      <c r="F15" s="162">
        <v>0</v>
      </c>
      <c r="G15" s="44">
        <f aca="true" t="shared" si="2" ref="G15:G17">E15*F15</f>
        <v>0</v>
      </c>
    </row>
    <row r="16" spans="1:7" ht="12.75">
      <c r="A16" s="4">
        <v>185803211</v>
      </c>
      <c r="B16" s="92" t="s">
        <v>83</v>
      </c>
      <c r="C16" s="57" t="s">
        <v>18</v>
      </c>
      <c r="D16" s="93" t="s">
        <v>258</v>
      </c>
      <c r="E16" s="105">
        <v>7213</v>
      </c>
      <c r="F16" s="162">
        <v>0</v>
      </c>
      <c r="G16" s="44">
        <f t="shared" si="2"/>
        <v>0</v>
      </c>
    </row>
    <row r="17" spans="1:7" ht="25.5">
      <c r="A17" s="4">
        <v>111151231</v>
      </c>
      <c r="B17" s="92" t="s">
        <v>283</v>
      </c>
      <c r="C17" s="57" t="s">
        <v>18</v>
      </c>
      <c r="D17" s="93" t="s">
        <v>259</v>
      </c>
      <c r="E17" s="105">
        <v>14426</v>
      </c>
      <c r="F17" s="162">
        <v>0</v>
      </c>
      <c r="G17" s="44">
        <f t="shared" si="2"/>
        <v>0</v>
      </c>
    </row>
    <row r="18" spans="1:7" ht="12.75">
      <c r="A18" s="116"/>
      <c r="B18" s="103" t="s">
        <v>6</v>
      </c>
      <c r="C18" s="95"/>
      <c r="D18" s="96"/>
      <c r="E18" s="102"/>
      <c r="F18" s="131"/>
      <c r="G18" s="104"/>
    </row>
    <row r="19" spans="1:7" ht="25.5">
      <c r="A19" s="4">
        <v>183101113</v>
      </c>
      <c r="B19" s="92" t="s">
        <v>85</v>
      </c>
      <c r="C19" s="57" t="s">
        <v>26</v>
      </c>
      <c r="D19" s="93" t="s">
        <v>284</v>
      </c>
      <c r="E19" s="105">
        <v>514</v>
      </c>
      <c r="F19" s="162">
        <v>0</v>
      </c>
      <c r="G19" s="44">
        <f aca="true" t="shared" si="3" ref="G19:G20">E19*F19</f>
        <v>0</v>
      </c>
    </row>
    <row r="20" spans="1:7" ht="25.5">
      <c r="A20" s="4">
        <v>184102111</v>
      </c>
      <c r="B20" s="92" t="s">
        <v>86</v>
      </c>
      <c r="C20" s="57" t="s">
        <v>26</v>
      </c>
      <c r="D20" s="93" t="s">
        <v>284</v>
      </c>
      <c r="E20" s="105">
        <v>514</v>
      </c>
      <c r="F20" s="162">
        <v>0</v>
      </c>
      <c r="G20" s="44">
        <f t="shared" si="3"/>
        <v>0</v>
      </c>
    </row>
    <row r="21" spans="1:7" ht="25.5">
      <c r="A21" s="4">
        <v>185802114</v>
      </c>
      <c r="B21" s="92" t="s">
        <v>88</v>
      </c>
      <c r="C21" s="57" t="s">
        <v>0</v>
      </c>
      <c r="D21" s="93" t="s">
        <v>260</v>
      </c>
      <c r="E21" s="105">
        <v>0.01028</v>
      </c>
      <c r="F21" s="162">
        <v>0</v>
      </c>
      <c r="G21" s="44">
        <f>E21*F21</f>
        <v>0</v>
      </c>
    </row>
    <row r="22" spans="1:7" ht="25.5">
      <c r="A22" s="4">
        <v>185802114</v>
      </c>
      <c r="B22" s="92" t="s">
        <v>89</v>
      </c>
      <c r="C22" s="57" t="s">
        <v>0</v>
      </c>
      <c r="D22" s="93" t="s">
        <v>261</v>
      </c>
      <c r="E22" s="105">
        <v>0.0771</v>
      </c>
      <c r="F22" s="162">
        <v>0</v>
      </c>
      <c r="G22" s="44">
        <f>E22*F22</f>
        <v>0</v>
      </c>
    </row>
    <row r="23" spans="1:7" ht="12.75">
      <c r="A23" s="4" t="s">
        <v>30</v>
      </c>
      <c r="B23" s="92" t="s">
        <v>255</v>
      </c>
      <c r="C23" s="57" t="s">
        <v>26</v>
      </c>
      <c r="D23" s="93" t="s">
        <v>284</v>
      </c>
      <c r="E23" s="105">
        <v>514</v>
      </c>
      <c r="F23" s="162">
        <v>0</v>
      </c>
      <c r="G23" s="44">
        <f aca="true" t="shared" si="4" ref="G23:G26">E23*F23</f>
        <v>0</v>
      </c>
    </row>
    <row r="24" spans="1:7" ht="12.75">
      <c r="A24" s="4">
        <v>184911421</v>
      </c>
      <c r="B24" s="92" t="s">
        <v>256</v>
      </c>
      <c r="C24" s="57" t="s">
        <v>18</v>
      </c>
      <c r="D24" s="93" t="s">
        <v>285</v>
      </c>
      <c r="E24" s="105">
        <v>46.26</v>
      </c>
      <c r="F24" s="162">
        <v>0</v>
      </c>
      <c r="G24" s="44">
        <f t="shared" si="4"/>
        <v>0</v>
      </c>
    </row>
    <row r="25" spans="1:7" ht="12.75">
      <c r="A25" s="4">
        <v>185804312</v>
      </c>
      <c r="B25" s="92" t="s">
        <v>286</v>
      </c>
      <c r="C25" s="57" t="s">
        <v>19</v>
      </c>
      <c r="D25" s="93" t="s">
        <v>287</v>
      </c>
      <c r="E25" s="105">
        <v>10.28</v>
      </c>
      <c r="F25" s="162">
        <v>0</v>
      </c>
      <c r="G25" s="44">
        <f t="shared" si="4"/>
        <v>0</v>
      </c>
    </row>
    <row r="26" spans="1:7" ht="12.75">
      <c r="A26" s="4">
        <v>185851121</v>
      </c>
      <c r="B26" s="92" t="s">
        <v>35</v>
      </c>
      <c r="C26" s="57" t="s">
        <v>19</v>
      </c>
      <c r="D26" s="93" t="s">
        <v>287</v>
      </c>
      <c r="E26" s="105">
        <v>10.28</v>
      </c>
      <c r="F26" s="162">
        <v>0</v>
      </c>
      <c r="G26" s="44">
        <f t="shared" si="4"/>
        <v>0</v>
      </c>
    </row>
    <row r="27" spans="1:7" ht="12.75">
      <c r="A27" s="116"/>
      <c r="B27" s="103" t="s">
        <v>7</v>
      </c>
      <c r="C27" s="95"/>
      <c r="D27" s="96"/>
      <c r="E27" s="102"/>
      <c r="F27" s="131"/>
      <c r="G27" s="104"/>
    </row>
    <row r="28" spans="1:7" ht="25.5">
      <c r="A28" s="4">
        <v>183111114</v>
      </c>
      <c r="B28" s="92" t="s">
        <v>84</v>
      </c>
      <c r="C28" s="57" t="s">
        <v>26</v>
      </c>
      <c r="D28" s="93" t="s">
        <v>288</v>
      </c>
      <c r="E28" s="105">
        <v>947</v>
      </c>
      <c r="F28" s="162">
        <v>0</v>
      </c>
      <c r="G28" s="44">
        <f aca="true" t="shared" si="5" ref="G28">E28*F28</f>
        <v>0</v>
      </c>
    </row>
    <row r="29" spans="1:7" ht="25.5">
      <c r="A29" s="4">
        <v>184102211</v>
      </c>
      <c r="B29" s="92" t="s">
        <v>87</v>
      </c>
      <c r="C29" s="57" t="s">
        <v>26</v>
      </c>
      <c r="D29" s="93" t="s">
        <v>289</v>
      </c>
      <c r="E29" s="105">
        <v>947</v>
      </c>
      <c r="F29" s="162">
        <v>0</v>
      </c>
      <c r="G29" s="44">
        <f aca="true" t="shared" si="6" ref="G29">E29*F29</f>
        <v>0</v>
      </c>
    </row>
    <row r="30" spans="1:7" ht="25.5">
      <c r="A30" s="4">
        <v>185802114</v>
      </c>
      <c r="B30" s="92" t="s">
        <v>89</v>
      </c>
      <c r="C30" s="57" t="s">
        <v>0</v>
      </c>
      <c r="D30" s="93" t="s">
        <v>262</v>
      </c>
      <c r="E30" s="105">
        <v>0.04735</v>
      </c>
      <c r="F30" s="162">
        <v>0</v>
      </c>
      <c r="G30" s="44">
        <f>E30*F30</f>
        <v>0</v>
      </c>
    </row>
    <row r="31" spans="1:7" ht="12.75">
      <c r="A31" s="4" t="s">
        <v>30</v>
      </c>
      <c r="B31" s="92" t="s">
        <v>255</v>
      </c>
      <c r="C31" s="57" t="s">
        <v>26</v>
      </c>
      <c r="D31" s="93" t="s">
        <v>288</v>
      </c>
      <c r="E31" s="105">
        <v>947</v>
      </c>
      <c r="F31" s="162">
        <v>0</v>
      </c>
      <c r="G31" s="44">
        <f aca="true" t="shared" si="7" ref="G31:G34">E31*F31</f>
        <v>0</v>
      </c>
    </row>
    <row r="32" spans="1:7" ht="12.75">
      <c r="A32" s="4">
        <v>184911421</v>
      </c>
      <c r="B32" s="92" t="s">
        <v>256</v>
      </c>
      <c r="C32" s="57" t="s">
        <v>18</v>
      </c>
      <c r="D32" s="93" t="s">
        <v>290</v>
      </c>
      <c r="E32" s="105">
        <v>85.23</v>
      </c>
      <c r="F32" s="162">
        <v>0</v>
      </c>
      <c r="G32" s="44">
        <f t="shared" si="7"/>
        <v>0</v>
      </c>
    </row>
    <row r="33" spans="1:7" ht="12.75">
      <c r="A33" s="4">
        <v>185804312</v>
      </c>
      <c r="B33" s="92" t="s">
        <v>257</v>
      </c>
      <c r="C33" s="57" t="s">
        <v>19</v>
      </c>
      <c r="D33" s="93" t="s">
        <v>263</v>
      </c>
      <c r="E33" s="105">
        <v>9.47</v>
      </c>
      <c r="F33" s="162">
        <v>0</v>
      </c>
      <c r="G33" s="44">
        <f t="shared" si="7"/>
        <v>0</v>
      </c>
    </row>
    <row r="34" spans="1:7" ht="12.75">
      <c r="A34" s="4">
        <v>185851121</v>
      </c>
      <c r="B34" s="92" t="s">
        <v>35</v>
      </c>
      <c r="C34" s="57" t="s">
        <v>19</v>
      </c>
      <c r="D34" s="93" t="s">
        <v>263</v>
      </c>
      <c r="E34" s="105">
        <v>9.47</v>
      </c>
      <c r="F34" s="162">
        <v>0</v>
      </c>
      <c r="G34" s="44">
        <f t="shared" si="7"/>
        <v>0</v>
      </c>
    </row>
    <row r="35" spans="1:7" s="35" customFormat="1" ht="12.75">
      <c r="A35" s="118"/>
      <c r="B35" s="103" t="s">
        <v>73</v>
      </c>
      <c r="C35" s="67"/>
      <c r="D35" s="107"/>
      <c r="E35" s="109"/>
      <c r="F35" s="128"/>
      <c r="G35" s="72"/>
    </row>
    <row r="36" spans="1:7" s="110" customFormat="1" ht="12.75">
      <c r="A36" s="119" t="s">
        <v>30</v>
      </c>
      <c r="B36" s="108" t="s">
        <v>79</v>
      </c>
      <c r="C36" s="76" t="s">
        <v>16</v>
      </c>
      <c r="D36" s="100" t="s">
        <v>291</v>
      </c>
      <c r="E36" s="101">
        <v>728</v>
      </c>
      <c r="F36" s="161">
        <v>0</v>
      </c>
      <c r="G36" s="44">
        <f>E36*F36</f>
        <v>0</v>
      </c>
    </row>
    <row r="37" spans="1:7" ht="12.75">
      <c r="A37" s="116"/>
      <c r="B37" s="94"/>
      <c r="C37" s="95"/>
      <c r="D37" s="96"/>
      <c r="E37" s="111"/>
      <c r="F37" s="164"/>
      <c r="G37" s="98"/>
    </row>
    <row r="38" spans="1:7" ht="13.5" thickBot="1">
      <c r="A38" s="117" t="s">
        <v>30</v>
      </c>
      <c r="B38" s="99" t="s">
        <v>3</v>
      </c>
      <c r="C38" s="68" t="s">
        <v>34</v>
      </c>
      <c r="D38" s="100">
        <v>1</v>
      </c>
      <c r="E38" s="101">
        <v>1</v>
      </c>
      <c r="F38" s="161">
        <v>0</v>
      </c>
      <c r="G38" s="106">
        <f>E38*F38</f>
        <v>0</v>
      </c>
    </row>
    <row r="39" spans="1:7" s="5" customFormat="1" ht="15.75" thickBot="1">
      <c r="A39" s="120"/>
      <c r="B39" s="121" t="s">
        <v>41</v>
      </c>
      <c r="C39" s="122"/>
      <c r="D39" s="123"/>
      <c r="E39" s="79"/>
      <c r="F39" s="129"/>
      <c r="G39" s="81">
        <f>SUM(G7:G38)</f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4"/>
  <sheetViews>
    <sheetView workbookViewId="0" topLeftCell="A13">
      <selection activeCell="F44" sqref="F44"/>
    </sheetView>
  </sheetViews>
  <sheetFormatPr defaultColWidth="9.140625" defaultRowHeight="12.75"/>
  <cols>
    <col min="1" max="1" width="11.28125" style="1" customWidth="1"/>
    <col min="2" max="2" width="46.57421875" style="1" customWidth="1"/>
    <col min="3" max="4" width="17.57421875" style="2" customWidth="1"/>
    <col min="5" max="5" width="12.7109375" style="2" customWidth="1"/>
    <col min="6" max="6" width="12.421875" style="2" customWidth="1"/>
    <col min="7" max="7" width="17.00390625" style="2" customWidth="1"/>
    <col min="8" max="16384" width="9.140625" style="1" customWidth="1"/>
  </cols>
  <sheetData>
    <row r="1" ht="18.75">
      <c r="B1" s="27" t="s">
        <v>90</v>
      </c>
    </row>
    <row r="2" spans="1:7" s="5" customFormat="1" ht="15">
      <c r="A2" s="7" t="s">
        <v>14</v>
      </c>
      <c r="B2" s="132" t="s">
        <v>314</v>
      </c>
      <c r="C2" s="8"/>
      <c r="D2" s="7"/>
      <c r="E2" s="7"/>
      <c r="F2" s="7"/>
      <c r="G2" s="7"/>
    </row>
    <row r="3" spans="1:7" s="5" customFormat="1" ht="15">
      <c r="A3" s="7" t="s">
        <v>70</v>
      </c>
      <c r="B3" s="141" t="s">
        <v>151</v>
      </c>
      <c r="C3" s="8"/>
      <c r="D3" s="7"/>
      <c r="E3" s="7"/>
      <c r="F3" s="7"/>
      <c r="G3" s="7"/>
    </row>
    <row r="4" spans="1:7" s="5" customFormat="1" ht="15">
      <c r="A4" s="7" t="s">
        <v>15</v>
      </c>
      <c r="B4" s="132" t="s">
        <v>332</v>
      </c>
      <c r="C4" s="8"/>
      <c r="D4" s="7"/>
      <c r="E4" s="7"/>
      <c r="F4" s="7"/>
      <c r="G4" s="7"/>
    </row>
    <row r="5" ht="13.5" thickBot="1">
      <c r="A5" s="28"/>
    </row>
    <row r="6" spans="1:7" s="35" customFormat="1" ht="12.75">
      <c r="A6" s="29" t="s">
        <v>21</v>
      </c>
      <c r="B6" s="30" t="s">
        <v>36</v>
      </c>
      <c r="C6" s="31" t="s">
        <v>22</v>
      </c>
      <c r="D6" s="3" t="s">
        <v>39</v>
      </c>
      <c r="E6" s="32" t="s">
        <v>63</v>
      </c>
      <c r="F6" s="33" t="s">
        <v>11</v>
      </c>
      <c r="G6" s="34" t="s">
        <v>17</v>
      </c>
    </row>
    <row r="7" spans="1:7" ht="12.75">
      <c r="A7" s="45"/>
      <c r="B7" s="46" t="s">
        <v>23</v>
      </c>
      <c r="C7" s="47"/>
      <c r="D7" s="36"/>
      <c r="E7" s="37"/>
      <c r="F7" s="48"/>
      <c r="G7" s="49"/>
    </row>
    <row r="8" spans="1:7" ht="25.5">
      <c r="A8" s="39">
        <v>1</v>
      </c>
      <c r="B8" s="40" t="s">
        <v>55</v>
      </c>
      <c r="C8" s="41" t="s">
        <v>96</v>
      </c>
      <c r="D8" s="42" t="s">
        <v>162</v>
      </c>
      <c r="E8" s="50" t="s">
        <v>153</v>
      </c>
      <c r="F8" s="51">
        <v>0</v>
      </c>
      <c r="G8" s="44">
        <f>E8*F8</f>
        <v>0</v>
      </c>
    </row>
    <row r="9" spans="1:7" ht="25.5">
      <c r="A9" s="39">
        <v>2</v>
      </c>
      <c r="B9" s="40" t="s">
        <v>58</v>
      </c>
      <c r="C9" s="41" t="s">
        <v>96</v>
      </c>
      <c r="D9" s="42" t="s">
        <v>163</v>
      </c>
      <c r="E9" s="50" t="s">
        <v>154</v>
      </c>
      <c r="F9" s="51">
        <v>0</v>
      </c>
      <c r="G9" s="44">
        <f aca="true" t="shared" si="0" ref="G9:G18">E9*F9</f>
        <v>0</v>
      </c>
    </row>
    <row r="10" spans="1:7" ht="25.5">
      <c r="A10" s="39">
        <v>3</v>
      </c>
      <c r="B10" s="40" t="s">
        <v>59</v>
      </c>
      <c r="C10" s="41" t="s">
        <v>96</v>
      </c>
      <c r="D10" s="42" t="s">
        <v>164</v>
      </c>
      <c r="E10" s="50" t="s">
        <v>155</v>
      </c>
      <c r="F10" s="51">
        <v>0</v>
      </c>
      <c r="G10" s="44">
        <f t="shared" si="0"/>
        <v>0</v>
      </c>
    </row>
    <row r="11" spans="1:7" ht="25.5">
      <c r="A11" s="39">
        <v>4</v>
      </c>
      <c r="B11" s="40" t="s">
        <v>98</v>
      </c>
      <c r="C11" s="41" t="s">
        <v>96</v>
      </c>
      <c r="D11" s="42" t="s">
        <v>165</v>
      </c>
      <c r="E11" s="50" t="s">
        <v>156</v>
      </c>
      <c r="F11" s="51">
        <v>0</v>
      </c>
      <c r="G11" s="44">
        <f t="shared" si="0"/>
        <v>0</v>
      </c>
    </row>
    <row r="12" spans="1:7" ht="25.5">
      <c r="A12" s="39">
        <v>5</v>
      </c>
      <c r="B12" s="137" t="s">
        <v>61</v>
      </c>
      <c r="C12" s="41" t="s">
        <v>96</v>
      </c>
      <c r="D12" s="42" t="s">
        <v>166</v>
      </c>
      <c r="E12" s="50" t="s">
        <v>157</v>
      </c>
      <c r="F12" s="51">
        <v>0</v>
      </c>
      <c r="G12" s="44">
        <f t="shared" si="0"/>
        <v>0</v>
      </c>
    </row>
    <row r="13" spans="1:7" ht="12.75">
      <c r="A13" s="45"/>
      <c r="B13" s="46" t="s">
        <v>24</v>
      </c>
      <c r="C13" s="47"/>
      <c r="D13" s="36"/>
      <c r="E13" s="37"/>
      <c r="F13" s="48"/>
      <c r="G13" s="49"/>
    </row>
    <row r="14" spans="1:7" ht="25.5">
      <c r="A14" s="39">
        <v>6</v>
      </c>
      <c r="B14" s="40" t="s">
        <v>57</v>
      </c>
      <c r="C14" s="41" t="s">
        <v>101</v>
      </c>
      <c r="D14" s="42" t="s">
        <v>167</v>
      </c>
      <c r="E14" s="50" t="s">
        <v>319</v>
      </c>
      <c r="F14" s="51">
        <v>0</v>
      </c>
      <c r="G14" s="44">
        <f t="shared" si="0"/>
        <v>0</v>
      </c>
    </row>
    <row r="15" spans="1:7" ht="25.5">
      <c r="A15" s="39">
        <v>7</v>
      </c>
      <c r="B15" s="40" t="s">
        <v>66</v>
      </c>
      <c r="C15" s="41" t="s">
        <v>101</v>
      </c>
      <c r="D15" s="42" t="s">
        <v>315</v>
      </c>
      <c r="E15" s="50" t="s">
        <v>316</v>
      </c>
      <c r="F15" s="51">
        <v>0</v>
      </c>
      <c r="G15" s="44">
        <f t="shared" si="0"/>
        <v>0</v>
      </c>
    </row>
    <row r="16" spans="1:7" ht="25.5">
      <c r="A16" s="39">
        <v>8</v>
      </c>
      <c r="B16" s="40" t="s">
        <v>65</v>
      </c>
      <c r="C16" s="41" t="s">
        <v>101</v>
      </c>
      <c r="D16" s="42" t="s">
        <v>168</v>
      </c>
      <c r="E16" s="50" t="s">
        <v>158</v>
      </c>
      <c r="F16" s="51">
        <v>0</v>
      </c>
      <c r="G16" s="44">
        <f t="shared" si="0"/>
        <v>0</v>
      </c>
    </row>
    <row r="17" spans="1:7" ht="25.5">
      <c r="A17" s="39">
        <v>9</v>
      </c>
      <c r="B17" s="40" t="s">
        <v>159</v>
      </c>
      <c r="C17" s="41" t="s">
        <v>101</v>
      </c>
      <c r="D17" s="42" t="s">
        <v>169</v>
      </c>
      <c r="E17" s="50" t="s">
        <v>318</v>
      </c>
      <c r="F17" s="51">
        <v>0</v>
      </c>
      <c r="G17" s="44">
        <f t="shared" si="0"/>
        <v>0</v>
      </c>
    </row>
    <row r="18" spans="1:7" ht="26.25" thickBot="1">
      <c r="A18" s="52">
        <v>10</v>
      </c>
      <c r="B18" s="53" t="s">
        <v>69</v>
      </c>
      <c r="C18" s="54" t="s">
        <v>101</v>
      </c>
      <c r="D18" s="42" t="s">
        <v>170</v>
      </c>
      <c r="E18" s="43" t="s">
        <v>317</v>
      </c>
      <c r="F18" s="51">
        <v>0</v>
      </c>
      <c r="G18" s="44">
        <f t="shared" si="0"/>
        <v>0</v>
      </c>
    </row>
    <row r="19" spans="1:7" s="5" customFormat="1" ht="15.75" thickBot="1">
      <c r="A19" s="82"/>
      <c r="B19" s="83" t="s">
        <v>37</v>
      </c>
      <c r="C19" s="84"/>
      <c r="D19" s="84"/>
      <c r="E19" s="85"/>
      <c r="F19" s="86"/>
      <c r="G19" s="87">
        <f>SUM(G8:G18)</f>
        <v>0</v>
      </c>
    </row>
    <row r="20" ht="13.5" thickBot="1"/>
    <row r="21" spans="1:7" ht="13.5" thickBot="1">
      <c r="A21" s="138" t="s">
        <v>71</v>
      </c>
      <c r="B21" s="58" t="s">
        <v>12</v>
      </c>
      <c r="C21" s="59" t="s">
        <v>9</v>
      </c>
      <c r="D21" s="59" t="s">
        <v>39</v>
      </c>
      <c r="E21" s="60" t="s">
        <v>8</v>
      </c>
      <c r="F21" s="60" t="s">
        <v>10</v>
      </c>
      <c r="G21" s="61" t="s">
        <v>17</v>
      </c>
    </row>
    <row r="22" spans="1:7" ht="12.75">
      <c r="A22" s="139" t="s">
        <v>25</v>
      </c>
      <c r="B22" s="62" t="s">
        <v>38</v>
      </c>
      <c r="C22" s="63"/>
      <c r="D22" s="63"/>
      <c r="E22" s="55"/>
      <c r="F22" s="126"/>
      <c r="G22" s="64"/>
    </row>
    <row r="23" spans="1:7" ht="12.75">
      <c r="A23" s="45"/>
      <c r="B23" s="65" t="s">
        <v>31</v>
      </c>
      <c r="C23" s="66"/>
      <c r="D23" s="66"/>
      <c r="E23" s="67"/>
      <c r="F23" s="127"/>
      <c r="G23" s="38"/>
    </row>
    <row r="24" spans="1:7" ht="25.5">
      <c r="A24" s="39">
        <v>1</v>
      </c>
      <c r="B24" s="56" t="s">
        <v>129</v>
      </c>
      <c r="C24" s="50" t="s">
        <v>28</v>
      </c>
      <c r="D24" s="70" t="s">
        <v>171</v>
      </c>
      <c r="E24" s="57">
        <v>1.153</v>
      </c>
      <c r="F24" s="158">
        <v>0</v>
      </c>
      <c r="G24" s="44">
        <f aca="true" t="shared" si="1" ref="G24:G30">E24*F24</f>
        <v>0</v>
      </c>
    </row>
    <row r="25" spans="1:7" ht="12.75">
      <c r="A25" s="45"/>
      <c r="B25" s="46" t="s">
        <v>5</v>
      </c>
      <c r="C25" s="66"/>
      <c r="D25" s="71"/>
      <c r="E25" s="67"/>
      <c r="F25" s="159"/>
      <c r="G25" s="72"/>
    </row>
    <row r="26" spans="1:7" ht="12.75">
      <c r="A26" s="39">
        <v>2</v>
      </c>
      <c r="B26" s="56" t="s">
        <v>280</v>
      </c>
      <c r="C26" s="50" t="s">
        <v>20</v>
      </c>
      <c r="D26" s="70" t="s">
        <v>172</v>
      </c>
      <c r="E26" s="57">
        <v>46.1</v>
      </c>
      <c r="F26" s="158">
        <v>0</v>
      </c>
      <c r="G26" s="44">
        <f t="shared" si="1"/>
        <v>0</v>
      </c>
    </row>
    <row r="27" spans="1:7" ht="12.75">
      <c r="A27" s="45"/>
      <c r="B27" s="46" t="s">
        <v>6</v>
      </c>
      <c r="C27" s="66"/>
      <c r="D27" s="71"/>
      <c r="E27" s="67"/>
      <c r="F27" s="160"/>
      <c r="G27" s="72"/>
    </row>
    <row r="28" spans="1:7" ht="12.75">
      <c r="A28" s="39">
        <v>3</v>
      </c>
      <c r="B28" s="73" t="s">
        <v>131</v>
      </c>
      <c r="C28" s="50" t="s">
        <v>20</v>
      </c>
      <c r="D28" s="70" t="s">
        <v>173</v>
      </c>
      <c r="E28" s="68">
        <v>25.95</v>
      </c>
      <c r="F28" s="51">
        <v>0</v>
      </c>
      <c r="G28" s="44">
        <f aca="true" t="shared" si="2" ref="G28">E28*F28</f>
        <v>0</v>
      </c>
    </row>
    <row r="29" spans="1:7" ht="12.75">
      <c r="A29" s="39">
        <v>4</v>
      </c>
      <c r="B29" s="56" t="s">
        <v>72</v>
      </c>
      <c r="C29" s="50" t="s">
        <v>20</v>
      </c>
      <c r="D29" s="70" t="s">
        <v>174</v>
      </c>
      <c r="E29" s="57">
        <v>3.46</v>
      </c>
      <c r="F29" s="161">
        <v>0</v>
      </c>
      <c r="G29" s="44">
        <f t="shared" si="1"/>
        <v>0</v>
      </c>
    </row>
    <row r="30" spans="1:7" ht="12.75">
      <c r="A30" s="39">
        <v>5</v>
      </c>
      <c r="B30" s="56" t="s">
        <v>132</v>
      </c>
      <c r="C30" s="50" t="s">
        <v>26</v>
      </c>
      <c r="D30" s="70" t="s">
        <v>175</v>
      </c>
      <c r="E30" s="57">
        <v>173</v>
      </c>
      <c r="F30" s="162">
        <v>0</v>
      </c>
      <c r="G30" s="44">
        <f t="shared" si="1"/>
        <v>0</v>
      </c>
    </row>
    <row r="31" spans="1:7" ht="25.5">
      <c r="A31" s="39">
        <v>6</v>
      </c>
      <c r="B31" s="56" t="s">
        <v>133</v>
      </c>
      <c r="C31" s="50" t="s">
        <v>19</v>
      </c>
      <c r="D31" s="70" t="s">
        <v>176</v>
      </c>
      <c r="E31" s="57">
        <v>1.25</v>
      </c>
      <c r="F31" s="162">
        <v>0</v>
      </c>
      <c r="G31" s="44">
        <f>E31*F31</f>
        <v>0</v>
      </c>
    </row>
    <row r="32" spans="1:7" ht="12.75">
      <c r="A32" s="39">
        <v>7</v>
      </c>
      <c r="B32" s="56" t="s">
        <v>134</v>
      </c>
      <c r="C32" s="50" t="s">
        <v>28</v>
      </c>
      <c r="D32" s="70" t="s">
        <v>177</v>
      </c>
      <c r="E32" s="57">
        <v>3460</v>
      </c>
      <c r="F32" s="161">
        <v>0</v>
      </c>
      <c r="G32" s="44">
        <f>E32*F32</f>
        <v>0</v>
      </c>
    </row>
    <row r="33" spans="1:7" ht="12.75">
      <c r="A33" s="45"/>
      <c r="B33" s="46" t="s">
        <v>32</v>
      </c>
      <c r="C33" s="66"/>
      <c r="D33" s="71"/>
      <c r="E33" s="67"/>
      <c r="F33" s="160"/>
      <c r="G33" s="72"/>
    </row>
    <row r="34" spans="1:7" ht="12.75">
      <c r="A34" s="39">
        <v>8</v>
      </c>
      <c r="B34" s="73" t="s">
        <v>135</v>
      </c>
      <c r="C34" s="50" t="s">
        <v>20</v>
      </c>
      <c r="D34" s="70" t="s">
        <v>320</v>
      </c>
      <c r="E34" s="68">
        <v>20.55</v>
      </c>
      <c r="F34" s="51">
        <v>0</v>
      </c>
      <c r="G34" s="44">
        <f aca="true" t="shared" si="3" ref="G34:G35">E34*F34</f>
        <v>0</v>
      </c>
    </row>
    <row r="35" spans="1:7" ht="12.75">
      <c r="A35" s="39">
        <v>9</v>
      </c>
      <c r="B35" s="56" t="s">
        <v>136</v>
      </c>
      <c r="C35" s="50" t="s">
        <v>26</v>
      </c>
      <c r="D35" s="70" t="s">
        <v>321</v>
      </c>
      <c r="E35" s="57">
        <v>411</v>
      </c>
      <c r="F35" s="162">
        <v>0</v>
      </c>
      <c r="G35" s="44">
        <f t="shared" si="3"/>
        <v>0</v>
      </c>
    </row>
    <row r="36" spans="1:7" ht="12.75">
      <c r="A36" s="39">
        <v>10</v>
      </c>
      <c r="B36" s="56" t="s">
        <v>137</v>
      </c>
      <c r="C36" s="50" t="s">
        <v>19</v>
      </c>
      <c r="D36" s="70" t="s">
        <v>322</v>
      </c>
      <c r="E36" s="57">
        <v>2.96</v>
      </c>
      <c r="F36" s="162">
        <v>0</v>
      </c>
      <c r="G36" s="44">
        <f>E36*F36</f>
        <v>0</v>
      </c>
    </row>
    <row r="37" spans="1:7" ht="12.75">
      <c r="A37" s="39">
        <v>11</v>
      </c>
      <c r="B37" s="56" t="s">
        <v>138</v>
      </c>
      <c r="C37" s="50" t="s">
        <v>28</v>
      </c>
      <c r="D37" s="70" t="s">
        <v>323</v>
      </c>
      <c r="E37" s="57">
        <v>4110</v>
      </c>
      <c r="F37" s="161">
        <v>0</v>
      </c>
      <c r="G37" s="44">
        <f>E37*F37</f>
        <v>0</v>
      </c>
    </row>
    <row r="38" spans="1:7" ht="12.75">
      <c r="A38" s="45"/>
      <c r="B38" s="46" t="s">
        <v>73</v>
      </c>
      <c r="C38" s="66"/>
      <c r="D38" s="71"/>
      <c r="E38" s="67"/>
      <c r="F38" s="160"/>
      <c r="G38" s="72"/>
    </row>
    <row r="39" spans="1:7" ht="25.5">
      <c r="A39" s="39">
        <v>12</v>
      </c>
      <c r="B39" s="73" t="s">
        <v>74</v>
      </c>
      <c r="C39" s="50" t="s">
        <v>26</v>
      </c>
      <c r="D39" s="70" t="s">
        <v>324</v>
      </c>
      <c r="E39" s="57">
        <v>160</v>
      </c>
      <c r="F39" s="162">
        <v>0</v>
      </c>
      <c r="G39" s="75">
        <f aca="true" t="shared" si="4" ref="G39:G43">E39*F39</f>
        <v>0</v>
      </c>
    </row>
    <row r="40" spans="1:7" ht="12.75">
      <c r="A40" s="39">
        <v>13</v>
      </c>
      <c r="B40" s="73" t="s">
        <v>75</v>
      </c>
      <c r="C40" s="50" t="s">
        <v>26</v>
      </c>
      <c r="D40" s="70" t="s">
        <v>325</v>
      </c>
      <c r="E40" s="57">
        <v>116</v>
      </c>
      <c r="F40" s="162">
        <v>0</v>
      </c>
      <c r="G40" s="75">
        <f t="shared" si="4"/>
        <v>0</v>
      </c>
    </row>
    <row r="41" spans="1:7" ht="25.5">
      <c r="A41" s="39">
        <v>14</v>
      </c>
      <c r="B41" s="73" t="s">
        <v>76</v>
      </c>
      <c r="C41" s="50" t="s">
        <v>27</v>
      </c>
      <c r="D41" s="70" t="s">
        <v>326</v>
      </c>
      <c r="E41" s="57">
        <v>382</v>
      </c>
      <c r="F41" s="162">
        <v>0</v>
      </c>
      <c r="G41" s="75">
        <f t="shared" si="4"/>
        <v>0</v>
      </c>
    </row>
    <row r="42" spans="1:7" ht="12.75">
      <c r="A42" s="39">
        <v>15</v>
      </c>
      <c r="B42" s="73" t="s">
        <v>77</v>
      </c>
      <c r="C42" s="50" t="s">
        <v>26</v>
      </c>
      <c r="D42" s="70" t="s">
        <v>178</v>
      </c>
      <c r="E42" s="57">
        <v>4</v>
      </c>
      <c r="F42" s="162">
        <v>0</v>
      </c>
      <c r="G42" s="75">
        <f t="shared" si="4"/>
        <v>0</v>
      </c>
    </row>
    <row r="43" spans="1:7" ht="13.5" thickBot="1">
      <c r="A43" s="39">
        <v>16</v>
      </c>
      <c r="B43" s="77" t="s">
        <v>78</v>
      </c>
      <c r="C43" s="74" t="s">
        <v>34</v>
      </c>
      <c r="D43" s="70" t="s">
        <v>80</v>
      </c>
      <c r="E43" s="57">
        <v>1</v>
      </c>
      <c r="F43" s="163">
        <v>0</v>
      </c>
      <c r="G43" s="75">
        <f t="shared" si="4"/>
        <v>0</v>
      </c>
    </row>
    <row r="44" spans="1:7" ht="15.75" thickBot="1">
      <c r="A44" s="140"/>
      <c r="B44" s="78" t="s">
        <v>40</v>
      </c>
      <c r="C44" s="79"/>
      <c r="D44" s="79"/>
      <c r="E44" s="80"/>
      <c r="F44" s="129"/>
      <c r="G44" s="81">
        <f>SUM(G23:G43)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7" r:id="rId1"/>
  <headerFooter>
    <oddHeader>&amp;C&amp;A</oddHeader>
    <oddFooter>&amp;CStránka &amp;P</oddFooter>
  </headerFooter>
  <rowBreaks count="1" manualBreakCount="1">
    <brk id="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9"/>
  <sheetViews>
    <sheetView workbookViewId="0" topLeftCell="A1">
      <pane ySplit="6" topLeftCell="A13" activePane="bottomLeft" state="frozen"/>
      <selection pane="bottomLeft" activeCell="F39" sqref="F39"/>
    </sheetView>
  </sheetViews>
  <sheetFormatPr defaultColWidth="9.140625" defaultRowHeight="12.75"/>
  <cols>
    <col min="1" max="1" width="12.28125" style="2" customWidth="1"/>
    <col min="2" max="2" width="56.421875" style="89" customWidth="1"/>
    <col min="3" max="3" width="10.57421875" style="2" customWidth="1"/>
    <col min="4" max="4" width="16.140625" style="88" customWidth="1"/>
    <col min="5" max="5" width="10.00390625" style="2" customWidth="1"/>
    <col min="6" max="6" width="11.421875" style="124" customWidth="1"/>
    <col min="7" max="7" width="17.00390625" style="2" customWidth="1"/>
    <col min="8" max="8" width="11.421875" style="1" bestFit="1" customWidth="1"/>
    <col min="9" max="16384" width="9.140625" style="1" customWidth="1"/>
  </cols>
  <sheetData>
    <row r="1" ht="18.75">
      <c r="B1" s="113" t="s">
        <v>53</v>
      </c>
    </row>
    <row r="2" spans="1:7" s="5" customFormat="1" ht="15">
      <c r="A2" s="7" t="s">
        <v>14</v>
      </c>
      <c r="B2" s="132" t="s">
        <v>314</v>
      </c>
      <c r="C2" s="7"/>
      <c r="D2" s="11"/>
      <c r="E2" s="7"/>
      <c r="F2" s="125"/>
      <c r="G2" s="7"/>
    </row>
    <row r="3" spans="1:7" s="5" customFormat="1" ht="15">
      <c r="A3" s="7" t="s">
        <v>70</v>
      </c>
      <c r="B3" s="141" t="s">
        <v>151</v>
      </c>
      <c r="C3" s="7"/>
      <c r="D3" s="11"/>
      <c r="E3" s="7"/>
      <c r="F3" s="125"/>
      <c r="G3" s="7"/>
    </row>
    <row r="4" spans="1:7" s="5" customFormat="1" ht="15">
      <c r="A4" s="7" t="s">
        <v>15</v>
      </c>
      <c r="B4" s="132" t="s">
        <v>332</v>
      </c>
      <c r="C4" s="7"/>
      <c r="D4" s="11"/>
      <c r="E4" s="7"/>
      <c r="F4" s="130"/>
      <c r="G4" s="112"/>
    </row>
    <row r="5" ht="13.5" thickBot="1">
      <c r="A5" s="114"/>
    </row>
    <row r="6" spans="1:7" ht="13.5" thickBot="1">
      <c r="A6" s="115" t="s">
        <v>29</v>
      </c>
      <c r="B6" s="90" t="s">
        <v>13</v>
      </c>
      <c r="C6" s="59" t="s">
        <v>9</v>
      </c>
      <c r="D6" s="91" t="s">
        <v>39</v>
      </c>
      <c r="E6" s="60" t="s">
        <v>8</v>
      </c>
      <c r="F6" s="60" t="s">
        <v>10</v>
      </c>
      <c r="G6" s="61" t="s">
        <v>17</v>
      </c>
    </row>
    <row r="7" spans="1:7" ht="12.75">
      <c r="A7" s="116"/>
      <c r="B7" s="103" t="s">
        <v>4</v>
      </c>
      <c r="C7" s="95"/>
      <c r="D7" s="96"/>
      <c r="E7" s="97"/>
      <c r="F7" s="131"/>
      <c r="G7" s="98"/>
    </row>
    <row r="8" spans="1:7" s="69" customFormat="1" ht="12.75">
      <c r="A8" s="4" t="s">
        <v>30</v>
      </c>
      <c r="B8" s="92" t="s">
        <v>281</v>
      </c>
      <c r="C8" s="57" t="s">
        <v>34</v>
      </c>
      <c r="D8" s="93">
        <v>1</v>
      </c>
      <c r="E8" s="50" t="s">
        <v>80</v>
      </c>
      <c r="F8" s="162">
        <v>0</v>
      </c>
      <c r="G8" s="44">
        <f aca="true" t="shared" si="0" ref="G8">E8*F8</f>
        <v>0</v>
      </c>
    </row>
    <row r="9" spans="1:7" ht="25.5">
      <c r="A9" s="4">
        <v>184802111</v>
      </c>
      <c r="B9" s="92" t="s">
        <v>252</v>
      </c>
      <c r="C9" s="57" t="s">
        <v>18</v>
      </c>
      <c r="D9" s="93" t="s">
        <v>264</v>
      </c>
      <c r="E9" s="105">
        <v>2305</v>
      </c>
      <c r="F9" s="162">
        <v>0</v>
      </c>
      <c r="G9" s="44">
        <f>E9*F9</f>
        <v>0</v>
      </c>
    </row>
    <row r="10" spans="1:7" ht="12.75">
      <c r="A10" s="4">
        <v>183403114</v>
      </c>
      <c r="B10" s="92" t="s">
        <v>253</v>
      </c>
      <c r="C10" s="57" t="s">
        <v>18</v>
      </c>
      <c r="D10" s="93" t="s">
        <v>264</v>
      </c>
      <c r="E10" s="105">
        <v>2305</v>
      </c>
      <c r="F10" s="162">
        <v>0</v>
      </c>
      <c r="G10" s="44">
        <f aca="true" t="shared" si="1" ref="G10:G13">E10*F10</f>
        <v>0</v>
      </c>
    </row>
    <row r="11" spans="1:7" ht="12.75">
      <c r="A11" s="4">
        <v>183403153</v>
      </c>
      <c r="B11" s="92" t="s">
        <v>254</v>
      </c>
      <c r="C11" s="57" t="s">
        <v>18</v>
      </c>
      <c r="D11" s="93" t="s">
        <v>265</v>
      </c>
      <c r="E11" s="105">
        <v>4610</v>
      </c>
      <c r="F11" s="162">
        <v>0</v>
      </c>
      <c r="G11" s="44">
        <f t="shared" si="1"/>
        <v>0</v>
      </c>
    </row>
    <row r="12" spans="1:7" ht="12.75">
      <c r="A12" s="4">
        <v>183403161</v>
      </c>
      <c r="B12" s="92" t="s">
        <v>81</v>
      </c>
      <c r="C12" s="57" t="s">
        <v>18</v>
      </c>
      <c r="D12" s="93" t="s">
        <v>264</v>
      </c>
      <c r="E12" s="105">
        <v>2305</v>
      </c>
      <c r="F12" s="162">
        <v>0</v>
      </c>
      <c r="G12" s="44">
        <f t="shared" si="1"/>
        <v>0</v>
      </c>
    </row>
    <row r="13" spans="1:7" s="69" customFormat="1" ht="12.75">
      <c r="A13" s="117" t="s">
        <v>30</v>
      </c>
      <c r="B13" s="99" t="s">
        <v>1</v>
      </c>
      <c r="C13" s="68" t="s">
        <v>2</v>
      </c>
      <c r="D13" s="100" t="s">
        <v>292</v>
      </c>
      <c r="E13" s="101">
        <v>16</v>
      </c>
      <c r="F13" s="161">
        <v>0</v>
      </c>
      <c r="G13" s="106">
        <f t="shared" si="1"/>
        <v>0</v>
      </c>
    </row>
    <row r="14" spans="1:7" ht="12.75">
      <c r="A14" s="116"/>
      <c r="B14" s="103" t="s">
        <v>5</v>
      </c>
      <c r="C14" s="95"/>
      <c r="D14" s="96"/>
      <c r="E14" s="102"/>
      <c r="F14" s="131"/>
      <c r="G14" s="98"/>
    </row>
    <row r="15" spans="1:7" ht="25.5">
      <c r="A15" s="4">
        <v>181451121</v>
      </c>
      <c r="B15" s="92" t="s">
        <v>82</v>
      </c>
      <c r="C15" s="57" t="s">
        <v>18</v>
      </c>
      <c r="D15" s="93" t="s">
        <v>264</v>
      </c>
      <c r="E15" s="105">
        <v>2305</v>
      </c>
      <c r="F15" s="162">
        <v>0</v>
      </c>
      <c r="G15" s="44">
        <f aca="true" t="shared" si="2" ref="G15:G17">E15*F15</f>
        <v>0</v>
      </c>
    </row>
    <row r="16" spans="1:7" ht="12.75">
      <c r="A16" s="4">
        <v>185803211</v>
      </c>
      <c r="B16" s="92" t="s">
        <v>83</v>
      </c>
      <c r="C16" s="57" t="s">
        <v>18</v>
      </c>
      <c r="D16" s="93" t="s">
        <v>264</v>
      </c>
      <c r="E16" s="105">
        <v>2305</v>
      </c>
      <c r="F16" s="162">
        <v>0</v>
      </c>
      <c r="G16" s="44">
        <f t="shared" si="2"/>
        <v>0</v>
      </c>
    </row>
    <row r="17" spans="1:7" ht="25.5">
      <c r="A17" s="4">
        <v>111151231</v>
      </c>
      <c r="B17" s="92" t="s">
        <v>283</v>
      </c>
      <c r="C17" s="57" t="s">
        <v>18</v>
      </c>
      <c r="D17" s="93" t="s">
        <v>265</v>
      </c>
      <c r="E17" s="105">
        <v>4610</v>
      </c>
      <c r="F17" s="162">
        <v>0</v>
      </c>
      <c r="G17" s="44">
        <f t="shared" si="2"/>
        <v>0</v>
      </c>
    </row>
    <row r="18" spans="1:7" ht="12.75">
      <c r="A18" s="116"/>
      <c r="B18" s="103" t="s">
        <v>6</v>
      </c>
      <c r="C18" s="95"/>
      <c r="D18" s="96"/>
      <c r="E18" s="102"/>
      <c r="F18" s="131"/>
      <c r="G18" s="104"/>
    </row>
    <row r="19" spans="1:7" ht="25.5">
      <c r="A19" s="4">
        <v>183101113</v>
      </c>
      <c r="B19" s="92" t="s">
        <v>85</v>
      </c>
      <c r="C19" s="57" t="s">
        <v>26</v>
      </c>
      <c r="D19" s="93" t="s">
        <v>293</v>
      </c>
      <c r="E19" s="105">
        <v>173</v>
      </c>
      <c r="F19" s="162">
        <v>0</v>
      </c>
      <c r="G19" s="44">
        <f aca="true" t="shared" si="3" ref="G19:G20">E19*F19</f>
        <v>0</v>
      </c>
    </row>
    <row r="20" spans="1:7" ht="25.5">
      <c r="A20" s="4">
        <v>184102111</v>
      </c>
      <c r="B20" s="92" t="s">
        <v>86</v>
      </c>
      <c r="C20" s="57" t="s">
        <v>26</v>
      </c>
      <c r="D20" s="93" t="s">
        <v>293</v>
      </c>
      <c r="E20" s="105">
        <v>173</v>
      </c>
      <c r="F20" s="162">
        <v>0</v>
      </c>
      <c r="G20" s="44">
        <f t="shared" si="3"/>
        <v>0</v>
      </c>
    </row>
    <row r="21" spans="1:7" ht="25.5">
      <c r="A21" s="4">
        <v>185802114</v>
      </c>
      <c r="B21" s="92" t="s">
        <v>88</v>
      </c>
      <c r="C21" s="57" t="s">
        <v>0</v>
      </c>
      <c r="D21" s="93" t="s">
        <v>266</v>
      </c>
      <c r="E21" s="105">
        <v>0.00346</v>
      </c>
      <c r="F21" s="162">
        <v>0</v>
      </c>
      <c r="G21" s="44">
        <f>E21*F21</f>
        <v>0</v>
      </c>
    </row>
    <row r="22" spans="1:7" ht="25.5">
      <c r="A22" s="4">
        <v>185802114</v>
      </c>
      <c r="B22" s="92" t="s">
        <v>89</v>
      </c>
      <c r="C22" s="57" t="s">
        <v>0</v>
      </c>
      <c r="D22" s="93" t="s">
        <v>267</v>
      </c>
      <c r="E22" s="105">
        <v>0.02595</v>
      </c>
      <c r="F22" s="162">
        <v>0</v>
      </c>
      <c r="G22" s="44">
        <f>E22*F22</f>
        <v>0</v>
      </c>
    </row>
    <row r="23" spans="1:7" ht="12.75">
      <c r="A23" s="4" t="s">
        <v>30</v>
      </c>
      <c r="B23" s="92" t="s">
        <v>255</v>
      </c>
      <c r="C23" s="57" t="s">
        <v>26</v>
      </c>
      <c r="D23" s="93" t="s">
        <v>293</v>
      </c>
      <c r="E23" s="105">
        <v>173</v>
      </c>
      <c r="F23" s="162">
        <v>0</v>
      </c>
      <c r="G23" s="44">
        <f aca="true" t="shared" si="4" ref="G23:G26">E23*F23</f>
        <v>0</v>
      </c>
    </row>
    <row r="24" spans="1:7" ht="12.75">
      <c r="A24" s="4">
        <v>184911421</v>
      </c>
      <c r="B24" s="92" t="s">
        <v>256</v>
      </c>
      <c r="C24" s="57" t="s">
        <v>18</v>
      </c>
      <c r="D24" s="93" t="s">
        <v>294</v>
      </c>
      <c r="E24" s="105">
        <v>15.57</v>
      </c>
      <c r="F24" s="162">
        <v>0</v>
      </c>
      <c r="G24" s="44">
        <f t="shared" si="4"/>
        <v>0</v>
      </c>
    </row>
    <row r="25" spans="1:7" ht="12.75">
      <c r="A25" s="4">
        <v>185804312</v>
      </c>
      <c r="B25" s="92" t="s">
        <v>286</v>
      </c>
      <c r="C25" s="57" t="s">
        <v>19</v>
      </c>
      <c r="D25" s="93" t="s">
        <v>295</v>
      </c>
      <c r="E25" s="105">
        <v>3.46</v>
      </c>
      <c r="F25" s="162">
        <v>0</v>
      </c>
      <c r="G25" s="44">
        <f t="shared" si="4"/>
        <v>0</v>
      </c>
    </row>
    <row r="26" spans="1:7" ht="12.75">
      <c r="A26" s="4">
        <v>185851121</v>
      </c>
      <c r="B26" s="92" t="s">
        <v>35</v>
      </c>
      <c r="C26" s="57" t="s">
        <v>19</v>
      </c>
      <c r="D26" s="93" t="s">
        <v>295</v>
      </c>
      <c r="E26" s="105">
        <v>3.46</v>
      </c>
      <c r="F26" s="162">
        <v>0</v>
      </c>
      <c r="G26" s="44">
        <f t="shared" si="4"/>
        <v>0</v>
      </c>
    </row>
    <row r="27" spans="1:7" ht="12.75">
      <c r="A27" s="116"/>
      <c r="B27" s="103" t="s">
        <v>7</v>
      </c>
      <c r="C27" s="95"/>
      <c r="D27" s="96"/>
      <c r="E27" s="102"/>
      <c r="F27" s="131"/>
      <c r="G27" s="104"/>
    </row>
    <row r="28" spans="1:7" ht="25.5">
      <c r="A28" s="4">
        <v>183111114</v>
      </c>
      <c r="B28" s="92" t="s">
        <v>84</v>
      </c>
      <c r="C28" s="57" t="s">
        <v>26</v>
      </c>
      <c r="D28" s="93" t="s">
        <v>328</v>
      </c>
      <c r="E28" s="105">
        <v>411</v>
      </c>
      <c r="F28" s="162">
        <v>0</v>
      </c>
      <c r="G28" s="44">
        <f aca="true" t="shared" si="5" ref="G28:G29">E28*F28</f>
        <v>0</v>
      </c>
    </row>
    <row r="29" spans="1:7" ht="25.5">
      <c r="A29" s="4">
        <v>184102211</v>
      </c>
      <c r="B29" s="92" t="s">
        <v>87</v>
      </c>
      <c r="C29" s="57" t="s">
        <v>26</v>
      </c>
      <c r="D29" s="93" t="s">
        <v>328</v>
      </c>
      <c r="E29" s="105">
        <v>411</v>
      </c>
      <c r="F29" s="162">
        <v>0</v>
      </c>
      <c r="G29" s="44">
        <f t="shared" si="5"/>
        <v>0</v>
      </c>
    </row>
    <row r="30" spans="1:7" ht="25.5">
      <c r="A30" s="4">
        <v>185802114</v>
      </c>
      <c r="B30" s="92" t="s">
        <v>89</v>
      </c>
      <c r="C30" s="57" t="s">
        <v>0</v>
      </c>
      <c r="D30" s="93" t="s">
        <v>329</v>
      </c>
      <c r="E30" s="105">
        <v>0.02055</v>
      </c>
      <c r="F30" s="162">
        <v>0</v>
      </c>
      <c r="G30" s="44">
        <f>E30*F30</f>
        <v>0</v>
      </c>
    </row>
    <row r="31" spans="1:7" ht="12.75">
      <c r="A31" s="4" t="s">
        <v>30</v>
      </c>
      <c r="B31" s="92" t="s">
        <v>255</v>
      </c>
      <c r="C31" s="57" t="s">
        <v>26</v>
      </c>
      <c r="D31" s="93" t="s">
        <v>328</v>
      </c>
      <c r="E31" s="105">
        <v>411</v>
      </c>
      <c r="F31" s="162">
        <v>0</v>
      </c>
      <c r="G31" s="44">
        <f aca="true" t="shared" si="6" ref="G31:G34">E31*F31</f>
        <v>0</v>
      </c>
    </row>
    <row r="32" spans="1:7" ht="12.75">
      <c r="A32" s="4">
        <v>184911421</v>
      </c>
      <c r="B32" s="92" t="s">
        <v>256</v>
      </c>
      <c r="C32" s="57" t="s">
        <v>18</v>
      </c>
      <c r="D32" s="93" t="s">
        <v>330</v>
      </c>
      <c r="E32" s="105">
        <v>37</v>
      </c>
      <c r="F32" s="162">
        <v>0</v>
      </c>
      <c r="G32" s="44">
        <f t="shared" si="6"/>
        <v>0</v>
      </c>
    </row>
    <row r="33" spans="1:7" ht="12.75">
      <c r="A33" s="4">
        <v>185804312</v>
      </c>
      <c r="B33" s="92" t="s">
        <v>257</v>
      </c>
      <c r="C33" s="57" t="s">
        <v>19</v>
      </c>
      <c r="D33" s="93" t="s">
        <v>331</v>
      </c>
      <c r="E33" s="105">
        <v>4.11</v>
      </c>
      <c r="F33" s="162">
        <v>0</v>
      </c>
      <c r="G33" s="44">
        <f t="shared" si="6"/>
        <v>0</v>
      </c>
    </row>
    <row r="34" spans="1:7" ht="12.75">
      <c r="A34" s="4">
        <v>185851121</v>
      </c>
      <c r="B34" s="92" t="s">
        <v>35</v>
      </c>
      <c r="C34" s="57" t="s">
        <v>19</v>
      </c>
      <c r="D34" s="93" t="s">
        <v>331</v>
      </c>
      <c r="E34" s="105">
        <v>4.11</v>
      </c>
      <c r="F34" s="162">
        <v>0</v>
      </c>
      <c r="G34" s="44">
        <f t="shared" si="6"/>
        <v>0</v>
      </c>
    </row>
    <row r="35" spans="1:7" s="35" customFormat="1" ht="12.75">
      <c r="A35" s="118"/>
      <c r="B35" s="103" t="s">
        <v>73</v>
      </c>
      <c r="C35" s="67"/>
      <c r="D35" s="107"/>
      <c r="E35" s="109"/>
      <c r="F35" s="128"/>
      <c r="G35" s="72"/>
    </row>
    <row r="36" spans="1:7" s="110" customFormat="1" ht="12.75">
      <c r="A36" s="119" t="s">
        <v>30</v>
      </c>
      <c r="B36" s="108" t="s">
        <v>79</v>
      </c>
      <c r="C36" s="76" t="s">
        <v>16</v>
      </c>
      <c r="D36" s="100" t="s">
        <v>327</v>
      </c>
      <c r="E36" s="101">
        <v>382</v>
      </c>
      <c r="F36" s="161">
        <v>0</v>
      </c>
      <c r="G36" s="44">
        <f>E36*F36</f>
        <v>0</v>
      </c>
    </row>
    <row r="37" spans="1:7" ht="12.75">
      <c r="A37" s="116"/>
      <c r="B37" s="94"/>
      <c r="C37" s="95"/>
      <c r="D37" s="96"/>
      <c r="E37" s="111"/>
      <c r="F37" s="164"/>
      <c r="G37" s="98"/>
    </row>
    <row r="38" spans="1:7" ht="13.5" thickBot="1">
      <c r="A38" s="117" t="s">
        <v>30</v>
      </c>
      <c r="B38" s="99" t="s">
        <v>3</v>
      </c>
      <c r="C38" s="68" t="s">
        <v>34</v>
      </c>
      <c r="D38" s="100">
        <v>1</v>
      </c>
      <c r="E38" s="101">
        <v>1</v>
      </c>
      <c r="F38" s="161">
        <v>0</v>
      </c>
      <c r="G38" s="106">
        <f>E38*F38</f>
        <v>0</v>
      </c>
    </row>
    <row r="39" spans="1:7" s="5" customFormat="1" ht="15.75" thickBot="1">
      <c r="A39" s="120"/>
      <c r="B39" s="121" t="s">
        <v>41</v>
      </c>
      <c r="C39" s="122"/>
      <c r="D39" s="123"/>
      <c r="E39" s="79"/>
      <c r="F39" s="129"/>
      <c r="G39" s="81">
        <f>SUM(G7:G38)</f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7"/>
  <sheetViews>
    <sheetView workbookViewId="0" topLeftCell="A20">
      <selection activeCell="F47" sqref="F47"/>
    </sheetView>
  </sheetViews>
  <sheetFormatPr defaultColWidth="9.140625" defaultRowHeight="12.75"/>
  <cols>
    <col min="1" max="1" width="11.28125" style="1" customWidth="1"/>
    <col min="2" max="2" width="47.140625" style="1" customWidth="1"/>
    <col min="3" max="3" width="17.57421875" style="2" customWidth="1"/>
    <col min="4" max="4" width="20.8515625" style="2" customWidth="1"/>
    <col min="5" max="5" width="12.7109375" style="2" customWidth="1"/>
    <col min="6" max="6" width="12.421875" style="2" customWidth="1"/>
    <col min="7" max="7" width="17.00390625" style="2" customWidth="1"/>
    <col min="8" max="16384" width="9.140625" style="1" customWidth="1"/>
  </cols>
  <sheetData>
    <row r="1" ht="18.75">
      <c r="B1" s="27" t="s">
        <v>90</v>
      </c>
    </row>
    <row r="2" spans="1:7" s="5" customFormat="1" ht="15">
      <c r="A2" s="7" t="s">
        <v>14</v>
      </c>
      <c r="B2" s="132" t="s">
        <v>314</v>
      </c>
      <c r="C2" s="8"/>
      <c r="D2" s="7"/>
      <c r="E2" s="7"/>
      <c r="F2" s="7"/>
      <c r="G2" s="7"/>
    </row>
    <row r="3" spans="1:7" s="5" customFormat="1" ht="15">
      <c r="A3" s="7" t="s">
        <v>70</v>
      </c>
      <c r="B3" s="141" t="s">
        <v>152</v>
      </c>
      <c r="C3" s="8"/>
      <c r="D3" s="7"/>
      <c r="E3" s="7"/>
      <c r="F3" s="7"/>
      <c r="G3" s="7"/>
    </row>
    <row r="4" spans="1:7" s="5" customFormat="1" ht="15">
      <c r="A4" s="7" t="s">
        <v>15</v>
      </c>
      <c r="B4" s="132" t="s">
        <v>332</v>
      </c>
      <c r="C4" s="8"/>
      <c r="D4" s="7"/>
      <c r="E4" s="7"/>
      <c r="F4" s="7"/>
      <c r="G4" s="7"/>
    </row>
    <row r="5" ht="13.5" thickBot="1">
      <c r="A5" s="28"/>
    </row>
    <row r="6" spans="1:7" s="35" customFormat="1" ht="12.75">
      <c r="A6" s="29" t="s">
        <v>21</v>
      </c>
      <c r="B6" s="30" t="s">
        <v>36</v>
      </c>
      <c r="C6" s="31" t="s">
        <v>22</v>
      </c>
      <c r="D6" s="3" t="s">
        <v>39</v>
      </c>
      <c r="E6" s="32" t="s">
        <v>63</v>
      </c>
      <c r="F6" s="33" t="s">
        <v>11</v>
      </c>
      <c r="G6" s="34" t="s">
        <v>17</v>
      </c>
    </row>
    <row r="7" spans="1:7" ht="12.75">
      <c r="A7" s="45"/>
      <c r="B7" s="46" t="s">
        <v>23</v>
      </c>
      <c r="C7" s="47"/>
      <c r="D7" s="36"/>
      <c r="E7" s="37"/>
      <c r="F7" s="48"/>
      <c r="G7" s="49"/>
    </row>
    <row r="8" spans="1:7" ht="25.5">
      <c r="A8" s="39">
        <v>1</v>
      </c>
      <c r="B8" s="40" t="s">
        <v>55</v>
      </c>
      <c r="C8" s="41" t="s">
        <v>96</v>
      </c>
      <c r="D8" s="42" t="s">
        <v>187</v>
      </c>
      <c r="E8" s="50" t="s">
        <v>179</v>
      </c>
      <c r="F8" s="51">
        <v>0</v>
      </c>
      <c r="G8" s="44">
        <f>E8*F8</f>
        <v>0</v>
      </c>
    </row>
    <row r="9" spans="1:7" ht="25.5">
      <c r="A9" s="39">
        <v>2</v>
      </c>
      <c r="B9" s="40" t="s">
        <v>58</v>
      </c>
      <c r="C9" s="41" t="s">
        <v>96</v>
      </c>
      <c r="D9" s="42" t="s">
        <v>188</v>
      </c>
      <c r="E9" s="50" t="s">
        <v>180</v>
      </c>
      <c r="F9" s="51">
        <v>0</v>
      </c>
      <c r="G9" s="44">
        <f aca="true" t="shared" si="0" ref="G9:G21">E9*F9</f>
        <v>0</v>
      </c>
    </row>
    <row r="10" spans="1:7" ht="25.5">
      <c r="A10" s="39">
        <v>3</v>
      </c>
      <c r="B10" s="40" t="s">
        <v>97</v>
      </c>
      <c r="C10" s="41" t="s">
        <v>96</v>
      </c>
      <c r="D10" s="42" t="s">
        <v>190</v>
      </c>
      <c r="E10" s="50" t="s">
        <v>181</v>
      </c>
      <c r="F10" s="51">
        <v>0</v>
      </c>
      <c r="G10" s="44">
        <f t="shared" si="0"/>
        <v>0</v>
      </c>
    </row>
    <row r="11" spans="1:7" ht="25.5">
      <c r="A11" s="39">
        <v>4</v>
      </c>
      <c r="B11" s="40" t="s">
        <v>59</v>
      </c>
      <c r="C11" s="41" t="s">
        <v>96</v>
      </c>
      <c r="D11" s="42" t="s">
        <v>279</v>
      </c>
      <c r="E11" s="50" t="s">
        <v>278</v>
      </c>
      <c r="F11" s="51">
        <v>0</v>
      </c>
      <c r="G11" s="44">
        <f t="shared" si="0"/>
        <v>0</v>
      </c>
    </row>
    <row r="12" spans="1:7" ht="25.5">
      <c r="A12" s="39">
        <v>5</v>
      </c>
      <c r="B12" s="40" t="s">
        <v>98</v>
      </c>
      <c r="C12" s="41" t="s">
        <v>96</v>
      </c>
      <c r="D12" s="42" t="s">
        <v>191</v>
      </c>
      <c r="E12" s="50" t="s">
        <v>160</v>
      </c>
      <c r="F12" s="51">
        <v>0</v>
      </c>
      <c r="G12" s="44">
        <f t="shared" si="0"/>
        <v>0</v>
      </c>
    </row>
    <row r="13" spans="1:7" ht="25.5">
      <c r="A13" s="39">
        <v>6</v>
      </c>
      <c r="B13" s="40" t="s">
        <v>60</v>
      </c>
      <c r="C13" s="41" t="s">
        <v>96</v>
      </c>
      <c r="D13" s="42" t="s">
        <v>189</v>
      </c>
      <c r="E13" s="50" t="s">
        <v>104</v>
      </c>
      <c r="F13" s="51">
        <v>0</v>
      </c>
      <c r="G13" s="44">
        <f aca="true" t="shared" si="1" ref="G13">E13*F13</f>
        <v>0</v>
      </c>
    </row>
    <row r="14" spans="1:7" ht="25.5">
      <c r="A14" s="39">
        <v>7</v>
      </c>
      <c r="B14" s="40" t="s">
        <v>62</v>
      </c>
      <c r="C14" s="41" t="s">
        <v>96</v>
      </c>
      <c r="D14" s="42" t="s">
        <v>192</v>
      </c>
      <c r="E14" s="50" t="s">
        <v>182</v>
      </c>
      <c r="F14" s="51">
        <v>0</v>
      </c>
      <c r="G14" s="44">
        <f t="shared" si="0"/>
        <v>0</v>
      </c>
    </row>
    <row r="15" spans="1:7" ht="12.75">
      <c r="A15" s="45"/>
      <c r="B15" s="46" t="s">
        <v>24</v>
      </c>
      <c r="C15" s="47"/>
      <c r="D15" s="36"/>
      <c r="E15" s="37"/>
      <c r="F15" s="48"/>
      <c r="G15" s="49"/>
    </row>
    <row r="16" spans="1:7" ht="25.5">
      <c r="A16" s="39">
        <v>8</v>
      </c>
      <c r="B16" s="40" t="s">
        <v>57</v>
      </c>
      <c r="C16" s="41" t="s">
        <v>101</v>
      </c>
      <c r="D16" s="42" t="s">
        <v>193</v>
      </c>
      <c r="E16" s="50" t="s">
        <v>183</v>
      </c>
      <c r="F16" s="51">
        <v>0</v>
      </c>
      <c r="G16" s="44">
        <f t="shared" si="0"/>
        <v>0</v>
      </c>
    </row>
    <row r="17" spans="1:7" ht="25.5">
      <c r="A17" s="39">
        <v>9</v>
      </c>
      <c r="B17" s="40" t="s">
        <v>66</v>
      </c>
      <c r="C17" s="41" t="s">
        <v>101</v>
      </c>
      <c r="D17" s="42" t="s">
        <v>194</v>
      </c>
      <c r="E17" s="50" t="s">
        <v>185</v>
      </c>
      <c r="F17" s="51">
        <v>0</v>
      </c>
      <c r="G17" s="44">
        <f t="shared" si="0"/>
        <v>0</v>
      </c>
    </row>
    <row r="18" spans="1:7" ht="25.5">
      <c r="A18" s="39">
        <v>10</v>
      </c>
      <c r="B18" s="40" t="s">
        <v>65</v>
      </c>
      <c r="C18" s="41" t="s">
        <v>101</v>
      </c>
      <c r="D18" s="42" t="s">
        <v>195</v>
      </c>
      <c r="E18" s="50" t="s">
        <v>161</v>
      </c>
      <c r="F18" s="51">
        <v>0</v>
      </c>
      <c r="G18" s="44">
        <f t="shared" si="0"/>
        <v>0</v>
      </c>
    </row>
    <row r="19" spans="1:7" ht="25.5">
      <c r="A19" s="39">
        <v>11</v>
      </c>
      <c r="B19" s="40" t="s">
        <v>99</v>
      </c>
      <c r="C19" s="41" t="s">
        <v>101</v>
      </c>
      <c r="D19" s="42" t="s">
        <v>196</v>
      </c>
      <c r="E19" s="50" t="s">
        <v>184</v>
      </c>
      <c r="F19" s="51">
        <v>0</v>
      </c>
      <c r="G19" s="44">
        <f t="shared" si="0"/>
        <v>0</v>
      </c>
    </row>
    <row r="20" spans="1:7" ht="25.5">
      <c r="A20" s="39">
        <v>12</v>
      </c>
      <c r="B20" s="40" t="s">
        <v>159</v>
      </c>
      <c r="C20" s="41" t="s">
        <v>101</v>
      </c>
      <c r="D20" s="42" t="s">
        <v>197</v>
      </c>
      <c r="E20" s="50" t="s">
        <v>113</v>
      </c>
      <c r="F20" s="51">
        <v>0</v>
      </c>
      <c r="G20" s="44">
        <f t="shared" si="0"/>
        <v>0</v>
      </c>
    </row>
    <row r="21" spans="1:7" ht="26.25" thickBot="1">
      <c r="A21" s="52">
        <v>13</v>
      </c>
      <c r="B21" s="53" t="s">
        <v>68</v>
      </c>
      <c r="C21" s="54" t="s">
        <v>101</v>
      </c>
      <c r="D21" s="42" t="s">
        <v>198</v>
      </c>
      <c r="E21" s="43" t="s">
        <v>186</v>
      </c>
      <c r="F21" s="51">
        <v>0</v>
      </c>
      <c r="G21" s="44">
        <f t="shared" si="0"/>
        <v>0</v>
      </c>
    </row>
    <row r="22" spans="1:7" s="5" customFormat="1" ht="15.75" thickBot="1">
      <c r="A22" s="82"/>
      <c r="B22" s="83" t="s">
        <v>37</v>
      </c>
      <c r="C22" s="84"/>
      <c r="D22" s="84"/>
      <c r="E22" s="85"/>
      <c r="F22" s="86"/>
      <c r="G22" s="87">
        <f>SUM(G8:G21)</f>
        <v>0</v>
      </c>
    </row>
    <row r="23" ht="13.5" thickBot="1"/>
    <row r="24" spans="1:7" ht="13.5" thickBot="1">
      <c r="A24" s="138" t="s">
        <v>71</v>
      </c>
      <c r="B24" s="58" t="s">
        <v>12</v>
      </c>
      <c r="C24" s="59" t="s">
        <v>9</v>
      </c>
      <c r="D24" s="59" t="s">
        <v>39</v>
      </c>
      <c r="E24" s="60" t="s">
        <v>8</v>
      </c>
      <c r="F24" s="60" t="s">
        <v>10</v>
      </c>
      <c r="G24" s="61" t="s">
        <v>17</v>
      </c>
    </row>
    <row r="25" spans="1:7" ht="12.75">
      <c r="A25" s="139" t="s">
        <v>25</v>
      </c>
      <c r="B25" s="62" t="s">
        <v>38</v>
      </c>
      <c r="C25" s="63"/>
      <c r="D25" s="63"/>
      <c r="E25" s="55"/>
      <c r="F25" s="126"/>
      <c r="G25" s="64"/>
    </row>
    <row r="26" spans="1:7" ht="12.75">
      <c r="A26" s="45"/>
      <c r="B26" s="65" t="s">
        <v>31</v>
      </c>
      <c r="C26" s="66"/>
      <c r="D26" s="66"/>
      <c r="E26" s="67"/>
      <c r="F26" s="127"/>
      <c r="G26" s="38"/>
    </row>
    <row r="27" spans="1:7" ht="25.5">
      <c r="A27" s="39">
        <v>1</v>
      </c>
      <c r="B27" s="56" t="s">
        <v>129</v>
      </c>
      <c r="C27" s="50" t="s">
        <v>28</v>
      </c>
      <c r="D27" s="70" t="s">
        <v>199</v>
      </c>
      <c r="E27" s="57">
        <v>3.06</v>
      </c>
      <c r="F27" s="158">
        <v>0</v>
      </c>
      <c r="G27" s="44">
        <f aca="true" t="shared" si="2" ref="G27:G33">E27*F27</f>
        <v>0</v>
      </c>
    </row>
    <row r="28" spans="1:7" ht="12.75">
      <c r="A28" s="45"/>
      <c r="B28" s="46" t="s">
        <v>5</v>
      </c>
      <c r="C28" s="66"/>
      <c r="D28" s="71"/>
      <c r="E28" s="67"/>
      <c r="F28" s="159"/>
      <c r="G28" s="72"/>
    </row>
    <row r="29" spans="1:7" ht="12.75">
      <c r="A29" s="39">
        <v>2</v>
      </c>
      <c r="B29" s="56" t="s">
        <v>280</v>
      </c>
      <c r="C29" s="50" t="s">
        <v>20</v>
      </c>
      <c r="D29" s="70" t="s">
        <v>200</v>
      </c>
      <c r="E29" s="57">
        <v>122.4</v>
      </c>
      <c r="F29" s="158">
        <v>0</v>
      </c>
      <c r="G29" s="44">
        <f t="shared" si="2"/>
        <v>0</v>
      </c>
    </row>
    <row r="30" spans="1:7" ht="12.75">
      <c r="A30" s="45"/>
      <c r="B30" s="46" t="s">
        <v>6</v>
      </c>
      <c r="C30" s="66"/>
      <c r="D30" s="71"/>
      <c r="E30" s="67"/>
      <c r="F30" s="160"/>
      <c r="G30" s="72"/>
    </row>
    <row r="31" spans="1:7" ht="12.75">
      <c r="A31" s="39">
        <v>3</v>
      </c>
      <c r="B31" s="73" t="s">
        <v>131</v>
      </c>
      <c r="C31" s="50" t="s">
        <v>20</v>
      </c>
      <c r="D31" s="70" t="s">
        <v>201</v>
      </c>
      <c r="E31" s="68">
        <v>81.3</v>
      </c>
      <c r="F31" s="51">
        <v>0</v>
      </c>
      <c r="G31" s="44">
        <f aca="true" t="shared" si="3" ref="G31">E31*F31</f>
        <v>0</v>
      </c>
    </row>
    <row r="32" spans="1:7" ht="12.75">
      <c r="A32" s="39">
        <v>4</v>
      </c>
      <c r="B32" s="56" t="s">
        <v>72</v>
      </c>
      <c r="C32" s="50" t="s">
        <v>20</v>
      </c>
      <c r="D32" s="70" t="s">
        <v>202</v>
      </c>
      <c r="E32" s="57">
        <v>10.84</v>
      </c>
      <c r="F32" s="161">
        <v>0</v>
      </c>
      <c r="G32" s="44">
        <f t="shared" si="2"/>
        <v>0</v>
      </c>
    </row>
    <row r="33" spans="1:7" ht="12.75">
      <c r="A33" s="39">
        <v>5</v>
      </c>
      <c r="B33" s="56" t="s">
        <v>132</v>
      </c>
      <c r="C33" s="50" t="s">
        <v>26</v>
      </c>
      <c r="D33" s="70" t="s">
        <v>203</v>
      </c>
      <c r="E33" s="57">
        <v>542</v>
      </c>
      <c r="F33" s="162">
        <v>0</v>
      </c>
      <c r="G33" s="44">
        <f t="shared" si="2"/>
        <v>0</v>
      </c>
    </row>
    <row r="34" spans="1:7" ht="25.5">
      <c r="A34" s="39">
        <v>6</v>
      </c>
      <c r="B34" s="56" t="s">
        <v>133</v>
      </c>
      <c r="C34" s="50" t="s">
        <v>19</v>
      </c>
      <c r="D34" s="70" t="s">
        <v>204</v>
      </c>
      <c r="E34" s="57">
        <v>3.9</v>
      </c>
      <c r="F34" s="162">
        <v>0</v>
      </c>
      <c r="G34" s="44">
        <f>E34*F34</f>
        <v>0</v>
      </c>
    </row>
    <row r="35" spans="1:7" ht="12.75">
      <c r="A35" s="39">
        <v>7</v>
      </c>
      <c r="B35" s="56" t="s">
        <v>134</v>
      </c>
      <c r="C35" s="50" t="s">
        <v>28</v>
      </c>
      <c r="D35" s="70" t="s">
        <v>205</v>
      </c>
      <c r="E35" s="57">
        <v>10840</v>
      </c>
      <c r="F35" s="161">
        <v>0</v>
      </c>
      <c r="G35" s="44">
        <f>E35*F35</f>
        <v>0</v>
      </c>
    </row>
    <row r="36" spans="1:7" ht="12.75">
      <c r="A36" s="45"/>
      <c r="B36" s="46" t="s">
        <v>32</v>
      </c>
      <c r="C36" s="66"/>
      <c r="D36" s="71"/>
      <c r="E36" s="67"/>
      <c r="F36" s="160"/>
      <c r="G36" s="72"/>
    </row>
    <row r="37" spans="1:7" ht="12.75">
      <c r="A37" s="39">
        <v>8</v>
      </c>
      <c r="B37" s="73" t="s">
        <v>135</v>
      </c>
      <c r="C37" s="50" t="s">
        <v>20</v>
      </c>
      <c r="D37" s="70" t="s">
        <v>206</v>
      </c>
      <c r="E37" s="68">
        <v>53.8</v>
      </c>
      <c r="F37" s="51">
        <v>0</v>
      </c>
      <c r="G37" s="44">
        <f aca="true" t="shared" si="4" ref="G37:G38">E37*F37</f>
        <v>0</v>
      </c>
    </row>
    <row r="38" spans="1:7" ht="12.75">
      <c r="A38" s="39">
        <v>9</v>
      </c>
      <c r="B38" s="56" t="s">
        <v>136</v>
      </c>
      <c r="C38" s="50" t="s">
        <v>26</v>
      </c>
      <c r="D38" s="70" t="s">
        <v>207</v>
      </c>
      <c r="E38" s="57">
        <v>1076</v>
      </c>
      <c r="F38" s="162">
        <v>0</v>
      </c>
      <c r="G38" s="44">
        <f t="shared" si="4"/>
        <v>0</v>
      </c>
    </row>
    <row r="39" spans="1:7" ht="12.75">
      <c r="A39" s="39">
        <v>10</v>
      </c>
      <c r="B39" s="56" t="s">
        <v>137</v>
      </c>
      <c r="C39" s="50" t="s">
        <v>19</v>
      </c>
      <c r="D39" s="70" t="s">
        <v>208</v>
      </c>
      <c r="E39" s="57">
        <v>7.75</v>
      </c>
      <c r="F39" s="162">
        <v>0</v>
      </c>
      <c r="G39" s="44">
        <f>E39*F39</f>
        <v>0</v>
      </c>
    </row>
    <row r="40" spans="1:7" ht="12.75">
      <c r="A40" s="39">
        <v>11</v>
      </c>
      <c r="B40" s="56" t="s">
        <v>138</v>
      </c>
      <c r="C40" s="50" t="s">
        <v>28</v>
      </c>
      <c r="D40" s="70" t="s">
        <v>209</v>
      </c>
      <c r="E40" s="57">
        <v>10760</v>
      </c>
      <c r="F40" s="161">
        <v>0</v>
      </c>
      <c r="G40" s="44">
        <f>E40*F40</f>
        <v>0</v>
      </c>
    </row>
    <row r="41" spans="1:7" ht="12.75">
      <c r="A41" s="45"/>
      <c r="B41" s="46" t="s">
        <v>73</v>
      </c>
      <c r="C41" s="66"/>
      <c r="D41" s="71"/>
      <c r="E41" s="67"/>
      <c r="F41" s="160"/>
      <c r="G41" s="72"/>
    </row>
    <row r="42" spans="1:7" ht="25.5">
      <c r="A42" s="39">
        <v>12</v>
      </c>
      <c r="B42" s="73" t="s">
        <v>74</v>
      </c>
      <c r="C42" s="50" t="s">
        <v>26</v>
      </c>
      <c r="D42" s="70" t="s">
        <v>248</v>
      </c>
      <c r="E42" s="57">
        <v>332</v>
      </c>
      <c r="F42" s="162">
        <v>0</v>
      </c>
      <c r="G42" s="75">
        <f aca="true" t="shared" si="5" ref="G42:G46">E42*F42</f>
        <v>0</v>
      </c>
    </row>
    <row r="43" spans="1:7" ht="12.75">
      <c r="A43" s="39">
        <v>13</v>
      </c>
      <c r="B43" s="73" t="s">
        <v>75</v>
      </c>
      <c r="C43" s="50" t="s">
        <v>26</v>
      </c>
      <c r="D43" s="70" t="s">
        <v>249</v>
      </c>
      <c r="E43" s="57">
        <v>236</v>
      </c>
      <c r="F43" s="162">
        <v>0</v>
      </c>
      <c r="G43" s="75">
        <f t="shared" si="5"/>
        <v>0</v>
      </c>
    </row>
    <row r="44" spans="1:7" ht="38.25">
      <c r="A44" s="39">
        <v>14</v>
      </c>
      <c r="B44" s="73" t="s">
        <v>76</v>
      </c>
      <c r="C44" s="50" t="s">
        <v>27</v>
      </c>
      <c r="D44" s="70" t="s">
        <v>211</v>
      </c>
      <c r="E44" s="57">
        <v>817</v>
      </c>
      <c r="F44" s="162">
        <v>0</v>
      </c>
      <c r="G44" s="75">
        <f t="shared" si="5"/>
        <v>0</v>
      </c>
    </row>
    <row r="45" spans="1:7" ht="12.75">
      <c r="A45" s="39">
        <v>15</v>
      </c>
      <c r="B45" s="73" t="s">
        <v>77</v>
      </c>
      <c r="C45" s="50" t="s">
        <v>26</v>
      </c>
      <c r="D45" s="70" t="s">
        <v>210</v>
      </c>
      <c r="E45" s="57">
        <v>6</v>
      </c>
      <c r="F45" s="162">
        <v>0</v>
      </c>
      <c r="G45" s="75">
        <f t="shared" si="5"/>
        <v>0</v>
      </c>
    </row>
    <row r="46" spans="1:7" ht="13.5" thickBot="1">
      <c r="A46" s="39">
        <v>16</v>
      </c>
      <c r="B46" s="77" t="s">
        <v>78</v>
      </c>
      <c r="C46" s="74" t="s">
        <v>34</v>
      </c>
      <c r="D46" s="70" t="s">
        <v>80</v>
      </c>
      <c r="E46" s="57">
        <v>1</v>
      </c>
      <c r="F46" s="163">
        <v>0</v>
      </c>
      <c r="G46" s="75">
        <f t="shared" si="5"/>
        <v>0</v>
      </c>
    </row>
    <row r="47" spans="1:7" ht="15.75" thickBot="1">
      <c r="A47" s="140"/>
      <c r="B47" s="78" t="s">
        <v>40</v>
      </c>
      <c r="C47" s="79"/>
      <c r="D47" s="79"/>
      <c r="E47" s="80"/>
      <c r="F47" s="129"/>
      <c r="G47" s="81">
        <f>SUM(G26:G46)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1" r:id="rId1"/>
  <headerFooter>
    <oddHeader>&amp;C&amp;A</oddHeader>
    <oddFooter>&amp;CStránka &amp;P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9"/>
  <sheetViews>
    <sheetView workbookViewId="0" topLeftCell="A1">
      <pane ySplit="6" topLeftCell="A22" activePane="bottomLeft" state="frozen"/>
      <selection pane="bottomLeft" activeCell="F39" sqref="F39"/>
    </sheetView>
  </sheetViews>
  <sheetFormatPr defaultColWidth="9.140625" defaultRowHeight="12.75"/>
  <cols>
    <col min="1" max="1" width="12.28125" style="2" customWidth="1"/>
    <col min="2" max="2" width="56.421875" style="89" customWidth="1"/>
    <col min="3" max="3" width="10.57421875" style="2" customWidth="1"/>
    <col min="4" max="4" width="17.57421875" style="88" customWidth="1"/>
    <col min="5" max="5" width="10.00390625" style="2" customWidth="1"/>
    <col min="6" max="6" width="11.421875" style="124" customWidth="1"/>
    <col min="7" max="7" width="17.00390625" style="2" customWidth="1"/>
    <col min="8" max="8" width="11.421875" style="1" bestFit="1" customWidth="1"/>
    <col min="9" max="16384" width="9.140625" style="1" customWidth="1"/>
  </cols>
  <sheetData>
    <row r="1" ht="18.75">
      <c r="B1" s="113" t="s">
        <v>53</v>
      </c>
    </row>
    <row r="2" spans="1:7" s="5" customFormat="1" ht="15">
      <c r="A2" s="7" t="s">
        <v>14</v>
      </c>
      <c r="B2" s="132" t="s">
        <v>314</v>
      </c>
      <c r="C2" s="7"/>
      <c r="D2" s="11"/>
      <c r="E2" s="7"/>
      <c r="F2" s="125"/>
      <c r="G2" s="7"/>
    </row>
    <row r="3" spans="1:7" s="5" customFormat="1" ht="15">
      <c r="A3" s="7" t="s">
        <v>70</v>
      </c>
      <c r="B3" s="141" t="s">
        <v>152</v>
      </c>
      <c r="C3" s="7"/>
      <c r="D3" s="11"/>
      <c r="E3" s="7"/>
      <c r="F3" s="125"/>
      <c r="G3" s="7"/>
    </row>
    <row r="4" spans="1:7" s="5" customFormat="1" ht="15">
      <c r="A4" s="7" t="s">
        <v>15</v>
      </c>
      <c r="B4" s="132" t="s">
        <v>332</v>
      </c>
      <c r="C4" s="7"/>
      <c r="D4" s="11"/>
      <c r="E4" s="7"/>
      <c r="F4" s="130"/>
      <c r="G4" s="112"/>
    </row>
    <row r="5" ht="13.5" thickBot="1">
      <c r="A5" s="114"/>
    </row>
    <row r="6" spans="1:7" ht="13.5" thickBot="1">
      <c r="A6" s="115" t="s">
        <v>29</v>
      </c>
      <c r="B6" s="90" t="s">
        <v>13</v>
      </c>
      <c r="C6" s="59" t="s">
        <v>9</v>
      </c>
      <c r="D6" s="91" t="s">
        <v>39</v>
      </c>
      <c r="E6" s="60" t="s">
        <v>8</v>
      </c>
      <c r="F6" s="60" t="s">
        <v>10</v>
      </c>
      <c r="G6" s="61" t="s">
        <v>17</v>
      </c>
    </row>
    <row r="7" spans="1:7" ht="12.75">
      <c r="A7" s="116"/>
      <c r="B7" s="103" t="s">
        <v>4</v>
      </c>
      <c r="C7" s="95"/>
      <c r="D7" s="96"/>
      <c r="E7" s="97"/>
      <c r="F7" s="131"/>
      <c r="G7" s="98"/>
    </row>
    <row r="8" spans="1:7" s="69" customFormat="1" ht="12.75">
      <c r="A8" s="4" t="s">
        <v>30</v>
      </c>
      <c r="B8" s="92" t="s">
        <v>281</v>
      </c>
      <c r="C8" s="57" t="s">
        <v>34</v>
      </c>
      <c r="D8" s="93">
        <v>1</v>
      </c>
      <c r="E8" s="50" t="s">
        <v>80</v>
      </c>
      <c r="F8" s="162">
        <v>0</v>
      </c>
      <c r="G8" s="44">
        <f aca="true" t="shared" si="0" ref="G8">E8*F8</f>
        <v>0</v>
      </c>
    </row>
    <row r="9" spans="1:7" ht="25.5">
      <c r="A9" s="4">
        <v>184802111</v>
      </c>
      <c r="B9" s="92" t="s">
        <v>252</v>
      </c>
      <c r="C9" s="57" t="s">
        <v>18</v>
      </c>
      <c r="D9" s="93" t="s">
        <v>268</v>
      </c>
      <c r="E9" s="105">
        <v>6120</v>
      </c>
      <c r="F9" s="162">
        <v>0</v>
      </c>
      <c r="G9" s="44">
        <f>E9*F9</f>
        <v>0</v>
      </c>
    </row>
    <row r="10" spans="1:7" ht="12.75">
      <c r="A10" s="4">
        <v>183403114</v>
      </c>
      <c r="B10" s="92" t="s">
        <v>253</v>
      </c>
      <c r="C10" s="57" t="s">
        <v>18</v>
      </c>
      <c r="D10" s="93" t="s">
        <v>268</v>
      </c>
      <c r="E10" s="105">
        <v>6120</v>
      </c>
      <c r="F10" s="162">
        <v>0</v>
      </c>
      <c r="G10" s="44">
        <f aca="true" t="shared" si="1" ref="G10:G13">E10*F10</f>
        <v>0</v>
      </c>
    </row>
    <row r="11" spans="1:7" ht="12.75">
      <c r="A11" s="4">
        <v>183403153</v>
      </c>
      <c r="B11" s="92" t="s">
        <v>254</v>
      </c>
      <c r="C11" s="57" t="s">
        <v>18</v>
      </c>
      <c r="D11" s="93" t="s">
        <v>269</v>
      </c>
      <c r="E11" s="105">
        <v>12240</v>
      </c>
      <c r="F11" s="162">
        <v>0</v>
      </c>
      <c r="G11" s="44">
        <f t="shared" si="1"/>
        <v>0</v>
      </c>
    </row>
    <row r="12" spans="1:7" ht="12.75">
      <c r="A12" s="4">
        <v>183403161</v>
      </c>
      <c r="B12" s="92" t="s">
        <v>81</v>
      </c>
      <c r="C12" s="57" t="s">
        <v>18</v>
      </c>
      <c r="D12" s="93" t="s">
        <v>268</v>
      </c>
      <c r="E12" s="105">
        <v>6120</v>
      </c>
      <c r="F12" s="162">
        <v>0</v>
      </c>
      <c r="G12" s="44">
        <f t="shared" si="1"/>
        <v>0</v>
      </c>
    </row>
    <row r="13" spans="1:7" s="69" customFormat="1" ht="12.75">
      <c r="A13" s="117" t="s">
        <v>30</v>
      </c>
      <c r="B13" s="99" t="s">
        <v>1</v>
      </c>
      <c r="C13" s="68" t="s">
        <v>2</v>
      </c>
      <c r="D13" s="100" t="s">
        <v>296</v>
      </c>
      <c r="E13" s="101">
        <v>20</v>
      </c>
      <c r="F13" s="161">
        <v>0</v>
      </c>
      <c r="G13" s="106">
        <f t="shared" si="1"/>
        <v>0</v>
      </c>
    </row>
    <row r="14" spans="1:7" ht="12.75">
      <c r="A14" s="116"/>
      <c r="B14" s="103" t="s">
        <v>5</v>
      </c>
      <c r="C14" s="95"/>
      <c r="D14" s="96"/>
      <c r="E14" s="102"/>
      <c r="F14" s="131"/>
      <c r="G14" s="98"/>
    </row>
    <row r="15" spans="1:7" ht="25.5">
      <c r="A15" s="4">
        <v>181451121</v>
      </c>
      <c r="B15" s="92" t="s">
        <v>82</v>
      </c>
      <c r="C15" s="57" t="s">
        <v>18</v>
      </c>
      <c r="D15" s="93" t="s">
        <v>268</v>
      </c>
      <c r="E15" s="105">
        <v>6120</v>
      </c>
      <c r="F15" s="162">
        <v>0</v>
      </c>
      <c r="G15" s="44">
        <f aca="true" t="shared" si="2" ref="G15:G17">E15*F15</f>
        <v>0</v>
      </c>
    </row>
    <row r="16" spans="1:7" ht="12.75">
      <c r="A16" s="4">
        <v>185803211</v>
      </c>
      <c r="B16" s="92" t="s">
        <v>83</v>
      </c>
      <c r="C16" s="57" t="s">
        <v>18</v>
      </c>
      <c r="D16" s="93" t="s">
        <v>268</v>
      </c>
      <c r="E16" s="105">
        <v>6120</v>
      </c>
      <c r="F16" s="162">
        <v>0</v>
      </c>
      <c r="G16" s="44">
        <f t="shared" si="2"/>
        <v>0</v>
      </c>
    </row>
    <row r="17" spans="1:7" ht="25.5">
      <c r="A17" s="4">
        <v>111151231</v>
      </c>
      <c r="B17" s="92" t="s">
        <v>283</v>
      </c>
      <c r="C17" s="57" t="s">
        <v>18</v>
      </c>
      <c r="D17" s="93" t="s">
        <v>269</v>
      </c>
      <c r="E17" s="105">
        <v>12240</v>
      </c>
      <c r="F17" s="162">
        <v>0</v>
      </c>
      <c r="G17" s="44">
        <f t="shared" si="2"/>
        <v>0</v>
      </c>
    </row>
    <row r="18" spans="1:7" ht="12.75">
      <c r="A18" s="116"/>
      <c r="B18" s="103" t="s">
        <v>6</v>
      </c>
      <c r="C18" s="95"/>
      <c r="D18" s="96"/>
      <c r="E18" s="102"/>
      <c r="F18" s="131"/>
      <c r="G18" s="104"/>
    </row>
    <row r="19" spans="1:7" ht="25.5">
      <c r="A19" s="4">
        <v>183101113</v>
      </c>
      <c r="B19" s="92" t="s">
        <v>85</v>
      </c>
      <c r="C19" s="57" t="s">
        <v>26</v>
      </c>
      <c r="D19" s="93" t="s">
        <v>297</v>
      </c>
      <c r="E19" s="105">
        <v>542</v>
      </c>
      <c r="F19" s="162">
        <v>0</v>
      </c>
      <c r="G19" s="44">
        <f aca="true" t="shared" si="3" ref="G19:G20">E19*F19</f>
        <v>0</v>
      </c>
    </row>
    <row r="20" spans="1:7" ht="25.5">
      <c r="A20" s="4">
        <v>184102111</v>
      </c>
      <c r="B20" s="92" t="s">
        <v>86</v>
      </c>
      <c r="C20" s="57" t="s">
        <v>26</v>
      </c>
      <c r="D20" s="93" t="s">
        <v>297</v>
      </c>
      <c r="E20" s="105">
        <v>542</v>
      </c>
      <c r="F20" s="162">
        <v>0</v>
      </c>
      <c r="G20" s="44">
        <f t="shared" si="3"/>
        <v>0</v>
      </c>
    </row>
    <row r="21" spans="1:7" ht="25.5">
      <c r="A21" s="4">
        <v>185802114</v>
      </c>
      <c r="B21" s="92" t="s">
        <v>88</v>
      </c>
      <c r="C21" s="57" t="s">
        <v>0</v>
      </c>
      <c r="D21" s="93" t="s">
        <v>270</v>
      </c>
      <c r="E21" s="105">
        <v>0.01084</v>
      </c>
      <c r="F21" s="162">
        <v>0</v>
      </c>
      <c r="G21" s="44">
        <f>E21*F21</f>
        <v>0</v>
      </c>
    </row>
    <row r="22" spans="1:7" ht="25.5">
      <c r="A22" s="4">
        <v>185802114</v>
      </c>
      <c r="B22" s="92" t="s">
        <v>89</v>
      </c>
      <c r="C22" s="57" t="s">
        <v>0</v>
      </c>
      <c r="D22" s="93" t="s">
        <v>271</v>
      </c>
      <c r="E22" s="105">
        <v>0.0813</v>
      </c>
      <c r="F22" s="162">
        <v>0</v>
      </c>
      <c r="G22" s="44">
        <f>E22*F22</f>
        <v>0</v>
      </c>
    </row>
    <row r="23" spans="1:7" ht="12.75">
      <c r="A23" s="4" t="s">
        <v>30</v>
      </c>
      <c r="B23" s="92" t="s">
        <v>255</v>
      </c>
      <c r="C23" s="57" t="s">
        <v>26</v>
      </c>
      <c r="D23" s="93" t="s">
        <v>297</v>
      </c>
      <c r="E23" s="105">
        <v>542</v>
      </c>
      <c r="F23" s="162">
        <v>0</v>
      </c>
      <c r="G23" s="44">
        <f aca="true" t="shared" si="4" ref="G23:G26">E23*F23</f>
        <v>0</v>
      </c>
    </row>
    <row r="24" spans="1:7" ht="12.75">
      <c r="A24" s="4">
        <v>184911421</v>
      </c>
      <c r="B24" s="92" t="s">
        <v>256</v>
      </c>
      <c r="C24" s="57" t="s">
        <v>18</v>
      </c>
      <c r="D24" s="93" t="s">
        <v>298</v>
      </c>
      <c r="E24" s="105">
        <v>48.78</v>
      </c>
      <c r="F24" s="162">
        <v>0</v>
      </c>
      <c r="G24" s="44">
        <f t="shared" si="4"/>
        <v>0</v>
      </c>
    </row>
    <row r="25" spans="1:7" ht="12.75">
      <c r="A25" s="4">
        <v>185804312</v>
      </c>
      <c r="B25" s="92" t="s">
        <v>286</v>
      </c>
      <c r="C25" s="57" t="s">
        <v>19</v>
      </c>
      <c r="D25" s="93" t="s">
        <v>299</v>
      </c>
      <c r="E25" s="105">
        <v>10.84</v>
      </c>
      <c r="F25" s="162">
        <v>0</v>
      </c>
      <c r="G25" s="44">
        <f t="shared" si="4"/>
        <v>0</v>
      </c>
    </row>
    <row r="26" spans="1:7" ht="12.75">
      <c r="A26" s="4">
        <v>185851121</v>
      </c>
      <c r="B26" s="92" t="s">
        <v>35</v>
      </c>
      <c r="C26" s="57" t="s">
        <v>19</v>
      </c>
      <c r="D26" s="93" t="s">
        <v>299</v>
      </c>
      <c r="E26" s="105">
        <v>10.84</v>
      </c>
      <c r="F26" s="162">
        <v>0</v>
      </c>
      <c r="G26" s="44">
        <f t="shared" si="4"/>
        <v>0</v>
      </c>
    </row>
    <row r="27" spans="1:7" ht="12.75">
      <c r="A27" s="116"/>
      <c r="B27" s="103" t="s">
        <v>7</v>
      </c>
      <c r="C27" s="95"/>
      <c r="D27" s="96"/>
      <c r="E27" s="102"/>
      <c r="F27" s="131"/>
      <c r="G27" s="104"/>
    </row>
    <row r="28" spans="1:7" ht="25.5">
      <c r="A28" s="4">
        <v>183111114</v>
      </c>
      <c r="B28" s="92" t="s">
        <v>84</v>
      </c>
      <c r="C28" s="57" t="s">
        <v>26</v>
      </c>
      <c r="D28" s="93" t="s">
        <v>300</v>
      </c>
      <c r="E28" s="105">
        <v>1076</v>
      </c>
      <c r="F28" s="162">
        <v>0</v>
      </c>
      <c r="G28" s="44">
        <f aca="true" t="shared" si="5" ref="G28:G29">E28*F28</f>
        <v>0</v>
      </c>
    </row>
    <row r="29" spans="1:7" ht="25.5">
      <c r="A29" s="4">
        <v>184102211</v>
      </c>
      <c r="B29" s="92" t="s">
        <v>87</v>
      </c>
      <c r="C29" s="57" t="s">
        <v>26</v>
      </c>
      <c r="D29" s="93" t="s">
        <v>300</v>
      </c>
      <c r="E29" s="105">
        <v>1076</v>
      </c>
      <c r="F29" s="162">
        <v>0</v>
      </c>
      <c r="G29" s="44">
        <f t="shared" si="5"/>
        <v>0</v>
      </c>
    </row>
    <row r="30" spans="1:7" ht="25.5">
      <c r="A30" s="4">
        <v>185802114</v>
      </c>
      <c r="B30" s="92" t="s">
        <v>89</v>
      </c>
      <c r="C30" s="57" t="s">
        <v>0</v>
      </c>
      <c r="D30" s="93" t="s">
        <v>272</v>
      </c>
      <c r="E30" s="105">
        <v>0.0538</v>
      </c>
      <c r="F30" s="162">
        <v>0</v>
      </c>
      <c r="G30" s="44">
        <f>E30*F30</f>
        <v>0</v>
      </c>
    </row>
    <row r="31" spans="1:7" ht="12.75">
      <c r="A31" s="4" t="s">
        <v>30</v>
      </c>
      <c r="B31" s="92" t="s">
        <v>255</v>
      </c>
      <c r="C31" s="57" t="s">
        <v>26</v>
      </c>
      <c r="D31" s="93" t="s">
        <v>300</v>
      </c>
      <c r="E31" s="105">
        <v>1076</v>
      </c>
      <c r="F31" s="162">
        <v>0</v>
      </c>
      <c r="G31" s="44">
        <f aca="true" t="shared" si="6" ref="G31:G34">E31*F31</f>
        <v>0</v>
      </c>
    </row>
    <row r="32" spans="1:7" ht="12.75">
      <c r="A32" s="4">
        <v>184911421</v>
      </c>
      <c r="B32" s="92" t="s">
        <v>256</v>
      </c>
      <c r="C32" s="57" t="s">
        <v>18</v>
      </c>
      <c r="D32" s="93" t="s">
        <v>301</v>
      </c>
      <c r="E32" s="105">
        <v>96.84</v>
      </c>
      <c r="F32" s="162">
        <v>0</v>
      </c>
      <c r="G32" s="44">
        <f t="shared" si="6"/>
        <v>0</v>
      </c>
    </row>
    <row r="33" spans="1:7" ht="12.75">
      <c r="A33" s="4">
        <v>185804312</v>
      </c>
      <c r="B33" s="92" t="s">
        <v>257</v>
      </c>
      <c r="C33" s="57" t="s">
        <v>19</v>
      </c>
      <c r="D33" s="93" t="s">
        <v>273</v>
      </c>
      <c r="E33" s="105">
        <v>10.76</v>
      </c>
      <c r="F33" s="162">
        <v>0</v>
      </c>
      <c r="G33" s="44">
        <f t="shared" si="6"/>
        <v>0</v>
      </c>
    </row>
    <row r="34" spans="1:7" ht="12.75">
      <c r="A34" s="4">
        <v>185851121</v>
      </c>
      <c r="B34" s="92" t="s">
        <v>35</v>
      </c>
      <c r="C34" s="57" t="s">
        <v>19</v>
      </c>
      <c r="D34" s="93" t="s">
        <v>273</v>
      </c>
      <c r="E34" s="105">
        <v>10.76</v>
      </c>
      <c r="F34" s="162">
        <v>0</v>
      </c>
      <c r="G34" s="44">
        <f t="shared" si="6"/>
        <v>0</v>
      </c>
    </row>
    <row r="35" spans="1:7" s="35" customFormat="1" ht="12.75">
      <c r="A35" s="118"/>
      <c r="B35" s="103" t="s">
        <v>73</v>
      </c>
      <c r="C35" s="67"/>
      <c r="D35" s="107"/>
      <c r="E35" s="109"/>
      <c r="F35" s="128"/>
      <c r="G35" s="72"/>
    </row>
    <row r="36" spans="1:7" s="110" customFormat="1" ht="12.75">
      <c r="A36" s="119" t="s">
        <v>30</v>
      </c>
      <c r="B36" s="108" t="s">
        <v>79</v>
      </c>
      <c r="C36" s="76" t="s">
        <v>16</v>
      </c>
      <c r="D36" s="100" t="s">
        <v>302</v>
      </c>
      <c r="E36" s="101">
        <v>817</v>
      </c>
      <c r="F36" s="161">
        <v>0</v>
      </c>
      <c r="G36" s="44">
        <f>E36*F36</f>
        <v>0</v>
      </c>
    </row>
    <row r="37" spans="1:7" ht="12.75">
      <c r="A37" s="116"/>
      <c r="B37" s="94"/>
      <c r="C37" s="95"/>
      <c r="D37" s="96"/>
      <c r="E37" s="111"/>
      <c r="F37" s="164"/>
      <c r="G37" s="98"/>
    </row>
    <row r="38" spans="1:7" ht="13.5" thickBot="1">
      <c r="A38" s="117" t="s">
        <v>30</v>
      </c>
      <c r="B38" s="99" t="s">
        <v>3</v>
      </c>
      <c r="C38" s="68" t="s">
        <v>34</v>
      </c>
      <c r="D38" s="100">
        <v>1</v>
      </c>
      <c r="E38" s="101">
        <v>1</v>
      </c>
      <c r="F38" s="161">
        <v>0</v>
      </c>
      <c r="G38" s="106">
        <f>E38*F38</f>
        <v>0</v>
      </c>
    </row>
    <row r="39" spans="1:7" s="5" customFormat="1" ht="15.75" thickBot="1">
      <c r="A39" s="120"/>
      <c r="B39" s="121" t="s">
        <v>41</v>
      </c>
      <c r="C39" s="122"/>
      <c r="D39" s="123"/>
      <c r="E39" s="79"/>
      <c r="F39" s="129"/>
      <c r="G39" s="81">
        <f>SUM(G7:G38)</f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  <headerFooter alignWithMargins="0">
    <oddHeader>&amp;C&amp;A</oddHeader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7"/>
  <sheetViews>
    <sheetView workbookViewId="0" topLeftCell="A23">
      <selection activeCell="F48" sqref="F48"/>
    </sheetView>
  </sheetViews>
  <sheetFormatPr defaultColWidth="9.140625" defaultRowHeight="12.75"/>
  <cols>
    <col min="1" max="1" width="11.28125" style="1" customWidth="1"/>
    <col min="2" max="2" width="45.7109375" style="1" customWidth="1"/>
    <col min="3" max="3" width="17.57421875" style="2" customWidth="1"/>
    <col min="4" max="4" width="16.28125" style="2" customWidth="1"/>
    <col min="5" max="5" width="12.7109375" style="2" customWidth="1"/>
    <col min="6" max="6" width="12.421875" style="2" customWidth="1"/>
    <col min="7" max="7" width="17.00390625" style="2" customWidth="1"/>
    <col min="8" max="16384" width="9.140625" style="1" customWidth="1"/>
  </cols>
  <sheetData>
    <row r="1" ht="18.75">
      <c r="B1" s="27" t="s">
        <v>90</v>
      </c>
    </row>
    <row r="2" spans="1:7" s="5" customFormat="1" ht="15">
      <c r="A2" s="7" t="s">
        <v>14</v>
      </c>
      <c r="B2" s="132" t="s">
        <v>314</v>
      </c>
      <c r="C2" s="8"/>
      <c r="D2" s="7"/>
      <c r="E2" s="7"/>
      <c r="F2" s="7"/>
      <c r="G2" s="7"/>
    </row>
    <row r="3" spans="1:7" s="5" customFormat="1" ht="15">
      <c r="A3" s="7" t="s">
        <v>70</v>
      </c>
      <c r="B3" s="141" t="s">
        <v>313</v>
      </c>
      <c r="C3" s="8"/>
      <c r="D3" s="7"/>
      <c r="E3" s="7"/>
      <c r="F3" s="7"/>
      <c r="G3" s="7"/>
    </row>
    <row r="4" spans="1:7" s="5" customFormat="1" ht="15">
      <c r="A4" s="7" t="s">
        <v>15</v>
      </c>
      <c r="B4" s="132" t="s">
        <v>332</v>
      </c>
      <c r="C4" s="8"/>
      <c r="D4" s="7"/>
      <c r="E4" s="7"/>
      <c r="F4" s="7"/>
      <c r="G4" s="7"/>
    </row>
    <row r="5" ht="13.5" thickBot="1">
      <c r="A5" s="28"/>
    </row>
    <row r="6" spans="1:7" s="35" customFormat="1" ht="12.75">
      <c r="A6" s="29" t="s">
        <v>21</v>
      </c>
      <c r="B6" s="30" t="s">
        <v>36</v>
      </c>
      <c r="C6" s="31" t="s">
        <v>22</v>
      </c>
      <c r="D6" s="3" t="s">
        <v>39</v>
      </c>
      <c r="E6" s="32" t="s">
        <v>63</v>
      </c>
      <c r="F6" s="33" t="s">
        <v>11</v>
      </c>
      <c r="G6" s="34" t="s">
        <v>17</v>
      </c>
    </row>
    <row r="7" spans="1:7" ht="12.75">
      <c r="A7" s="45"/>
      <c r="B7" s="46" t="s">
        <v>23</v>
      </c>
      <c r="C7" s="47"/>
      <c r="D7" s="36"/>
      <c r="E7" s="37"/>
      <c r="F7" s="48"/>
      <c r="G7" s="49"/>
    </row>
    <row r="8" spans="1:7" ht="25.5">
      <c r="A8" s="39">
        <v>1</v>
      </c>
      <c r="B8" s="40" t="s">
        <v>55</v>
      </c>
      <c r="C8" s="41" t="s">
        <v>96</v>
      </c>
      <c r="D8" s="42" t="s">
        <v>223</v>
      </c>
      <c r="E8" s="50" t="s">
        <v>212</v>
      </c>
      <c r="F8" s="51">
        <v>0</v>
      </c>
      <c r="G8" s="44">
        <f>E8*F8</f>
        <v>0</v>
      </c>
    </row>
    <row r="9" spans="1:7" ht="25.5">
      <c r="A9" s="39">
        <v>2</v>
      </c>
      <c r="B9" s="40" t="s">
        <v>58</v>
      </c>
      <c r="C9" s="41" t="s">
        <v>96</v>
      </c>
      <c r="D9" s="42" t="s">
        <v>228</v>
      </c>
      <c r="E9" s="50" t="s">
        <v>213</v>
      </c>
      <c r="F9" s="51">
        <v>0</v>
      </c>
      <c r="G9" s="44">
        <f aca="true" t="shared" si="0" ref="G9:G21">E9*F9</f>
        <v>0</v>
      </c>
    </row>
    <row r="10" spans="1:7" ht="25.5">
      <c r="A10" s="39">
        <v>3</v>
      </c>
      <c r="B10" s="40" t="s">
        <v>97</v>
      </c>
      <c r="C10" s="41" t="s">
        <v>96</v>
      </c>
      <c r="D10" s="42" t="s">
        <v>225</v>
      </c>
      <c r="E10" s="50" t="s">
        <v>214</v>
      </c>
      <c r="F10" s="51">
        <v>0</v>
      </c>
      <c r="G10" s="44">
        <f t="shared" si="0"/>
        <v>0</v>
      </c>
    </row>
    <row r="11" spans="1:7" ht="25.5">
      <c r="A11" s="39">
        <v>4</v>
      </c>
      <c r="B11" s="40" t="s">
        <v>59</v>
      </c>
      <c r="C11" s="41" t="s">
        <v>96</v>
      </c>
      <c r="D11" s="42" t="s">
        <v>229</v>
      </c>
      <c r="E11" s="50" t="s">
        <v>213</v>
      </c>
      <c r="F11" s="51">
        <v>0</v>
      </c>
      <c r="G11" s="44">
        <f t="shared" si="0"/>
        <v>0</v>
      </c>
    </row>
    <row r="12" spans="1:7" ht="25.5">
      <c r="A12" s="39">
        <v>5</v>
      </c>
      <c r="B12" s="40" t="s">
        <v>98</v>
      </c>
      <c r="C12" s="41" t="s">
        <v>96</v>
      </c>
      <c r="D12" s="42" t="s">
        <v>227</v>
      </c>
      <c r="E12" s="50" t="s">
        <v>215</v>
      </c>
      <c r="F12" s="51">
        <v>0</v>
      </c>
      <c r="G12" s="44">
        <f t="shared" si="0"/>
        <v>0</v>
      </c>
    </row>
    <row r="13" spans="1:7" ht="25.5">
      <c r="A13" s="39">
        <v>6</v>
      </c>
      <c r="B13" s="40" t="s">
        <v>60</v>
      </c>
      <c r="C13" s="41" t="s">
        <v>96</v>
      </c>
      <c r="D13" s="42" t="s">
        <v>226</v>
      </c>
      <c r="E13" s="50" t="s">
        <v>217</v>
      </c>
      <c r="F13" s="51">
        <v>0</v>
      </c>
      <c r="G13" s="44">
        <f aca="true" t="shared" si="1" ref="G13">E13*F13</f>
        <v>0</v>
      </c>
    </row>
    <row r="14" spans="1:7" ht="25.5">
      <c r="A14" s="39">
        <v>7</v>
      </c>
      <c r="B14" s="40" t="s">
        <v>62</v>
      </c>
      <c r="C14" s="41" t="s">
        <v>96</v>
      </c>
      <c r="D14" s="42" t="s">
        <v>224</v>
      </c>
      <c r="E14" s="50" t="s">
        <v>216</v>
      </c>
      <c r="F14" s="51">
        <v>0</v>
      </c>
      <c r="G14" s="44">
        <f t="shared" si="0"/>
        <v>0</v>
      </c>
    </row>
    <row r="15" spans="1:7" ht="12.75">
      <c r="A15" s="45"/>
      <c r="B15" s="46" t="s">
        <v>24</v>
      </c>
      <c r="C15" s="47"/>
      <c r="D15" s="36"/>
      <c r="E15" s="37"/>
      <c r="F15" s="48"/>
      <c r="G15" s="49"/>
    </row>
    <row r="16" spans="1:7" ht="25.5">
      <c r="A16" s="39">
        <v>8</v>
      </c>
      <c r="B16" s="40" t="s">
        <v>57</v>
      </c>
      <c r="C16" s="41" t="s">
        <v>101</v>
      </c>
      <c r="D16" s="42" t="s">
        <v>231</v>
      </c>
      <c r="E16" s="50" t="s">
        <v>218</v>
      </c>
      <c r="F16" s="51">
        <v>0</v>
      </c>
      <c r="G16" s="44">
        <f t="shared" si="0"/>
        <v>0</v>
      </c>
    </row>
    <row r="17" spans="1:7" ht="25.5">
      <c r="A17" s="39">
        <v>9</v>
      </c>
      <c r="B17" s="40" t="s">
        <v>66</v>
      </c>
      <c r="C17" s="41" t="s">
        <v>101</v>
      </c>
      <c r="D17" s="42" t="s">
        <v>230</v>
      </c>
      <c r="E17" s="50" t="s">
        <v>220</v>
      </c>
      <c r="F17" s="51">
        <v>0</v>
      </c>
      <c r="G17" s="44">
        <f t="shared" si="0"/>
        <v>0</v>
      </c>
    </row>
    <row r="18" spans="1:7" ht="25.5">
      <c r="A18" s="39">
        <v>10</v>
      </c>
      <c r="B18" s="40" t="s">
        <v>65</v>
      </c>
      <c r="C18" s="41" t="s">
        <v>101</v>
      </c>
      <c r="D18" s="42" t="s">
        <v>235</v>
      </c>
      <c r="E18" s="50" t="s">
        <v>221</v>
      </c>
      <c r="F18" s="51">
        <v>0</v>
      </c>
      <c r="G18" s="44">
        <f t="shared" si="0"/>
        <v>0</v>
      </c>
    </row>
    <row r="19" spans="1:7" ht="25.5">
      <c r="A19" s="39">
        <v>11</v>
      </c>
      <c r="B19" s="40" t="s">
        <v>99</v>
      </c>
      <c r="C19" s="41" t="s">
        <v>101</v>
      </c>
      <c r="D19" s="42" t="s">
        <v>233</v>
      </c>
      <c r="E19" s="50" t="s">
        <v>219</v>
      </c>
      <c r="F19" s="51">
        <v>0</v>
      </c>
      <c r="G19" s="44">
        <f t="shared" si="0"/>
        <v>0</v>
      </c>
    </row>
    <row r="20" spans="1:7" ht="25.5">
      <c r="A20" s="39">
        <v>12</v>
      </c>
      <c r="B20" s="40" t="s">
        <v>159</v>
      </c>
      <c r="C20" s="41" t="s">
        <v>101</v>
      </c>
      <c r="D20" s="42" t="s">
        <v>234</v>
      </c>
      <c r="E20" s="50" t="s">
        <v>222</v>
      </c>
      <c r="F20" s="51">
        <v>0</v>
      </c>
      <c r="G20" s="44">
        <f t="shared" si="0"/>
        <v>0</v>
      </c>
    </row>
    <row r="21" spans="1:7" ht="26.25" thickBot="1">
      <c r="A21" s="52">
        <v>13</v>
      </c>
      <c r="B21" s="53" t="s">
        <v>68</v>
      </c>
      <c r="C21" s="54" t="s">
        <v>101</v>
      </c>
      <c r="D21" s="42" t="s">
        <v>232</v>
      </c>
      <c r="E21" s="43" t="s">
        <v>218</v>
      </c>
      <c r="F21" s="51">
        <v>0</v>
      </c>
      <c r="G21" s="44">
        <f t="shared" si="0"/>
        <v>0</v>
      </c>
    </row>
    <row r="22" spans="1:7" s="5" customFormat="1" ht="15.75" thickBot="1">
      <c r="A22" s="82"/>
      <c r="B22" s="83" t="s">
        <v>37</v>
      </c>
      <c r="C22" s="84"/>
      <c r="D22" s="84"/>
      <c r="E22" s="85"/>
      <c r="F22" s="86"/>
      <c r="G22" s="87">
        <f>SUM(G8:G21)</f>
        <v>0</v>
      </c>
    </row>
    <row r="23" ht="13.5" thickBot="1"/>
    <row r="24" spans="1:7" ht="13.5" thickBot="1">
      <c r="A24" s="138" t="s">
        <v>71</v>
      </c>
      <c r="B24" s="58" t="s">
        <v>12</v>
      </c>
      <c r="C24" s="59" t="s">
        <v>9</v>
      </c>
      <c r="D24" s="59" t="s">
        <v>39</v>
      </c>
      <c r="E24" s="60" t="s">
        <v>8</v>
      </c>
      <c r="F24" s="60" t="s">
        <v>10</v>
      </c>
      <c r="G24" s="61" t="s">
        <v>17</v>
      </c>
    </row>
    <row r="25" spans="1:7" ht="12.75">
      <c r="A25" s="139" t="s">
        <v>25</v>
      </c>
      <c r="B25" s="62" t="s">
        <v>38</v>
      </c>
      <c r="C25" s="63"/>
      <c r="D25" s="63"/>
      <c r="E25" s="55"/>
      <c r="F25" s="126"/>
      <c r="G25" s="64"/>
    </row>
    <row r="26" spans="1:7" ht="12.75">
      <c r="A26" s="45"/>
      <c r="B26" s="65" t="s">
        <v>31</v>
      </c>
      <c r="C26" s="66"/>
      <c r="D26" s="66"/>
      <c r="E26" s="67"/>
      <c r="F26" s="127"/>
      <c r="G26" s="38"/>
    </row>
    <row r="27" spans="1:7" ht="25.5">
      <c r="A27" s="39">
        <v>1</v>
      </c>
      <c r="B27" s="56" t="s">
        <v>129</v>
      </c>
      <c r="C27" s="50" t="s">
        <v>28</v>
      </c>
      <c r="D27" s="70" t="s">
        <v>309</v>
      </c>
      <c r="E27" s="57">
        <v>2.089</v>
      </c>
      <c r="F27" s="158">
        <v>0</v>
      </c>
      <c r="G27" s="44">
        <f aca="true" t="shared" si="2" ref="G27:G33">E27*F27</f>
        <v>0</v>
      </c>
    </row>
    <row r="28" spans="1:7" ht="12.75">
      <c r="A28" s="45"/>
      <c r="B28" s="65" t="s">
        <v>5</v>
      </c>
      <c r="C28" s="66"/>
      <c r="D28" s="71"/>
      <c r="E28" s="67"/>
      <c r="F28" s="159"/>
      <c r="G28" s="72"/>
    </row>
    <row r="29" spans="1:7" ht="12.75">
      <c r="A29" s="39">
        <v>2</v>
      </c>
      <c r="B29" s="56" t="s">
        <v>280</v>
      </c>
      <c r="C29" s="50" t="s">
        <v>20</v>
      </c>
      <c r="D29" s="70" t="s">
        <v>310</v>
      </c>
      <c r="E29" s="57">
        <v>83.54</v>
      </c>
      <c r="F29" s="158">
        <v>0</v>
      </c>
      <c r="G29" s="44">
        <f t="shared" si="2"/>
        <v>0</v>
      </c>
    </row>
    <row r="30" spans="1:7" ht="12.75">
      <c r="A30" s="45"/>
      <c r="B30" s="65" t="s">
        <v>6</v>
      </c>
      <c r="C30" s="66"/>
      <c r="D30" s="71"/>
      <c r="E30" s="67"/>
      <c r="F30" s="160"/>
      <c r="G30" s="72"/>
    </row>
    <row r="31" spans="1:7" ht="12.75">
      <c r="A31" s="39">
        <v>3</v>
      </c>
      <c r="B31" s="73" t="s">
        <v>131</v>
      </c>
      <c r="C31" s="50" t="s">
        <v>20</v>
      </c>
      <c r="D31" s="70" t="s">
        <v>236</v>
      </c>
      <c r="E31" s="68">
        <v>54</v>
      </c>
      <c r="F31" s="51">
        <v>0</v>
      </c>
      <c r="G31" s="44">
        <f aca="true" t="shared" si="3" ref="G31">E31*F31</f>
        <v>0</v>
      </c>
    </row>
    <row r="32" spans="1:7" ht="12.75">
      <c r="A32" s="39">
        <v>4</v>
      </c>
      <c r="B32" s="56" t="s">
        <v>72</v>
      </c>
      <c r="C32" s="50" t="s">
        <v>20</v>
      </c>
      <c r="D32" s="70" t="s">
        <v>237</v>
      </c>
      <c r="E32" s="57">
        <v>7.2</v>
      </c>
      <c r="F32" s="161">
        <v>0</v>
      </c>
      <c r="G32" s="44">
        <f t="shared" si="2"/>
        <v>0</v>
      </c>
    </row>
    <row r="33" spans="1:7" ht="12.75">
      <c r="A33" s="39">
        <v>5</v>
      </c>
      <c r="B33" s="56" t="s">
        <v>132</v>
      </c>
      <c r="C33" s="50" t="s">
        <v>26</v>
      </c>
      <c r="D33" s="70" t="s">
        <v>238</v>
      </c>
      <c r="E33" s="57">
        <v>360</v>
      </c>
      <c r="F33" s="162">
        <v>0</v>
      </c>
      <c r="G33" s="44">
        <f t="shared" si="2"/>
        <v>0</v>
      </c>
    </row>
    <row r="34" spans="1:7" ht="25.5">
      <c r="A34" s="39">
        <v>6</v>
      </c>
      <c r="B34" s="56" t="s">
        <v>133</v>
      </c>
      <c r="C34" s="50" t="s">
        <v>19</v>
      </c>
      <c r="D34" s="70" t="s">
        <v>239</v>
      </c>
      <c r="E34" s="57">
        <v>2.6</v>
      </c>
      <c r="F34" s="162">
        <v>0</v>
      </c>
      <c r="G34" s="44">
        <f>E34*F34</f>
        <v>0</v>
      </c>
    </row>
    <row r="35" spans="1:7" ht="12.75">
      <c r="A35" s="39">
        <v>7</v>
      </c>
      <c r="B35" s="56" t="s">
        <v>134</v>
      </c>
      <c r="C35" s="50" t="s">
        <v>28</v>
      </c>
      <c r="D35" s="70" t="s">
        <v>240</v>
      </c>
      <c r="E35" s="57">
        <v>7200</v>
      </c>
      <c r="F35" s="161">
        <v>0</v>
      </c>
      <c r="G35" s="44">
        <f>E35*F35</f>
        <v>0</v>
      </c>
    </row>
    <row r="36" spans="1:7" ht="12.75">
      <c r="A36" s="45"/>
      <c r="B36" s="65" t="s">
        <v>32</v>
      </c>
      <c r="C36" s="66"/>
      <c r="D36" s="71"/>
      <c r="E36" s="67"/>
      <c r="F36" s="160"/>
      <c r="G36" s="72"/>
    </row>
    <row r="37" spans="1:7" ht="12.75">
      <c r="A37" s="39">
        <v>8</v>
      </c>
      <c r="B37" s="73" t="s">
        <v>135</v>
      </c>
      <c r="C37" s="50" t="s">
        <v>20</v>
      </c>
      <c r="D37" s="70" t="s">
        <v>241</v>
      </c>
      <c r="E37" s="68">
        <v>35.75</v>
      </c>
      <c r="F37" s="51">
        <v>0</v>
      </c>
      <c r="G37" s="44">
        <f aca="true" t="shared" si="4" ref="G37:G38">E37*F37</f>
        <v>0</v>
      </c>
    </row>
    <row r="38" spans="1:7" ht="12.75">
      <c r="A38" s="39">
        <v>9</v>
      </c>
      <c r="B38" s="56" t="s">
        <v>136</v>
      </c>
      <c r="C38" s="50" t="s">
        <v>26</v>
      </c>
      <c r="D38" s="70" t="s">
        <v>242</v>
      </c>
      <c r="E38" s="57">
        <v>715</v>
      </c>
      <c r="F38" s="162">
        <v>0</v>
      </c>
      <c r="G38" s="44">
        <f t="shared" si="4"/>
        <v>0</v>
      </c>
    </row>
    <row r="39" spans="1:7" ht="12.75">
      <c r="A39" s="39">
        <v>10</v>
      </c>
      <c r="B39" s="56" t="s">
        <v>137</v>
      </c>
      <c r="C39" s="50" t="s">
        <v>19</v>
      </c>
      <c r="D39" s="70" t="s">
        <v>243</v>
      </c>
      <c r="E39" s="57">
        <v>5.148</v>
      </c>
      <c r="F39" s="162">
        <v>0</v>
      </c>
      <c r="G39" s="44">
        <f>E39*F39</f>
        <v>0</v>
      </c>
    </row>
    <row r="40" spans="1:7" ht="12.75">
      <c r="A40" s="39">
        <v>11</v>
      </c>
      <c r="B40" s="56" t="s">
        <v>138</v>
      </c>
      <c r="C40" s="50" t="s">
        <v>28</v>
      </c>
      <c r="D40" s="70" t="s">
        <v>244</v>
      </c>
      <c r="E40" s="57">
        <v>7150</v>
      </c>
      <c r="F40" s="161">
        <v>0</v>
      </c>
      <c r="G40" s="44">
        <f>E40*F40</f>
        <v>0</v>
      </c>
    </row>
    <row r="41" spans="1:7" ht="12.75">
      <c r="A41" s="45"/>
      <c r="B41" s="65" t="s">
        <v>73</v>
      </c>
      <c r="C41" s="66"/>
      <c r="D41" s="71"/>
      <c r="E41" s="67"/>
      <c r="F41" s="160"/>
      <c r="G41" s="72"/>
    </row>
    <row r="42" spans="1:7" ht="25.5">
      <c r="A42" s="39">
        <v>12</v>
      </c>
      <c r="B42" s="73" t="s">
        <v>74</v>
      </c>
      <c r="C42" s="50" t="s">
        <v>26</v>
      </c>
      <c r="D42" s="70" t="s">
        <v>250</v>
      </c>
      <c r="E42" s="57">
        <v>220</v>
      </c>
      <c r="F42" s="162">
        <v>0</v>
      </c>
      <c r="G42" s="75">
        <f aca="true" t="shared" si="5" ref="G42:G46">E42*F42</f>
        <v>0</v>
      </c>
    </row>
    <row r="43" spans="1:7" ht="12.75">
      <c r="A43" s="39">
        <v>13</v>
      </c>
      <c r="B43" s="73" t="s">
        <v>75</v>
      </c>
      <c r="C43" s="50" t="s">
        <v>26</v>
      </c>
      <c r="D43" s="70" t="s">
        <v>251</v>
      </c>
      <c r="E43" s="57">
        <v>156</v>
      </c>
      <c r="F43" s="162">
        <v>0</v>
      </c>
      <c r="G43" s="75">
        <f t="shared" si="5"/>
        <v>0</v>
      </c>
    </row>
    <row r="44" spans="1:7" ht="25.5">
      <c r="A44" s="39">
        <v>14</v>
      </c>
      <c r="B44" s="73" t="s">
        <v>76</v>
      </c>
      <c r="C44" s="50" t="s">
        <v>27</v>
      </c>
      <c r="D44" s="70" t="s">
        <v>245</v>
      </c>
      <c r="E44" s="57">
        <v>545</v>
      </c>
      <c r="F44" s="162">
        <v>0</v>
      </c>
      <c r="G44" s="75">
        <f t="shared" si="5"/>
        <v>0</v>
      </c>
    </row>
    <row r="45" spans="1:7" ht="12.75">
      <c r="A45" s="39">
        <v>15</v>
      </c>
      <c r="B45" s="73" t="s">
        <v>77</v>
      </c>
      <c r="C45" s="50" t="s">
        <v>26</v>
      </c>
      <c r="D45" s="70" t="s">
        <v>210</v>
      </c>
      <c r="E45" s="57">
        <v>6</v>
      </c>
      <c r="F45" s="162">
        <v>0</v>
      </c>
      <c r="G45" s="75">
        <f t="shared" si="5"/>
        <v>0</v>
      </c>
    </row>
    <row r="46" spans="1:7" ht="13.5" thickBot="1">
      <c r="A46" s="39">
        <v>16</v>
      </c>
      <c r="B46" s="77" t="s">
        <v>78</v>
      </c>
      <c r="C46" s="74" t="s">
        <v>34</v>
      </c>
      <c r="D46" s="70" t="s">
        <v>80</v>
      </c>
      <c r="E46" s="57">
        <v>1</v>
      </c>
      <c r="F46" s="163">
        <v>0</v>
      </c>
      <c r="G46" s="75">
        <f t="shared" si="5"/>
        <v>0</v>
      </c>
    </row>
    <row r="47" spans="1:7" ht="15.75" thickBot="1">
      <c r="A47" s="140"/>
      <c r="B47" s="78" t="s">
        <v>40</v>
      </c>
      <c r="C47" s="79"/>
      <c r="D47" s="79"/>
      <c r="E47" s="80"/>
      <c r="F47" s="129"/>
      <c r="G47" s="81">
        <f>SUM(G26:G46)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&amp;C&amp;A</oddHeader>
    <oddFooter>&amp;CStránka &amp;P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"/>
  <sheetViews>
    <sheetView workbookViewId="0" topLeftCell="A1">
      <pane ySplit="6" topLeftCell="A19" activePane="bottomLeft" state="frozen"/>
      <selection pane="bottomLeft" activeCell="F39" sqref="F39"/>
    </sheetView>
  </sheetViews>
  <sheetFormatPr defaultColWidth="9.140625" defaultRowHeight="12.75"/>
  <cols>
    <col min="1" max="1" width="12.28125" style="2" customWidth="1"/>
    <col min="2" max="2" width="56.421875" style="89" customWidth="1"/>
    <col min="3" max="3" width="10.57421875" style="2" customWidth="1"/>
    <col min="4" max="4" width="16.57421875" style="88" customWidth="1"/>
    <col min="5" max="5" width="10.00390625" style="2" customWidth="1"/>
    <col min="6" max="6" width="11.421875" style="124" customWidth="1"/>
    <col min="7" max="7" width="17.00390625" style="2" customWidth="1"/>
    <col min="8" max="8" width="11.421875" style="1" bestFit="1" customWidth="1"/>
    <col min="9" max="16384" width="9.140625" style="1" customWidth="1"/>
  </cols>
  <sheetData>
    <row r="1" ht="18.75">
      <c r="B1" s="113" t="s">
        <v>53</v>
      </c>
    </row>
    <row r="2" spans="1:7" s="5" customFormat="1" ht="15">
      <c r="A2" s="7" t="s">
        <v>14</v>
      </c>
      <c r="B2" s="132" t="s">
        <v>314</v>
      </c>
      <c r="C2" s="7"/>
      <c r="D2" s="11"/>
      <c r="E2" s="7"/>
      <c r="F2" s="125"/>
      <c r="G2" s="7"/>
    </row>
    <row r="3" spans="1:7" s="5" customFormat="1" ht="15">
      <c r="A3" s="7" t="s">
        <v>70</v>
      </c>
      <c r="B3" s="141" t="s">
        <v>313</v>
      </c>
      <c r="C3" s="7"/>
      <c r="D3" s="11"/>
      <c r="E3" s="7"/>
      <c r="F3" s="125"/>
      <c r="G3" s="7"/>
    </row>
    <row r="4" spans="1:7" s="5" customFormat="1" ht="15">
      <c r="A4" s="7" t="s">
        <v>15</v>
      </c>
      <c r="B4" s="132" t="s">
        <v>332</v>
      </c>
      <c r="C4" s="7"/>
      <c r="D4" s="11"/>
      <c r="E4" s="7"/>
      <c r="F4" s="130"/>
      <c r="G4" s="112"/>
    </row>
    <row r="5" ht="13.5" thickBot="1">
      <c r="A5" s="114"/>
    </row>
    <row r="6" spans="1:7" ht="13.5" thickBot="1">
      <c r="A6" s="115" t="s">
        <v>29</v>
      </c>
      <c r="B6" s="90" t="s">
        <v>13</v>
      </c>
      <c r="C6" s="59" t="s">
        <v>9</v>
      </c>
      <c r="D6" s="91" t="s">
        <v>39</v>
      </c>
      <c r="E6" s="60" t="s">
        <v>8</v>
      </c>
      <c r="F6" s="60" t="s">
        <v>10</v>
      </c>
      <c r="G6" s="61" t="s">
        <v>17</v>
      </c>
    </row>
    <row r="7" spans="1:7" ht="12.75">
      <c r="A7" s="116"/>
      <c r="B7" s="103" t="s">
        <v>4</v>
      </c>
      <c r="C7" s="95"/>
      <c r="D7" s="96"/>
      <c r="E7" s="97"/>
      <c r="F7" s="131"/>
      <c r="G7" s="98"/>
    </row>
    <row r="8" spans="1:7" s="69" customFormat="1" ht="12.75">
      <c r="A8" s="4" t="s">
        <v>30</v>
      </c>
      <c r="B8" s="92" t="s">
        <v>281</v>
      </c>
      <c r="C8" s="57" t="s">
        <v>34</v>
      </c>
      <c r="D8" s="93">
        <v>1</v>
      </c>
      <c r="E8" s="50" t="s">
        <v>80</v>
      </c>
      <c r="F8" s="162">
        <v>0</v>
      </c>
      <c r="G8" s="44">
        <f aca="true" t="shared" si="0" ref="G8">E8*F8</f>
        <v>0</v>
      </c>
    </row>
    <row r="9" spans="1:7" ht="25.5">
      <c r="A9" s="4">
        <v>184802111</v>
      </c>
      <c r="B9" s="92" t="s">
        <v>252</v>
      </c>
      <c r="C9" s="57" t="s">
        <v>18</v>
      </c>
      <c r="D9" s="93" t="s">
        <v>311</v>
      </c>
      <c r="E9" s="105">
        <v>4177</v>
      </c>
      <c r="F9" s="162">
        <v>0</v>
      </c>
      <c r="G9" s="44">
        <f>E9*F9</f>
        <v>0</v>
      </c>
    </row>
    <row r="10" spans="1:7" ht="12.75">
      <c r="A10" s="4">
        <v>183403114</v>
      </c>
      <c r="B10" s="92" t="s">
        <v>253</v>
      </c>
      <c r="C10" s="57" t="s">
        <v>18</v>
      </c>
      <c r="D10" s="93" t="s">
        <v>311</v>
      </c>
      <c r="E10" s="105">
        <v>4177</v>
      </c>
      <c r="F10" s="162">
        <v>0</v>
      </c>
      <c r="G10" s="44">
        <f aca="true" t="shared" si="1" ref="G10:G13">E10*F10</f>
        <v>0</v>
      </c>
    </row>
    <row r="11" spans="1:7" ht="12.75">
      <c r="A11" s="4">
        <v>183403153</v>
      </c>
      <c r="B11" s="92" t="s">
        <v>254</v>
      </c>
      <c r="C11" s="57" t="s">
        <v>18</v>
      </c>
      <c r="D11" s="93" t="s">
        <v>312</v>
      </c>
      <c r="E11" s="105">
        <v>8354</v>
      </c>
      <c r="F11" s="162">
        <v>0</v>
      </c>
      <c r="G11" s="44">
        <f t="shared" si="1"/>
        <v>0</v>
      </c>
    </row>
    <row r="12" spans="1:7" ht="12.75">
      <c r="A12" s="4">
        <v>183403161</v>
      </c>
      <c r="B12" s="92" t="s">
        <v>81</v>
      </c>
      <c r="C12" s="57" t="s">
        <v>18</v>
      </c>
      <c r="D12" s="93" t="s">
        <v>311</v>
      </c>
      <c r="E12" s="105">
        <v>4177</v>
      </c>
      <c r="F12" s="162">
        <v>0</v>
      </c>
      <c r="G12" s="44">
        <f t="shared" si="1"/>
        <v>0</v>
      </c>
    </row>
    <row r="13" spans="1:7" s="69" customFormat="1" ht="12.75">
      <c r="A13" s="117" t="s">
        <v>30</v>
      </c>
      <c r="B13" s="99" t="s">
        <v>1</v>
      </c>
      <c r="C13" s="68" t="s">
        <v>2</v>
      </c>
      <c r="D13" s="100" t="s">
        <v>282</v>
      </c>
      <c r="E13" s="101">
        <v>16</v>
      </c>
      <c r="F13" s="161">
        <v>0</v>
      </c>
      <c r="G13" s="106">
        <f t="shared" si="1"/>
        <v>0</v>
      </c>
    </row>
    <row r="14" spans="1:7" ht="12.75">
      <c r="A14" s="116"/>
      <c r="B14" s="103" t="s">
        <v>5</v>
      </c>
      <c r="C14" s="95"/>
      <c r="D14" s="96"/>
      <c r="E14" s="102"/>
      <c r="F14" s="131"/>
      <c r="G14" s="98"/>
    </row>
    <row r="15" spans="1:7" ht="25.5">
      <c r="A15" s="4">
        <v>181451121</v>
      </c>
      <c r="B15" s="92" t="s">
        <v>82</v>
      </c>
      <c r="C15" s="57" t="s">
        <v>18</v>
      </c>
      <c r="D15" s="93" t="s">
        <v>311</v>
      </c>
      <c r="E15" s="105">
        <v>4177</v>
      </c>
      <c r="F15" s="162">
        <v>0</v>
      </c>
      <c r="G15" s="44">
        <f aca="true" t="shared" si="2" ref="G15:G17">E15*F15</f>
        <v>0</v>
      </c>
    </row>
    <row r="16" spans="1:7" ht="12.75">
      <c r="A16" s="4">
        <v>185803211</v>
      </c>
      <c r="B16" s="92" t="s">
        <v>83</v>
      </c>
      <c r="C16" s="57" t="s">
        <v>18</v>
      </c>
      <c r="D16" s="93" t="s">
        <v>311</v>
      </c>
      <c r="E16" s="105">
        <v>4177</v>
      </c>
      <c r="F16" s="162">
        <v>0</v>
      </c>
      <c r="G16" s="44">
        <f t="shared" si="2"/>
        <v>0</v>
      </c>
    </row>
    <row r="17" spans="1:7" ht="25.5">
      <c r="A17" s="4">
        <v>111151231</v>
      </c>
      <c r="B17" s="92" t="s">
        <v>283</v>
      </c>
      <c r="C17" s="57" t="s">
        <v>18</v>
      </c>
      <c r="D17" s="93" t="s">
        <v>312</v>
      </c>
      <c r="E17" s="105">
        <v>8354</v>
      </c>
      <c r="F17" s="162">
        <v>0</v>
      </c>
      <c r="G17" s="44">
        <f t="shared" si="2"/>
        <v>0</v>
      </c>
    </row>
    <row r="18" spans="1:7" ht="12.75">
      <c r="A18" s="116"/>
      <c r="B18" s="103" t="s">
        <v>6</v>
      </c>
      <c r="C18" s="95"/>
      <c r="D18" s="96"/>
      <c r="E18" s="102"/>
      <c r="F18" s="131"/>
      <c r="G18" s="104"/>
    </row>
    <row r="19" spans="1:7" ht="25.5">
      <c r="A19" s="4">
        <v>183101113</v>
      </c>
      <c r="B19" s="92" t="s">
        <v>85</v>
      </c>
      <c r="C19" s="57" t="s">
        <v>26</v>
      </c>
      <c r="D19" s="93" t="s">
        <v>303</v>
      </c>
      <c r="E19" s="105">
        <v>360</v>
      </c>
      <c r="F19" s="162">
        <v>0</v>
      </c>
      <c r="G19" s="44">
        <f aca="true" t="shared" si="3" ref="G19:G20">E19*F19</f>
        <v>0</v>
      </c>
    </row>
    <row r="20" spans="1:7" ht="25.5">
      <c r="A20" s="4">
        <v>184102111</v>
      </c>
      <c r="B20" s="92" t="s">
        <v>86</v>
      </c>
      <c r="C20" s="57" t="s">
        <v>26</v>
      </c>
      <c r="D20" s="93" t="s">
        <v>303</v>
      </c>
      <c r="E20" s="105">
        <v>360</v>
      </c>
      <c r="F20" s="162">
        <v>0</v>
      </c>
      <c r="G20" s="44">
        <f t="shared" si="3"/>
        <v>0</v>
      </c>
    </row>
    <row r="21" spans="1:7" ht="25.5">
      <c r="A21" s="4">
        <v>185802114</v>
      </c>
      <c r="B21" s="92" t="s">
        <v>88</v>
      </c>
      <c r="C21" s="57" t="s">
        <v>0</v>
      </c>
      <c r="D21" s="93" t="s">
        <v>274</v>
      </c>
      <c r="E21" s="105">
        <v>0.0072</v>
      </c>
      <c r="F21" s="162">
        <v>0</v>
      </c>
      <c r="G21" s="44">
        <f>E21*F21</f>
        <v>0</v>
      </c>
    </row>
    <row r="22" spans="1:7" ht="25.5">
      <c r="A22" s="4">
        <v>185802114</v>
      </c>
      <c r="B22" s="92" t="s">
        <v>89</v>
      </c>
      <c r="C22" s="57" t="s">
        <v>0</v>
      </c>
      <c r="D22" s="93" t="s">
        <v>275</v>
      </c>
      <c r="E22" s="105">
        <v>0.054</v>
      </c>
      <c r="F22" s="162">
        <v>0</v>
      </c>
      <c r="G22" s="44">
        <f>E22*F22</f>
        <v>0</v>
      </c>
    </row>
    <row r="23" spans="1:7" ht="12.75">
      <c r="A23" s="4" t="s">
        <v>30</v>
      </c>
      <c r="B23" s="92" t="s">
        <v>255</v>
      </c>
      <c r="C23" s="57" t="s">
        <v>26</v>
      </c>
      <c r="D23" s="93" t="s">
        <v>303</v>
      </c>
      <c r="E23" s="105">
        <v>360</v>
      </c>
      <c r="F23" s="162">
        <v>0</v>
      </c>
      <c r="G23" s="44">
        <f aca="true" t="shared" si="4" ref="G23:G26">E23*F23</f>
        <v>0</v>
      </c>
    </row>
    <row r="24" spans="1:7" ht="12.75">
      <c r="A24" s="4">
        <v>184911421</v>
      </c>
      <c r="B24" s="92" t="s">
        <v>256</v>
      </c>
      <c r="C24" s="57" t="s">
        <v>18</v>
      </c>
      <c r="D24" s="93" t="s">
        <v>304</v>
      </c>
      <c r="E24" s="105">
        <v>32.4</v>
      </c>
      <c r="F24" s="162">
        <v>0</v>
      </c>
      <c r="G24" s="44">
        <f t="shared" si="4"/>
        <v>0</v>
      </c>
    </row>
    <row r="25" spans="1:7" ht="12.75">
      <c r="A25" s="4">
        <v>185804312</v>
      </c>
      <c r="B25" s="92" t="s">
        <v>286</v>
      </c>
      <c r="C25" s="57" t="s">
        <v>19</v>
      </c>
      <c r="D25" s="93" t="s">
        <v>305</v>
      </c>
      <c r="E25" s="105">
        <v>7.2</v>
      </c>
      <c r="F25" s="162">
        <v>0</v>
      </c>
      <c r="G25" s="44">
        <f t="shared" si="4"/>
        <v>0</v>
      </c>
    </row>
    <row r="26" spans="1:7" ht="12.75">
      <c r="A26" s="4">
        <v>185851121</v>
      </c>
      <c r="B26" s="92" t="s">
        <v>35</v>
      </c>
      <c r="C26" s="57" t="s">
        <v>19</v>
      </c>
      <c r="D26" s="93" t="s">
        <v>305</v>
      </c>
      <c r="E26" s="105">
        <v>7.2</v>
      </c>
      <c r="F26" s="162">
        <v>0</v>
      </c>
      <c r="G26" s="44">
        <f t="shared" si="4"/>
        <v>0</v>
      </c>
    </row>
    <row r="27" spans="1:7" ht="12.75">
      <c r="A27" s="116"/>
      <c r="B27" s="103" t="s">
        <v>7</v>
      </c>
      <c r="C27" s="95"/>
      <c r="D27" s="96"/>
      <c r="E27" s="102"/>
      <c r="F27" s="131"/>
      <c r="G27" s="104"/>
    </row>
    <row r="28" spans="1:7" ht="25.5">
      <c r="A28" s="4">
        <v>183111114</v>
      </c>
      <c r="B28" s="92" t="s">
        <v>84</v>
      </c>
      <c r="C28" s="57" t="s">
        <v>26</v>
      </c>
      <c r="D28" s="93" t="s">
        <v>306</v>
      </c>
      <c r="E28" s="105">
        <v>715</v>
      </c>
      <c r="F28" s="162">
        <v>0</v>
      </c>
      <c r="G28" s="44">
        <f aca="true" t="shared" si="5" ref="G28:G29">E28*F28</f>
        <v>0</v>
      </c>
    </row>
    <row r="29" spans="1:7" ht="25.5">
      <c r="A29" s="4">
        <v>184102211</v>
      </c>
      <c r="B29" s="92" t="s">
        <v>87</v>
      </c>
      <c r="C29" s="57" t="s">
        <v>26</v>
      </c>
      <c r="D29" s="93" t="s">
        <v>306</v>
      </c>
      <c r="E29" s="105">
        <v>715</v>
      </c>
      <c r="F29" s="162">
        <v>0</v>
      </c>
      <c r="G29" s="44">
        <f t="shared" si="5"/>
        <v>0</v>
      </c>
    </row>
    <row r="30" spans="1:7" ht="25.5">
      <c r="A30" s="4">
        <v>185802114</v>
      </c>
      <c r="B30" s="92" t="s">
        <v>89</v>
      </c>
      <c r="C30" s="57" t="s">
        <v>0</v>
      </c>
      <c r="D30" s="93" t="s">
        <v>276</v>
      </c>
      <c r="E30" s="105">
        <v>0.03575</v>
      </c>
      <c r="F30" s="162">
        <v>0</v>
      </c>
      <c r="G30" s="44">
        <f>E30*F30</f>
        <v>0</v>
      </c>
    </row>
    <row r="31" spans="1:7" ht="12.75">
      <c r="A31" s="4" t="s">
        <v>30</v>
      </c>
      <c r="B31" s="92" t="s">
        <v>255</v>
      </c>
      <c r="C31" s="57" t="s">
        <v>26</v>
      </c>
      <c r="D31" s="93" t="s">
        <v>306</v>
      </c>
      <c r="E31" s="105">
        <v>715</v>
      </c>
      <c r="F31" s="162">
        <v>0</v>
      </c>
      <c r="G31" s="44">
        <f aca="true" t="shared" si="6" ref="G31:G34">E31*F31</f>
        <v>0</v>
      </c>
    </row>
    <row r="32" spans="1:7" ht="12.75">
      <c r="A32" s="4">
        <v>184911421</v>
      </c>
      <c r="B32" s="92" t="s">
        <v>256</v>
      </c>
      <c r="C32" s="57" t="s">
        <v>18</v>
      </c>
      <c r="D32" s="93" t="s">
        <v>307</v>
      </c>
      <c r="E32" s="105">
        <v>64.35</v>
      </c>
      <c r="F32" s="162">
        <v>0</v>
      </c>
      <c r="G32" s="44">
        <f t="shared" si="6"/>
        <v>0</v>
      </c>
    </row>
    <row r="33" spans="1:7" ht="12.75">
      <c r="A33" s="4">
        <v>185804312</v>
      </c>
      <c r="B33" s="92" t="s">
        <v>257</v>
      </c>
      <c r="C33" s="57" t="s">
        <v>19</v>
      </c>
      <c r="D33" s="93" t="s">
        <v>277</v>
      </c>
      <c r="E33" s="105">
        <v>7.15</v>
      </c>
      <c r="F33" s="162">
        <v>0</v>
      </c>
      <c r="G33" s="44">
        <f t="shared" si="6"/>
        <v>0</v>
      </c>
    </row>
    <row r="34" spans="1:7" ht="12.75">
      <c r="A34" s="4">
        <v>185851121</v>
      </c>
      <c r="B34" s="92" t="s">
        <v>35</v>
      </c>
      <c r="C34" s="57" t="s">
        <v>19</v>
      </c>
      <c r="D34" s="93" t="s">
        <v>277</v>
      </c>
      <c r="E34" s="105">
        <v>7.15</v>
      </c>
      <c r="F34" s="162">
        <v>0</v>
      </c>
      <c r="G34" s="44">
        <f t="shared" si="6"/>
        <v>0</v>
      </c>
    </row>
    <row r="35" spans="1:7" s="35" customFormat="1" ht="12.75">
      <c r="A35" s="118"/>
      <c r="B35" s="103" t="s">
        <v>73</v>
      </c>
      <c r="C35" s="67"/>
      <c r="D35" s="107"/>
      <c r="E35" s="109"/>
      <c r="F35" s="128"/>
      <c r="G35" s="72"/>
    </row>
    <row r="36" spans="1:7" s="110" customFormat="1" ht="12.75">
      <c r="A36" s="119" t="s">
        <v>30</v>
      </c>
      <c r="B36" s="108" t="s">
        <v>79</v>
      </c>
      <c r="C36" s="76" t="s">
        <v>16</v>
      </c>
      <c r="D36" s="100" t="s">
        <v>308</v>
      </c>
      <c r="E36" s="101">
        <v>545</v>
      </c>
      <c r="F36" s="161">
        <v>0</v>
      </c>
      <c r="G36" s="44">
        <f>E36*F36</f>
        <v>0</v>
      </c>
    </row>
    <row r="37" spans="1:7" ht="12.75">
      <c r="A37" s="116"/>
      <c r="B37" s="94"/>
      <c r="C37" s="95"/>
      <c r="D37" s="96"/>
      <c r="E37" s="111"/>
      <c r="F37" s="164"/>
      <c r="G37" s="98"/>
    </row>
    <row r="38" spans="1:7" ht="13.5" thickBot="1">
      <c r="A38" s="117" t="s">
        <v>30</v>
      </c>
      <c r="B38" s="99" t="s">
        <v>3</v>
      </c>
      <c r="C38" s="68" t="s">
        <v>34</v>
      </c>
      <c r="D38" s="100">
        <v>1</v>
      </c>
      <c r="E38" s="101">
        <v>1</v>
      </c>
      <c r="F38" s="161">
        <v>0</v>
      </c>
      <c r="G38" s="106">
        <f>E38*F38</f>
        <v>0</v>
      </c>
    </row>
    <row r="39" spans="1:7" s="5" customFormat="1" ht="15.75" thickBot="1">
      <c r="A39" s="120"/>
      <c r="B39" s="121" t="s">
        <v>41</v>
      </c>
      <c r="C39" s="122"/>
      <c r="D39" s="123"/>
      <c r="E39" s="79"/>
      <c r="F39" s="129"/>
      <c r="G39" s="81">
        <f>SUM(G7:G38)</f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Hejlová Veronika Bc.</cp:lastModifiedBy>
  <cp:lastPrinted>2022-11-18T19:57:41Z</cp:lastPrinted>
  <dcterms:created xsi:type="dcterms:W3CDTF">2007-04-02T13:08:26Z</dcterms:created>
  <dcterms:modified xsi:type="dcterms:W3CDTF">2023-06-05T07:26:23Z</dcterms:modified>
  <cp:category/>
  <cp:version/>
  <cp:contentType/>
  <cp:contentStatus/>
</cp:coreProperties>
</file>