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1 - Údržba HOZ Lazsk..." sheetId="2" r:id="rId2"/>
    <sheet name="2023-2 - Údržba HOZ Lazsk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'2023-1 - Údržba HOZ Lazsk...'!$C$82:$K$138</definedName>
    <definedName name="_xlnm.Print_Area" localSheetId="1">'2023-1 - Údržba HOZ Lazsk...'!$C$4:$J$39,'2023-1 - Údržba HOZ Lazsk...'!$C$45:$J$64,'2023-1 - Údržba HOZ Lazsk...'!$C$70:$K$138</definedName>
    <definedName name="_xlnm._FilterDatabase" localSheetId="2" hidden="1">'2023-2 - Údržba HOZ Lazsk...'!$C$81:$K$149</definedName>
    <definedName name="_xlnm.Print_Area" localSheetId="2">'2023-2 - Údržba HOZ Lazsk...'!$C$4:$J$39,'2023-2 - Údržba HOZ Lazsk...'!$C$45:$J$63,'2023-2 - Údržba HOZ Lazsk...'!$C$69:$K$149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'2023-1 - Údržba HOZ Lazsk...'!$82:$82</definedName>
    <definedName name="_xlnm.Print_Titles" localSheetId="2">'2023-2 - Údržba HOZ Lazsk...'!$81:$81</definedName>
  </definedNames>
  <calcPr fullCalcOnLoad="1"/>
</workbook>
</file>

<file path=xl/sharedStrings.xml><?xml version="1.0" encoding="utf-8"?>
<sst xmlns="http://schemas.openxmlformats.org/spreadsheetml/2006/main" count="1960" uniqueCount="509">
  <si>
    <t>Export Komplet</t>
  </si>
  <si>
    <t>VZ</t>
  </si>
  <si>
    <t>2.0</t>
  </si>
  <si>
    <t>ZAMOK</t>
  </si>
  <si>
    <t>False</t>
  </si>
  <si>
    <t>{18d1da46-e06b-4bb6-803a-1c0ab78fdcc1}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</si>
  <si>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</si>
  <si>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</si>
  <si>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</si>
  <si>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</si>
  <si>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</si>
  <si>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</si>
  <si>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</si>
  <si>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</si>
  <si>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</si>
  <si>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</si>
  <si>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</si>
  <si>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Lazsko</t>
  </si>
  <si>
    <t>KSO:</t>
  </si>
  <si>
    <t/>
  </si>
  <si>
    <t>CC-CZ:</t>
  </si>
  <si>
    <t>Místo:</t>
  </si>
  <si>
    <t>Lazsko</t>
  </si>
  <si>
    <t>Datum:</t>
  </si>
  <si>
    <t>14. 3. 2023</t>
  </si>
  <si>
    <t>Zadavatel:</t>
  </si>
  <si>
    <t>IČ:</t>
  </si>
  <si>
    <t>01312774</t>
  </si>
  <si>
    <t>Státní pozemkový úřad</t>
  </si>
  <si>
    <t>DIČ:</t>
  </si>
  <si>
    <t>Uchazeč:</t>
  </si>
  <si>
    <t>Vyplň údaj</t>
  </si>
  <si>
    <t>Projektant:</t>
  </si>
  <si>
    <t>Ing. Jan Zeman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</si>
  <si>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</si>
  <si>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</si>
  <si>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</si>
  <si>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</si>
  <si>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</si>
  <si>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</si>
  <si>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</si>
  <si>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</si>
  <si>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</si>
  <si>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</si>
  <si>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</si>
  <si>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</si>
  <si>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</si>
  <si>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</si>
  <si>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</si>
  <si>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</si>
  <si>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</si>
  <si>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</si>
  <si>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</si>
  <si>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</si>
  <si>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</si>
  <si>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</si>
  <si>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</si>
  <si>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</si>
  <si>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</si>
  <si>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</si>
  <si>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</si>
  <si>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</si>
  <si>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</si>
  <si>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</si>
  <si>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</si>
  <si>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</si>
  <si>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</si>
  <si>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</si>
  <si>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</si>
  <si>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</si>
  <si>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</si>
  <si>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</si>
  <si>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</si>
  <si>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</si>
  <si>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</si>
  <si>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</si>
  <si>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</si>
  <si>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2023-1</t>
  </si>
  <si>
    <t>Údržba HOZ Lazsko - stavební objekt SO1 ID 211-487</t>
  </si>
  <si>
    <t>STA</t>
  </si>
  <si>
    <t>1</t>
  </si>
  <si>
    <t>{db463dee-428f-4b86-9218-1f59bde880cf}</t>
  </si>
  <si>
    <t>2</t>
  </si>
  <si>
    <t>2023-2</t>
  </si>
  <si>
    <t>Údržba HOZ Lazsko - stavební objekt SO2 ID 211-489</t>
  </si>
  <si>
    <t>{676ff1d7-8946-46eb-a66f-fa75aacc7189}</t>
  </si>
  <si>
    <t>KRYCÍ LIST SOUPISU PRACÍ</t>
  </si>
  <si>
    <t>Objekt:</t>
  </si>
  <si>
    <t>2023-1 - Údržba HOZ Lazsko - stavební objekt SO1 ID 211-487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</si>
  <si>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</si>
  <si>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</si>
  <si>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</si>
  <si>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</si>
  <si>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</si>
  <si>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</si>
  <si>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</si>
  <si>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</si>
  <si>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</si>
  <si>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</si>
  <si>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</si>
  <si>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</si>
  <si>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</si>
  <si>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</si>
  <si>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</si>
  <si>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</si>
  <si>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</si>
  <si>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</si>
  <si>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</si>
  <si>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</si>
  <si>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</si>
  <si>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</si>
  <si>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</si>
  <si>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</si>
  <si>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12</t>
  </si>
  <si>
    <t>K</t>
  </si>
  <si>
    <t>122251101</t>
  </si>
  <si>
    <t>Odkopávky a prokopávky nezapažené strojně v hornině třídy těžitelnosti I skupiny 3 do 20 m3</t>
  </si>
  <si>
    <t>m3</t>
  </si>
  <si>
    <t>CS ÚRS 2023 01</t>
  </si>
  <si>
    <t>4</t>
  </si>
  <si>
    <t>-1439824952</t>
  </si>
  <si>
    <t>Online PSC</t>
  </si>
  <si>
    <t>https://podminky.urs.cz/item/CS_URS_2023_01/122251101</t>
  </si>
  <si>
    <t>VV</t>
  </si>
  <si>
    <t>1*1*0,8</t>
  </si>
  <si>
    <t>1,2*0,6*0,8</t>
  </si>
  <si>
    <t>Součet</t>
  </si>
  <si>
    <t>938907141</t>
  </si>
  <si>
    <t>Čištění usazenin odstranění nánosu z drenážních šachtic hl. do 2 m</t>
  </si>
  <si>
    <t>-1118830766</t>
  </si>
  <si>
    <t>https://podminky.urs.cz/item/CS_URS_2023_01/938907141</t>
  </si>
  <si>
    <t>0,8*0,8*0,4*1+ 0,8*0,8*0,5*2+0,8*0,8*0,3*3</t>
  </si>
  <si>
    <t>16</t>
  </si>
  <si>
    <t>998318011</t>
  </si>
  <si>
    <t>Přesun hmot pro meliorační kanály dopravní vzdálenost do 1 000 m</t>
  </si>
  <si>
    <t>t</t>
  </si>
  <si>
    <t>-184853991</t>
  </si>
  <si>
    <t>https://podminky.urs.cz/item/CS_URS_2023_01/998318011</t>
  </si>
  <si>
    <t>1,308+0,001+0,010+0,031+0,236+0,158+0,714</t>
  </si>
  <si>
    <t>Zemní práce</t>
  </si>
  <si>
    <t>M</t>
  </si>
  <si>
    <t>59225780</t>
  </si>
  <si>
    <t>deska betonová zákrytová na skruž půlená 118x7,5cm</t>
  </si>
  <si>
    <t>kus</t>
  </si>
  <si>
    <t>8</t>
  </si>
  <si>
    <t>725389957</t>
  </si>
  <si>
    <t>6*1</t>
  </si>
  <si>
    <t>5</t>
  </si>
  <si>
    <t>131251100</t>
  </si>
  <si>
    <t>Hloubení nezapažených jam a zářezů strojně s urovnáním dna do předepsaného profilu a spádu v hornině třídy těžitelnosti I skupiny 3 do 20 m3</t>
  </si>
  <si>
    <t>1344927243</t>
  </si>
  <si>
    <t>https://podminky.urs.cz/item/CS_URS_2023_01/131251100</t>
  </si>
  <si>
    <t>(((1,18+0,25+0,25)+(1,68+0,25+0,25))/2*0,5*2-(3,14*0,59*0,59)*0,5)*2</t>
  </si>
  <si>
    <t>(((1,18+0,25+0,25)+(1,68+0,25+0,25))/2*0,3*2-(3,14*0,59*0,59)*0,3)*2</t>
  </si>
  <si>
    <t>13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</si>
  <si>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</si>
  <si>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</si>
  <si>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1534905334</t>
  </si>
  <si>
    <t>https://podminky.urs.cz/item/CS_URS_2023_01/162451105</t>
  </si>
  <si>
    <t>14</t>
  </si>
  <si>
    <t>167151101</t>
  </si>
  <si>
    <t>Nakládání, skládání a překládání neulehlého výkopku nebo sypaniny strojně nakládání, množství do 100 m3, z horniny třídy těžitelnosti I, skupiny 1 až 3</t>
  </si>
  <si>
    <t>1477747219</t>
  </si>
  <si>
    <t>https://podminky.urs.cz/item/CS_URS_2023_01/167151101</t>
  </si>
  <si>
    <t>P</t>
  </si>
  <si>
    <t>Poznámka k položce:
Položka obsahuje 1x nakládání a 1x skládání.</t>
  </si>
  <si>
    <t>1,376*2</t>
  </si>
  <si>
    <t>6</t>
  </si>
  <si>
    <t>174151101</t>
  </si>
  <si>
    <t>Zásyp sypaninou z jakékoliv horniny strojně s uložením výkopku ve vrstvách se zhutněním jam, šachet, rýh nebo kolem objektů v těchto vykopávkách</t>
  </si>
  <si>
    <t>1944654294</t>
  </si>
  <si>
    <t>https://podminky.urs.cz/item/CS_URS_2023_01/174151101</t>
  </si>
  <si>
    <t>4,427+1,376</t>
  </si>
  <si>
    <t>181111131</t>
  </si>
  <si>
    <t>Plošná úprava terénu v zemině skupiny 1 až 4 s urovnáním povrchu bez doplnění ornice souvislé plochy do 500 m2 při nerovnostech terénu přes 150 do 200 mm v rovině nebo na svahu do 1:5</t>
  </si>
  <si>
    <t>m2</t>
  </si>
  <si>
    <t>27095673</t>
  </si>
  <si>
    <t>https://podminky.urs.cz/item/CS_URS_2023_01/181111131</t>
  </si>
  <si>
    <t>(5*4)*2</t>
  </si>
  <si>
    <t>18</t>
  </si>
  <si>
    <t>181411121</t>
  </si>
  <si>
    <t>Založení trávníku na půdě předem připravené plochy do 1000 m2 výsevem včetně utažení lučního v rovině nebo na svahu do 1:5</t>
  </si>
  <si>
    <t>-170713621</t>
  </si>
  <si>
    <t>https://podminky.urs.cz/item/CS_URS_2023_01/181411121</t>
  </si>
  <si>
    <t>5*4*2</t>
  </si>
  <si>
    <t>19</t>
  </si>
  <si>
    <t>00572470</t>
  </si>
  <si>
    <t>osivo směs travní univerzál</t>
  </si>
  <si>
    <t>kg</t>
  </si>
  <si>
    <t>587472415</t>
  </si>
  <si>
    <t>622635041</t>
  </si>
  <si>
    <t>Oprava spárování cihelného zdiva cementovou maltou včetně vysekání a vyčištění spár stěn, v rozsahu opravované plochy přes 40 do 50 %</t>
  </si>
  <si>
    <t>772149504</t>
  </si>
  <si>
    <t>https://podminky.urs.cz/item/CS_URS_2023_01/622635041</t>
  </si>
  <si>
    <t>2*(0,7+0,8)*1,1*0,7</t>
  </si>
  <si>
    <t>890411851</t>
  </si>
  <si>
    <t>Bourání šachet a jímek strojně velikosti obestavěného prostoru do 1,5 m3 z prefabrikovaných skruží</t>
  </si>
  <si>
    <t>1935423665</t>
  </si>
  <si>
    <t>https://podminky.urs.cz/item/CS_URS_2023_01/890411851</t>
  </si>
  <si>
    <t>3,14*(0,59*0,59-0,5*0,5)*3</t>
  </si>
  <si>
    <t>7</t>
  </si>
  <si>
    <t>894411311</t>
  </si>
  <si>
    <t>Osazení betonových nebo železobetonových dílců pro šachty skruží rovných</t>
  </si>
  <si>
    <t>277066767</t>
  </si>
  <si>
    <t>https://podminky.urs.cz/item/CS_URS_2023_01/894411311</t>
  </si>
  <si>
    <t>3</t>
  </si>
  <si>
    <t>11</t>
  </si>
  <si>
    <t>894414211</t>
  </si>
  <si>
    <t>Osazení betonových nebo železobetonových dílců pro šachty desek zákrytových</t>
  </si>
  <si>
    <t>-31963981</t>
  </si>
  <si>
    <t>https://podminky.urs.cz/item/CS_URS_2023_01/894414211</t>
  </si>
  <si>
    <t>Trubní vedení</t>
  </si>
  <si>
    <t>17</t>
  </si>
  <si>
    <t>899623161</t>
  </si>
  <si>
    <t>Obetonování potrubí nebo zdiva stok betonem prostým v otevřeném výkopu, betonem tř. C 20/25</t>
  </si>
  <si>
    <t>-945551763</t>
  </si>
  <si>
    <t>https://podminky.urs.cz/item/CS_URS_2023_01/899623161</t>
  </si>
  <si>
    <t>(0,8+0,22+0,22+0,8)*0,22*0,07*2</t>
  </si>
  <si>
    <t>9</t>
  </si>
  <si>
    <t>Ostatní konstrukce a práce, bourání</t>
  </si>
  <si>
    <t>10</t>
  </si>
  <si>
    <t>985241110</t>
  </si>
  <si>
    <t>Plombování zdiva včetně vybourání narušeného zdiva betonem s upěchováním, objemu do 1 m3</t>
  </si>
  <si>
    <t>1560355788</t>
  </si>
  <si>
    <t>https://podminky.urs.cz/item/CS_URS_2023_01/985241110</t>
  </si>
  <si>
    <t>2*(0,7+1,2)*1,1*0,22*0,3</t>
  </si>
  <si>
    <t>2023-2 - Údržba HOZ Lazsko - stavební objekt SO2 ID 211-489</t>
  </si>
  <si>
    <t>30</t>
  </si>
  <si>
    <t>-2054450575</t>
  </si>
  <si>
    <t>2*1,5*0,8</t>
  </si>
  <si>
    <t>20</t>
  </si>
  <si>
    <t>810441811</t>
  </si>
  <si>
    <t>Bourání stávajícího potrubí z betonu v otevřeném výkopu DN přes 400 do 600</t>
  </si>
  <si>
    <t>m</t>
  </si>
  <si>
    <t>1123943101</t>
  </si>
  <si>
    <t>https://podminky.urs.cz/item/CS_URS_2023_01/810441811</t>
  </si>
  <si>
    <t>871218113</t>
  </si>
  <si>
    <t>Kladení drenážního potrubí z plastických hmot do připravené rýhy z flexibilního PVC, průměru do 65 mm</t>
  </si>
  <si>
    <t>291878234</t>
  </si>
  <si>
    <t>https://podminky.urs.cz/item/CS_URS_2023_01/871218113</t>
  </si>
  <si>
    <t>28611221</t>
  </si>
  <si>
    <t>trubka drenážní flexibilní celoperforovaná PVC-U SN 4 DN 65 pro meliorace, dočasné nebo odlehčovací drenáže</t>
  </si>
  <si>
    <t>337669280</t>
  </si>
  <si>
    <t>895211141</t>
  </si>
  <si>
    <t>Drenážní šachtice kontrolní z betonových dílců typ Šk 100/ 4 hl. do 2m</t>
  </si>
  <si>
    <t>-402349982</t>
  </si>
  <si>
    <t>https://podminky.urs.cz/item/CS_URS_2023_01/895211141</t>
  </si>
  <si>
    <t>38171886</t>
  </si>
  <si>
    <t>0,7*0,8*0,3*2</t>
  </si>
  <si>
    <t>-1899863177</t>
  </si>
  <si>
    <t>0,001+2,765+0,070+0,001+0,436+0,476</t>
  </si>
  <si>
    <t>31</t>
  </si>
  <si>
    <t>R60</t>
  </si>
  <si>
    <t xml:space="preserve">Ekologická likvidace suti, vybouraných hmot a inertního materiálu v souladu se zákonem o odpadech č. 541/2020 Sb., v platném znění </t>
  </si>
  <si>
    <t>1637335269</t>
  </si>
  <si>
    <t xml:space="preserve">Poznámka k položce:
položka zahrnuje náklady na nakládání, vodorovné přemístění a uložení suti, vybouraných hmot a inertních materiálů, včetně poplatků a dalších souvisejících prací (např. administrativní úkony, úklid odvozových tras) v souladu se zákonem o odpadech č. 541/2020 Sb., v platném znění   
</t>
  </si>
  <si>
    <t>1,371*2,400</t>
  </si>
  <si>
    <t>25</t>
  </si>
  <si>
    <t>115001103</t>
  </si>
  <si>
    <t>Převedení vody potrubím průměru DN přes 150 do 250</t>
  </si>
  <si>
    <t>-1909737752</t>
  </si>
  <si>
    <t>https://podminky.urs.cz/item/CS_URS_2023_01/115001103</t>
  </si>
  <si>
    <t>115101201</t>
  </si>
  <si>
    <t>Čerpání vody na dopravní výšku do 10 m s uvažovaným průměrným přítokem do 500 l/min</t>
  </si>
  <si>
    <t>hod</t>
  </si>
  <si>
    <t>-335536141</t>
  </si>
  <si>
    <t>https://podminky.urs.cz/item/CS_URS_2023_01/115101201</t>
  </si>
  <si>
    <t>3*8</t>
  </si>
  <si>
    <t>34</t>
  </si>
  <si>
    <t>132254202</t>
  </si>
  <si>
    <t>Hloubení zapažených rýh šířky přes 800 do 2 000 mm strojně s urovnáním dna do předepsaného profilu a spádu v hornině třídy těžitelnosti I skupiny 3 přes 20 do 50 m3</t>
  </si>
  <si>
    <t>1428109639</t>
  </si>
  <si>
    <t>https://podminky.urs.cz/item/CS_URS_2023_01/132254202</t>
  </si>
  <si>
    <t>((1,15+0,5+1,15+0,5+0,8+0,8)/2*1,6-1,25*1,15*1,6)*2,25</t>
  </si>
  <si>
    <t>((0,6+0,5+0,6+0,5+0,8+0,8)/2*1,6-3,14*0,3*0,3)*6</t>
  </si>
  <si>
    <t>Mezisoučet</t>
  </si>
  <si>
    <t>28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</si>
  <si>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</si>
  <si>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</si>
  <si>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2107738804</t>
  </si>
  <si>
    <t>https://podminky.urs.cz/item/CS_URS_2023_01/162351104</t>
  </si>
  <si>
    <t>29</t>
  </si>
  <si>
    <t>-1824887875</t>
  </si>
  <si>
    <t>2,4*2</t>
  </si>
  <si>
    <t>832742039</t>
  </si>
  <si>
    <t>20,189+2,4</t>
  </si>
  <si>
    <t>-1761374533</t>
  </si>
  <si>
    <t>8*5</t>
  </si>
  <si>
    <t>32</t>
  </si>
  <si>
    <t>-1153722339</t>
  </si>
  <si>
    <t>5*8</t>
  </si>
  <si>
    <t>33</t>
  </si>
  <si>
    <t>-663411842</t>
  </si>
  <si>
    <t>451595111</t>
  </si>
  <si>
    <t>Lože pod potrubí, stoky a drobné objekty v otevřeném výkopu z prohozeného výkopku</t>
  </si>
  <si>
    <t>-164623546</t>
  </si>
  <si>
    <t>https://podminky.urs.cz/item/CS_URS_2023_01/451595111</t>
  </si>
  <si>
    <t>5*0,1*1,1</t>
  </si>
  <si>
    <t>2029793382</t>
  </si>
  <si>
    <t>890131851</t>
  </si>
  <si>
    <t>Bourání šachet a jímek strojně velikosti obestavěného prostoru přes 1,5 do 3 m3 ze zdiva kamenného</t>
  </si>
  <si>
    <t>-307966840</t>
  </si>
  <si>
    <t>https://podminky.urs.cz/item/CS_URS_2023_01/890131851</t>
  </si>
  <si>
    <t>(1,25+0,7)*2*0,22*1,1+3,14*(0,59*0,59-0,5*0,5)*1+3,14*0,65*0,65*0,09</t>
  </si>
  <si>
    <t>899623141</t>
  </si>
  <si>
    <t>Obetonování potrubí nebo zdiva stok betonem prostým v otevřeném výkopu, betonem tř. C 12/15</t>
  </si>
  <si>
    <t>-215241255</t>
  </si>
  <si>
    <t>https://podminky.urs.cz/item/CS_URS_2023_01/899623141</t>
  </si>
  <si>
    <t>3,14*(0,38*0,38-0,3*0,3)*0,5*2+ 3,14*(0,2*0,2-0,13*0,13)*0,5*1</t>
  </si>
  <si>
    <t>22</t>
  </si>
  <si>
    <t>811357111</t>
  </si>
  <si>
    <t>Kladení netěsněného potrubí z trub betonových do DN 200</t>
  </si>
  <si>
    <t>-1616644637</t>
  </si>
  <si>
    <t>https://podminky.urs.cz/item/CS_URS_2023_01/811357111</t>
  </si>
  <si>
    <t>23</t>
  </si>
  <si>
    <t>811427111</t>
  </si>
  <si>
    <t>Kladení netěsněného potrubí z trub betonových do DN 500</t>
  </si>
  <si>
    <t>2024649423</t>
  </si>
  <si>
    <t>https://podminky.urs.cz/item/CS_URS_2023_01/811427111</t>
  </si>
  <si>
    <t>820371811</t>
  </si>
  <si>
    <t>Bourání stávajícího potrubí ze železobetonu v otevřeném výkopu DN do 200</t>
  </si>
  <si>
    <t>1257614527</t>
  </si>
  <si>
    <t>https://podminky.urs.cz/item/CS_URS_2023_01/820371811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</si>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</sst>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51101" TargetMode="External" /><Relationship Id="rId2" Type="http://schemas.openxmlformats.org/officeDocument/2006/relationships/hyperlink" Target="https://podminky.urs.cz/item/CS_URS_2023_01/938907141" TargetMode="External" /><Relationship Id="rId3" Type="http://schemas.openxmlformats.org/officeDocument/2006/relationships/hyperlink" Target="https://podminky.urs.cz/item/CS_URS_2023_01/998318011" TargetMode="External" /><Relationship Id="rId4" Type="http://schemas.openxmlformats.org/officeDocument/2006/relationships/hyperlink" Target="https://podminky.urs.cz/item/CS_URS_2023_01/131251100" TargetMode="External" /><Relationship Id="rId5" Type="http://schemas.openxmlformats.org/officeDocument/2006/relationships/hyperlink" Target="https://podminky.urs.cz/item/CS_URS_2023_01/162451105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74151101" TargetMode="External" /><Relationship Id="rId8" Type="http://schemas.openxmlformats.org/officeDocument/2006/relationships/hyperlink" Target="https://podminky.urs.cz/item/CS_URS_2023_01/181111131" TargetMode="External" /><Relationship Id="rId9" Type="http://schemas.openxmlformats.org/officeDocument/2006/relationships/hyperlink" Target="https://podminky.urs.cz/item/CS_URS_2023_01/181411121" TargetMode="External" /><Relationship Id="rId10" Type="http://schemas.openxmlformats.org/officeDocument/2006/relationships/hyperlink" Target="https://podminky.urs.cz/item/CS_URS_2023_01/622635041" TargetMode="External" /><Relationship Id="rId11" Type="http://schemas.openxmlformats.org/officeDocument/2006/relationships/hyperlink" Target="https://podminky.urs.cz/item/CS_URS_2023_01/890411851" TargetMode="External" /><Relationship Id="rId12" Type="http://schemas.openxmlformats.org/officeDocument/2006/relationships/hyperlink" Target="https://podminky.urs.cz/item/CS_URS_2023_01/894411311" TargetMode="External" /><Relationship Id="rId13" Type="http://schemas.openxmlformats.org/officeDocument/2006/relationships/hyperlink" Target="https://podminky.urs.cz/item/CS_URS_2023_01/894414211" TargetMode="External" /><Relationship Id="rId14" Type="http://schemas.openxmlformats.org/officeDocument/2006/relationships/hyperlink" Target="https://podminky.urs.cz/item/CS_URS_2023_01/899623161" TargetMode="External" /><Relationship Id="rId15" Type="http://schemas.openxmlformats.org/officeDocument/2006/relationships/hyperlink" Target="https://podminky.urs.cz/item/CS_URS_2023_01/985241110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51101" TargetMode="External" /><Relationship Id="rId2" Type="http://schemas.openxmlformats.org/officeDocument/2006/relationships/hyperlink" Target="https://podminky.urs.cz/item/CS_URS_2023_01/810441811" TargetMode="External" /><Relationship Id="rId3" Type="http://schemas.openxmlformats.org/officeDocument/2006/relationships/hyperlink" Target="https://podminky.urs.cz/item/CS_URS_2023_01/871218113" TargetMode="External" /><Relationship Id="rId4" Type="http://schemas.openxmlformats.org/officeDocument/2006/relationships/hyperlink" Target="https://podminky.urs.cz/item/CS_URS_2023_01/895211141" TargetMode="External" /><Relationship Id="rId5" Type="http://schemas.openxmlformats.org/officeDocument/2006/relationships/hyperlink" Target="https://podminky.urs.cz/item/CS_URS_2023_01/938907141" TargetMode="External" /><Relationship Id="rId6" Type="http://schemas.openxmlformats.org/officeDocument/2006/relationships/hyperlink" Target="https://podminky.urs.cz/item/CS_URS_2023_01/998318011" TargetMode="External" /><Relationship Id="rId7" Type="http://schemas.openxmlformats.org/officeDocument/2006/relationships/hyperlink" Target="https://podminky.urs.cz/item/CS_URS_2023_01/115001103" TargetMode="External" /><Relationship Id="rId8" Type="http://schemas.openxmlformats.org/officeDocument/2006/relationships/hyperlink" Target="https://podminky.urs.cz/item/CS_URS_2023_01/115101201" TargetMode="External" /><Relationship Id="rId9" Type="http://schemas.openxmlformats.org/officeDocument/2006/relationships/hyperlink" Target="https://podminky.urs.cz/item/CS_URS_2023_01/132254202" TargetMode="External" /><Relationship Id="rId10" Type="http://schemas.openxmlformats.org/officeDocument/2006/relationships/hyperlink" Target="https://podminky.urs.cz/item/CS_URS_2023_01/162351104" TargetMode="External" /><Relationship Id="rId11" Type="http://schemas.openxmlformats.org/officeDocument/2006/relationships/hyperlink" Target="https://podminky.urs.cz/item/CS_URS_2023_01/167151101" TargetMode="External" /><Relationship Id="rId12" Type="http://schemas.openxmlformats.org/officeDocument/2006/relationships/hyperlink" Target="https://podminky.urs.cz/item/CS_URS_2023_01/174151101" TargetMode="External" /><Relationship Id="rId13" Type="http://schemas.openxmlformats.org/officeDocument/2006/relationships/hyperlink" Target="https://podminky.urs.cz/item/CS_URS_2023_01/181111131" TargetMode="External" /><Relationship Id="rId14" Type="http://schemas.openxmlformats.org/officeDocument/2006/relationships/hyperlink" Target="https://podminky.urs.cz/item/CS_URS_2023_01/181411121" TargetMode="External" /><Relationship Id="rId15" Type="http://schemas.openxmlformats.org/officeDocument/2006/relationships/hyperlink" Target="https://podminky.urs.cz/item/CS_URS_2023_01/451595111" TargetMode="External" /><Relationship Id="rId16" Type="http://schemas.openxmlformats.org/officeDocument/2006/relationships/hyperlink" Target="https://podminky.urs.cz/item/CS_URS_2023_01/890131851" TargetMode="External" /><Relationship Id="rId17" Type="http://schemas.openxmlformats.org/officeDocument/2006/relationships/hyperlink" Target="https://podminky.urs.cz/item/CS_URS_2023_01/899623141" TargetMode="External" /><Relationship Id="rId18" Type="http://schemas.openxmlformats.org/officeDocument/2006/relationships/hyperlink" Target="https://podminky.urs.cz/item/CS_URS_2023_01/811357111" TargetMode="External" /><Relationship Id="rId19" Type="http://schemas.openxmlformats.org/officeDocument/2006/relationships/hyperlink" Target="https://podminky.urs.cz/item/CS_URS_2023_01/811427111" TargetMode="External" /><Relationship Id="rId20" Type="http://schemas.openxmlformats.org/officeDocument/2006/relationships/hyperlink" Target="https://podminky.urs.cz/item/CS_URS_2023_01/820371811" TargetMode="External" /><Relationship Id="rId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27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Údržba HOZ Lazsko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Lazsko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14. 3. 2023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Státní pozemkový úřad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Ing. Jan Zeman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Státní pozemkový úřad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24.6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'2023-1 - Údržba HOZ Lazsk...'!J30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'2023-1 - Údržba HOZ Lazsk...'!P83</f>
        <v>0</v>
      </c>
      <c r="AV55" s="121">
        <f>'2023-1 - Údržba HOZ Lazsk...'!J33</f>
        <v>0</v>
      </c>
      <c r="AW55" s="121">
        <f>'2023-1 - Údržba HOZ Lazsk...'!J34</f>
        <v>0</v>
      </c>
      <c r="AX55" s="121">
        <f>'2023-1 - Údržba HOZ Lazsk...'!J35</f>
        <v>0</v>
      </c>
      <c r="AY55" s="121">
        <f>'2023-1 - Údržba HOZ Lazsk...'!J36</f>
        <v>0</v>
      </c>
      <c r="AZ55" s="121">
        <f>'2023-1 - Údržba HOZ Lazsk...'!F33</f>
        <v>0</v>
      </c>
      <c r="BA55" s="121">
        <f>'2023-1 - Údržba HOZ Lazsk...'!F34</f>
        <v>0</v>
      </c>
      <c r="BB55" s="121">
        <f>'2023-1 - Údržba HOZ Lazsk...'!F35</f>
        <v>0</v>
      </c>
      <c r="BC55" s="121">
        <f>'2023-1 - Údržba HOZ Lazsk...'!F36</f>
        <v>0</v>
      </c>
      <c r="BD55" s="123">
        <f>'2023-1 - Údržba HOZ Lazsk...'!F37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24.6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'2023-2 - Údržba HOZ Lazsk...'!J30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5">
        <v>0</v>
      </c>
      <c r="AT56" s="126">
        <f>ROUND(SUM(AV56:AW56),2)</f>
        <v>0</v>
      </c>
      <c r="AU56" s="127">
        <f>'2023-2 - Údržba HOZ Lazsk...'!P82</f>
        <v>0</v>
      </c>
      <c r="AV56" s="126">
        <f>'2023-2 - Údržba HOZ Lazsk...'!J33</f>
        <v>0</v>
      </c>
      <c r="AW56" s="126">
        <f>'2023-2 - Údržba HOZ Lazsk...'!J34</f>
        <v>0</v>
      </c>
      <c r="AX56" s="126">
        <f>'2023-2 - Údržba HOZ Lazsk...'!J35</f>
        <v>0</v>
      </c>
      <c r="AY56" s="126">
        <f>'2023-2 - Údržba HOZ Lazsk...'!J36</f>
        <v>0</v>
      </c>
      <c r="AZ56" s="126">
        <f>'2023-2 - Údržba HOZ Lazsk...'!F33</f>
        <v>0</v>
      </c>
      <c r="BA56" s="126">
        <f>'2023-2 - Údržba HOZ Lazsk...'!F34</f>
        <v>0</v>
      </c>
      <c r="BB56" s="126">
        <f>'2023-2 - Údržba HOZ Lazsk...'!F35</f>
        <v>0</v>
      </c>
      <c r="BC56" s="126">
        <f>'2023-2 - Údržba HOZ Lazsk...'!F36</f>
        <v>0</v>
      </c>
      <c r="BD56" s="128">
        <f>'2023-2 - Údržba HOZ Lazsk...'!F37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2023-1 - Údržba HOZ Lazsk...'!C2" display="/"/>
    <hyperlink ref="A56" location="'2023-2 - Údržba HOZ Lazs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Lazsko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88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27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28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ROUND((SUM(BE83:BE138)),2)</f>
        <v>0</v>
      </c>
      <c r="G33" s="39"/>
      <c r="H33" s="39"/>
      <c r="I33" s="149">
        <v>0.21</v>
      </c>
      <c r="J33" s="148">
        <f>ROUND(((SUM(BE83:BE138))*I33),2)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ROUND((SUM(BF83:BF138)),2)</f>
        <v>0</v>
      </c>
      <c r="G34" s="39"/>
      <c r="H34" s="39"/>
      <c r="I34" s="149">
        <v>0.15</v>
      </c>
      <c r="J34" s="148">
        <f>ROUND(((SUM(BF83:BF138))*I34),2)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ROUND((SUM(BG83:BG138)),2)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ROUND((SUM(BH83:BH138)),2)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ROUND((SUM(BI83:BI138)),2)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Lazsko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2023-1 - Údržba HOZ Lazsko - stavební objekt SO1 ID 211-487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Lazsko</v>
      </c>
      <c r="G52" s="41"/>
      <c r="H52" s="41"/>
      <c r="I52" s="33" t="s">
        <v>23</v>
      </c>
      <c r="J52" s="73" t="str">
        <f>IF(J12="","",J12)</f>
        <v>14. 3. 2023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32</v>
      </c>
      <c r="J54" s="37" t="str">
        <f>E21</f>
        <v>Ing. Jan Zeman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6.4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Státní pozemkový úřad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pans="1:31" s="9" customFormat="1" ht="24.95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95</v>
      </c>
      <c r="E62" s="175"/>
      <c r="F62" s="175"/>
      <c r="G62" s="175"/>
      <c r="H62" s="175"/>
      <c r="I62" s="175"/>
      <c r="J62" s="176">
        <f>J131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96</v>
      </c>
      <c r="E63" s="175"/>
      <c r="F63" s="175"/>
      <c r="G63" s="175"/>
      <c r="H63" s="175"/>
      <c r="I63" s="175"/>
      <c r="J63" s="176">
        <f>J135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97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Údržba HOZ Lazsko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87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2023-1 - Údržba HOZ Lazsko - stavební objekt SO1 ID 211-487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Lazsko</v>
      </c>
      <c r="G77" s="41"/>
      <c r="H77" s="41"/>
      <c r="I77" s="33" t="s">
        <v>23</v>
      </c>
      <c r="J77" s="73" t="str">
        <f>IF(J12="","",J12)</f>
        <v>14. 3. 2023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>Státní pozemkový úřad</v>
      </c>
      <c r="G79" s="41"/>
      <c r="H79" s="41"/>
      <c r="I79" s="33" t="s">
        <v>32</v>
      </c>
      <c r="J79" s="37" t="str">
        <f>E21</f>
        <v>Ing. Jan Zeman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6.4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33" t="s">
        <v>35</v>
      </c>
      <c r="J80" s="37" t="str">
        <f>E24</f>
        <v>Státní pozemkový úřad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98</v>
      </c>
      <c r="D82" s="181" t="s">
        <v>57</v>
      </c>
      <c r="E82" s="181" t="s">
        <v>53</v>
      </c>
      <c r="F82" s="181" t="s">
        <v>54</v>
      </c>
      <c r="G82" s="181" t="s">
        <v>99</v>
      </c>
      <c r="H82" s="181" t="s">
        <v>100</v>
      </c>
      <c r="I82" s="181" t="s">
        <v>101</v>
      </c>
      <c r="J82" s="181" t="s">
        <v>91</v>
      </c>
      <c r="K82" s="182" t="s">
        <v>102</v>
      </c>
      <c r="L82" s="183"/>
      <c r="M82" s="93" t="s">
        <v>19</v>
      </c>
      <c r="N82" s="94" t="s">
        <v>42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109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2.2995846</v>
      </c>
      <c r="S83" s="97"/>
      <c r="T83" s="187">
        <f>T84</f>
        <v>2.3122800000000003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92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110</v>
      </c>
      <c r="F84" s="192" t="s">
        <v>111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P85+SUM(P86:P96)+P131+P135</f>
        <v>0</v>
      </c>
      <c r="Q84" s="197"/>
      <c r="R84" s="198">
        <f>R85+SUM(R86:R96)+R131+R135</f>
        <v>2.2995846</v>
      </c>
      <c r="S84" s="197"/>
      <c r="T84" s="199">
        <f>T85+SUM(T86:T96)+T131+T135</f>
        <v>2.3122800000000003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112</v>
      </c>
      <c r="BK84" s="202">
        <f>BK85+SUM(BK86:BK96)+BK131+BK135</f>
        <v>0</v>
      </c>
    </row>
    <row r="85" spans="1:65" s="2" customFormat="1" ht="14.4" customHeight="1">
      <c r="A85" s="39"/>
      <c r="B85" s="40"/>
      <c r="C85" s="203" t="s">
        <v>113</v>
      </c>
      <c r="D85" s="203" t="s">
        <v>114</v>
      </c>
      <c r="E85" s="204" t="s">
        <v>115</v>
      </c>
      <c r="F85" s="205" t="s">
        <v>116</v>
      </c>
      <c r="G85" s="206" t="s">
        <v>117</v>
      </c>
      <c r="H85" s="207">
        <v>1.376</v>
      </c>
      <c r="I85" s="208"/>
      <c r="J85" s="209">
        <f>ROUND(I85*H85,2)</f>
        <v>0</v>
      </c>
      <c r="K85" s="205" t="s">
        <v>118</v>
      </c>
      <c r="L85" s="45"/>
      <c r="M85" s="210" t="s">
        <v>19</v>
      </c>
      <c r="N85" s="211" t="s">
        <v>43</v>
      </c>
      <c r="O85" s="85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4" t="s">
        <v>119</v>
      </c>
      <c r="AT85" s="214" t="s">
        <v>114</v>
      </c>
      <c r="AU85" s="214" t="s">
        <v>80</v>
      </c>
      <c r="AY85" s="18" t="s">
        <v>112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8" t="s">
        <v>80</v>
      </c>
      <c r="BK85" s="215">
        <f>ROUND(I85*H85,2)</f>
        <v>0</v>
      </c>
      <c r="BL85" s="18" t="s">
        <v>119</v>
      </c>
      <c r="BM85" s="214" t="s">
        <v>120</v>
      </c>
    </row>
    <row r="86" spans="1:47" s="2" customFormat="1" ht="12">
      <c r="A86" s="39"/>
      <c r="B86" s="40"/>
      <c r="C86" s="41"/>
      <c r="D86" s="216" t="s">
        <v>121</v>
      </c>
      <c r="E86" s="41"/>
      <c r="F86" s="217" t="s">
        <v>122</v>
      </c>
      <c r="G86" s="41"/>
      <c r="H86" s="41"/>
      <c r="I86" s="218"/>
      <c r="J86" s="41"/>
      <c r="K86" s="41"/>
      <c r="L86" s="45"/>
      <c r="M86" s="219"/>
      <c r="N86" s="220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121</v>
      </c>
      <c r="AU86" s="18" t="s">
        <v>80</v>
      </c>
    </row>
    <row r="87" spans="1:51" s="13" customFormat="1" ht="12">
      <c r="A87" s="13"/>
      <c r="B87" s="221"/>
      <c r="C87" s="222"/>
      <c r="D87" s="223" t="s">
        <v>123</v>
      </c>
      <c r="E87" s="224" t="s">
        <v>19</v>
      </c>
      <c r="F87" s="225" t="s">
        <v>124</v>
      </c>
      <c r="G87" s="222"/>
      <c r="H87" s="226">
        <v>0.8</v>
      </c>
      <c r="I87" s="227"/>
      <c r="J87" s="222"/>
      <c r="K87" s="222"/>
      <c r="L87" s="228"/>
      <c r="M87" s="229"/>
      <c r="N87" s="230"/>
      <c r="O87" s="230"/>
      <c r="P87" s="230"/>
      <c r="Q87" s="230"/>
      <c r="R87" s="230"/>
      <c r="S87" s="230"/>
      <c r="T87" s="231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2" t="s">
        <v>123</v>
      </c>
      <c r="AU87" s="232" t="s">
        <v>80</v>
      </c>
      <c r="AV87" s="13" t="s">
        <v>82</v>
      </c>
      <c r="AW87" s="13" t="s">
        <v>34</v>
      </c>
      <c r="AX87" s="13" t="s">
        <v>72</v>
      </c>
      <c r="AY87" s="232" t="s">
        <v>112</v>
      </c>
    </row>
    <row r="88" spans="1:51" s="13" customFormat="1" ht="12">
      <c r="A88" s="13"/>
      <c r="B88" s="221"/>
      <c r="C88" s="222"/>
      <c r="D88" s="223" t="s">
        <v>123</v>
      </c>
      <c r="E88" s="224" t="s">
        <v>19</v>
      </c>
      <c r="F88" s="225" t="s">
        <v>125</v>
      </c>
      <c r="G88" s="222"/>
      <c r="H88" s="226">
        <v>0.576</v>
      </c>
      <c r="I88" s="227"/>
      <c r="J88" s="222"/>
      <c r="K88" s="222"/>
      <c r="L88" s="228"/>
      <c r="M88" s="229"/>
      <c r="N88" s="230"/>
      <c r="O88" s="230"/>
      <c r="P88" s="230"/>
      <c r="Q88" s="230"/>
      <c r="R88" s="230"/>
      <c r="S88" s="230"/>
      <c r="T88" s="23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2" t="s">
        <v>123</v>
      </c>
      <c r="AU88" s="232" t="s">
        <v>80</v>
      </c>
      <c r="AV88" s="13" t="s">
        <v>82</v>
      </c>
      <c r="AW88" s="13" t="s">
        <v>34</v>
      </c>
      <c r="AX88" s="13" t="s">
        <v>72</v>
      </c>
      <c r="AY88" s="232" t="s">
        <v>112</v>
      </c>
    </row>
    <row r="89" spans="1:51" s="14" customFormat="1" ht="12">
      <c r="A89" s="14"/>
      <c r="B89" s="233"/>
      <c r="C89" s="234"/>
      <c r="D89" s="223" t="s">
        <v>123</v>
      </c>
      <c r="E89" s="235" t="s">
        <v>19</v>
      </c>
      <c r="F89" s="236" t="s">
        <v>126</v>
      </c>
      <c r="G89" s="234"/>
      <c r="H89" s="237">
        <v>1.376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3" t="s">
        <v>123</v>
      </c>
      <c r="AU89" s="243" t="s">
        <v>80</v>
      </c>
      <c r="AV89" s="14" t="s">
        <v>119</v>
      </c>
      <c r="AW89" s="14" t="s">
        <v>34</v>
      </c>
      <c r="AX89" s="14" t="s">
        <v>80</v>
      </c>
      <c r="AY89" s="243" t="s">
        <v>112</v>
      </c>
    </row>
    <row r="90" spans="1:65" s="2" customFormat="1" ht="14.4" customHeight="1">
      <c r="A90" s="39"/>
      <c r="B90" s="40"/>
      <c r="C90" s="203" t="s">
        <v>80</v>
      </c>
      <c r="D90" s="203" t="s">
        <v>114</v>
      </c>
      <c r="E90" s="204" t="s">
        <v>127</v>
      </c>
      <c r="F90" s="205" t="s">
        <v>128</v>
      </c>
      <c r="G90" s="206" t="s">
        <v>117</v>
      </c>
      <c r="H90" s="207">
        <v>1.472</v>
      </c>
      <c r="I90" s="208"/>
      <c r="J90" s="209">
        <f>ROUND(I90*H90,2)</f>
        <v>0</v>
      </c>
      <c r="K90" s="205" t="s">
        <v>118</v>
      </c>
      <c r="L90" s="45"/>
      <c r="M90" s="210" t="s">
        <v>19</v>
      </c>
      <c r="N90" s="211" t="s">
        <v>43</v>
      </c>
      <c r="O90" s="85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4" t="s">
        <v>119</v>
      </c>
      <c r="AT90" s="214" t="s">
        <v>114</v>
      </c>
      <c r="AU90" s="214" t="s">
        <v>80</v>
      </c>
      <c r="AY90" s="18" t="s">
        <v>112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8" t="s">
        <v>80</v>
      </c>
      <c r="BK90" s="215">
        <f>ROUND(I90*H90,2)</f>
        <v>0</v>
      </c>
      <c r="BL90" s="18" t="s">
        <v>119</v>
      </c>
      <c r="BM90" s="214" t="s">
        <v>129</v>
      </c>
    </row>
    <row r="91" spans="1:47" s="2" customFormat="1" ht="12">
      <c r="A91" s="39"/>
      <c r="B91" s="40"/>
      <c r="C91" s="41"/>
      <c r="D91" s="216" t="s">
        <v>121</v>
      </c>
      <c r="E91" s="41"/>
      <c r="F91" s="217" t="s">
        <v>130</v>
      </c>
      <c r="G91" s="41"/>
      <c r="H91" s="41"/>
      <c r="I91" s="218"/>
      <c r="J91" s="41"/>
      <c r="K91" s="41"/>
      <c r="L91" s="45"/>
      <c r="M91" s="219"/>
      <c r="N91" s="22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121</v>
      </c>
      <c r="AU91" s="18" t="s">
        <v>80</v>
      </c>
    </row>
    <row r="92" spans="1:51" s="13" customFormat="1" ht="12">
      <c r="A92" s="13"/>
      <c r="B92" s="221"/>
      <c r="C92" s="222"/>
      <c r="D92" s="223" t="s">
        <v>123</v>
      </c>
      <c r="E92" s="224" t="s">
        <v>19</v>
      </c>
      <c r="F92" s="225" t="s">
        <v>131</v>
      </c>
      <c r="G92" s="222"/>
      <c r="H92" s="226">
        <v>1.472</v>
      </c>
      <c r="I92" s="227"/>
      <c r="J92" s="222"/>
      <c r="K92" s="222"/>
      <c r="L92" s="228"/>
      <c r="M92" s="229"/>
      <c r="N92" s="230"/>
      <c r="O92" s="230"/>
      <c r="P92" s="230"/>
      <c r="Q92" s="230"/>
      <c r="R92" s="230"/>
      <c r="S92" s="230"/>
      <c r="T92" s="23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2" t="s">
        <v>123</v>
      </c>
      <c r="AU92" s="232" t="s">
        <v>80</v>
      </c>
      <c r="AV92" s="13" t="s">
        <v>82</v>
      </c>
      <c r="AW92" s="13" t="s">
        <v>34</v>
      </c>
      <c r="AX92" s="13" t="s">
        <v>80</v>
      </c>
      <c r="AY92" s="232" t="s">
        <v>112</v>
      </c>
    </row>
    <row r="93" spans="1:65" s="2" customFormat="1" ht="14.4" customHeight="1">
      <c r="A93" s="39"/>
      <c r="B93" s="40"/>
      <c r="C93" s="203" t="s">
        <v>132</v>
      </c>
      <c r="D93" s="203" t="s">
        <v>114</v>
      </c>
      <c r="E93" s="204" t="s">
        <v>133</v>
      </c>
      <c r="F93" s="205" t="s">
        <v>134</v>
      </c>
      <c r="G93" s="206" t="s">
        <v>135</v>
      </c>
      <c r="H93" s="207">
        <v>2.458</v>
      </c>
      <c r="I93" s="208"/>
      <c r="J93" s="209">
        <f>ROUND(I93*H93,2)</f>
        <v>0</v>
      </c>
      <c r="K93" s="205" t="s">
        <v>118</v>
      </c>
      <c r="L93" s="45"/>
      <c r="M93" s="210" t="s">
        <v>19</v>
      </c>
      <c r="N93" s="211" t="s">
        <v>43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119</v>
      </c>
      <c r="AT93" s="214" t="s">
        <v>114</v>
      </c>
      <c r="AU93" s="214" t="s">
        <v>80</v>
      </c>
      <c r="AY93" s="18" t="s">
        <v>112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80</v>
      </c>
      <c r="BK93" s="215">
        <f>ROUND(I93*H93,2)</f>
        <v>0</v>
      </c>
      <c r="BL93" s="18" t="s">
        <v>119</v>
      </c>
      <c r="BM93" s="214" t="s">
        <v>136</v>
      </c>
    </row>
    <row r="94" spans="1:47" s="2" customFormat="1" ht="12">
      <c r="A94" s="39"/>
      <c r="B94" s="40"/>
      <c r="C94" s="41"/>
      <c r="D94" s="216" t="s">
        <v>121</v>
      </c>
      <c r="E94" s="41"/>
      <c r="F94" s="217" t="s">
        <v>137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121</v>
      </c>
      <c r="AU94" s="18" t="s">
        <v>80</v>
      </c>
    </row>
    <row r="95" spans="1:51" s="13" customFormat="1" ht="12">
      <c r="A95" s="13"/>
      <c r="B95" s="221"/>
      <c r="C95" s="222"/>
      <c r="D95" s="223" t="s">
        <v>123</v>
      </c>
      <c r="E95" s="224" t="s">
        <v>19</v>
      </c>
      <c r="F95" s="225" t="s">
        <v>138</v>
      </c>
      <c r="G95" s="222"/>
      <c r="H95" s="226">
        <v>2.458</v>
      </c>
      <c r="I95" s="227"/>
      <c r="J95" s="222"/>
      <c r="K95" s="222"/>
      <c r="L95" s="228"/>
      <c r="M95" s="229"/>
      <c r="N95" s="230"/>
      <c r="O95" s="230"/>
      <c r="P95" s="230"/>
      <c r="Q95" s="230"/>
      <c r="R95" s="230"/>
      <c r="S95" s="230"/>
      <c r="T95" s="23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2" t="s">
        <v>123</v>
      </c>
      <c r="AU95" s="232" t="s">
        <v>80</v>
      </c>
      <c r="AV95" s="13" t="s">
        <v>82</v>
      </c>
      <c r="AW95" s="13" t="s">
        <v>34</v>
      </c>
      <c r="AX95" s="13" t="s">
        <v>80</v>
      </c>
      <c r="AY95" s="232" t="s">
        <v>112</v>
      </c>
    </row>
    <row r="96" spans="1:63" s="12" customFormat="1" ht="22.8" customHeight="1">
      <c r="A96" s="12"/>
      <c r="B96" s="189"/>
      <c r="C96" s="190"/>
      <c r="D96" s="191" t="s">
        <v>71</v>
      </c>
      <c r="E96" s="244" t="s">
        <v>80</v>
      </c>
      <c r="F96" s="244" t="s">
        <v>139</v>
      </c>
      <c r="G96" s="190"/>
      <c r="H96" s="190"/>
      <c r="I96" s="193"/>
      <c r="J96" s="245">
        <f>BK96</f>
        <v>0</v>
      </c>
      <c r="K96" s="190"/>
      <c r="L96" s="195"/>
      <c r="M96" s="196"/>
      <c r="N96" s="197"/>
      <c r="O96" s="197"/>
      <c r="P96" s="198">
        <f>SUM(P97:P130)</f>
        <v>0</v>
      </c>
      <c r="Q96" s="197"/>
      <c r="R96" s="198">
        <f>SUM(R97:R130)</f>
        <v>1.5852966</v>
      </c>
      <c r="S96" s="197"/>
      <c r="T96" s="199">
        <f>SUM(T97:T130)</f>
        <v>1.77408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80</v>
      </c>
      <c r="AT96" s="201" t="s">
        <v>71</v>
      </c>
      <c r="AU96" s="201" t="s">
        <v>80</v>
      </c>
      <c r="AY96" s="200" t="s">
        <v>112</v>
      </c>
      <c r="BK96" s="202">
        <f>SUM(BK97:BK130)</f>
        <v>0</v>
      </c>
    </row>
    <row r="97" spans="1:65" s="2" customFormat="1" ht="14.4" customHeight="1">
      <c r="A97" s="39"/>
      <c r="B97" s="40"/>
      <c r="C97" s="246" t="s">
        <v>82</v>
      </c>
      <c r="D97" s="246" t="s">
        <v>140</v>
      </c>
      <c r="E97" s="247" t="s">
        <v>141</v>
      </c>
      <c r="F97" s="248" t="s">
        <v>142</v>
      </c>
      <c r="G97" s="249" t="s">
        <v>143</v>
      </c>
      <c r="H97" s="250">
        <v>6</v>
      </c>
      <c r="I97" s="251"/>
      <c r="J97" s="252">
        <f>ROUND(I97*H97,2)</f>
        <v>0</v>
      </c>
      <c r="K97" s="248" t="s">
        <v>118</v>
      </c>
      <c r="L97" s="253"/>
      <c r="M97" s="254" t="s">
        <v>19</v>
      </c>
      <c r="N97" s="255" t="s">
        <v>43</v>
      </c>
      <c r="O97" s="85"/>
      <c r="P97" s="212">
        <f>O97*H97</f>
        <v>0</v>
      </c>
      <c r="Q97" s="212">
        <v>0.218</v>
      </c>
      <c r="R97" s="212">
        <f>Q97*H97</f>
        <v>1.308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144</v>
      </c>
      <c r="AT97" s="214" t="s">
        <v>140</v>
      </c>
      <c r="AU97" s="214" t="s">
        <v>82</v>
      </c>
      <c r="AY97" s="18" t="s">
        <v>112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80</v>
      </c>
      <c r="BK97" s="215">
        <f>ROUND(I97*H97,2)</f>
        <v>0</v>
      </c>
      <c r="BL97" s="18" t="s">
        <v>119</v>
      </c>
      <c r="BM97" s="214" t="s">
        <v>145</v>
      </c>
    </row>
    <row r="98" spans="1:51" s="13" customFormat="1" ht="12">
      <c r="A98" s="13"/>
      <c r="B98" s="221"/>
      <c r="C98" s="222"/>
      <c r="D98" s="223" t="s">
        <v>123</v>
      </c>
      <c r="E98" s="224" t="s">
        <v>19</v>
      </c>
      <c r="F98" s="225" t="s">
        <v>146</v>
      </c>
      <c r="G98" s="222"/>
      <c r="H98" s="226">
        <v>6</v>
      </c>
      <c r="I98" s="227"/>
      <c r="J98" s="222"/>
      <c r="K98" s="222"/>
      <c r="L98" s="228"/>
      <c r="M98" s="229"/>
      <c r="N98" s="230"/>
      <c r="O98" s="230"/>
      <c r="P98" s="230"/>
      <c r="Q98" s="230"/>
      <c r="R98" s="230"/>
      <c r="S98" s="230"/>
      <c r="T98" s="23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2" t="s">
        <v>123</v>
      </c>
      <c r="AU98" s="232" t="s">
        <v>82</v>
      </c>
      <c r="AV98" s="13" t="s">
        <v>82</v>
      </c>
      <c r="AW98" s="13" t="s">
        <v>34</v>
      </c>
      <c r="AX98" s="13" t="s">
        <v>80</v>
      </c>
      <c r="AY98" s="232" t="s">
        <v>112</v>
      </c>
    </row>
    <row r="99" spans="1:65" s="2" customFormat="1" ht="22.2" customHeight="1">
      <c r="A99" s="39"/>
      <c r="B99" s="40"/>
      <c r="C99" s="203" t="s">
        <v>147</v>
      </c>
      <c r="D99" s="203" t="s">
        <v>114</v>
      </c>
      <c r="E99" s="204" t="s">
        <v>148</v>
      </c>
      <c r="F99" s="205" t="s">
        <v>149</v>
      </c>
      <c r="G99" s="206" t="s">
        <v>117</v>
      </c>
      <c r="H99" s="207">
        <v>4.427</v>
      </c>
      <c r="I99" s="208"/>
      <c r="J99" s="209">
        <f>ROUND(I99*H99,2)</f>
        <v>0</v>
      </c>
      <c r="K99" s="205" t="s">
        <v>118</v>
      </c>
      <c r="L99" s="45"/>
      <c r="M99" s="210" t="s">
        <v>19</v>
      </c>
      <c r="N99" s="211" t="s">
        <v>43</v>
      </c>
      <c r="O99" s="85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4" t="s">
        <v>119</v>
      </c>
      <c r="AT99" s="214" t="s">
        <v>114</v>
      </c>
      <c r="AU99" s="214" t="s">
        <v>82</v>
      </c>
      <c r="AY99" s="18" t="s">
        <v>112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8" t="s">
        <v>80</v>
      </c>
      <c r="BK99" s="215">
        <f>ROUND(I99*H99,2)</f>
        <v>0</v>
      </c>
      <c r="BL99" s="18" t="s">
        <v>119</v>
      </c>
      <c r="BM99" s="214" t="s">
        <v>150</v>
      </c>
    </row>
    <row r="100" spans="1:47" s="2" customFormat="1" ht="12">
      <c r="A100" s="39"/>
      <c r="B100" s="40"/>
      <c r="C100" s="41"/>
      <c r="D100" s="216" t="s">
        <v>121</v>
      </c>
      <c r="E100" s="41"/>
      <c r="F100" s="217" t="s">
        <v>151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121</v>
      </c>
      <c r="AU100" s="18" t="s">
        <v>82</v>
      </c>
    </row>
    <row r="101" spans="1:51" s="13" customFormat="1" ht="12">
      <c r="A101" s="13"/>
      <c r="B101" s="221"/>
      <c r="C101" s="222"/>
      <c r="D101" s="223" t="s">
        <v>123</v>
      </c>
      <c r="E101" s="224" t="s">
        <v>19</v>
      </c>
      <c r="F101" s="225" t="s">
        <v>152</v>
      </c>
      <c r="G101" s="222"/>
      <c r="H101" s="226">
        <v>2.767</v>
      </c>
      <c r="I101" s="227"/>
      <c r="J101" s="222"/>
      <c r="K101" s="222"/>
      <c r="L101" s="228"/>
      <c r="M101" s="229"/>
      <c r="N101" s="230"/>
      <c r="O101" s="230"/>
      <c r="P101" s="230"/>
      <c r="Q101" s="230"/>
      <c r="R101" s="230"/>
      <c r="S101" s="230"/>
      <c r="T101" s="23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2" t="s">
        <v>123</v>
      </c>
      <c r="AU101" s="232" t="s">
        <v>82</v>
      </c>
      <c r="AV101" s="13" t="s">
        <v>82</v>
      </c>
      <c r="AW101" s="13" t="s">
        <v>34</v>
      </c>
      <c r="AX101" s="13" t="s">
        <v>72</v>
      </c>
      <c r="AY101" s="232" t="s">
        <v>112</v>
      </c>
    </row>
    <row r="102" spans="1:51" s="13" customFormat="1" ht="12">
      <c r="A102" s="13"/>
      <c r="B102" s="221"/>
      <c r="C102" s="222"/>
      <c r="D102" s="223" t="s">
        <v>123</v>
      </c>
      <c r="E102" s="224" t="s">
        <v>19</v>
      </c>
      <c r="F102" s="225" t="s">
        <v>153</v>
      </c>
      <c r="G102" s="222"/>
      <c r="H102" s="226">
        <v>1.66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2" t="s">
        <v>123</v>
      </c>
      <c r="AU102" s="232" t="s">
        <v>82</v>
      </c>
      <c r="AV102" s="13" t="s">
        <v>82</v>
      </c>
      <c r="AW102" s="13" t="s">
        <v>34</v>
      </c>
      <c r="AX102" s="13" t="s">
        <v>72</v>
      </c>
      <c r="AY102" s="232" t="s">
        <v>112</v>
      </c>
    </row>
    <row r="103" spans="1:51" s="14" customFormat="1" ht="12">
      <c r="A103" s="14"/>
      <c r="B103" s="233"/>
      <c r="C103" s="234"/>
      <c r="D103" s="223" t="s">
        <v>123</v>
      </c>
      <c r="E103" s="235" t="s">
        <v>19</v>
      </c>
      <c r="F103" s="236" t="s">
        <v>126</v>
      </c>
      <c r="G103" s="234"/>
      <c r="H103" s="237">
        <v>4.427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3" t="s">
        <v>123</v>
      </c>
      <c r="AU103" s="243" t="s">
        <v>82</v>
      </c>
      <c r="AV103" s="14" t="s">
        <v>119</v>
      </c>
      <c r="AW103" s="14" t="s">
        <v>34</v>
      </c>
      <c r="AX103" s="14" t="s">
        <v>80</v>
      </c>
      <c r="AY103" s="243" t="s">
        <v>112</v>
      </c>
    </row>
    <row r="104" spans="1:65" s="2" customFormat="1" ht="30" customHeight="1">
      <c r="A104" s="39"/>
      <c r="B104" s="40"/>
      <c r="C104" s="203" t="s">
        <v>154</v>
      </c>
      <c r="D104" s="203" t="s">
        <v>114</v>
      </c>
      <c r="E104" s="204" t="s">
        <v>155</v>
      </c>
      <c r="F104" s="205" t="s">
        <v>156</v>
      </c>
      <c r="G104" s="206" t="s">
        <v>117</v>
      </c>
      <c r="H104" s="207">
        <v>1.376</v>
      </c>
      <c r="I104" s="208"/>
      <c r="J104" s="209">
        <f>ROUND(I104*H104,2)</f>
        <v>0</v>
      </c>
      <c r="K104" s="205" t="s">
        <v>118</v>
      </c>
      <c r="L104" s="45"/>
      <c r="M104" s="210" t="s">
        <v>19</v>
      </c>
      <c r="N104" s="211" t="s">
        <v>43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119</v>
      </c>
      <c r="AT104" s="214" t="s">
        <v>114</v>
      </c>
      <c r="AU104" s="214" t="s">
        <v>82</v>
      </c>
      <c r="AY104" s="18" t="s">
        <v>112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80</v>
      </c>
      <c r="BK104" s="215">
        <f>ROUND(I104*H104,2)</f>
        <v>0</v>
      </c>
      <c r="BL104" s="18" t="s">
        <v>119</v>
      </c>
      <c r="BM104" s="214" t="s">
        <v>157</v>
      </c>
    </row>
    <row r="105" spans="1:47" s="2" customFormat="1" ht="12">
      <c r="A105" s="39"/>
      <c r="B105" s="40"/>
      <c r="C105" s="41"/>
      <c r="D105" s="216" t="s">
        <v>121</v>
      </c>
      <c r="E105" s="41"/>
      <c r="F105" s="217" t="s">
        <v>158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121</v>
      </c>
      <c r="AU105" s="18" t="s">
        <v>82</v>
      </c>
    </row>
    <row r="106" spans="1:65" s="2" customFormat="1" ht="22.2" customHeight="1">
      <c r="A106" s="39"/>
      <c r="B106" s="40"/>
      <c r="C106" s="203" t="s">
        <v>159</v>
      </c>
      <c r="D106" s="203" t="s">
        <v>114</v>
      </c>
      <c r="E106" s="204" t="s">
        <v>160</v>
      </c>
      <c r="F106" s="205" t="s">
        <v>161</v>
      </c>
      <c r="G106" s="206" t="s">
        <v>117</v>
      </c>
      <c r="H106" s="207">
        <v>2.752</v>
      </c>
      <c r="I106" s="208"/>
      <c r="J106" s="209">
        <f>ROUND(I106*H106,2)</f>
        <v>0</v>
      </c>
      <c r="K106" s="205" t="s">
        <v>118</v>
      </c>
      <c r="L106" s="45"/>
      <c r="M106" s="210" t="s">
        <v>19</v>
      </c>
      <c r="N106" s="211" t="s">
        <v>43</v>
      </c>
      <c r="O106" s="85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4" t="s">
        <v>119</v>
      </c>
      <c r="AT106" s="214" t="s">
        <v>114</v>
      </c>
      <c r="AU106" s="214" t="s">
        <v>82</v>
      </c>
      <c r="AY106" s="18" t="s">
        <v>112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8" t="s">
        <v>80</v>
      </c>
      <c r="BK106" s="215">
        <f>ROUND(I106*H106,2)</f>
        <v>0</v>
      </c>
      <c r="BL106" s="18" t="s">
        <v>119</v>
      </c>
      <c r="BM106" s="214" t="s">
        <v>162</v>
      </c>
    </row>
    <row r="107" spans="1:47" s="2" customFormat="1" ht="12">
      <c r="A107" s="39"/>
      <c r="B107" s="40"/>
      <c r="C107" s="41"/>
      <c r="D107" s="216" t="s">
        <v>121</v>
      </c>
      <c r="E107" s="41"/>
      <c r="F107" s="217" t="s">
        <v>163</v>
      </c>
      <c r="G107" s="41"/>
      <c r="H107" s="41"/>
      <c r="I107" s="218"/>
      <c r="J107" s="41"/>
      <c r="K107" s="41"/>
      <c r="L107" s="45"/>
      <c r="M107" s="219"/>
      <c r="N107" s="22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121</v>
      </c>
      <c r="AU107" s="18" t="s">
        <v>82</v>
      </c>
    </row>
    <row r="108" spans="1:47" s="2" customFormat="1" ht="12">
      <c r="A108" s="39"/>
      <c r="B108" s="40"/>
      <c r="C108" s="41"/>
      <c r="D108" s="223" t="s">
        <v>164</v>
      </c>
      <c r="E108" s="41"/>
      <c r="F108" s="256" t="s">
        <v>165</v>
      </c>
      <c r="G108" s="41"/>
      <c r="H108" s="41"/>
      <c r="I108" s="218"/>
      <c r="J108" s="41"/>
      <c r="K108" s="41"/>
      <c r="L108" s="45"/>
      <c r="M108" s="219"/>
      <c r="N108" s="22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164</v>
      </c>
      <c r="AU108" s="18" t="s">
        <v>82</v>
      </c>
    </row>
    <row r="109" spans="1:51" s="13" customFormat="1" ht="12">
      <c r="A109" s="13"/>
      <c r="B109" s="221"/>
      <c r="C109" s="222"/>
      <c r="D109" s="223" t="s">
        <v>123</v>
      </c>
      <c r="E109" s="224" t="s">
        <v>19</v>
      </c>
      <c r="F109" s="225" t="s">
        <v>166</v>
      </c>
      <c r="G109" s="222"/>
      <c r="H109" s="226">
        <v>2.752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2" t="s">
        <v>123</v>
      </c>
      <c r="AU109" s="232" t="s">
        <v>82</v>
      </c>
      <c r="AV109" s="13" t="s">
        <v>82</v>
      </c>
      <c r="AW109" s="13" t="s">
        <v>34</v>
      </c>
      <c r="AX109" s="13" t="s">
        <v>80</v>
      </c>
      <c r="AY109" s="232" t="s">
        <v>112</v>
      </c>
    </row>
    <row r="110" spans="1:65" s="2" customFormat="1" ht="22.2" customHeight="1">
      <c r="A110" s="39"/>
      <c r="B110" s="40"/>
      <c r="C110" s="203" t="s">
        <v>167</v>
      </c>
      <c r="D110" s="203" t="s">
        <v>114</v>
      </c>
      <c r="E110" s="204" t="s">
        <v>168</v>
      </c>
      <c r="F110" s="205" t="s">
        <v>169</v>
      </c>
      <c r="G110" s="206" t="s">
        <v>117</v>
      </c>
      <c r="H110" s="207">
        <v>5.803</v>
      </c>
      <c r="I110" s="208"/>
      <c r="J110" s="209">
        <f>ROUND(I110*H110,2)</f>
        <v>0</v>
      </c>
      <c r="K110" s="205" t="s">
        <v>118</v>
      </c>
      <c r="L110" s="45"/>
      <c r="M110" s="210" t="s">
        <v>19</v>
      </c>
      <c r="N110" s="211" t="s">
        <v>43</v>
      </c>
      <c r="O110" s="85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4" t="s">
        <v>119</v>
      </c>
      <c r="AT110" s="214" t="s">
        <v>114</v>
      </c>
      <c r="AU110" s="214" t="s">
        <v>82</v>
      </c>
      <c r="AY110" s="18" t="s">
        <v>112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8" t="s">
        <v>80</v>
      </c>
      <c r="BK110" s="215">
        <f>ROUND(I110*H110,2)</f>
        <v>0</v>
      </c>
      <c r="BL110" s="18" t="s">
        <v>119</v>
      </c>
      <c r="BM110" s="214" t="s">
        <v>170</v>
      </c>
    </row>
    <row r="111" spans="1:47" s="2" customFormat="1" ht="12">
      <c r="A111" s="39"/>
      <c r="B111" s="40"/>
      <c r="C111" s="41"/>
      <c r="D111" s="216" t="s">
        <v>121</v>
      </c>
      <c r="E111" s="41"/>
      <c r="F111" s="217" t="s">
        <v>171</v>
      </c>
      <c r="G111" s="41"/>
      <c r="H111" s="41"/>
      <c r="I111" s="218"/>
      <c r="J111" s="41"/>
      <c r="K111" s="41"/>
      <c r="L111" s="45"/>
      <c r="M111" s="219"/>
      <c r="N111" s="22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121</v>
      </c>
      <c r="AU111" s="18" t="s">
        <v>82</v>
      </c>
    </row>
    <row r="112" spans="1:51" s="13" customFormat="1" ht="12">
      <c r="A112" s="13"/>
      <c r="B112" s="221"/>
      <c r="C112" s="222"/>
      <c r="D112" s="223" t="s">
        <v>123</v>
      </c>
      <c r="E112" s="224" t="s">
        <v>19</v>
      </c>
      <c r="F112" s="225" t="s">
        <v>172</v>
      </c>
      <c r="G112" s="222"/>
      <c r="H112" s="226">
        <v>5.803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2" t="s">
        <v>123</v>
      </c>
      <c r="AU112" s="232" t="s">
        <v>82</v>
      </c>
      <c r="AV112" s="13" t="s">
        <v>82</v>
      </c>
      <c r="AW112" s="13" t="s">
        <v>34</v>
      </c>
      <c r="AX112" s="13" t="s">
        <v>80</v>
      </c>
      <c r="AY112" s="232" t="s">
        <v>112</v>
      </c>
    </row>
    <row r="113" spans="1:65" s="2" customFormat="1" ht="30" customHeight="1">
      <c r="A113" s="39"/>
      <c r="B113" s="40"/>
      <c r="C113" s="203" t="s">
        <v>8</v>
      </c>
      <c r="D113" s="203" t="s">
        <v>114</v>
      </c>
      <c r="E113" s="204" t="s">
        <v>173</v>
      </c>
      <c r="F113" s="205" t="s">
        <v>174</v>
      </c>
      <c r="G113" s="206" t="s">
        <v>175</v>
      </c>
      <c r="H113" s="207">
        <v>40</v>
      </c>
      <c r="I113" s="208"/>
      <c r="J113" s="209">
        <f>ROUND(I113*H113,2)</f>
        <v>0</v>
      </c>
      <c r="K113" s="205" t="s">
        <v>118</v>
      </c>
      <c r="L113" s="45"/>
      <c r="M113" s="210" t="s">
        <v>19</v>
      </c>
      <c r="N113" s="211" t="s">
        <v>43</v>
      </c>
      <c r="O113" s="85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4" t="s">
        <v>119</v>
      </c>
      <c r="AT113" s="214" t="s">
        <v>114</v>
      </c>
      <c r="AU113" s="214" t="s">
        <v>82</v>
      </c>
      <c r="AY113" s="18" t="s">
        <v>112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8" t="s">
        <v>80</v>
      </c>
      <c r="BK113" s="215">
        <f>ROUND(I113*H113,2)</f>
        <v>0</v>
      </c>
      <c r="BL113" s="18" t="s">
        <v>119</v>
      </c>
      <c r="BM113" s="214" t="s">
        <v>176</v>
      </c>
    </row>
    <row r="114" spans="1:47" s="2" customFormat="1" ht="12">
      <c r="A114" s="39"/>
      <c r="B114" s="40"/>
      <c r="C114" s="41"/>
      <c r="D114" s="216" t="s">
        <v>121</v>
      </c>
      <c r="E114" s="41"/>
      <c r="F114" s="217" t="s">
        <v>177</v>
      </c>
      <c r="G114" s="41"/>
      <c r="H114" s="41"/>
      <c r="I114" s="218"/>
      <c r="J114" s="41"/>
      <c r="K114" s="41"/>
      <c r="L114" s="45"/>
      <c r="M114" s="219"/>
      <c r="N114" s="22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121</v>
      </c>
      <c r="AU114" s="18" t="s">
        <v>82</v>
      </c>
    </row>
    <row r="115" spans="1:51" s="13" customFormat="1" ht="12">
      <c r="A115" s="13"/>
      <c r="B115" s="221"/>
      <c r="C115" s="222"/>
      <c r="D115" s="223" t="s">
        <v>123</v>
      </c>
      <c r="E115" s="224" t="s">
        <v>19</v>
      </c>
      <c r="F115" s="225" t="s">
        <v>178</v>
      </c>
      <c r="G115" s="222"/>
      <c r="H115" s="226">
        <v>40</v>
      </c>
      <c r="I115" s="227"/>
      <c r="J115" s="222"/>
      <c r="K115" s="222"/>
      <c r="L115" s="228"/>
      <c r="M115" s="229"/>
      <c r="N115" s="230"/>
      <c r="O115" s="230"/>
      <c r="P115" s="230"/>
      <c r="Q115" s="230"/>
      <c r="R115" s="230"/>
      <c r="S115" s="230"/>
      <c r="T115" s="23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2" t="s">
        <v>123</v>
      </c>
      <c r="AU115" s="232" t="s">
        <v>82</v>
      </c>
      <c r="AV115" s="13" t="s">
        <v>82</v>
      </c>
      <c r="AW115" s="13" t="s">
        <v>34</v>
      </c>
      <c r="AX115" s="13" t="s">
        <v>80</v>
      </c>
      <c r="AY115" s="232" t="s">
        <v>112</v>
      </c>
    </row>
    <row r="116" spans="1:65" s="2" customFormat="1" ht="22.2" customHeight="1">
      <c r="A116" s="39"/>
      <c r="B116" s="40"/>
      <c r="C116" s="203" t="s">
        <v>179</v>
      </c>
      <c r="D116" s="203" t="s">
        <v>114</v>
      </c>
      <c r="E116" s="204" t="s">
        <v>180</v>
      </c>
      <c r="F116" s="205" t="s">
        <v>181</v>
      </c>
      <c r="G116" s="206" t="s">
        <v>175</v>
      </c>
      <c r="H116" s="207">
        <v>40</v>
      </c>
      <c r="I116" s="208"/>
      <c r="J116" s="209">
        <f>ROUND(I116*H116,2)</f>
        <v>0</v>
      </c>
      <c r="K116" s="205" t="s">
        <v>118</v>
      </c>
      <c r="L116" s="45"/>
      <c r="M116" s="210" t="s">
        <v>19</v>
      </c>
      <c r="N116" s="211" t="s">
        <v>43</v>
      </c>
      <c r="O116" s="85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4" t="s">
        <v>119</v>
      </c>
      <c r="AT116" s="214" t="s">
        <v>114</v>
      </c>
      <c r="AU116" s="214" t="s">
        <v>82</v>
      </c>
      <c r="AY116" s="18" t="s">
        <v>112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8" t="s">
        <v>80</v>
      </c>
      <c r="BK116" s="215">
        <f>ROUND(I116*H116,2)</f>
        <v>0</v>
      </c>
      <c r="BL116" s="18" t="s">
        <v>119</v>
      </c>
      <c r="BM116" s="214" t="s">
        <v>182</v>
      </c>
    </row>
    <row r="117" spans="1:47" s="2" customFormat="1" ht="12">
      <c r="A117" s="39"/>
      <c r="B117" s="40"/>
      <c r="C117" s="41"/>
      <c r="D117" s="216" t="s">
        <v>121</v>
      </c>
      <c r="E117" s="41"/>
      <c r="F117" s="217" t="s">
        <v>183</v>
      </c>
      <c r="G117" s="41"/>
      <c r="H117" s="41"/>
      <c r="I117" s="218"/>
      <c r="J117" s="41"/>
      <c r="K117" s="41"/>
      <c r="L117" s="45"/>
      <c r="M117" s="219"/>
      <c r="N117" s="22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121</v>
      </c>
      <c r="AU117" s="18" t="s">
        <v>82</v>
      </c>
    </row>
    <row r="118" spans="1:51" s="13" customFormat="1" ht="12">
      <c r="A118" s="13"/>
      <c r="B118" s="221"/>
      <c r="C118" s="222"/>
      <c r="D118" s="223" t="s">
        <v>123</v>
      </c>
      <c r="E118" s="224" t="s">
        <v>19</v>
      </c>
      <c r="F118" s="225" t="s">
        <v>184</v>
      </c>
      <c r="G118" s="222"/>
      <c r="H118" s="226">
        <v>40</v>
      </c>
      <c r="I118" s="227"/>
      <c r="J118" s="222"/>
      <c r="K118" s="222"/>
      <c r="L118" s="228"/>
      <c r="M118" s="229"/>
      <c r="N118" s="230"/>
      <c r="O118" s="230"/>
      <c r="P118" s="230"/>
      <c r="Q118" s="230"/>
      <c r="R118" s="230"/>
      <c r="S118" s="230"/>
      <c r="T118" s="23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2" t="s">
        <v>123</v>
      </c>
      <c r="AU118" s="232" t="s">
        <v>82</v>
      </c>
      <c r="AV118" s="13" t="s">
        <v>82</v>
      </c>
      <c r="AW118" s="13" t="s">
        <v>34</v>
      </c>
      <c r="AX118" s="13" t="s">
        <v>80</v>
      </c>
      <c r="AY118" s="232" t="s">
        <v>112</v>
      </c>
    </row>
    <row r="119" spans="1:65" s="2" customFormat="1" ht="14.4" customHeight="1">
      <c r="A119" s="39"/>
      <c r="B119" s="40"/>
      <c r="C119" s="246" t="s">
        <v>185</v>
      </c>
      <c r="D119" s="246" t="s">
        <v>140</v>
      </c>
      <c r="E119" s="247" t="s">
        <v>186</v>
      </c>
      <c r="F119" s="248" t="s">
        <v>187</v>
      </c>
      <c r="G119" s="249" t="s">
        <v>188</v>
      </c>
      <c r="H119" s="250">
        <v>0.804</v>
      </c>
      <c r="I119" s="251"/>
      <c r="J119" s="252">
        <f>ROUND(I119*H119,2)</f>
        <v>0</v>
      </c>
      <c r="K119" s="248" t="s">
        <v>118</v>
      </c>
      <c r="L119" s="253"/>
      <c r="M119" s="254" t="s">
        <v>19</v>
      </c>
      <c r="N119" s="255" t="s">
        <v>43</v>
      </c>
      <c r="O119" s="85"/>
      <c r="P119" s="212">
        <f>O119*H119</f>
        <v>0</v>
      </c>
      <c r="Q119" s="212">
        <v>0.001</v>
      </c>
      <c r="R119" s="212">
        <f>Q119*H119</f>
        <v>0.000804</v>
      </c>
      <c r="S119" s="212">
        <v>0</v>
      </c>
      <c r="T119" s="21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4" t="s">
        <v>144</v>
      </c>
      <c r="AT119" s="214" t="s">
        <v>140</v>
      </c>
      <c r="AU119" s="214" t="s">
        <v>82</v>
      </c>
      <c r="AY119" s="18" t="s">
        <v>112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8" t="s">
        <v>80</v>
      </c>
      <c r="BK119" s="215">
        <f>ROUND(I119*H119,2)</f>
        <v>0</v>
      </c>
      <c r="BL119" s="18" t="s">
        <v>119</v>
      </c>
      <c r="BM119" s="214" t="s">
        <v>189</v>
      </c>
    </row>
    <row r="120" spans="1:65" s="2" customFormat="1" ht="22.2" customHeight="1">
      <c r="A120" s="39"/>
      <c r="B120" s="40"/>
      <c r="C120" s="203" t="s">
        <v>144</v>
      </c>
      <c r="D120" s="203" t="s">
        <v>114</v>
      </c>
      <c r="E120" s="204" t="s">
        <v>190</v>
      </c>
      <c r="F120" s="205" t="s">
        <v>191</v>
      </c>
      <c r="G120" s="206" t="s">
        <v>175</v>
      </c>
      <c r="H120" s="207">
        <v>2.31</v>
      </c>
      <c r="I120" s="208"/>
      <c r="J120" s="209">
        <f>ROUND(I120*H120,2)</f>
        <v>0</v>
      </c>
      <c r="K120" s="205" t="s">
        <v>118</v>
      </c>
      <c r="L120" s="45"/>
      <c r="M120" s="210" t="s">
        <v>19</v>
      </c>
      <c r="N120" s="211" t="s">
        <v>43</v>
      </c>
      <c r="O120" s="85"/>
      <c r="P120" s="212">
        <f>O120*H120</f>
        <v>0</v>
      </c>
      <c r="Q120" s="212">
        <v>0.00446</v>
      </c>
      <c r="R120" s="212">
        <f>Q120*H120</f>
        <v>0.010302600000000002</v>
      </c>
      <c r="S120" s="212">
        <v>0</v>
      </c>
      <c r="T120" s="21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4" t="s">
        <v>119</v>
      </c>
      <c r="AT120" s="214" t="s">
        <v>114</v>
      </c>
      <c r="AU120" s="214" t="s">
        <v>82</v>
      </c>
      <c r="AY120" s="18" t="s">
        <v>112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8" t="s">
        <v>80</v>
      </c>
      <c r="BK120" s="215">
        <f>ROUND(I120*H120,2)</f>
        <v>0</v>
      </c>
      <c r="BL120" s="18" t="s">
        <v>119</v>
      </c>
      <c r="BM120" s="214" t="s">
        <v>192</v>
      </c>
    </row>
    <row r="121" spans="1:47" s="2" customFormat="1" ht="12">
      <c r="A121" s="39"/>
      <c r="B121" s="40"/>
      <c r="C121" s="41"/>
      <c r="D121" s="216" t="s">
        <v>121</v>
      </c>
      <c r="E121" s="41"/>
      <c r="F121" s="217" t="s">
        <v>193</v>
      </c>
      <c r="G121" s="41"/>
      <c r="H121" s="41"/>
      <c r="I121" s="218"/>
      <c r="J121" s="41"/>
      <c r="K121" s="41"/>
      <c r="L121" s="45"/>
      <c r="M121" s="219"/>
      <c r="N121" s="22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121</v>
      </c>
      <c r="AU121" s="18" t="s">
        <v>82</v>
      </c>
    </row>
    <row r="122" spans="1:51" s="13" customFormat="1" ht="12">
      <c r="A122" s="13"/>
      <c r="B122" s="221"/>
      <c r="C122" s="222"/>
      <c r="D122" s="223" t="s">
        <v>123</v>
      </c>
      <c r="E122" s="224" t="s">
        <v>19</v>
      </c>
      <c r="F122" s="225" t="s">
        <v>194</v>
      </c>
      <c r="G122" s="222"/>
      <c r="H122" s="226">
        <v>2.31</v>
      </c>
      <c r="I122" s="227"/>
      <c r="J122" s="222"/>
      <c r="K122" s="222"/>
      <c r="L122" s="228"/>
      <c r="M122" s="229"/>
      <c r="N122" s="230"/>
      <c r="O122" s="230"/>
      <c r="P122" s="230"/>
      <c r="Q122" s="230"/>
      <c r="R122" s="230"/>
      <c r="S122" s="230"/>
      <c r="T122" s="23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2" t="s">
        <v>123</v>
      </c>
      <c r="AU122" s="232" t="s">
        <v>82</v>
      </c>
      <c r="AV122" s="13" t="s">
        <v>82</v>
      </c>
      <c r="AW122" s="13" t="s">
        <v>34</v>
      </c>
      <c r="AX122" s="13" t="s">
        <v>80</v>
      </c>
      <c r="AY122" s="232" t="s">
        <v>112</v>
      </c>
    </row>
    <row r="123" spans="1:65" s="2" customFormat="1" ht="14.4" customHeight="1">
      <c r="A123" s="39"/>
      <c r="B123" s="40"/>
      <c r="C123" s="203" t="s">
        <v>119</v>
      </c>
      <c r="D123" s="203" t="s">
        <v>114</v>
      </c>
      <c r="E123" s="204" t="s">
        <v>195</v>
      </c>
      <c r="F123" s="205" t="s">
        <v>196</v>
      </c>
      <c r="G123" s="206" t="s">
        <v>117</v>
      </c>
      <c r="H123" s="207">
        <v>0.924</v>
      </c>
      <c r="I123" s="208"/>
      <c r="J123" s="209">
        <f>ROUND(I123*H123,2)</f>
        <v>0</v>
      </c>
      <c r="K123" s="205" t="s">
        <v>118</v>
      </c>
      <c r="L123" s="45"/>
      <c r="M123" s="210" t="s">
        <v>19</v>
      </c>
      <c r="N123" s="211" t="s">
        <v>43</v>
      </c>
      <c r="O123" s="85"/>
      <c r="P123" s="212">
        <f>O123*H123</f>
        <v>0</v>
      </c>
      <c r="Q123" s="212">
        <v>0</v>
      </c>
      <c r="R123" s="212">
        <f>Q123*H123</f>
        <v>0</v>
      </c>
      <c r="S123" s="212">
        <v>1.92</v>
      </c>
      <c r="T123" s="213">
        <f>S123*H123</f>
        <v>1.77408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4" t="s">
        <v>119</v>
      </c>
      <c r="AT123" s="214" t="s">
        <v>114</v>
      </c>
      <c r="AU123" s="214" t="s">
        <v>82</v>
      </c>
      <c r="AY123" s="18" t="s">
        <v>112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8" t="s">
        <v>80</v>
      </c>
      <c r="BK123" s="215">
        <f>ROUND(I123*H123,2)</f>
        <v>0</v>
      </c>
      <c r="BL123" s="18" t="s">
        <v>119</v>
      </c>
      <c r="BM123" s="214" t="s">
        <v>197</v>
      </c>
    </row>
    <row r="124" spans="1:47" s="2" customFormat="1" ht="12">
      <c r="A124" s="39"/>
      <c r="B124" s="40"/>
      <c r="C124" s="41"/>
      <c r="D124" s="216" t="s">
        <v>121</v>
      </c>
      <c r="E124" s="41"/>
      <c r="F124" s="217" t="s">
        <v>198</v>
      </c>
      <c r="G124" s="41"/>
      <c r="H124" s="41"/>
      <c r="I124" s="218"/>
      <c r="J124" s="41"/>
      <c r="K124" s="41"/>
      <c r="L124" s="45"/>
      <c r="M124" s="219"/>
      <c r="N124" s="22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121</v>
      </c>
      <c r="AU124" s="18" t="s">
        <v>82</v>
      </c>
    </row>
    <row r="125" spans="1:51" s="13" customFormat="1" ht="12">
      <c r="A125" s="13"/>
      <c r="B125" s="221"/>
      <c r="C125" s="222"/>
      <c r="D125" s="223" t="s">
        <v>123</v>
      </c>
      <c r="E125" s="224" t="s">
        <v>19</v>
      </c>
      <c r="F125" s="225" t="s">
        <v>199</v>
      </c>
      <c r="G125" s="222"/>
      <c r="H125" s="226">
        <v>0.924</v>
      </c>
      <c r="I125" s="227"/>
      <c r="J125" s="222"/>
      <c r="K125" s="222"/>
      <c r="L125" s="228"/>
      <c r="M125" s="229"/>
      <c r="N125" s="230"/>
      <c r="O125" s="230"/>
      <c r="P125" s="230"/>
      <c r="Q125" s="230"/>
      <c r="R125" s="230"/>
      <c r="S125" s="230"/>
      <c r="T125" s="23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2" t="s">
        <v>123</v>
      </c>
      <c r="AU125" s="232" t="s">
        <v>82</v>
      </c>
      <c r="AV125" s="13" t="s">
        <v>82</v>
      </c>
      <c r="AW125" s="13" t="s">
        <v>34</v>
      </c>
      <c r="AX125" s="13" t="s">
        <v>80</v>
      </c>
      <c r="AY125" s="232" t="s">
        <v>112</v>
      </c>
    </row>
    <row r="126" spans="1:65" s="2" customFormat="1" ht="14.4" customHeight="1">
      <c r="A126" s="39"/>
      <c r="B126" s="40"/>
      <c r="C126" s="203" t="s">
        <v>200</v>
      </c>
      <c r="D126" s="203" t="s">
        <v>114</v>
      </c>
      <c r="E126" s="204" t="s">
        <v>201</v>
      </c>
      <c r="F126" s="205" t="s">
        <v>202</v>
      </c>
      <c r="G126" s="206" t="s">
        <v>143</v>
      </c>
      <c r="H126" s="207">
        <v>3</v>
      </c>
      <c r="I126" s="208"/>
      <c r="J126" s="209">
        <f>ROUND(I126*H126,2)</f>
        <v>0</v>
      </c>
      <c r="K126" s="205" t="s">
        <v>118</v>
      </c>
      <c r="L126" s="45"/>
      <c r="M126" s="210" t="s">
        <v>19</v>
      </c>
      <c r="N126" s="211" t="s">
        <v>43</v>
      </c>
      <c r="O126" s="85"/>
      <c r="P126" s="212">
        <f>O126*H126</f>
        <v>0</v>
      </c>
      <c r="Q126" s="212">
        <v>0.01019</v>
      </c>
      <c r="R126" s="212">
        <f>Q126*H126</f>
        <v>0.03057</v>
      </c>
      <c r="S126" s="212">
        <v>0</v>
      </c>
      <c r="T126" s="21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4" t="s">
        <v>119</v>
      </c>
      <c r="AT126" s="214" t="s">
        <v>114</v>
      </c>
      <c r="AU126" s="214" t="s">
        <v>82</v>
      </c>
      <c r="AY126" s="18" t="s">
        <v>112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8" t="s">
        <v>80</v>
      </c>
      <c r="BK126" s="215">
        <f>ROUND(I126*H126,2)</f>
        <v>0</v>
      </c>
      <c r="BL126" s="18" t="s">
        <v>119</v>
      </c>
      <c r="BM126" s="214" t="s">
        <v>203</v>
      </c>
    </row>
    <row r="127" spans="1:47" s="2" customFormat="1" ht="12">
      <c r="A127" s="39"/>
      <c r="B127" s="40"/>
      <c r="C127" s="41"/>
      <c r="D127" s="216" t="s">
        <v>121</v>
      </c>
      <c r="E127" s="41"/>
      <c r="F127" s="217" t="s">
        <v>204</v>
      </c>
      <c r="G127" s="41"/>
      <c r="H127" s="41"/>
      <c r="I127" s="218"/>
      <c r="J127" s="41"/>
      <c r="K127" s="41"/>
      <c r="L127" s="45"/>
      <c r="M127" s="219"/>
      <c r="N127" s="22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121</v>
      </c>
      <c r="AU127" s="18" t="s">
        <v>82</v>
      </c>
    </row>
    <row r="128" spans="1:51" s="13" customFormat="1" ht="12">
      <c r="A128" s="13"/>
      <c r="B128" s="221"/>
      <c r="C128" s="222"/>
      <c r="D128" s="223" t="s">
        <v>123</v>
      </c>
      <c r="E128" s="224" t="s">
        <v>19</v>
      </c>
      <c r="F128" s="225" t="s">
        <v>205</v>
      </c>
      <c r="G128" s="222"/>
      <c r="H128" s="226">
        <v>3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2" t="s">
        <v>123</v>
      </c>
      <c r="AU128" s="232" t="s">
        <v>82</v>
      </c>
      <c r="AV128" s="13" t="s">
        <v>82</v>
      </c>
      <c r="AW128" s="13" t="s">
        <v>34</v>
      </c>
      <c r="AX128" s="13" t="s">
        <v>80</v>
      </c>
      <c r="AY128" s="232" t="s">
        <v>112</v>
      </c>
    </row>
    <row r="129" spans="1:65" s="2" customFormat="1" ht="14.4" customHeight="1">
      <c r="A129" s="39"/>
      <c r="B129" s="40"/>
      <c r="C129" s="203" t="s">
        <v>206</v>
      </c>
      <c r="D129" s="203" t="s">
        <v>114</v>
      </c>
      <c r="E129" s="204" t="s">
        <v>207</v>
      </c>
      <c r="F129" s="205" t="s">
        <v>208</v>
      </c>
      <c r="G129" s="206" t="s">
        <v>143</v>
      </c>
      <c r="H129" s="207">
        <v>6</v>
      </c>
      <c r="I129" s="208"/>
      <c r="J129" s="209">
        <f>ROUND(I129*H129,2)</f>
        <v>0</v>
      </c>
      <c r="K129" s="205" t="s">
        <v>118</v>
      </c>
      <c r="L129" s="45"/>
      <c r="M129" s="210" t="s">
        <v>19</v>
      </c>
      <c r="N129" s="211" t="s">
        <v>43</v>
      </c>
      <c r="O129" s="85"/>
      <c r="P129" s="212">
        <f>O129*H129</f>
        <v>0</v>
      </c>
      <c r="Q129" s="212">
        <v>0.03927</v>
      </c>
      <c r="R129" s="212">
        <f>Q129*H129</f>
        <v>0.23562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119</v>
      </c>
      <c r="AT129" s="214" t="s">
        <v>114</v>
      </c>
      <c r="AU129" s="214" t="s">
        <v>82</v>
      </c>
      <c r="AY129" s="18" t="s">
        <v>112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80</v>
      </c>
      <c r="BK129" s="215">
        <f>ROUND(I129*H129,2)</f>
        <v>0</v>
      </c>
      <c r="BL129" s="18" t="s">
        <v>119</v>
      </c>
      <c r="BM129" s="214" t="s">
        <v>209</v>
      </c>
    </row>
    <row r="130" spans="1:47" s="2" customFormat="1" ht="12">
      <c r="A130" s="39"/>
      <c r="B130" s="40"/>
      <c r="C130" s="41"/>
      <c r="D130" s="216" t="s">
        <v>121</v>
      </c>
      <c r="E130" s="41"/>
      <c r="F130" s="217" t="s">
        <v>210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121</v>
      </c>
      <c r="AU130" s="18" t="s">
        <v>82</v>
      </c>
    </row>
    <row r="131" spans="1:63" s="12" customFormat="1" ht="22.8" customHeight="1">
      <c r="A131" s="12"/>
      <c r="B131" s="189"/>
      <c r="C131" s="190"/>
      <c r="D131" s="191" t="s">
        <v>71</v>
      </c>
      <c r="E131" s="244" t="s">
        <v>144</v>
      </c>
      <c r="F131" s="244" t="s">
        <v>211</v>
      </c>
      <c r="G131" s="190"/>
      <c r="H131" s="190"/>
      <c r="I131" s="193"/>
      <c r="J131" s="245">
        <f>BK131</f>
        <v>0</v>
      </c>
      <c r="K131" s="190"/>
      <c r="L131" s="195"/>
      <c r="M131" s="196"/>
      <c r="N131" s="197"/>
      <c r="O131" s="197"/>
      <c r="P131" s="198">
        <f>SUM(P132:P134)</f>
        <v>0</v>
      </c>
      <c r="Q131" s="197"/>
      <c r="R131" s="198">
        <f>SUM(R132:R134)</f>
        <v>0</v>
      </c>
      <c r="S131" s="197"/>
      <c r="T131" s="199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80</v>
      </c>
      <c r="AT131" s="201" t="s">
        <v>71</v>
      </c>
      <c r="AU131" s="201" t="s">
        <v>80</v>
      </c>
      <c r="AY131" s="200" t="s">
        <v>112</v>
      </c>
      <c r="BK131" s="202">
        <f>SUM(BK132:BK134)</f>
        <v>0</v>
      </c>
    </row>
    <row r="132" spans="1:65" s="2" customFormat="1" ht="14.4" customHeight="1">
      <c r="A132" s="39"/>
      <c r="B132" s="40"/>
      <c r="C132" s="203" t="s">
        <v>212</v>
      </c>
      <c r="D132" s="203" t="s">
        <v>114</v>
      </c>
      <c r="E132" s="204" t="s">
        <v>213</v>
      </c>
      <c r="F132" s="205" t="s">
        <v>214</v>
      </c>
      <c r="G132" s="206" t="s">
        <v>117</v>
      </c>
      <c r="H132" s="207">
        <v>0.063</v>
      </c>
      <c r="I132" s="208"/>
      <c r="J132" s="209">
        <f>ROUND(I132*H132,2)</f>
        <v>0</v>
      </c>
      <c r="K132" s="205" t="s">
        <v>118</v>
      </c>
      <c r="L132" s="45"/>
      <c r="M132" s="210" t="s">
        <v>19</v>
      </c>
      <c r="N132" s="211" t="s">
        <v>43</v>
      </c>
      <c r="O132" s="8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4" t="s">
        <v>119</v>
      </c>
      <c r="AT132" s="214" t="s">
        <v>114</v>
      </c>
      <c r="AU132" s="214" t="s">
        <v>82</v>
      </c>
      <c r="AY132" s="18" t="s">
        <v>112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80</v>
      </c>
      <c r="BK132" s="215">
        <f>ROUND(I132*H132,2)</f>
        <v>0</v>
      </c>
      <c r="BL132" s="18" t="s">
        <v>119</v>
      </c>
      <c r="BM132" s="214" t="s">
        <v>215</v>
      </c>
    </row>
    <row r="133" spans="1:47" s="2" customFormat="1" ht="12">
      <c r="A133" s="39"/>
      <c r="B133" s="40"/>
      <c r="C133" s="41"/>
      <c r="D133" s="216" t="s">
        <v>121</v>
      </c>
      <c r="E133" s="41"/>
      <c r="F133" s="217" t="s">
        <v>216</v>
      </c>
      <c r="G133" s="41"/>
      <c r="H133" s="41"/>
      <c r="I133" s="218"/>
      <c r="J133" s="41"/>
      <c r="K133" s="41"/>
      <c r="L133" s="45"/>
      <c r="M133" s="219"/>
      <c r="N133" s="22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121</v>
      </c>
      <c r="AU133" s="18" t="s">
        <v>82</v>
      </c>
    </row>
    <row r="134" spans="1:51" s="13" customFormat="1" ht="12">
      <c r="A134" s="13"/>
      <c r="B134" s="221"/>
      <c r="C134" s="222"/>
      <c r="D134" s="223" t="s">
        <v>123</v>
      </c>
      <c r="E134" s="224" t="s">
        <v>19</v>
      </c>
      <c r="F134" s="225" t="s">
        <v>217</v>
      </c>
      <c r="G134" s="222"/>
      <c r="H134" s="226">
        <v>0.063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2" t="s">
        <v>123</v>
      </c>
      <c r="AU134" s="232" t="s">
        <v>82</v>
      </c>
      <c r="AV134" s="13" t="s">
        <v>82</v>
      </c>
      <c r="AW134" s="13" t="s">
        <v>34</v>
      </c>
      <c r="AX134" s="13" t="s">
        <v>80</v>
      </c>
      <c r="AY134" s="232" t="s">
        <v>112</v>
      </c>
    </row>
    <row r="135" spans="1:63" s="12" customFormat="1" ht="22.8" customHeight="1">
      <c r="A135" s="12"/>
      <c r="B135" s="189"/>
      <c r="C135" s="190"/>
      <c r="D135" s="191" t="s">
        <v>71</v>
      </c>
      <c r="E135" s="244" t="s">
        <v>218</v>
      </c>
      <c r="F135" s="244" t="s">
        <v>219</v>
      </c>
      <c r="G135" s="190"/>
      <c r="H135" s="190"/>
      <c r="I135" s="193"/>
      <c r="J135" s="245">
        <f>BK135</f>
        <v>0</v>
      </c>
      <c r="K135" s="190"/>
      <c r="L135" s="195"/>
      <c r="M135" s="196"/>
      <c r="N135" s="197"/>
      <c r="O135" s="197"/>
      <c r="P135" s="198">
        <f>SUM(P136:P138)</f>
        <v>0</v>
      </c>
      <c r="Q135" s="197"/>
      <c r="R135" s="198">
        <f>SUM(R136:R138)</f>
        <v>0.714288</v>
      </c>
      <c r="S135" s="197"/>
      <c r="T135" s="199">
        <f>SUM(T136:T138)</f>
        <v>0.5382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80</v>
      </c>
      <c r="AT135" s="201" t="s">
        <v>71</v>
      </c>
      <c r="AU135" s="201" t="s">
        <v>80</v>
      </c>
      <c r="AY135" s="200" t="s">
        <v>112</v>
      </c>
      <c r="BK135" s="202">
        <f>SUM(BK136:BK138)</f>
        <v>0</v>
      </c>
    </row>
    <row r="136" spans="1:65" s="2" customFormat="1" ht="14.4" customHeight="1">
      <c r="A136" s="39"/>
      <c r="B136" s="40"/>
      <c r="C136" s="203" t="s">
        <v>220</v>
      </c>
      <c r="D136" s="203" t="s">
        <v>114</v>
      </c>
      <c r="E136" s="204" t="s">
        <v>221</v>
      </c>
      <c r="F136" s="205" t="s">
        <v>222</v>
      </c>
      <c r="G136" s="206" t="s">
        <v>117</v>
      </c>
      <c r="H136" s="207">
        <v>0.276</v>
      </c>
      <c r="I136" s="208"/>
      <c r="J136" s="209">
        <f>ROUND(I136*H136,2)</f>
        <v>0</v>
      </c>
      <c r="K136" s="205" t="s">
        <v>118</v>
      </c>
      <c r="L136" s="45"/>
      <c r="M136" s="210" t="s">
        <v>19</v>
      </c>
      <c r="N136" s="211" t="s">
        <v>43</v>
      </c>
      <c r="O136" s="85"/>
      <c r="P136" s="212">
        <f>O136*H136</f>
        <v>0</v>
      </c>
      <c r="Q136" s="212">
        <v>2.588</v>
      </c>
      <c r="R136" s="212">
        <f>Q136*H136</f>
        <v>0.714288</v>
      </c>
      <c r="S136" s="212">
        <v>1.95</v>
      </c>
      <c r="T136" s="213">
        <f>S136*H136</f>
        <v>0.5382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4" t="s">
        <v>119</v>
      </c>
      <c r="AT136" s="214" t="s">
        <v>114</v>
      </c>
      <c r="AU136" s="214" t="s">
        <v>82</v>
      </c>
      <c r="AY136" s="18" t="s">
        <v>112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8" t="s">
        <v>80</v>
      </c>
      <c r="BK136" s="215">
        <f>ROUND(I136*H136,2)</f>
        <v>0</v>
      </c>
      <c r="BL136" s="18" t="s">
        <v>119</v>
      </c>
      <c r="BM136" s="214" t="s">
        <v>223</v>
      </c>
    </row>
    <row r="137" spans="1:47" s="2" customFormat="1" ht="12">
      <c r="A137" s="39"/>
      <c r="B137" s="40"/>
      <c r="C137" s="41"/>
      <c r="D137" s="216" t="s">
        <v>121</v>
      </c>
      <c r="E137" s="41"/>
      <c r="F137" s="217" t="s">
        <v>224</v>
      </c>
      <c r="G137" s="41"/>
      <c r="H137" s="41"/>
      <c r="I137" s="218"/>
      <c r="J137" s="41"/>
      <c r="K137" s="41"/>
      <c r="L137" s="45"/>
      <c r="M137" s="219"/>
      <c r="N137" s="22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121</v>
      </c>
      <c r="AU137" s="18" t="s">
        <v>82</v>
      </c>
    </row>
    <row r="138" spans="1:51" s="13" customFormat="1" ht="12">
      <c r="A138" s="13"/>
      <c r="B138" s="221"/>
      <c r="C138" s="222"/>
      <c r="D138" s="223" t="s">
        <v>123</v>
      </c>
      <c r="E138" s="224" t="s">
        <v>19</v>
      </c>
      <c r="F138" s="225" t="s">
        <v>225</v>
      </c>
      <c r="G138" s="222"/>
      <c r="H138" s="226">
        <v>0.276</v>
      </c>
      <c r="I138" s="227"/>
      <c r="J138" s="222"/>
      <c r="K138" s="222"/>
      <c r="L138" s="228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2" t="s">
        <v>123</v>
      </c>
      <c r="AU138" s="232" t="s">
        <v>82</v>
      </c>
      <c r="AV138" s="13" t="s">
        <v>82</v>
      </c>
      <c r="AW138" s="13" t="s">
        <v>34</v>
      </c>
      <c r="AX138" s="13" t="s">
        <v>80</v>
      </c>
      <c r="AY138" s="232" t="s">
        <v>112</v>
      </c>
    </row>
    <row r="139" spans="1:31" s="2" customFormat="1" ht="6.95" customHeight="1">
      <c r="A139" s="39"/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CC35" sheet="1" objects="1" scenarios="1" formatColumns="0" formatRows="0" autoFilter="0"/>
  <autoFilter ref="C82:K13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6" r:id="rId1" display="https://podminky.urs.cz/item/CS_URS_2023_01/122251101"/>
    <hyperlink ref="F91" r:id="rId2" display="https://podminky.urs.cz/item/CS_URS_2023_01/938907141"/>
    <hyperlink ref="F94" r:id="rId3" display="https://podminky.urs.cz/item/CS_URS_2023_01/998318011"/>
    <hyperlink ref="F100" r:id="rId4" display="https://podminky.urs.cz/item/CS_URS_2023_01/131251100"/>
    <hyperlink ref="F105" r:id="rId5" display="https://podminky.urs.cz/item/CS_URS_2023_01/162451105"/>
    <hyperlink ref="F107" r:id="rId6" display="https://podminky.urs.cz/item/CS_URS_2023_01/167151101"/>
    <hyperlink ref="F111" r:id="rId7" display="https://podminky.urs.cz/item/CS_URS_2023_01/174151101"/>
    <hyperlink ref="F114" r:id="rId8" display="https://podminky.urs.cz/item/CS_URS_2023_01/181111131"/>
    <hyperlink ref="F117" r:id="rId9" display="https://podminky.urs.cz/item/CS_URS_2023_01/181411121"/>
    <hyperlink ref="F121" r:id="rId10" display="https://podminky.urs.cz/item/CS_URS_2023_01/622635041"/>
    <hyperlink ref="F124" r:id="rId11" display="https://podminky.urs.cz/item/CS_URS_2023_01/890411851"/>
    <hyperlink ref="F127" r:id="rId12" display="https://podminky.urs.cz/item/CS_URS_2023_01/894411311"/>
    <hyperlink ref="F130" r:id="rId13" display="https://podminky.urs.cz/item/CS_URS_2023_01/894414211"/>
    <hyperlink ref="F133" r:id="rId14" display="https://podminky.urs.cz/item/CS_URS_2023_01/899623161"/>
    <hyperlink ref="F137" r:id="rId15" display="https://podminky.urs.cz/item/CS_URS_2023_01/98524111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Údržba HOZ Lazsko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226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27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28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ROUND((SUM(BE82:BE149)),2)</f>
        <v>0</v>
      </c>
      <c r="G33" s="39"/>
      <c r="H33" s="39"/>
      <c r="I33" s="149">
        <v>0.21</v>
      </c>
      <c r="J33" s="148">
        <f>ROUND(((SUM(BE82:BE149))*I33),2)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ROUND((SUM(BF82:BF149)),2)</f>
        <v>0</v>
      </c>
      <c r="G34" s="39"/>
      <c r="H34" s="39"/>
      <c r="I34" s="149">
        <v>0.15</v>
      </c>
      <c r="J34" s="148">
        <f>ROUND(((SUM(BF82:BF149))*I34),2)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ROUND((SUM(BG82:BG149)),2)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ROUND((SUM(BH82:BH149)),2)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ROUND((SUM(BI82:BI149)),2)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Údržba HOZ Lazsko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2023-2 - Údržba HOZ Lazsko - stavební objekt SO2 ID 211-489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Lazsko</v>
      </c>
      <c r="G52" s="41"/>
      <c r="H52" s="41"/>
      <c r="I52" s="33" t="s">
        <v>23</v>
      </c>
      <c r="J52" s="73" t="str">
        <f>IF(J12="","",J12)</f>
        <v>14. 3. 2023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32</v>
      </c>
      <c r="J54" s="37" t="str">
        <f>E21</f>
        <v>Ing. Jan Zeman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6.4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Státní pozemkový úřad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pans="1:31" s="9" customFormat="1" ht="24.95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J104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95</v>
      </c>
      <c r="E62" s="175"/>
      <c r="F62" s="175"/>
      <c r="G62" s="175"/>
      <c r="H62" s="175"/>
      <c r="I62" s="175"/>
      <c r="J62" s="176">
        <f>J143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97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4.4" customHeight="1">
      <c r="A72" s="39"/>
      <c r="B72" s="40"/>
      <c r="C72" s="41"/>
      <c r="D72" s="41"/>
      <c r="E72" s="161" t="str">
        <f>E7</f>
        <v>Údržba HOZ Lazsko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87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5.6" customHeight="1">
      <c r="A74" s="39"/>
      <c r="B74" s="40"/>
      <c r="C74" s="41"/>
      <c r="D74" s="41"/>
      <c r="E74" s="70" t="str">
        <f>E9</f>
        <v>2023-2 - Údržba HOZ Lazsko - stavební objekt SO2 ID 211-489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>Lazsko</v>
      </c>
      <c r="G76" s="41"/>
      <c r="H76" s="41"/>
      <c r="I76" s="33" t="s">
        <v>23</v>
      </c>
      <c r="J76" s="73" t="str">
        <f>IF(J12="","",J12)</f>
        <v>14. 3. 2023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6" customHeight="1">
      <c r="A78" s="39"/>
      <c r="B78" s="40"/>
      <c r="C78" s="33" t="s">
        <v>25</v>
      </c>
      <c r="D78" s="41"/>
      <c r="E78" s="41"/>
      <c r="F78" s="28" t="str">
        <f>E15</f>
        <v>Státní pozemkový úřad</v>
      </c>
      <c r="G78" s="41"/>
      <c r="H78" s="41"/>
      <c r="I78" s="33" t="s">
        <v>32</v>
      </c>
      <c r="J78" s="37" t="str">
        <f>E21</f>
        <v>Ing. Jan Zeman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6.4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35</v>
      </c>
      <c r="J79" s="37" t="str">
        <f>E24</f>
        <v>Státní pozemkový úřad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98</v>
      </c>
      <c r="D81" s="181" t="s">
        <v>57</v>
      </c>
      <c r="E81" s="181" t="s">
        <v>53</v>
      </c>
      <c r="F81" s="181" t="s">
        <v>54</v>
      </c>
      <c r="G81" s="181" t="s">
        <v>99</v>
      </c>
      <c r="H81" s="181" t="s">
        <v>100</v>
      </c>
      <c r="I81" s="181" t="s">
        <v>101</v>
      </c>
      <c r="J81" s="181" t="s">
        <v>91</v>
      </c>
      <c r="K81" s="182" t="s">
        <v>102</v>
      </c>
      <c r="L81" s="183"/>
      <c r="M81" s="93" t="s">
        <v>19</v>
      </c>
      <c r="N81" s="94" t="s">
        <v>42</v>
      </c>
      <c r="O81" s="94" t="s">
        <v>103</v>
      </c>
      <c r="P81" s="94" t="s">
        <v>104</v>
      </c>
      <c r="Q81" s="94" t="s">
        <v>105</v>
      </c>
      <c r="R81" s="94" t="s">
        <v>106</v>
      </c>
      <c r="S81" s="94" t="s">
        <v>107</v>
      </c>
      <c r="T81" s="95" t="s">
        <v>108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109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3.274344</v>
      </c>
      <c r="S82" s="97"/>
      <c r="T82" s="187">
        <f>T83</f>
        <v>4.74373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71</v>
      </c>
      <c r="AU82" s="18" t="s">
        <v>92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71</v>
      </c>
      <c r="E83" s="192" t="s">
        <v>110</v>
      </c>
      <c r="F83" s="192" t="s">
        <v>111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P84+SUM(P85:P104)+P143</f>
        <v>0</v>
      </c>
      <c r="Q83" s="197"/>
      <c r="R83" s="198">
        <f>R84+SUM(R85:R104)+R143</f>
        <v>3.274344</v>
      </c>
      <c r="S83" s="197"/>
      <c r="T83" s="199">
        <f>T84+SUM(T85:T104)+T143</f>
        <v>4.74373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80</v>
      </c>
      <c r="AT83" s="201" t="s">
        <v>71</v>
      </c>
      <c r="AU83" s="201" t="s">
        <v>72</v>
      </c>
      <c r="AY83" s="200" t="s">
        <v>112</v>
      </c>
      <c r="BK83" s="202">
        <f>BK84+SUM(BK85:BK104)+BK143</f>
        <v>0</v>
      </c>
    </row>
    <row r="84" spans="1:65" s="2" customFormat="1" ht="14.4" customHeight="1">
      <c r="A84" s="39"/>
      <c r="B84" s="40"/>
      <c r="C84" s="203" t="s">
        <v>227</v>
      </c>
      <c r="D84" s="203" t="s">
        <v>114</v>
      </c>
      <c r="E84" s="204" t="s">
        <v>115</v>
      </c>
      <c r="F84" s="205" t="s">
        <v>116</v>
      </c>
      <c r="G84" s="206" t="s">
        <v>117</v>
      </c>
      <c r="H84" s="207">
        <v>2.4</v>
      </c>
      <c r="I84" s="208"/>
      <c r="J84" s="209">
        <f>ROUND(I84*H84,2)</f>
        <v>0</v>
      </c>
      <c r="K84" s="205" t="s">
        <v>118</v>
      </c>
      <c r="L84" s="45"/>
      <c r="M84" s="210" t="s">
        <v>19</v>
      </c>
      <c r="N84" s="211" t="s">
        <v>43</v>
      </c>
      <c r="O84" s="85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4" t="s">
        <v>119</v>
      </c>
      <c r="AT84" s="214" t="s">
        <v>114</v>
      </c>
      <c r="AU84" s="214" t="s">
        <v>80</v>
      </c>
      <c r="AY84" s="18" t="s">
        <v>112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8" t="s">
        <v>80</v>
      </c>
      <c r="BK84" s="215">
        <f>ROUND(I84*H84,2)</f>
        <v>0</v>
      </c>
      <c r="BL84" s="18" t="s">
        <v>119</v>
      </c>
      <c r="BM84" s="214" t="s">
        <v>228</v>
      </c>
    </row>
    <row r="85" spans="1:47" s="2" customFormat="1" ht="12">
      <c r="A85" s="39"/>
      <c r="B85" s="40"/>
      <c r="C85" s="41"/>
      <c r="D85" s="216" t="s">
        <v>121</v>
      </c>
      <c r="E85" s="41"/>
      <c r="F85" s="217" t="s">
        <v>122</v>
      </c>
      <c r="G85" s="41"/>
      <c r="H85" s="41"/>
      <c r="I85" s="218"/>
      <c r="J85" s="41"/>
      <c r="K85" s="41"/>
      <c r="L85" s="45"/>
      <c r="M85" s="219"/>
      <c r="N85" s="220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121</v>
      </c>
      <c r="AU85" s="18" t="s">
        <v>80</v>
      </c>
    </row>
    <row r="86" spans="1:51" s="13" customFormat="1" ht="12">
      <c r="A86" s="13"/>
      <c r="B86" s="221"/>
      <c r="C86" s="222"/>
      <c r="D86" s="223" t="s">
        <v>123</v>
      </c>
      <c r="E86" s="224" t="s">
        <v>19</v>
      </c>
      <c r="F86" s="225" t="s">
        <v>229</v>
      </c>
      <c r="G86" s="222"/>
      <c r="H86" s="226">
        <v>2.4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123</v>
      </c>
      <c r="AU86" s="232" t="s">
        <v>80</v>
      </c>
      <c r="AV86" s="13" t="s">
        <v>82</v>
      </c>
      <c r="AW86" s="13" t="s">
        <v>34</v>
      </c>
      <c r="AX86" s="13" t="s">
        <v>80</v>
      </c>
      <c r="AY86" s="232" t="s">
        <v>112</v>
      </c>
    </row>
    <row r="87" spans="1:65" s="2" customFormat="1" ht="14.4" customHeight="1">
      <c r="A87" s="39"/>
      <c r="B87" s="40"/>
      <c r="C87" s="203" t="s">
        <v>230</v>
      </c>
      <c r="D87" s="203" t="s">
        <v>114</v>
      </c>
      <c r="E87" s="204" t="s">
        <v>231</v>
      </c>
      <c r="F87" s="205" t="s">
        <v>232</v>
      </c>
      <c r="G87" s="206" t="s">
        <v>233</v>
      </c>
      <c r="H87" s="207">
        <v>5</v>
      </c>
      <c r="I87" s="208"/>
      <c r="J87" s="209">
        <f>ROUND(I87*H87,2)</f>
        <v>0</v>
      </c>
      <c r="K87" s="205" t="s">
        <v>118</v>
      </c>
      <c r="L87" s="45"/>
      <c r="M87" s="210" t="s">
        <v>19</v>
      </c>
      <c r="N87" s="211" t="s">
        <v>43</v>
      </c>
      <c r="O87" s="85"/>
      <c r="P87" s="212">
        <f>O87*H87</f>
        <v>0</v>
      </c>
      <c r="Q87" s="212">
        <v>0</v>
      </c>
      <c r="R87" s="212">
        <f>Q87*H87</f>
        <v>0</v>
      </c>
      <c r="S87" s="212">
        <v>0.7</v>
      </c>
      <c r="T87" s="213">
        <f>S87*H87</f>
        <v>3.5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4" t="s">
        <v>119</v>
      </c>
      <c r="AT87" s="214" t="s">
        <v>114</v>
      </c>
      <c r="AU87" s="214" t="s">
        <v>80</v>
      </c>
      <c r="AY87" s="18" t="s">
        <v>112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8" t="s">
        <v>80</v>
      </c>
      <c r="BK87" s="215">
        <f>ROUND(I87*H87,2)</f>
        <v>0</v>
      </c>
      <c r="BL87" s="18" t="s">
        <v>119</v>
      </c>
      <c r="BM87" s="214" t="s">
        <v>234</v>
      </c>
    </row>
    <row r="88" spans="1:47" s="2" customFormat="1" ht="12">
      <c r="A88" s="39"/>
      <c r="B88" s="40"/>
      <c r="C88" s="41"/>
      <c r="D88" s="216" t="s">
        <v>121</v>
      </c>
      <c r="E88" s="41"/>
      <c r="F88" s="217" t="s">
        <v>235</v>
      </c>
      <c r="G88" s="41"/>
      <c r="H88" s="41"/>
      <c r="I88" s="218"/>
      <c r="J88" s="41"/>
      <c r="K88" s="41"/>
      <c r="L88" s="45"/>
      <c r="M88" s="219"/>
      <c r="N88" s="22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121</v>
      </c>
      <c r="AU88" s="18" t="s">
        <v>80</v>
      </c>
    </row>
    <row r="89" spans="1:65" s="2" customFormat="1" ht="19.8" customHeight="1">
      <c r="A89" s="39"/>
      <c r="B89" s="40"/>
      <c r="C89" s="203" t="s">
        <v>82</v>
      </c>
      <c r="D89" s="203" t="s">
        <v>114</v>
      </c>
      <c r="E89" s="204" t="s">
        <v>236</v>
      </c>
      <c r="F89" s="205" t="s">
        <v>237</v>
      </c>
      <c r="G89" s="206" t="s">
        <v>233</v>
      </c>
      <c r="H89" s="207">
        <v>5</v>
      </c>
      <c r="I89" s="208"/>
      <c r="J89" s="209">
        <f>ROUND(I89*H89,2)</f>
        <v>0</v>
      </c>
      <c r="K89" s="205" t="s">
        <v>118</v>
      </c>
      <c r="L89" s="45"/>
      <c r="M89" s="210" t="s">
        <v>19</v>
      </c>
      <c r="N89" s="211" t="s">
        <v>43</v>
      </c>
      <c r="O89" s="85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4" t="s">
        <v>119</v>
      </c>
      <c r="AT89" s="214" t="s">
        <v>114</v>
      </c>
      <c r="AU89" s="214" t="s">
        <v>80</v>
      </c>
      <c r="AY89" s="18" t="s">
        <v>112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8" t="s">
        <v>80</v>
      </c>
      <c r="BK89" s="215">
        <f>ROUND(I89*H89,2)</f>
        <v>0</v>
      </c>
      <c r="BL89" s="18" t="s">
        <v>119</v>
      </c>
      <c r="BM89" s="214" t="s">
        <v>238</v>
      </c>
    </row>
    <row r="90" spans="1:47" s="2" customFormat="1" ht="12">
      <c r="A90" s="39"/>
      <c r="B90" s="40"/>
      <c r="C90" s="41"/>
      <c r="D90" s="216" t="s">
        <v>121</v>
      </c>
      <c r="E90" s="41"/>
      <c r="F90" s="217" t="s">
        <v>239</v>
      </c>
      <c r="G90" s="41"/>
      <c r="H90" s="41"/>
      <c r="I90" s="218"/>
      <c r="J90" s="41"/>
      <c r="K90" s="41"/>
      <c r="L90" s="45"/>
      <c r="M90" s="219"/>
      <c r="N90" s="22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121</v>
      </c>
      <c r="AU90" s="18" t="s">
        <v>80</v>
      </c>
    </row>
    <row r="91" spans="1:51" s="13" customFormat="1" ht="12">
      <c r="A91" s="13"/>
      <c r="B91" s="221"/>
      <c r="C91" s="222"/>
      <c r="D91" s="223" t="s">
        <v>123</v>
      </c>
      <c r="E91" s="224" t="s">
        <v>19</v>
      </c>
      <c r="F91" s="225" t="s">
        <v>147</v>
      </c>
      <c r="G91" s="222"/>
      <c r="H91" s="226">
        <v>5</v>
      </c>
      <c r="I91" s="227"/>
      <c r="J91" s="222"/>
      <c r="K91" s="222"/>
      <c r="L91" s="228"/>
      <c r="M91" s="229"/>
      <c r="N91" s="230"/>
      <c r="O91" s="230"/>
      <c r="P91" s="230"/>
      <c r="Q91" s="230"/>
      <c r="R91" s="230"/>
      <c r="S91" s="230"/>
      <c r="T91" s="23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2" t="s">
        <v>123</v>
      </c>
      <c r="AU91" s="232" t="s">
        <v>80</v>
      </c>
      <c r="AV91" s="13" t="s">
        <v>82</v>
      </c>
      <c r="AW91" s="13" t="s">
        <v>34</v>
      </c>
      <c r="AX91" s="13" t="s">
        <v>80</v>
      </c>
      <c r="AY91" s="232" t="s">
        <v>112</v>
      </c>
    </row>
    <row r="92" spans="1:65" s="2" customFormat="1" ht="19.8" customHeight="1">
      <c r="A92" s="39"/>
      <c r="B92" s="40"/>
      <c r="C92" s="246" t="s">
        <v>205</v>
      </c>
      <c r="D92" s="246" t="s">
        <v>140</v>
      </c>
      <c r="E92" s="247" t="s">
        <v>240</v>
      </c>
      <c r="F92" s="248" t="s">
        <v>241</v>
      </c>
      <c r="G92" s="249" t="s">
        <v>233</v>
      </c>
      <c r="H92" s="250">
        <v>5</v>
      </c>
      <c r="I92" s="251"/>
      <c r="J92" s="252">
        <f>ROUND(I92*H92,2)</f>
        <v>0</v>
      </c>
      <c r="K92" s="248" t="s">
        <v>118</v>
      </c>
      <c r="L92" s="253"/>
      <c r="M92" s="254" t="s">
        <v>19</v>
      </c>
      <c r="N92" s="255" t="s">
        <v>43</v>
      </c>
      <c r="O92" s="85"/>
      <c r="P92" s="212">
        <f>O92*H92</f>
        <v>0</v>
      </c>
      <c r="Q92" s="212">
        <v>0.00022</v>
      </c>
      <c r="R92" s="212">
        <f>Q92*H92</f>
        <v>0.0011</v>
      </c>
      <c r="S92" s="212">
        <v>0</v>
      </c>
      <c r="T92" s="21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4" t="s">
        <v>144</v>
      </c>
      <c r="AT92" s="214" t="s">
        <v>140</v>
      </c>
      <c r="AU92" s="214" t="s">
        <v>80</v>
      </c>
      <c r="AY92" s="18" t="s">
        <v>112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8" t="s">
        <v>80</v>
      </c>
      <c r="BK92" s="215">
        <f>ROUND(I92*H92,2)</f>
        <v>0</v>
      </c>
      <c r="BL92" s="18" t="s">
        <v>119</v>
      </c>
      <c r="BM92" s="214" t="s">
        <v>242</v>
      </c>
    </row>
    <row r="93" spans="1:65" s="2" customFormat="1" ht="14.4" customHeight="1">
      <c r="A93" s="39"/>
      <c r="B93" s="40"/>
      <c r="C93" s="203" t="s">
        <v>119</v>
      </c>
      <c r="D93" s="203" t="s">
        <v>114</v>
      </c>
      <c r="E93" s="204" t="s">
        <v>243</v>
      </c>
      <c r="F93" s="205" t="s">
        <v>244</v>
      </c>
      <c r="G93" s="206" t="s">
        <v>143</v>
      </c>
      <c r="H93" s="207">
        <v>1</v>
      </c>
      <c r="I93" s="208"/>
      <c r="J93" s="209">
        <f>ROUND(I93*H93,2)</f>
        <v>0</v>
      </c>
      <c r="K93" s="205" t="s">
        <v>118</v>
      </c>
      <c r="L93" s="45"/>
      <c r="M93" s="210" t="s">
        <v>19</v>
      </c>
      <c r="N93" s="211" t="s">
        <v>43</v>
      </c>
      <c r="O93" s="85"/>
      <c r="P93" s="212">
        <f>O93*H93</f>
        <v>0</v>
      </c>
      <c r="Q93" s="212">
        <v>2.76544</v>
      </c>
      <c r="R93" s="212">
        <f>Q93*H93</f>
        <v>2.76544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119</v>
      </c>
      <c r="AT93" s="214" t="s">
        <v>114</v>
      </c>
      <c r="AU93" s="214" t="s">
        <v>80</v>
      </c>
      <c r="AY93" s="18" t="s">
        <v>112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80</v>
      </c>
      <c r="BK93" s="215">
        <f>ROUND(I93*H93,2)</f>
        <v>0</v>
      </c>
      <c r="BL93" s="18" t="s">
        <v>119</v>
      </c>
      <c r="BM93" s="214" t="s">
        <v>245</v>
      </c>
    </row>
    <row r="94" spans="1:47" s="2" customFormat="1" ht="12">
      <c r="A94" s="39"/>
      <c r="B94" s="40"/>
      <c r="C94" s="41"/>
      <c r="D94" s="216" t="s">
        <v>121</v>
      </c>
      <c r="E94" s="41"/>
      <c r="F94" s="217" t="s">
        <v>246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121</v>
      </c>
      <c r="AU94" s="18" t="s">
        <v>80</v>
      </c>
    </row>
    <row r="95" spans="1:65" s="2" customFormat="1" ht="14.4" customHeight="1">
      <c r="A95" s="39"/>
      <c r="B95" s="40"/>
      <c r="C95" s="203" t="s">
        <v>147</v>
      </c>
      <c r="D95" s="203" t="s">
        <v>114</v>
      </c>
      <c r="E95" s="204" t="s">
        <v>127</v>
      </c>
      <c r="F95" s="205" t="s">
        <v>128</v>
      </c>
      <c r="G95" s="206" t="s">
        <v>117</v>
      </c>
      <c r="H95" s="207">
        <v>0.336</v>
      </c>
      <c r="I95" s="208"/>
      <c r="J95" s="209">
        <f>ROUND(I95*H95,2)</f>
        <v>0</v>
      </c>
      <c r="K95" s="205" t="s">
        <v>118</v>
      </c>
      <c r="L95" s="45"/>
      <c r="M95" s="210" t="s">
        <v>19</v>
      </c>
      <c r="N95" s="211" t="s">
        <v>43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119</v>
      </c>
      <c r="AT95" s="214" t="s">
        <v>114</v>
      </c>
      <c r="AU95" s="214" t="s">
        <v>80</v>
      </c>
      <c r="AY95" s="18" t="s">
        <v>112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80</v>
      </c>
      <c r="BK95" s="215">
        <f>ROUND(I95*H95,2)</f>
        <v>0</v>
      </c>
      <c r="BL95" s="18" t="s">
        <v>119</v>
      </c>
      <c r="BM95" s="214" t="s">
        <v>247</v>
      </c>
    </row>
    <row r="96" spans="1:47" s="2" customFormat="1" ht="12">
      <c r="A96" s="39"/>
      <c r="B96" s="40"/>
      <c r="C96" s="41"/>
      <c r="D96" s="216" t="s">
        <v>121</v>
      </c>
      <c r="E96" s="41"/>
      <c r="F96" s="217" t="s">
        <v>130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121</v>
      </c>
      <c r="AU96" s="18" t="s">
        <v>80</v>
      </c>
    </row>
    <row r="97" spans="1:51" s="13" customFormat="1" ht="12">
      <c r="A97" s="13"/>
      <c r="B97" s="221"/>
      <c r="C97" s="222"/>
      <c r="D97" s="223" t="s">
        <v>123</v>
      </c>
      <c r="E97" s="224" t="s">
        <v>19</v>
      </c>
      <c r="F97" s="225" t="s">
        <v>248</v>
      </c>
      <c r="G97" s="222"/>
      <c r="H97" s="226">
        <v>0.336</v>
      </c>
      <c r="I97" s="227"/>
      <c r="J97" s="222"/>
      <c r="K97" s="222"/>
      <c r="L97" s="228"/>
      <c r="M97" s="229"/>
      <c r="N97" s="230"/>
      <c r="O97" s="230"/>
      <c r="P97" s="230"/>
      <c r="Q97" s="230"/>
      <c r="R97" s="230"/>
      <c r="S97" s="230"/>
      <c r="T97" s="23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2" t="s">
        <v>123</v>
      </c>
      <c r="AU97" s="232" t="s">
        <v>80</v>
      </c>
      <c r="AV97" s="13" t="s">
        <v>82</v>
      </c>
      <c r="AW97" s="13" t="s">
        <v>34</v>
      </c>
      <c r="AX97" s="13" t="s">
        <v>80</v>
      </c>
      <c r="AY97" s="232" t="s">
        <v>112</v>
      </c>
    </row>
    <row r="98" spans="1:65" s="2" customFormat="1" ht="14.4" customHeight="1">
      <c r="A98" s="39"/>
      <c r="B98" s="40"/>
      <c r="C98" s="203" t="s">
        <v>167</v>
      </c>
      <c r="D98" s="203" t="s">
        <v>114</v>
      </c>
      <c r="E98" s="204" t="s">
        <v>133</v>
      </c>
      <c r="F98" s="205" t="s">
        <v>134</v>
      </c>
      <c r="G98" s="206" t="s">
        <v>135</v>
      </c>
      <c r="H98" s="207">
        <v>3.749</v>
      </c>
      <c r="I98" s="208"/>
      <c r="J98" s="209">
        <f>ROUND(I98*H98,2)</f>
        <v>0</v>
      </c>
      <c r="K98" s="205" t="s">
        <v>118</v>
      </c>
      <c r="L98" s="45"/>
      <c r="M98" s="210" t="s">
        <v>19</v>
      </c>
      <c r="N98" s="211" t="s">
        <v>43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119</v>
      </c>
      <c r="AT98" s="214" t="s">
        <v>114</v>
      </c>
      <c r="AU98" s="214" t="s">
        <v>80</v>
      </c>
      <c r="AY98" s="18" t="s">
        <v>112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80</v>
      </c>
      <c r="BK98" s="215">
        <f>ROUND(I98*H98,2)</f>
        <v>0</v>
      </c>
      <c r="BL98" s="18" t="s">
        <v>119</v>
      </c>
      <c r="BM98" s="214" t="s">
        <v>249</v>
      </c>
    </row>
    <row r="99" spans="1:47" s="2" customFormat="1" ht="12">
      <c r="A99" s="39"/>
      <c r="B99" s="40"/>
      <c r="C99" s="41"/>
      <c r="D99" s="216" t="s">
        <v>121</v>
      </c>
      <c r="E99" s="41"/>
      <c r="F99" s="217" t="s">
        <v>137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121</v>
      </c>
      <c r="AU99" s="18" t="s">
        <v>80</v>
      </c>
    </row>
    <row r="100" spans="1:51" s="13" customFormat="1" ht="12">
      <c r="A100" s="13"/>
      <c r="B100" s="221"/>
      <c r="C100" s="222"/>
      <c r="D100" s="223" t="s">
        <v>123</v>
      </c>
      <c r="E100" s="224" t="s">
        <v>19</v>
      </c>
      <c r="F100" s="225" t="s">
        <v>250</v>
      </c>
      <c r="G100" s="222"/>
      <c r="H100" s="226">
        <v>3.749</v>
      </c>
      <c r="I100" s="227"/>
      <c r="J100" s="222"/>
      <c r="K100" s="222"/>
      <c r="L100" s="228"/>
      <c r="M100" s="229"/>
      <c r="N100" s="230"/>
      <c r="O100" s="230"/>
      <c r="P100" s="230"/>
      <c r="Q100" s="230"/>
      <c r="R100" s="230"/>
      <c r="S100" s="230"/>
      <c r="T100" s="23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2" t="s">
        <v>123</v>
      </c>
      <c r="AU100" s="232" t="s">
        <v>80</v>
      </c>
      <c r="AV100" s="13" t="s">
        <v>82</v>
      </c>
      <c r="AW100" s="13" t="s">
        <v>34</v>
      </c>
      <c r="AX100" s="13" t="s">
        <v>80</v>
      </c>
      <c r="AY100" s="232" t="s">
        <v>112</v>
      </c>
    </row>
    <row r="101" spans="1:65" s="2" customFormat="1" ht="22.2" customHeight="1">
      <c r="A101" s="39"/>
      <c r="B101" s="40"/>
      <c r="C101" s="203" t="s">
        <v>251</v>
      </c>
      <c r="D101" s="203" t="s">
        <v>114</v>
      </c>
      <c r="E101" s="204" t="s">
        <v>252</v>
      </c>
      <c r="F101" s="205" t="s">
        <v>253</v>
      </c>
      <c r="G101" s="206" t="s">
        <v>135</v>
      </c>
      <c r="H101" s="207">
        <v>3.29</v>
      </c>
      <c r="I101" s="208"/>
      <c r="J101" s="209">
        <f>ROUND(I101*H101,2)</f>
        <v>0</v>
      </c>
      <c r="K101" s="205" t="s">
        <v>19</v>
      </c>
      <c r="L101" s="45"/>
      <c r="M101" s="210" t="s">
        <v>19</v>
      </c>
      <c r="N101" s="211" t="s">
        <v>43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119</v>
      </c>
      <c r="AT101" s="214" t="s">
        <v>114</v>
      </c>
      <c r="AU101" s="214" t="s">
        <v>80</v>
      </c>
      <c r="AY101" s="18" t="s">
        <v>112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80</v>
      </c>
      <c r="BK101" s="215">
        <f>ROUND(I101*H101,2)</f>
        <v>0</v>
      </c>
      <c r="BL101" s="18" t="s">
        <v>119</v>
      </c>
      <c r="BM101" s="214" t="s">
        <v>254</v>
      </c>
    </row>
    <row r="102" spans="1:47" s="2" customFormat="1" ht="12">
      <c r="A102" s="39"/>
      <c r="B102" s="40"/>
      <c r="C102" s="41"/>
      <c r="D102" s="223" t="s">
        <v>164</v>
      </c>
      <c r="E102" s="41"/>
      <c r="F102" s="256" t="s">
        <v>255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164</v>
      </c>
      <c r="AU102" s="18" t="s">
        <v>80</v>
      </c>
    </row>
    <row r="103" spans="1:51" s="13" customFormat="1" ht="12">
      <c r="A103" s="13"/>
      <c r="B103" s="221"/>
      <c r="C103" s="222"/>
      <c r="D103" s="223" t="s">
        <v>123</v>
      </c>
      <c r="E103" s="224" t="s">
        <v>19</v>
      </c>
      <c r="F103" s="225" t="s">
        <v>256</v>
      </c>
      <c r="G103" s="222"/>
      <c r="H103" s="226">
        <v>3.29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2" t="s">
        <v>123</v>
      </c>
      <c r="AU103" s="232" t="s">
        <v>80</v>
      </c>
      <c r="AV103" s="13" t="s">
        <v>82</v>
      </c>
      <c r="AW103" s="13" t="s">
        <v>34</v>
      </c>
      <c r="AX103" s="13" t="s">
        <v>80</v>
      </c>
      <c r="AY103" s="232" t="s">
        <v>112</v>
      </c>
    </row>
    <row r="104" spans="1:63" s="12" customFormat="1" ht="22.8" customHeight="1">
      <c r="A104" s="12"/>
      <c r="B104" s="189"/>
      <c r="C104" s="190"/>
      <c r="D104" s="191" t="s">
        <v>71</v>
      </c>
      <c r="E104" s="244" t="s">
        <v>80</v>
      </c>
      <c r="F104" s="244" t="s">
        <v>139</v>
      </c>
      <c r="G104" s="190"/>
      <c r="H104" s="190"/>
      <c r="I104" s="193"/>
      <c r="J104" s="245">
        <f>BK104</f>
        <v>0</v>
      </c>
      <c r="K104" s="190"/>
      <c r="L104" s="195"/>
      <c r="M104" s="196"/>
      <c r="N104" s="197"/>
      <c r="O104" s="197"/>
      <c r="P104" s="198">
        <f>SUM(P105:P142)</f>
        <v>0</v>
      </c>
      <c r="Q104" s="197"/>
      <c r="R104" s="198">
        <f>SUM(R105:R142)</f>
        <v>0.507804</v>
      </c>
      <c r="S104" s="197"/>
      <c r="T104" s="199">
        <f>SUM(T105:T142)</f>
        <v>0.86373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80</v>
      </c>
      <c r="AT104" s="201" t="s">
        <v>71</v>
      </c>
      <c r="AU104" s="201" t="s">
        <v>80</v>
      </c>
      <c r="AY104" s="200" t="s">
        <v>112</v>
      </c>
      <c r="BK104" s="202">
        <f>SUM(BK105:BK142)</f>
        <v>0</v>
      </c>
    </row>
    <row r="105" spans="1:65" s="2" customFormat="1" ht="14.4" customHeight="1">
      <c r="A105" s="39"/>
      <c r="B105" s="40"/>
      <c r="C105" s="203" t="s">
        <v>257</v>
      </c>
      <c r="D105" s="203" t="s">
        <v>114</v>
      </c>
      <c r="E105" s="204" t="s">
        <v>258</v>
      </c>
      <c r="F105" s="205" t="s">
        <v>259</v>
      </c>
      <c r="G105" s="206" t="s">
        <v>233</v>
      </c>
      <c r="H105" s="207">
        <v>7</v>
      </c>
      <c r="I105" s="208"/>
      <c r="J105" s="209">
        <f>ROUND(I105*H105,2)</f>
        <v>0</v>
      </c>
      <c r="K105" s="205" t="s">
        <v>118</v>
      </c>
      <c r="L105" s="45"/>
      <c r="M105" s="210" t="s">
        <v>19</v>
      </c>
      <c r="N105" s="211" t="s">
        <v>43</v>
      </c>
      <c r="O105" s="85"/>
      <c r="P105" s="212">
        <f>O105*H105</f>
        <v>0</v>
      </c>
      <c r="Q105" s="212">
        <v>0.01004</v>
      </c>
      <c r="R105" s="212">
        <f>Q105*H105</f>
        <v>0.07028000000000001</v>
      </c>
      <c r="S105" s="212">
        <v>0</v>
      </c>
      <c r="T105" s="21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4" t="s">
        <v>119</v>
      </c>
      <c r="AT105" s="214" t="s">
        <v>114</v>
      </c>
      <c r="AU105" s="214" t="s">
        <v>82</v>
      </c>
      <c r="AY105" s="18" t="s">
        <v>112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8" t="s">
        <v>80</v>
      </c>
      <c r="BK105" s="215">
        <f>ROUND(I105*H105,2)</f>
        <v>0</v>
      </c>
      <c r="BL105" s="18" t="s">
        <v>119</v>
      </c>
      <c r="BM105" s="214" t="s">
        <v>260</v>
      </c>
    </row>
    <row r="106" spans="1:47" s="2" customFormat="1" ht="12">
      <c r="A106" s="39"/>
      <c r="B106" s="40"/>
      <c r="C106" s="41"/>
      <c r="D106" s="216" t="s">
        <v>121</v>
      </c>
      <c r="E106" s="41"/>
      <c r="F106" s="217" t="s">
        <v>261</v>
      </c>
      <c r="G106" s="41"/>
      <c r="H106" s="41"/>
      <c r="I106" s="218"/>
      <c r="J106" s="41"/>
      <c r="K106" s="41"/>
      <c r="L106" s="45"/>
      <c r="M106" s="219"/>
      <c r="N106" s="22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121</v>
      </c>
      <c r="AU106" s="18" t="s">
        <v>82</v>
      </c>
    </row>
    <row r="107" spans="1:51" s="13" customFormat="1" ht="12">
      <c r="A107" s="13"/>
      <c r="B107" s="221"/>
      <c r="C107" s="222"/>
      <c r="D107" s="223" t="s">
        <v>123</v>
      </c>
      <c r="E107" s="224" t="s">
        <v>19</v>
      </c>
      <c r="F107" s="225" t="s">
        <v>200</v>
      </c>
      <c r="G107" s="222"/>
      <c r="H107" s="226">
        <v>7</v>
      </c>
      <c r="I107" s="227"/>
      <c r="J107" s="222"/>
      <c r="K107" s="222"/>
      <c r="L107" s="228"/>
      <c r="M107" s="229"/>
      <c r="N107" s="230"/>
      <c r="O107" s="230"/>
      <c r="P107" s="230"/>
      <c r="Q107" s="230"/>
      <c r="R107" s="230"/>
      <c r="S107" s="230"/>
      <c r="T107" s="23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2" t="s">
        <v>123</v>
      </c>
      <c r="AU107" s="232" t="s">
        <v>82</v>
      </c>
      <c r="AV107" s="13" t="s">
        <v>82</v>
      </c>
      <c r="AW107" s="13" t="s">
        <v>34</v>
      </c>
      <c r="AX107" s="13" t="s">
        <v>80</v>
      </c>
      <c r="AY107" s="232" t="s">
        <v>112</v>
      </c>
    </row>
    <row r="108" spans="1:65" s="2" customFormat="1" ht="14.4" customHeight="1">
      <c r="A108" s="39"/>
      <c r="B108" s="40"/>
      <c r="C108" s="203" t="s">
        <v>200</v>
      </c>
      <c r="D108" s="203" t="s">
        <v>114</v>
      </c>
      <c r="E108" s="204" t="s">
        <v>262</v>
      </c>
      <c r="F108" s="205" t="s">
        <v>263</v>
      </c>
      <c r="G108" s="206" t="s">
        <v>264</v>
      </c>
      <c r="H108" s="207">
        <v>24</v>
      </c>
      <c r="I108" s="208"/>
      <c r="J108" s="209">
        <f>ROUND(I108*H108,2)</f>
        <v>0</v>
      </c>
      <c r="K108" s="205" t="s">
        <v>118</v>
      </c>
      <c r="L108" s="45"/>
      <c r="M108" s="210" t="s">
        <v>19</v>
      </c>
      <c r="N108" s="211" t="s">
        <v>43</v>
      </c>
      <c r="O108" s="85"/>
      <c r="P108" s="212">
        <f>O108*H108</f>
        <v>0</v>
      </c>
      <c r="Q108" s="212">
        <v>3E-05</v>
      </c>
      <c r="R108" s="212">
        <f>Q108*H108</f>
        <v>0.00072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119</v>
      </c>
      <c r="AT108" s="214" t="s">
        <v>114</v>
      </c>
      <c r="AU108" s="214" t="s">
        <v>82</v>
      </c>
      <c r="AY108" s="18" t="s">
        <v>112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80</v>
      </c>
      <c r="BK108" s="215">
        <f>ROUND(I108*H108,2)</f>
        <v>0</v>
      </c>
      <c r="BL108" s="18" t="s">
        <v>119</v>
      </c>
      <c r="BM108" s="214" t="s">
        <v>265</v>
      </c>
    </row>
    <row r="109" spans="1:47" s="2" customFormat="1" ht="12">
      <c r="A109" s="39"/>
      <c r="B109" s="40"/>
      <c r="C109" s="41"/>
      <c r="D109" s="216" t="s">
        <v>121</v>
      </c>
      <c r="E109" s="41"/>
      <c r="F109" s="217" t="s">
        <v>266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121</v>
      </c>
      <c r="AU109" s="18" t="s">
        <v>82</v>
      </c>
    </row>
    <row r="110" spans="1:51" s="13" customFormat="1" ht="12">
      <c r="A110" s="13"/>
      <c r="B110" s="221"/>
      <c r="C110" s="222"/>
      <c r="D110" s="223" t="s">
        <v>123</v>
      </c>
      <c r="E110" s="224" t="s">
        <v>19</v>
      </c>
      <c r="F110" s="225" t="s">
        <v>267</v>
      </c>
      <c r="G110" s="222"/>
      <c r="H110" s="226">
        <v>24</v>
      </c>
      <c r="I110" s="227"/>
      <c r="J110" s="222"/>
      <c r="K110" s="222"/>
      <c r="L110" s="228"/>
      <c r="M110" s="229"/>
      <c r="N110" s="230"/>
      <c r="O110" s="230"/>
      <c r="P110" s="230"/>
      <c r="Q110" s="230"/>
      <c r="R110" s="230"/>
      <c r="S110" s="230"/>
      <c r="T110" s="23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2" t="s">
        <v>123</v>
      </c>
      <c r="AU110" s="232" t="s">
        <v>82</v>
      </c>
      <c r="AV110" s="13" t="s">
        <v>82</v>
      </c>
      <c r="AW110" s="13" t="s">
        <v>34</v>
      </c>
      <c r="AX110" s="13" t="s">
        <v>80</v>
      </c>
      <c r="AY110" s="232" t="s">
        <v>112</v>
      </c>
    </row>
    <row r="111" spans="1:65" s="2" customFormat="1" ht="22.2" customHeight="1">
      <c r="A111" s="39"/>
      <c r="B111" s="40"/>
      <c r="C111" s="203" t="s">
        <v>268</v>
      </c>
      <c r="D111" s="203" t="s">
        <v>114</v>
      </c>
      <c r="E111" s="204" t="s">
        <v>269</v>
      </c>
      <c r="F111" s="205" t="s">
        <v>270</v>
      </c>
      <c r="G111" s="206" t="s">
        <v>117</v>
      </c>
      <c r="H111" s="207">
        <v>20.189</v>
      </c>
      <c r="I111" s="208"/>
      <c r="J111" s="209">
        <f>ROUND(I111*H111,2)</f>
        <v>0</v>
      </c>
      <c r="K111" s="205" t="s">
        <v>118</v>
      </c>
      <c r="L111" s="45"/>
      <c r="M111" s="210" t="s">
        <v>19</v>
      </c>
      <c r="N111" s="211" t="s">
        <v>43</v>
      </c>
      <c r="O111" s="85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119</v>
      </c>
      <c r="AT111" s="214" t="s">
        <v>114</v>
      </c>
      <c r="AU111" s="214" t="s">
        <v>82</v>
      </c>
      <c r="AY111" s="18" t="s">
        <v>112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80</v>
      </c>
      <c r="BK111" s="215">
        <f>ROUND(I111*H111,2)</f>
        <v>0</v>
      </c>
      <c r="BL111" s="18" t="s">
        <v>119</v>
      </c>
      <c r="BM111" s="214" t="s">
        <v>271</v>
      </c>
    </row>
    <row r="112" spans="1:47" s="2" customFormat="1" ht="12">
      <c r="A112" s="39"/>
      <c r="B112" s="40"/>
      <c r="C112" s="41"/>
      <c r="D112" s="216" t="s">
        <v>121</v>
      </c>
      <c r="E112" s="41"/>
      <c r="F112" s="217" t="s">
        <v>272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121</v>
      </c>
      <c r="AU112" s="18" t="s">
        <v>82</v>
      </c>
    </row>
    <row r="113" spans="1:51" s="13" customFormat="1" ht="12">
      <c r="A113" s="13"/>
      <c r="B113" s="221"/>
      <c r="C113" s="222"/>
      <c r="D113" s="223" t="s">
        <v>123</v>
      </c>
      <c r="E113" s="224" t="s">
        <v>19</v>
      </c>
      <c r="F113" s="225" t="s">
        <v>273</v>
      </c>
      <c r="G113" s="222"/>
      <c r="H113" s="226">
        <v>3.645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2" t="s">
        <v>123</v>
      </c>
      <c r="AU113" s="232" t="s">
        <v>82</v>
      </c>
      <c r="AV113" s="13" t="s">
        <v>82</v>
      </c>
      <c r="AW113" s="13" t="s">
        <v>34</v>
      </c>
      <c r="AX113" s="13" t="s">
        <v>72</v>
      </c>
      <c r="AY113" s="232" t="s">
        <v>112</v>
      </c>
    </row>
    <row r="114" spans="1:51" s="13" customFormat="1" ht="12">
      <c r="A114" s="13"/>
      <c r="B114" s="221"/>
      <c r="C114" s="222"/>
      <c r="D114" s="223" t="s">
        <v>123</v>
      </c>
      <c r="E114" s="224" t="s">
        <v>19</v>
      </c>
      <c r="F114" s="225" t="s">
        <v>274</v>
      </c>
      <c r="G114" s="222"/>
      <c r="H114" s="226">
        <v>16.544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2" t="s">
        <v>123</v>
      </c>
      <c r="AU114" s="232" t="s">
        <v>82</v>
      </c>
      <c r="AV114" s="13" t="s">
        <v>82</v>
      </c>
      <c r="AW114" s="13" t="s">
        <v>34</v>
      </c>
      <c r="AX114" s="13" t="s">
        <v>72</v>
      </c>
      <c r="AY114" s="232" t="s">
        <v>112</v>
      </c>
    </row>
    <row r="115" spans="1:51" s="15" customFormat="1" ht="12">
      <c r="A115" s="15"/>
      <c r="B115" s="260"/>
      <c r="C115" s="261"/>
      <c r="D115" s="223" t="s">
        <v>123</v>
      </c>
      <c r="E115" s="262" t="s">
        <v>19</v>
      </c>
      <c r="F115" s="263" t="s">
        <v>275</v>
      </c>
      <c r="G115" s="261"/>
      <c r="H115" s="264">
        <v>20.189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0" t="s">
        <v>123</v>
      </c>
      <c r="AU115" s="270" t="s">
        <v>82</v>
      </c>
      <c r="AV115" s="15" t="s">
        <v>205</v>
      </c>
      <c r="AW115" s="15" t="s">
        <v>34</v>
      </c>
      <c r="AX115" s="15" t="s">
        <v>80</v>
      </c>
      <c r="AY115" s="270" t="s">
        <v>112</v>
      </c>
    </row>
    <row r="116" spans="1:65" s="2" customFormat="1" ht="30" customHeight="1">
      <c r="A116" s="39"/>
      <c r="B116" s="40"/>
      <c r="C116" s="203" t="s">
        <v>276</v>
      </c>
      <c r="D116" s="203" t="s">
        <v>114</v>
      </c>
      <c r="E116" s="204" t="s">
        <v>277</v>
      </c>
      <c r="F116" s="205" t="s">
        <v>278</v>
      </c>
      <c r="G116" s="206" t="s">
        <v>117</v>
      </c>
      <c r="H116" s="207">
        <v>2.4</v>
      </c>
      <c r="I116" s="208"/>
      <c r="J116" s="209">
        <f>ROUND(I116*H116,2)</f>
        <v>0</v>
      </c>
      <c r="K116" s="205" t="s">
        <v>118</v>
      </c>
      <c r="L116" s="45"/>
      <c r="M116" s="210" t="s">
        <v>19</v>
      </c>
      <c r="N116" s="211" t="s">
        <v>43</v>
      </c>
      <c r="O116" s="85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4" t="s">
        <v>119</v>
      </c>
      <c r="AT116" s="214" t="s">
        <v>114</v>
      </c>
      <c r="AU116" s="214" t="s">
        <v>82</v>
      </c>
      <c r="AY116" s="18" t="s">
        <v>112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8" t="s">
        <v>80</v>
      </c>
      <c r="BK116" s="215">
        <f>ROUND(I116*H116,2)</f>
        <v>0</v>
      </c>
      <c r="BL116" s="18" t="s">
        <v>119</v>
      </c>
      <c r="BM116" s="214" t="s">
        <v>279</v>
      </c>
    </row>
    <row r="117" spans="1:47" s="2" customFormat="1" ht="12">
      <c r="A117" s="39"/>
      <c r="B117" s="40"/>
      <c r="C117" s="41"/>
      <c r="D117" s="216" t="s">
        <v>121</v>
      </c>
      <c r="E117" s="41"/>
      <c r="F117" s="217" t="s">
        <v>280</v>
      </c>
      <c r="G117" s="41"/>
      <c r="H117" s="41"/>
      <c r="I117" s="218"/>
      <c r="J117" s="41"/>
      <c r="K117" s="41"/>
      <c r="L117" s="45"/>
      <c r="M117" s="219"/>
      <c r="N117" s="22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121</v>
      </c>
      <c r="AU117" s="18" t="s">
        <v>82</v>
      </c>
    </row>
    <row r="118" spans="1:65" s="2" customFormat="1" ht="22.2" customHeight="1">
      <c r="A118" s="39"/>
      <c r="B118" s="40"/>
      <c r="C118" s="203" t="s">
        <v>281</v>
      </c>
      <c r="D118" s="203" t="s">
        <v>114</v>
      </c>
      <c r="E118" s="204" t="s">
        <v>160</v>
      </c>
      <c r="F118" s="205" t="s">
        <v>161</v>
      </c>
      <c r="G118" s="206" t="s">
        <v>117</v>
      </c>
      <c r="H118" s="207">
        <v>4.8</v>
      </c>
      <c r="I118" s="208"/>
      <c r="J118" s="209">
        <f>ROUND(I118*H118,2)</f>
        <v>0</v>
      </c>
      <c r="K118" s="205" t="s">
        <v>118</v>
      </c>
      <c r="L118" s="45"/>
      <c r="M118" s="210" t="s">
        <v>19</v>
      </c>
      <c r="N118" s="211" t="s">
        <v>43</v>
      </c>
      <c r="O118" s="85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4" t="s">
        <v>119</v>
      </c>
      <c r="AT118" s="214" t="s">
        <v>114</v>
      </c>
      <c r="AU118" s="214" t="s">
        <v>82</v>
      </c>
      <c r="AY118" s="18" t="s">
        <v>112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8" t="s">
        <v>80</v>
      </c>
      <c r="BK118" s="215">
        <f>ROUND(I118*H118,2)</f>
        <v>0</v>
      </c>
      <c r="BL118" s="18" t="s">
        <v>119</v>
      </c>
      <c r="BM118" s="214" t="s">
        <v>282</v>
      </c>
    </row>
    <row r="119" spans="1:47" s="2" customFormat="1" ht="12">
      <c r="A119" s="39"/>
      <c r="B119" s="40"/>
      <c r="C119" s="41"/>
      <c r="D119" s="216" t="s">
        <v>121</v>
      </c>
      <c r="E119" s="41"/>
      <c r="F119" s="217" t="s">
        <v>163</v>
      </c>
      <c r="G119" s="41"/>
      <c r="H119" s="41"/>
      <c r="I119" s="218"/>
      <c r="J119" s="41"/>
      <c r="K119" s="41"/>
      <c r="L119" s="45"/>
      <c r="M119" s="219"/>
      <c r="N119" s="22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121</v>
      </c>
      <c r="AU119" s="18" t="s">
        <v>82</v>
      </c>
    </row>
    <row r="120" spans="1:47" s="2" customFormat="1" ht="12">
      <c r="A120" s="39"/>
      <c r="B120" s="40"/>
      <c r="C120" s="41"/>
      <c r="D120" s="223" t="s">
        <v>164</v>
      </c>
      <c r="E120" s="41"/>
      <c r="F120" s="256" t="s">
        <v>165</v>
      </c>
      <c r="G120" s="41"/>
      <c r="H120" s="41"/>
      <c r="I120" s="218"/>
      <c r="J120" s="41"/>
      <c r="K120" s="41"/>
      <c r="L120" s="45"/>
      <c r="M120" s="219"/>
      <c r="N120" s="22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164</v>
      </c>
      <c r="AU120" s="18" t="s">
        <v>82</v>
      </c>
    </row>
    <row r="121" spans="1:51" s="13" customFormat="1" ht="12">
      <c r="A121" s="13"/>
      <c r="B121" s="221"/>
      <c r="C121" s="222"/>
      <c r="D121" s="223" t="s">
        <v>123</v>
      </c>
      <c r="E121" s="224" t="s">
        <v>19</v>
      </c>
      <c r="F121" s="225" t="s">
        <v>283</v>
      </c>
      <c r="G121" s="222"/>
      <c r="H121" s="226">
        <v>4.8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2" t="s">
        <v>123</v>
      </c>
      <c r="AU121" s="232" t="s">
        <v>82</v>
      </c>
      <c r="AV121" s="13" t="s">
        <v>82</v>
      </c>
      <c r="AW121" s="13" t="s">
        <v>34</v>
      </c>
      <c r="AX121" s="13" t="s">
        <v>80</v>
      </c>
      <c r="AY121" s="232" t="s">
        <v>112</v>
      </c>
    </row>
    <row r="122" spans="1:65" s="2" customFormat="1" ht="22.2" customHeight="1">
      <c r="A122" s="39"/>
      <c r="B122" s="40"/>
      <c r="C122" s="203" t="s">
        <v>218</v>
      </c>
      <c r="D122" s="203" t="s">
        <v>114</v>
      </c>
      <c r="E122" s="204" t="s">
        <v>168</v>
      </c>
      <c r="F122" s="205" t="s">
        <v>169</v>
      </c>
      <c r="G122" s="206" t="s">
        <v>117</v>
      </c>
      <c r="H122" s="207">
        <v>22.589</v>
      </c>
      <c r="I122" s="208"/>
      <c r="J122" s="209">
        <f>ROUND(I122*H122,2)</f>
        <v>0</v>
      </c>
      <c r="K122" s="205" t="s">
        <v>118</v>
      </c>
      <c r="L122" s="45"/>
      <c r="M122" s="210" t="s">
        <v>19</v>
      </c>
      <c r="N122" s="211" t="s">
        <v>43</v>
      </c>
      <c r="O122" s="85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4" t="s">
        <v>119</v>
      </c>
      <c r="AT122" s="214" t="s">
        <v>114</v>
      </c>
      <c r="AU122" s="214" t="s">
        <v>82</v>
      </c>
      <c r="AY122" s="18" t="s">
        <v>112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8" t="s">
        <v>80</v>
      </c>
      <c r="BK122" s="215">
        <f>ROUND(I122*H122,2)</f>
        <v>0</v>
      </c>
      <c r="BL122" s="18" t="s">
        <v>119</v>
      </c>
      <c r="BM122" s="214" t="s">
        <v>284</v>
      </c>
    </row>
    <row r="123" spans="1:47" s="2" customFormat="1" ht="12">
      <c r="A123" s="39"/>
      <c r="B123" s="40"/>
      <c r="C123" s="41"/>
      <c r="D123" s="216" t="s">
        <v>121</v>
      </c>
      <c r="E123" s="41"/>
      <c r="F123" s="217" t="s">
        <v>171</v>
      </c>
      <c r="G123" s="41"/>
      <c r="H123" s="41"/>
      <c r="I123" s="218"/>
      <c r="J123" s="41"/>
      <c r="K123" s="41"/>
      <c r="L123" s="45"/>
      <c r="M123" s="219"/>
      <c r="N123" s="22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121</v>
      </c>
      <c r="AU123" s="18" t="s">
        <v>82</v>
      </c>
    </row>
    <row r="124" spans="1:51" s="13" customFormat="1" ht="12">
      <c r="A124" s="13"/>
      <c r="B124" s="221"/>
      <c r="C124" s="222"/>
      <c r="D124" s="223" t="s">
        <v>123</v>
      </c>
      <c r="E124" s="224" t="s">
        <v>19</v>
      </c>
      <c r="F124" s="225" t="s">
        <v>285</v>
      </c>
      <c r="G124" s="222"/>
      <c r="H124" s="226">
        <v>22.589</v>
      </c>
      <c r="I124" s="227"/>
      <c r="J124" s="222"/>
      <c r="K124" s="222"/>
      <c r="L124" s="228"/>
      <c r="M124" s="229"/>
      <c r="N124" s="230"/>
      <c r="O124" s="230"/>
      <c r="P124" s="230"/>
      <c r="Q124" s="230"/>
      <c r="R124" s="230"/>
      <c r="S124" s="230"/>
      <c r="T124" s="23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2" t="s">
        <v>123</v>
      </c>
      <c r="AU124" s="232" t="s">
        <v>82</v>
      </c>
      <c r="AV124" s="13" t="s">
        <v>82</v>
      </c>
      <c r="AW124" s="13" t="s">
        <v>34</v>
      </c>
      <c r="AX124" s="13" t="s">
        <v>80</v>
      </c>
      <c r="AY124" s="232" t="s">
        <v>112</v>
      </c>
    </row>
    <row r="125" spans="1:65" s="2" customFormat="1" ht="30" customHeight="1">
      <c r="A125" s="39"/>
      <c r="B125" s="40"/>
      <c r="C125" s="203" t="s">
        <v>206</v>
      </c>
      <c r="D125" s="203" t="s">
        <v>114</v>
      </c>
      <c r="E125" s="204" t="s">
        <v>173</v>
      </c>
      <c r="F125" s="205" t="s">
        <v>174</v>
      </c>
      <c r="G125" s="206" t="s">
        <v>175</v>
      </c>
      <c r="H125" s="207">
        <v>40</v>
      </c>
      <c r="I125" s="208"/>
      <c r="J125" s="209">
        <f>ROUND(I125*H125,2)</f>
        <v>0</v>
      </c>
      <c r="K125" s="205" t="s">
        <v>118</v>
      </c>
      <c r="L125" s="45"/>
      <c r="M125" s="210" t="s">
        <v>19</v>
      </c>
      <c r="N125" s="211" t="s">
        <v>43</v>
      </c>
      <c r="O125" s="85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4" t="s">
        <v>119</v>
      </c>
      <c r="AT125" s="214" t="s">
        <v>114</v>
      </c>
      <c r="AU125" s="214" t="s">
        <v>82</v>
      </c>
      <c r="AY125" s="18" t="s">
        <v>112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8" t="s">
        <v>80</v>
      </c>
      <c r="BK125" s="215">
        <f>ROUND(I125*H125,2)</f>
        <v>0</v>
      </c>
      <c r="BL125" s="18" t="s">
        <v>119</v>
      </c>
      <c r="BM125" s="214" t="s">
        <v>286</v>
      </c>
    </row>
    <row r="126" spans="1:47" s="2" customFormat="1" ht="12">
      <c r="A126" s="39"/>
      <c r="B126" s="40"/>
      <c r="C126" s="41"/>
      <c r="D126" s="216" t="s">
        <v>121</v>
      </c>
      <c r="E126" s="41"/>
      <c r="F126" s="217" t="s">
        <v>177</v>
      </c>
      <c r="G126" s="41"/>
      <c r="H126" s="41"/>
      <c r="I126" s="218"/>
      <c r="J126" s="41"/>
      <c r="K126" s="41"/>
      <c r="L126" s="45"/>
      <c r="M126" s="219"/>
      <c r="N126" s="22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121</v>
      </c>
      <c r="AU126" s="18" t="s">
        <v>82</v>
      </c>
    </row>
    <row r="127" spans="1:51" s="13" customFormat="1" ht="12">
      <c r="A127" s="13"/>
      <c r="B127" s="221"/>
      <c r="C127" s="222"/>
      <c r="D127" s="223" t="s">
        <v>123</v>
      </c>
      <c r="E127" s="224" t="s">
        <v>19</v>
      </c>
      <c r="F127" s="225" t="s">
        <v>287</v>
      </c>
      <c r="G127" s="222"/>
      <c r="H127" s="226">
        <v>40</v>
      </c>
      <c r="I127" s="227"/>
      <c r="J127" s="222"/>
      <c r="K127" s="222"/>
      <c r="L127" s="228"/>
      <c r="M127" s="229"/>
      <c r="N127" s="230"/>
      <c r="O127" s="230"/>
      <c r="P127" s="230"/>
      <c r="Q127" s="230"/>
      <c r="R127" s="230"/>
      <c r="S127" s="230"/>
      <c r="T127" s="23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2" t="s">
        <v>123</v>
      </c>
      <c r="AU127" s="232" t="s">
        <v>82</v>
      </c>
      <c r="AV127" s="13" t="s">
        <v>82</v>
      </c>
      <c r="AW127" s="13" t="s">
        <v>34</v>
      </c>
      <c r="AX127" s="13" t="s">
        <v>80</v>
      </c>
      <c r="AY127" s="232" t="s">
        <v>112</v>
      </c>
    </row>
    <row r="128" spans="1:65" s="2" customFormat="1" ht="22.2" customHeight="1">
      <c r="A128" s="39"/>
      <c r="B128" s="40"/>
      <c r="C128" s="203" t="s">
        <v>288</v>
      </c>
      <c r="D128" s="203" t="s">
        <v>114</v>
      </c>
      <c r="E128" s="204" t="s">
        <v>180</v>
      </c>
      <c r="F128" s="205" t="s">
        <v>181</v>
      </c>
      <c r="G128" s="206" t="s">
        <v>175</v>
      </c>
      <c r="H128" s="207">
        <v>40</v>
      </c>
      <c r="I128" s="208"/>
      <c r="J128" s="209">
        <f>ROUND(I128*H128,2)</f>
        <v>0</v>
      </c>
      <c r="K128" s="205" t="s">
        <v>118</v>
      </c>
      <c r="L128" s="45"/>
      <c r="M128" s="210" t="s">
        <v>19</v>
      </c>
      <c r="N128" s="211" t="s">
        <v>43</v>
      </c>
      <c r="O128" s="85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4" t="s">
        <v>119</v>
      </c>
      <c r="AT128" s="214" t="s">
        <v>114</v>
      </c>
      <c r="AU128" s="214" t="s">
        <v>82</v>
      </c>
      <c r="AY128" s="18" t="s">
        <v>112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8" t="s">
        <v>80</v>
      </c>
      <c r="BK128" s="215">
        <f>ROUND(I128*H128,2)</f>
        <v>0</v>
      </c>
      <c r="BL128" s="18" t="s">
        <v>119</v>
      </c>
      <c r="BM128" s="214" t="s">
        <v>289</v>
      </c>
    </row>
    <row r="129" spans="1:47" s="2" customFormat="1" ht="12">
      <c r="A129" s="39"/>
      <c r="B129" s="40"/>
      <c r="C129" s="41"/>
      <c r="D129" s="216" t="s">
        <v>121</v>
      </c>
      <c r="E129" s="41"/>
      <c r="F129" s="217" t="s">
        <v>183</v>
      </c>
      <c r="G129" s="41"/>
      <c r="H129" s="41"/>
      <c r="I129" s="218"/>
      <c r="J129" s="41"/>
      <c r="K129" s="41"/>
      <c r="L129" s="45"/>
      <c r="M129" s="219"/>
      <c r="N129" s="22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121</v>
      </c>
      <c r="AU129" s="18" t="s">
        <v>82</v>
      </c>
    </row>
    <row r="130" spans="1:51" s="13" customFormat="1" ht="12">
      <c r="A130" s="13"/>
      <c r="B130" s="221"/>
      <c r="C130" s="222"/>
      <c r="D130" s="223" t="s">
        <v>123</v>
      </c>
      <c r="E130" s="224" t="s">
        <v>19</v>
      </c>
      <c r="F130" s="225" t="s">
        <v>290</v>
      </c>
      <c r="G130" s="222"/>
      <c r="H130" s="226">
        <v>40</v>
      </c>
      <c r="I130" s="227"/>
      <c r="J130" s="222"/>
      <c r="K130" s="222"/>
      <c r="L130" s="228"/>
      <c r="M130" s="229"/>
      <c r="N130" s="230"/>
      <c r="O130" s="230"/>
      <c r="P130" s="230"/>
      <c r="Q130" s="230"/>
      <c r="R130" s="230"/>
      <c r="S130" s="230"/>
      <c r="T130" s="23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2" t="s">
        <v>123</v>
      </c>
      <c r="AU130" s="232" t="s">
        <v>82</v>
      </c>
      <c r="AV130" s="13" t="s">
        <v>82</v>
      </c>
      <c r="AW130" s="13" t="s">
        <v>34</v>
      </c>
      <c r="AX130" s="13" t="s">
        <v>80</v>
      </c>
      <c r="AY130" s="232" t="s">
        <v>112</v>
      </c>
    </row>
    <row r="131" spans="1:65" s="2" customFormat="1" ht="14.4" customHeight="1">
      <c r="A131" s="39"/>
      <c r="B131" s="40"/>
      <c r="C131" s="246" t="s">
        <v>291</v>
      </c>
      <c r="D131" s="246" t="s">
        <v>140</v>
      </c>
      <c r="E131" s="247" t="s">
        <v>186</v>
      </c>
      <c r="F131" s="248" t="s">
        <v>187</v>
      </c>
      <c r="G131" s="249" t="s">
        <v>188</v>
      </c>
      <c r="H131" s="250">
        <v>0.804</v>
      </c>
      <c r="I131" s="251"/>
      <c r="J131" s="252">
        <f>ROUND(I131*H131,2)</f>
        <v>0</v>
      </c>
      <c r="K131" s="248" t="s">
        <v>118</v>
      </c>
      <c r="L131" s="253"/>
      <c r="M131" s="254" t="s">
        <v>19</v>
      </c>
      <c r="N131" s="255" t="s">
        <v>43</v>
      </c>
      <c r="O131" s="85"/>
      <c r="P131" s="212">
        <f>O131*H131</f>
        <v>0</v>
      </c>
      <c r="Q131" s="212">
        <v>0.001</v>
      </c>
      <c r="R131" s="212">
        <f>Q131*H131</f>
        <v>0.000804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144</v>
      </c>
      <c r="AT131" s="214" t="s">
        <v>140</v>
      </c>
      <c r="AU131" s="214" t="s">
        <v>82</v>
      </c>
      <c r="AY131" s="18" t="s">
        <v>112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80</v>
      </c>
      <c r="BK131" s="215">
        <f>ROUND(I131*H131,2)</f>
        <v>0</v>
      </c>
      <c r="BL131" s="18" t="s">
        <v>119</v>
      </c>
      <c r="BM131" s="214" t="s">
        <v>292</v>
      </c>
    </row>
    <row r="132" spans="1:65" s="2" customFormat="1" ht="14.4" customHeight="1">
      <c r="A132" s="39"/>
      <c r="B132" s="40"/>
      <c r="C132" s="203" t="s">
        <v>113</v>
      </c>
      <c r="D132" s="203" t="s">
        <v>114</v>
      </c>
      <c r="E132" s="204" t="s">
        <v>293</v>
      </c>
      <c r="F132" s="205" t="s">
        <v>294</v>
      </c>
      <c r="G132" s="206" t="s">
        <v>117</v>
      </c>
      <c r="H132" s="207">
        <v>0.55</v>
      </c>
      <c r="I132" s="208"/>
      <c r="J132" s="209">
        <f>ROUND(I132*H132,2)</f>
        <v>0</v>
      </c>
      <c r="K132" s="205" t="s">
        <v>118</v>
      </c>
      <c r="L132" s="45"/>
      <c r="M132" s="210" t="s">
        <v>19</v>
      </c>
      <c r="N132" s="211" t="s">
        <v>43</v>
      </c>
      <c r="O132" s="8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4" t="s">
        <v>119</v>
      </c>
      <c r="AT132" s="214" t="s">
        <v>114</v>
      </c>
      <c r="AU132" s="214" t="s">
        <v>82</v>
      </c>
      <c r="AY132" s="18" t="s">
        <v>112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80</v>
      </c>
      <c r="BK132" s="215">
        <f>ROUND(I132*H132,2)</f>
        <v>0</v>
      </c>
      <c r="BL132" s="18" t="s">
        <v>119</v>
      </c>
      <c r="BM132" s="214" t="s">
        <v>295</v>
      </c>
    </row>
    <row r="133" spans="1:47" s="2" customFormat="1" ht="12">
      <c r="A133" s="39"/>
      <c r="B133" s="40"/>
      <c r="C133" s="41"/>
      <c r="D133" s="216" t="s">
        <v>121</v>
      </c>
      <c r="E133" s="41"/>
      <c r="F133" s="217" t="s">
        <v>296</v>
      </c>
      <c r="G133" s="41"/>
      <c r="H133" s="41"/>
      <c r="I133" s="218"/>
      <c r="J133" s="41"/>
      <c r="K133" s="41"/>
      <c r="L133" s="45"/>
      <c r="M133" s="219"/>
      <c r="N133" s="22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121</v>
      </c>
      <c r="AU133" s="18" t="s">
        <v>82</v>
      </c>
    </row>
    <row r="134" spans="1:51" s="13" customFormat="1" ht="12">
      <c r="A134" s="13"/>
      <c r="B134" s="221"/>
      <c r="C134" s="222"/>
      <c r="D134" s="223" t="s">
        <v>123</v>
      </c>
      <c r="E134" s="224" t="s">
        <v>19</v>
      </c>
      <c r="F134" s="225" t="s">
        <v>297</v>
      </c>
      <c r="G134" s="222"/>
      <c r="H134" s="226">
        <v>0.55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2" t="s">
        <v>123</v>
      </c>
      <c r="AU134" s="232" t="s">
        <v>82</v>
      </c>
      <c r="AV134" s="13" t="s">
        <v>82</v>
      </c>
      <c r="AW134" s="13" t="s">
        <v>34</v>
      </c>
      <c r="AX134" s="13" t="s">
        <v>80</v>
      </c>
      <c r="AY134" s="232" t="s">
        <v>112</v>
      </c>
    </row>
    <row r="135" spans="1:65" s="2" customFormat="1" ht="14.4" customHeight="1">
      <c r="A135" s="39"/>
      <c r="B135" s="40"/>
      <c r="C135" s="246" t="s">
        <v>154</v>
      </c>
      <c r="D135" s="246" t="s">
        <v>140</v>
      </c>
      <c r="E135" s="247" t="s">
        <v>141</v>
      </c>
      <c r="F135" s="248" t="s">
        <v>142</v>
      </c>
      <c r="G135" s="249" t="s">
        <v>143</v>
      </c>
      <c r="H135" s="250">
        <v>2</v>
      </c>
      <c r="I135" s="251"/>
      <c r="J135" s="252">
        <f>ROUND(I135*H135,2)</f>
        <v>0</v>
      </c>
      <c r="K135" s="248" t="s">
        <v>118</v>
      </c>
      <c r="L135" s="253"/>
      <c r="M135" s="254" t="s">
        <v>19</v>
      </c>
      <c r="N135" s="255" t="s">
        <v>43</v>
      </c>
      <c r="O135" s="85"/>
      <c r="P135" s="212">
        <f>O135*H135</f>
        <v>0</v>
      </c>
      <c r="Q135" s="212">
        <v>0.218</v>
      </c>
      <c r="R135" s="212">
        <f>Q135*H135</f>
        <v>0.436</v>
      </c>
      <c r="S135" s="212">
        <v>0</v>
      </c>
      <c r="T135" s="21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4" t="s">
        <v>144</v>
      </c>
      <c r="AT135" s="214" t="s">
        <v>140</v>
      </c>
      <c r="AU135" s="214" t="s">
        <v>82</v>
      </c>
      <c r="AY135" s="18" t="s">
        <v>112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80</v>
      </c>
      <c r="BK135" s="215">
        <f>ROUND(I135*H135,2)</f>
        <v>0</v>
      </c>
      <c r="BL135" s="18" t="s">
        <v>119</v>
      </c>
      <c r="BM135" s="214" t="s">
        <v>298</v>
      </c>
    </row>
    <row r="136" spans="1:51" s="13" customFormat="1" ht="12">
      <c r="A136" s="13"/>
      <c r="B136" s="221"/>
      <c r="C136" s="222"/>
      <c r="D136" s="223" t="s">
        <v>123</v>
      </c>
      <c r="E136" s="224" t="s">
        <v>19</v>
      </c>
      <c r="F136" s="225" t="s">
        <v>82</v>
      </c>
      <c r="G136" s="222"/>
      <c r="H136" s="226">
        <v>2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2" t="s">
        <v>123</v>
      </c>
      <c r="AU136" s="232" t="s">
        <v>82</v>
      </c>
      <c r="AV136" s="13" t="s">
        <v>82</v>
      </c>
      <c r="AW136" s="13" t="s">
        <v>34</v>
      </c>
      <c r="AX136" s="13" t="s">
        <v>80</v>
      </c>
      <c r="AY136" s="232" t="s">
        <v>112</v>
      </c>
    </row>
    <row r="137" spans="1:65" s="2" customFormat="1" ht="19.8" customHeight="1">
      <c r="A137" s="39"/>
      <c r="B137" s="40"/>
      <c r="C137" s="203" t="s">
        <v>8</v>
      </c>
      <c r="D137" s="203" t="s">
        <v>114</v>
      </c>
      <c r="E137" s="204" t="s">
        <v>299</v>
      </c>
      <c r="F137" s="205" t="s">
        <v>300</v>
      </c>
      <c r="G137" s="206" t="s">
        <v>117</v>
      </c>
      <c r="H137" s="207">
        <v>1.371</v>
      </c>
      <c r="I137" s="208"/>
      <c r="J137" s="209">
        <f>ROUND(I137*H137,2)</f>
        <v>0</v>
      </c>
      <c r="K137" s="205" t="s">
        <v>118</v>
      </c>
      <c r="L137" s="45"/>
      <c r="M137" s="210" t="s">
        <v>19</v>
      </c>
      <c r="N137" s="211" t="s">
        <v>43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0.63</v>
      </c>
      <c r="T137" s="213">
        <f>S137*H137</f>
        <v>0.86373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119</v>
      </c>
      <c r="AT137" s="214" t="s">
        <v>114</v>
      </c>
      <c r="AU137" s="214" t="s">
        <v>82</v>
      </c>
      <c r="AY137" s="18" t="s">
        <v>112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80</v>
      </c>
      <c r="BK137" s="215">
        <f>ROUND(I137*H137,2)</f>
        <v>0</v>
      </c>
      <c r="BL137" s="18" t="s">
        <v>119</v>
      </c>
      <c r="BM137" s="214" t="s">
        <v>301</v>
      </c>
    </row>
    <row r="138" spans="1:47" s="2" customFormat="1" ht="12">
      <c r="A138" s="39"/>
      <c r="B138" s="40"/>
      <c r="C138" s="41"/>
      <c r="D138" s="216" t="s">
        <v>121</v>
      </c>
      <c r="E138" s="41"/>
      <c r="F138" s="217" t="s">
        <v>302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121</v>
      </c>
      <c r="AU138" s="18" t="s">
        <v>82</v>
      </c>
    </row>
    <row r="139" spans="1:51" s="13" customFormat="1" ht="12">
      <c r="A139" s="13"/>
      <c r="B139" s="221"/>
      <c r="C139" s="222"/>
      <c r="D139" s="223" t="s">
        <v>123</v>
      </c>
      <c r="E139" s="224" t="s">
        <v>19</v>
      </c>
      <c r="F139" s="225" t="s">
        <v>303</v>
      </c>
      <c r="G139" s="222"/>
      <c r="H139" s="226">
        <v>1.371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2" t="s">
        <v>123</v>
      </c>
      <c r="AU139" s="232" t="s">
        <v>82</v>
      </c>
      <c r="AV139" s="13" t="s">
        <v>82</v>
      </c>
      <c r="AW139" s="13" t="s">
        <v>34</v>
      </c>
      <c r="AX139" s="13" t="s">
        <v>80</v>
      </c>
      <c r="AY139" s="232" t="s">
        <v>112</v>
      </c>
    </row>
    <row r="140" spans="1:65" s="2" customFormat="1" ht="14.4" customHeight="1">
      <c r="A140" s="39"/>
      <c r="B140" s="40"/>
      <c r="C140" s="203" t="s">
        <v>132</v>
      </c>
      <c r="D140" s="203" t="s">
        <v>114</v>
      </c>
      <c r="E140" s="204" t="s">
        <v>304</v>
      </c>
      <c r="F140" s="205" t="s">
        <v>305</v>
      </c>
      <c r="G140" s="206" t="s">
        <v>117</v>
      </c>
      <c r="H140" s="207">
        <v>0.207</v>
      </c>
      <c r="I140" s="208"/>
      <c r="J140" s="209">
        <f>ROUND(I140*H140,2)</f>
        <v>0</v>
      </c>
      <c r="K140" s="205" t="s">
        <v>118</v>
      </c>
      <c r="L140" s="45"/>
      <c r="M140" s="210" t="s">
        <v>19</v>
      </c>
      <c r="N140" s="211" t="s">
        <v>43</v>
      </c>
      <c r="O140" s="85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119</v>
      </c>
      <c r="AT140" s="214" t="s">
        <v>114</v>
      </c>
      <c r="AU140" s="214" t="s">
        <v>82</v>
      </c>
      <c r="AY140" s="18" t="s">
        <v>112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80</v>
      </c>
      <c r="BK140" s="215">
        <f>ROUND(I140*H140,2)</f>
        <v>0</v>
      </c>
      <c r="BL140" s="18" t="s">
        <v>119</v>
      </c>
      <c r="BM140" s="214" t="s">
        <v>306</v>
      </c>
    </row>
    <row r="141" spans="1:47" s="2" customFormat="1" ht="12">
      <c r="A141" s="39"/>
      <c r="B141" s="40"/>
      <c r="C141" s="41"/>
      <c r="D141" s="216" t="s">
        <v>121</v>
      </c>
      <c r="E141" s="41"/>
      <c r="F141" s="217" t="s">
        <v>307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121</v>
      </c>
      <c r="AU141" s="18" t="s">
        <v>82</v>
      </c>
    </row>
    <row r="142" spans="1:51" s="13" customFormat="1" ht="12">
      <c r="A142" s="13"/>
      <c r="B142" s="221"/>
      <c r="C142" s="222"/>
      <c r="D142" s="223" t="s">
        <v>123</v>
      </c>
      <c r="E142" s="224" t="s">
        <v>19</v>
      </c>
      <c r="F142" s="225" t="s">
        <v>308</v>
      </c>
      <c r="G142" s="222"/>
      <c r="H142" s="226">
        <v>0.207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2" t="s">
        <v>123</v>
      </c>
      <c r="AU142" s="232" t="s">
        <v>82</v>
      </c>
      <c r="AV142" s="13" t="s">
        <v>82</v>
      </c>
      <c r="AW142" s="13" t="s">
        <v>34</v>
      </c>
      <c r="AX142" s="13" t="s">
        <v>80</v>
      </c>
      <c r="AY142" s="232" t="s">
        <v>112</v>
      </c>
    </row>
    <row r="143" spans="1:63" s="12" customFormat="1" ht="22.8" customHeight="1">
      <c r="A143" s="12"/>
      <c r="B143" s="189"/>
      <c r="C143" s="190"/>
      <c r="D143" s="191" t="s">
        <v>71</v>
      </c>
      <c r="E143" s="244" t="s">
        <v>144</v>
      </c>
      <c r="F143" s="244" t="s">
        <v>211</v>
      </c>
      <c r="G143" s="190"/>
      <c r="H143" s="190"/>
      <c r="I143" s="193"/>
      <c r="J143" s="245">
        <f>BK143</f>
        <v>0</v>
      </c>
      <c r="K143" s="190"/>
      <c r="L143" s="195"/>
      <c r="M143" s="196"/>
      <c r="N143" s="197"/>
      <c r="O143" s="197"/>
      <c r="P143" s="198">
        <f>SUM(P144:P149)</f>
        <v>0</v>
      </c>
      <c r="Q143" s="197"/>
      <c r="R143" s="198">
        <f>SUM(R144:R149)</f>
        <v>0</v>
      </c>
      <c r="S143" s="197"/>
      <c r="T143" s="199">
        <f>SUM(T144:T149)</f>
        <v>0.38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80</v>
      </c>
      <c r="AT143" s="201" t="s">
        <v>71</v>
      </c>
      <c r="AU143" s="201" t="s">
        <v>80</v>
      </c>
      <c r="AY143" s="200" t="s">
        <v>112</v>
      </c>
      <c r="BK143" s="202">
        <f>SUM(BK144:BK149)</f>
        <v>0</v>
      </c>
    </row>
    <row r="144" spans="1:65" s="2" customFormat="1" ht="14.4" customHeight="1">
      <c r="A144" s="39"/>
      <c r="B144" s="40"/>
      <c r="C144" s="203" t="s">
        <v>309</v>
      </c>
      <c r="D144" s="203" t="s">
        <v>114</v>
      </c>
      <c r="E144" s="204" t="s">
        <v>310</v>
      </c>
      <c r="F144" s="205" t="s">
        <v>311</v>
      </c>
      <c r="G144" s="206" t="s">
        <v>233</v>
      </c>
      <c r="H144" s="207">
        <v>2</v>
      </c>
      <c r="I144" s="208"/>
      <c r="J144" s="209">
        <f>ROUND(I144*H144,2)</f>
        <v>0</v>
      </c>
      <c r="K144" s="205" t="s">
        <v>118</v>
      </c>
      <c r="L144" s="45"/>
      <c r="M144" s="210" t="s">
        <v>19</v>
      </c>
      <c r="N144" s="211" t="s">
        <v>43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119</v>
      </c>
      <c r="AT144" s="214" t="s">
        <v>114</v>
      </c>
      <c r="AU144" s="214" t="s">
        <v>82</v>
      </c>
      <c r="AY144" s="18" t="s">
        <v>112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80</v>
      </c>
      <c r="BK144" s="215">
        <f>ROUND(I144*H144,2)</f>
        <v>0</v>
      </c>
      <c r="BL144" s="18" t="s">
        <v>119</v>
      </c>
      <c r="BM144" s="214" t="s">
        <v>312</v>
      </c>
    </row>
    <row r="145" spans="1:47" s="2" customFormat="1" ht="12">
      <c r="A145" s="39"/>
      <c r="B145" s="40"/>
      <c r="C145" s="41"/>
      <c r="D145" s="216" t="s">
        <v>121</v>
      </c>
      <c r="E145" s="41"/>
      <c r="F145" s="217" t="s">
        <v>313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121</v>
      </c>
      <c r="AU145" s="18" t="s">
        <v>82</v>
      </c>
    </row>
    <row r="146" spans="1:65" s="2" customFormat="1" ht="14.4" customHeight="1">
      <c r="A146" s="39"/>
      <c r="B146" s="40"/>
      <c r="C146" s="203" t="s">
        <v>314</v>
      </c>
      <c r="D146" s="203" t="s">
        <v>114</v>
      </c>
      <c r="E146" s="204" t="s">
        <v>315</v>
      </c>
      <c r="F146" s="205" t="s">
        <v>316</v>
      </c>
      <c r="G146" s="206" t="s">
        <v>233</v>
      </c>
      <c r="H146" s="207">
        <v>5</v>
      </c>
      <c r="I146" s="208"/>
      <c r="J146" s="209">
        <f>ROUND(I146*H146,2)</f>
        <v>0</v>
      </c>
      <c r="K146" s="205" t="s">
        <v>118</v>
      </c>
      <c r="L146" s="45"/>
      <c r="M146" s="210" t="s">
        <v>19</v>
      </c>
      <c r="N146" s="211" t="s">
        <v>43</v>
      </c>
      <c r="O146" s="85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4" t="s">
        <v>119</v>
      </c>
      <c r="AT146" s="214" t="s">
        <v>114</v>
      </c>
      <c r="AU146" s="214" t="s">
        <v>82</v>
      </c>
      <c r="AY146" s="18" t="s">
        <v>112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80</v>
      </c>
      <c r="BK146" s="215">
        <f>ROUND(I146*H146,2)</f>
        <v>0</v>
      </c>
      <c r="BL146" s="18" t="s">
        <v>119</v>
      </c>
      <c r="BM146" s="214" t="s">
        <v>317</v>
      </c>
    </row>
    <row r="147" spans="1:47" s="2" customFormat="1" ht="12">
      <c r="A147" s="39"/>
      <c r="B147" s="40"/>
      <c r="C147" s="41"/>
      <c r="D147" s="216" t="s">
        <v>121</v>
      </c>
      <c r="E147" s="41"/>
      <c r="F147" s="217" t="s">
        <v>318</v>
      </c>
      <c r="G147" s="41"/>
      <c r="H147" s="41"/>
      <c r="I147" s="218"/>
      <c r="J147" s="41"/>
      <c r="K147" s="41"/>
      <c r="L147" s="45"/>
      <c r="M147" s="219"/>
      <c r="N147" s="22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121</v>
      </c>
      <c r="AU147" s="18" t="s">
        <v>82</v>
      </c>
    </row>
    <row r="148" spans="1:65" s="2" customFormat="1" ht="14.4" customHeight="1">
      <c r="A148" s="39"/>
      <c r="B148" s="40"/>
      <c r="C148" s="203" t="s">
        <v>7</v>
      </c>
      <c r="D148" s="203" t="s">
        <v>114</v>
      </c>
      <c r="E148" s="204" t="s">
        <v>319</v>
      </c>
      <c r="F148" s="205" t="s">
        <v>320</v>
      </c>
      <c r="G148" s="206" t="s">
        <v>233</v>
      </c>
      <c r="H148" s="207">
        <v>2</v>
      </c>
      <c r="I148" s="208"/>
      <c r="J148" s="209">
        <f>ROUND(I148*H148,2)</f>
        <v>0</v>
      </c>
      <c r="K148" s="205" t="s">
        <v>118</v>
      </c>
      <c r="L148" s="45"/>
      <c r="M148" s="210" t="s">
        <v>19</v>
      </c>
      <c r="N148" s="211" t="s">
        <v>43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0.19</v>
      </c>
      <c r="T148" s="213">
        <f>S148*H148</f>
        <v>0.38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119</v>
      </c>
      <c r="AT148" s="214" t="s">
        <v>114</v>
      </c>
      <c r="AU148" s="214" t="s">
        <v>82</v>
      </c>
      <c r="AY148" s="18" t="s">
        <v>112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80</v>
      </c>
      <c r="BK148" s="215">
        <f>ROUND(I148*H148,2)</f>
        <v>0</v>
      </c>
      <c r="BL148" s="18" t="s">
        <v>119</v>
      </c>
      <c r="BM148" s="214" t="s">
        <v>321</v>
      </c>
    </row>
    <row r="149" spans="1:47" s="2" customFormat="1" ht="12">
      <c r="A149" s="39"/>
      <c r="B149" s="40"/>
      <c r="C149" s="41"/>
      <c r="D149" s="216" t="s">
        <v>121</v>
      </c>
      <c r="E149" s="41"/>
      <c r="F149" s="217" t="s">
        <v>322</v>
      </c>
      <c r="G149" s="41"/>
      <c r="H149" s="41"/>
      <c r="I149" s="218"/>
      <c r="J149" s="41"/>
      <c r="K149" s="41"/>
      <c r="L149" s="45"/>
      <c r="M149" s="271"/>
      <c r="N149" s="272"/>
      <c r="O149" s="273"/>
      <c r="P149" s="273"/>
      <c r="Q149" s="273"/>
      <c r="R149" s="273"/>
      <c r="S149" s="273"/>
      <c r="T149" s="274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121</v>
      </c>
      <c r="AU149" s="18" t="s">
        <v>82</v>
      </c>
    </row>
    <row r="150" spans="1:31" s="2" customFormat="1" ht="6.95" customHeight="1">
      <c r="A150" s="39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password="CC35" sheet="1" objects="1" scenarios="1" formatColumns="0" formatRows="0" autoFilter="0"/>
  <autoFilter ref="C81:K14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5" r:id="rId1" display="https://podminky.urs.cz/item/CS_URS_2023_01/122251101"/>
    <hyperlink ref="F88" r:id="rId2" display="https://podminky.urs.cz/item/CS_URS_2023_01/810441811"/>
    <hyperlink ref="F90" r:id="rId3" display="https://podminky.urs.cz/item/CS_URS_2023_01/871218113"/>
    <hyperlink ref="F94" r:id="rId4" display="https://podminky.urs.cz/item/CS_URS_2023_01/895211141"/>
    <hyperlink ref="F96" r:id="rId5" display="https://podminky.urs.cz/item/CS_URS_2023_01/938907141"/>
    <hyperlink ref="F99" r:id="rId6" display="https://podminky.urs.cz/item/CS_URS_2023_01/998318011"/>
    <hyperlink ref="F106" r:id="rId7" display="https://podminky.urs.cz/item/CS_URS_2023_01/115001103"/>
    <hyperlink ref="F109" r:id="rId8" display="https://podminky.urs.cz/item/CS_URS_2023_01/115101201"/>
    <hyperlink ref="F112" r:id="rId9" display="https://podminky.urs.cz/item/CS_URS_2023_01/132254202"/>
    <hyperlink ref="F117" r:id="rId10" display="https://podminky.urs.cz/item/CS_URS_2023_01/162351104"/>
    <hyperlink ref="F119" r:id="rId11" display="https://podminky.urs.cz/item/CS_URS_2023_01/167151101"/>
    <hyperlink ref="F123" r:id="rId12" display="https://podminky.urs.cz/item/CS_URS_2023_01/174151101"/>
    <hyperlink ref="F126" r:id="rId13" display="https://podminky.urs.cz/item/CS_URS_2023_01/181111131"/>
    <hyperlink ref="F129" r:id="rId14" display="https://podminky.urs.cz/item/CS_URS_2023_01/181411121"/>
    <hyperlink ref="F133" r:id="rId15" display="https://podminky.urs.cz/item/CS_URS_2023_01/451595111"/>
    <hyperlink ref="F138" r:id="rId16" display="https://podminky.urs.cz/item/CS_URS_2023_01/890131851"/>
    <hyperlink ref="F141" r:id="rId17" display="https://podminky.urs.cz/item/CS_URS_2023_01/899623141"/>
    <hyperlink ref="F145" r:id="rId18" display="https://podminky.urs.cz/item/CS_URS_2023_01/811357111"/>
    <hyperlink ref="F147" r:id="rId19" display="https://podminky.urs.cz/item/CS_URS_2023_01/811427111"/>
    <hyperlink ref="F149" r:id="rId20" display="https://podminky.urs.cz/item/CS_URS_2023_01/8203718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323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324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325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326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327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328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329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330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331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332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333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79</v>
      </c>
      <c r="F18" s="286" t="s">
        <v>334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335</v>
      </c>
      <c r="F19" s="286" t="s">
        <v>336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337</v>
      </c>
      <c r="F20" s="286" t="s">
        <v>338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339</v>
      </c>
      <c r="F21" s="286" t="s">
        <v>340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341</v>
      </c>
      <c r="F22" s="286" t="s">
        <v>342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343</v>
      </c>
      <c r="F23" s="286" t="s">
        <v>344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345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346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347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348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349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350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351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352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353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98</v>
      </c>
      <c r="F36" s="286"/>
      <c r="G36" s="286" t="s">
        <v>354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355</v>
      </c>
      <c r="F37" s="286"/>
      <c r="G37" s="286" t="s">
        <v>356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53</v>
      </c>
      <c r="F38" s="286"/>
      <c r="G38" s="286" t="s">
        <v>357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54</v>
      </c>
      <c r="F39" s="286"/>
      <c r="G39" s="286" t="s">
        <v>358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99</v>
      </c>
      <c r="F40" s="286"/>
      <c r="G40" s="286" t="s">
        <v>359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100</v>
      </c>
      <c r="F41" s="286"/>
      <c r="G41" s="286" t="s">
        <v>360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361</v>
      </c>
      <c r="F42" s="286"/>
      <c r="G42" s="286" t="s">
        <v>362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363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364</v>
      </c>
      <c r="F44" s="286"/>
      <c r="G44" s="286" t="s">
        <v>365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102</v>
      </c>
      <c r="F45" s="286"/>
      <c r="G45" s="286" t="s">
        <v>366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367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368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369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370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371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372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373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374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375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376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377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378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379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380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381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382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383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384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385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386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387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388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389</v>
      </c>
      <c r="D76" s="304"/>
      <c r="E76" s="304"/>
      <c r="F76" s="304" t="s">
        <v>390</v>
      </c>
      <c r="G76" s="305"/>
      <c r="H76" s="304" t="s">
        <v>54</v>
      </c>
      <c r="I76" s="304" t="s">
        <v>57</v>
      </c>
      <c r="J76" s="304" t="s">
        <v>391</v>
      </c>
      <c r="K76" s="303"/>
    </row>
    <row r="77" spans="2:11" s="1" customFormat="1" ht="17.25" customHeight="1">
      <c r="B77" s="301"/>
      <c r="C77" s="306" t="s">
        <v>392</v>
      </c>
      <c r="D77" s="306"/>
      <c r="E77" s="306"/>
      <c r="F77" s="307" t="s">
        <v>393</v>
      </c>
      <c r="G77" s="308"/>
      <c r="H77" s="306"/>
      <c r="I77" s="306"/>
      <c r="J77" s="306" t="s">
        <v>394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53</v>
      </c>
      <c r="D79" s="311"/>
      <c r="E79" s="311"/>
      <c r="F79" s="312" t="s">
        <v>395</v>
      </c>
      <c r="G79" s="313"/>
      <c r="H79" s="289" t="s">
        <v>396</v>
      </c>
      <c r="I79" s="289" t="s">
        <v>397</v>
      </c>
      <c r="J79" s="289">
        <v>20</v>
      </c>
      <c r="K79" s="303"/>
    </row>
    <row r="80" spans="2:11" s="1" customFormat="1" ht="15" customHeight="1">
      <c r="B80" s="301"/>
      <c r="C80" s="289" t="s">
        <v>398</v>
      </c>
      <c r="D80" s="289"/>
      <c r="E80" s="289"/>
      <c r="F80" s="312" t="s">
        <v>395</v>
      </c>
      <c r="G80" s="313"/>
      <c r="H80" s="289" t="s">
        <v>399</v>
      </c>
      <c r="I80" s="289" t="s">
        <v>397</v>
      </c>
      <c r="J80" s="289">
        <v>120</v>
      </c>
      <c r="K80" s="303"/>
    </row>
    <row r="81" spans="2:11" s="1" customFormat="1" ht="15" customHeight="1">
      <c r="B81" s="314"/>
      <c r="C81" s="289" t="s">
        <v>400</v>
      </c>
      <c r="D81" s="289"/>
      <c r="E81" s="289"/>
      <c r="F81" s="312" t="s">
        <v>401</v>
      </c>
      <c r="G81" s="313"/>
      <c r="H81" s="289" t="s">
        <v>402</v>
      </c>
      <c r="I81" s="289" t="s">
        <v>397</v>
      </c>
      <c r="J81" s="289">
        <v>50</v>
      </c>
      <c r="K81" s="303"/>
    </row>
    <row r="82" spans="2:11" s="1" customFormat="1" ht="15" customHeight="1">
      <c r="B82" s="314"/>
      <c r="C82" s="289" t="s">
        <v>403</v>
      </c>
      <c r="D82" s="289"/>
      <c r="E82" s="289"/>
      <c r="F82" s="312" t="s">
        <v>395</v>
      </c>
      <c r="G82" s="313"/>
      <c r="H82" s="289" t="s">
        <v>404</v>
      </c>
      <c r="I82" s="289" t="s">
        <v>405</v>
      </c>
      <c r="J82" s="289"/>
      <c r="K82" s="303"/>
    </row>
    <row r="83" spans="2:11" s="1" customFormat="1" ht="15" customHeight="1">
      <c r="B83" s="314"/>
      <c r="C83" s="315" t="s">
        <v>406</v>
      </c>
      <c r="D83" s="315"/>
      <c r="E83" s="315"/>
      <c r="F83" s="316" t="s">
        <v>401</v>
      </c>
      <c r="G83" s="315"/>
      <c r="H83" s="315" t="s">
        <v>407</v>
      </c>
      <c r="I83" s="315" t="s">
        <v>397</v>
      </c>
      <c r="J83" s="315">
        <v>15</v>
      </c>
      <c r="K83" s="303"/>
    </row>
    <row r="84" spans="2:11" s="1" customFormat="1" ht="15" customHeight="1">
      <c r="B84" s="314"/>
      <c r="C84" s="315" t="s">
        <v>408</v>
      </c>
      <c r="D84" s="315"/>
      <c r="E84" s="315"/>
      <c r="F84" s="316" t="s">
        <v>401</v>
      </c>
      <c r="G84" s="315"/>
      <c r="H84" s="315" t="s">
        <v>409</v>
      </c>
      <c r="I84" s="315" t="s">
        <v>397</v>
      </c>
      <c r="J84" s="315">
        <v>15</v>
      </c>
      <c r="K84" s="303"/>
    </row>
    <row r="85" spans="2:11" s="1" customFormat="1" ht="15" customHeight="1">
      <c r="B85" s="314"/>
      <c r="C85" s="315" t="s">
        <v>410</v>
      </c>
      <c r="D85" s="315"/>
      <c r="E85" s="315"/>
      <c r="F85" s="316" t="s">
        <v>401</v>
      </c>
      <c r="G85" s="315"/>
      <c r="H85" s="315" t="s">
        <v>411</v>
      </c>
      <c r="I85" s="315" t="s">
        <v>397</v>
      </c>
      <c r="J85" s="315">
        <v>20</v>
      </c>
      <c r="K85" s="303"/>
    </row>
    <row r="86" spans="2:11" s="1" customFormat="1" ht="15" customHeight="1">
      <c r="B86" s="314"/>
      <c r="C86" s="315" t="s">
        <v>412</v>
      </c>
      <c r="D86" s="315"/>
      <c r="E86" s="315"/>
      <c r="F86" s="316" t="s">
        <v>401</v>
      </c>
      <c r="G86" s="315"/>
      <c r="H86" s="315" t="s">
        <v>413</v>
      </c>
      <c r="I86" s="315" t="s">
        <v>397</v>
      </c>
      <c r="J86" s="315">
        <v>20</v>
      </c>
      <c r="K86" s="303"/>
    </row>
    <row r="87" spans="2:11" s="1" customFormat="1" ht="15" customHeight="1">
      <c r="B87" s="314"/>
      <c r="C87" s="289" t="s">
        <v>414</v>
      </c>
      <c r="D87" s="289"/>
      <c r="E87" s="289"/>
      <c r="F87" s="312" t="s">
        <v>401</v>
      </c>
      <c r="G87" s="313"/>
      <c r="H87" s="289" t="s">
        <v>415</v>
      </c>
      <c r="I87" s="289" t="s">
        <v>397</v>
      </c>
      <c r="J87" s="289">
        <v>50</v>
      </c>
      <c r="K87" s="303"/>
    </row>
    <row r="88" spans="2:11" s="1" customFormat="1" ht="15" customHeight="1">
      <c r="B88" s="314"/>
      <c r="C88" s="289" t="s">
        <v>416</v>
      </c>
      <c r="D88" s="289"/>
      <c r="E88" s="289"/>
      <c r="F88" s="312" t="s">
        <v>401</v>
      </c>
      <c r="G88" s="313"/>
      <c r="H88" s="289" t="s">
        <v>417</v>
      </c>
      <c r="I88" s="289" t="s">
        <v>397</v>
      </c>
      <c r="J88" s="289">
        <v>20</v>
      </c>
      <c r="K88" s="303"/>
    </row>
    <row r="89" spans="2:11" s="1" customFormat="1" ht="15" customHeight="1">
      <c r="B89" s="314"/>
      <c r="C89" s="289" t="s">
        <v>418</v>
      </c>
      <c r="D89" s="289"/>
      <c r="E89" s="289"/>
      <c r="F89" s="312" t="s">
        <v>401</v>
      </c>
      <c r="G89" s="313"/>
      <c r="H89" s="289" t="s">
        <v>419</v>
      </c>
      <c r="I89" s="289" t="s">
        <v>397</v>
      </c>
      <c r="J89" s="289">
        <v>20</v>
      </c>
      <c r="K89" s="303"/>
    </row>
    <row r="90" spans="2:11" s="1" customFormat="1" ht="15" customHeight="1">
      <c r="B90" s="314"/>
      <c r="C90" s="289" t="s">
        <v>420</v>
      </c>
      <c r="D90" s="289"/>
      <c r="E90" s="289"/>
      <c r="F90" s="312" t="s">
        <v>401</v>
      </c>
      <c r="G90" s="313"/>
      <c r="H90" s="289" t="s">
        <v>421</v>
      </c>
      <c r="I90" s="289" t="s">
        <v>397</v>
      </c>
      <c r="J90" s="289">
        <v>50</v>
      </c>
      <c r="K90" s="303"/>
    </row>
    <row r="91" spans="2:11" s="1" customFormat="1" ht="15" customHeight="1">
      <c r="B91" s="314"/>
      <c r="C91" s="289" t="s">
        <v>422</v>
      </c>
      <c r="D91" s="289"/>
      <c r="E91" s="289"/>
      <c r="F91" s="312" t="s">
        <v>401</v>
      </c>
      <c r="G91" s="313"/>
      <c r="H91" s="289" t="s">
        <v>422</v>
      </c>
      <c r="I91" s="289" t="s">
        <v>397</v>
      </c>
      <c r="J91" s="289">
        <v>50</v>
      </c>
      <c r="K91" s="303"/>
    </row>
    <row r="92" spans="2:11" s="1" customFormat="1" ht="15" customHeight="1">
      <c r="B92" s="314"/>
      <c r="C92" s="289" t="s">
        <v>423</v>
      </c>
      <c r="D92" s="289"/>
      <c r="E92" s="289"/>
      <c r="F92" s="312" t="s">
        <v>401</v>
      </c>
      <c r="G92" s="313"/>
      <c r="H92" s="289" t="s">
        <v>424</v>
      </c>
      <c r="I92" s="289" t="s">
        <v>397</v>
      </c>
      <c r="J92" s="289">
        <v>255</v>
      </c>
      <c r="K92" s="303"/>
    </row>
    <row r="93" spans="2:11" s="1" customFormat="1" ht="15" customHeight="1">
      <c r="B93" s="314"/>
      <c r="C93" s="289" t="s">
        <v>425</v>
      </c>
      <c r="D93" s="289"/>
      <c r="E93" s="289"/>
      <c r="F93" s="312" t="s">
        <v>395</v>
      </c>
      <c r="G93" s="313"/>
      <c r="H93" s="289" t="s">
        <v>426</v>
      </c>
      <c r="I93" s="289" t="s">
        <v>427</v>
      </c>
      <c r="J93" s="289"/>
      <c r="K93" s="303"/>
    </row>
    <row r="94" spans="2:11" s="1" customFormat="1" ht="15" customHeight="1">
      <c r="B94" s="314"/>
      <c r="C94" s="289" t="s">
        <v>428</v>
      </c>
      <c r="D94" s="289"/>
      <c r="E94" s="289"/>
      <c r="F94" s="312" t="s">
        <v>395</v>
      </c>
      <c r="G94" s="313"/>
      <c r="H94" s="289" t="s">
        <v>429</v>
      </c>
      <c r="I94" s="289" t="s">
        <v>430</v>
      </c>
      <c r="J94" s="289"/>
      <c r="K94" s="303"/>
    </row>
    <row r="95" spans="2:11" s="1" customFormat="1" ht="15" customHeight="1">
      <c r="B95" s="314"/>
      <c r="C95" s="289" t="s">
        <v>431</v>
      </c>
      <c r="D95" s="289"/>
      <c r="E95" s="289"/>
      <c r="F95" s="312" t="s">
        <v>395</v>
      </c>
      <c r="G95" s="313"/>
      <c r="H95" s="289" t="s">
        <v>431</v>
      </c>
      <c r="I95" s="289" t="s">
        <v>430</v>
      </c>
      <c r="J95" s="289"/>
      <c r="K95" s="303"/>
    </row>
    <row r="96" spans="2:11" s="1" customFormat="1" ht="15" customHeight="1">
      <c r="B96" s="314"/>
      <c r="C96" s="289" t="s">
        <v>38</v>
      </c>
      <c r="D96" s="289"/>
      <c r="E96" s="289"/>
      <c r="F96" s="312" t="s">
        <v>395</v>
      </c>
      <c r="G96" s="313"/>
      <c r="H96" s="289" t="s">
        <v>432</v>
      </c>
      <c r="I96" s="289" t="s">
        <v>430</v>
      </c>
      <c r="J96" s="289"/>
      <c r="K96" s="303"/>
    </row>
    <row r="97" spans="2:11" s="1" customFormat="1" ht="15" customHeight="1">
      <c r="B97" s="314"/>
      <c r="C97" s="289" t="s">
        <v>48</v>
      </c>
      <c r="D97" s="289"/>
      <c r="E97" s="289"/>
      <c r="F97" s="312" t="s">
        <v>395</v>
      </c>
      <c r="G97" s="313"/>
      <c r="H97" s="289" t="s">
        <v>433</v>
      </c>
      <c r="I97" s="289" t="s">
        <v>430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434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389</v>
      </c>
      <c r="D103" s="304"/>
      <c r="E103" s="304"/>
      <c r="F103" s="304" t="s">
        <v>390</v>
      </c>
      <c r="G103" s="305"/>
      <c r="H103" s="304" t="s">
        <v>54</v>
      </c>
      <c r="I103" s="304" t="s">
        <v>57</v>
      </c>
      <c r="J103" s="304" t="s">
        <v>391</v>
      </c>
      <c r="K103" s="303"/>
    </row>
    <row r="104" spans="2:11" s="1" customFormat="1" ht="17.25" customHeight="1">
      <c r="B104" s="301"/>
      <c r="C104" s="306" t="s">
        <v>392</v>
      </c>
      <c r="D104" s="306"/>
      <c r="E104" s="306"/>
      <c r="F104" s="307" t="s">
        <v>393</v>
      </c>
      <c r="G104" s="308"/>
      <c r="H104" s="306"/>
      <c r="I104" s="306"/>
      <c r="J104" s="306" t="s">
        <v>394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53</v>
      </c>
      <c r="D106" s="311"/>
      <c r="E106" s="311"/>
      <c r="F106" s="312" t="s">
        <v>395</v>
      </c>
      <c r="G106" s="289"/>
      <c r="H106" s="289" t="s">
        <v>435</v>
      </c>
      <c r="I106" s="289" t="s">
        <v>397</v>
      </c>
      <c r="J106" s="289">
        <v>20</v>
      </c>
      <c r="K106" s="303"/>
    </row>
    <row r="107" spans="2:11" s="1" customFormat="1" ht="15" customHeight="1">
      <c r="B107" s="301"/>
      <c r="C107" s="289" t="s">
        <v>398</v>
      </c>
      <c r="D107" s="289"/>
      <c r="E107" s="289"/>
      <c r="F107" s="312" t="s">
        <v>395</v>
      </c>
      <c r="G107" s="289"/>
      <c r="H107" s="289" t="s">
        <v>435</v>
      </c>
      <c r="I107" s="289" t="s">
        <v>397</v>
      </c>
      <c r="J107" s="289">
        <v>120</v>
      </c>
      <c r="K107" s="303"/>
    </row>
    <row r="108" spans="2:11" s="1" customFormat="1" ht="15" customHeight="1">
      <c r="B108" s="314"/>
      <c r="C108" s="289" t="s">
        <v>400</v>
      </c>
      <c r="D108" s="289"/>
      <c r="E108" s="289"/>
      <c r="F108" s="312" t="s">
        <v>401</v>
      </c>
      <c r="G108" s="289"/>
      <c r="H108" s="289" t="s">
        <v>435</v>
      </c>
      <c r="I108" s="289" t="s">
        <v>397</v>
      </c>
      <c r="J108" s="289">
        <v>50</v>
      </c>
      <c r="K108" s="303"/>
    </row>
    <row r="109" spans="2:11" s="1" customFormat="1" ht="15" customHeight="1">
      <c r="B109" s="314"/>
      <c r="C109" s="289" t="s">
        <v>403</v>
      </c>
      <c r="D109" s="289"/>
      <c r="E109" s="289"/>
      <c r="F109" s="312" t="s">
        <v>395</v>
      </c>
      <c r="G109" s="289"/>
      <c r="H109" s="289" t="s">
        <v>435</v>
      </c>
      <c r="I109" s="289" t="s">
        <v>405</v>
      </c>
      <c r="J109" s="289"/>
      <c r="K109" s="303"/>
    </row>
    <row r="110" spans="2:11" s="1" customFormat="1" ht="15" customHeight="1">
      <c r="B110" s="314"/>
      <c r="C110" s="289" t="s">
        <v>414</v>
      </c>
      <c r="D110" s="289"/>
      <c r="E110" s="289"/>
      <c r="F110" s="312" t="s">
        <v>401</v>
      </c>
      <c r="G110" s="289"/>
      <c r="H110" s="289" t="s">
        <v>435</v>
      </c>
      <c r="I110" s="289" t="s">
        <v>397</v>
      </c>
      <c r="J110" s="289">
        <v>50</v>
      </c>
      <c r="K110" s="303"/>
    </row>
    <row r="111" spans="2:11" s="1" customFormat="1" ht="15" customHeight="1">
      <c r="B111" s="314"/>
      <c r="C111" s="289" t="s">
        <v>422</v>
      </c>
      <c r="D111" s="289"/>
      <c r="E111" s="289"/>
      <c r="F111" s="312" t="s">
        <v>401</v>
      </c>
      <c r="G111" s="289"/>
      <c r="H111" s="289" t="s">
        <v>435</v>
      </c>
      <c r="I111" s="289" t="s">
        <v>397</v>
      </c>
      <c r="J111" s="289">
        <v>50</v>
      </c>
      <c r="K111" s="303"/>
    </row>
    <row r="112" spans="2:11" s="1" customFormat="1" ht="15" customHeight="1">
      <c r="B112" s="314"/>
      <c r="C112" s="289" t="s">
        <v>420</v>
      </c>
      <c r="D112" s="289"/>
      <c r="E112" s="289"/>
      <c r="F112" s="312" t="s">
        <v>401</v>
      </c>
      <c r="G112" s="289"/>
      <c r="H112" s="289" t="s">
        <v>435</v>
      </c>
      <c r="I112" s="289" t="s">
        <v>397</v>
      </c>
      <c r="J112" s="289">
        <v>50</v>
      </c>
      <c r="K112" s="303"/>
    </row>
    <row r="113" spans="2:11" s="1" customFormat="1" ht="15" customHeight="1">
      <c r="B113" s="314"/>
      <c r="C113" s="289" t="s">
        <v>53</v>
      </c>
      <c r="D113" s="289"/>
      <c r="E113" s="289"/>
      <c r="F113" s="312" t="s">
        <v>395</v>
      </c>
      <c r="G113" s="289"/>
      <c r="H113" s="289" t="s">
        <v>436</v>
      </c>
      <c r="I113" s="289" t="s">
        <v>397</v>
      </c>
      <c r="J113" s="289">
        <v>20</v>
      </c>
      <c r="K113" s="303"/>
    </row>
    <row r="114" spans="2:11" s="1" customFormat="1" ht="15" customHeight="1">
      <c r="B114" s="314"/>
      <c r="C114" s="289" t="s">
        <v>437</v>
      </c>
      <c r="D114" s="289"/>
      <c r="E114" s="289"/>
      <c r="F114" s="312" t="s">
        <v>395</v>
      </c>
      <c r="G114" s="289"/>
      <c r="H114" s="289" t="s">
        <v>438</v>
      </c>
      <c r="I114" s="289" t="s">
        <v>397</v>
      </c>
      <c r="J114" s="289">
        <v>120</v>
      </c>
      <c r="K114" s="303"/>
    </row>
    <row r="115" spans="2:11" s="1" customFormat="1" ht="15" customHeight="1">
      <c r="B115" s="314"/>
      <c r="C115" s="289" t="s">
        <v>38</v>
      </c>
      <c r="D115" s="289"/>
      <c r="E115" s="289"/>
      <c r="F115" s="312" t="s">
        <v>395</v>
      </c>
      <c r="G115" s="289"/>
      <c r="H115" s="289" t="s">
        <v>439</v>
      </c>
      <c r="I115" s="289" t="s">
        <v>430</v>
      </c>
      <c r="J115" s="289"/>
      <c r="K115" s="303"/>
    </row>
    <row r="116" spans="2:11" s="1" customFormat="1" ht="15" customHeight="1">
      <c r="B116" s="314"/>
      <c r="C116" s="289" t="s">
        <v>48</v>
      </c>
      <c r="D116" s="289"/>
      <c r="E116" s="289"/>
      <c r="F116" s="312" t="s">
        <v>395</v>
      </c>
      <c r="G116" s="289"/>
      <c r="H116" s="289" t="s">
        <v>440</v>
      </c>
      <c r="I116" s="289" t="s">
        <v>430</v>
      </c>
      <c r="J116" s="289"/>
      <c r="K116" s="303"/>
    </row>
    <row r="117" spans="2:11" s="1" customFormat="1" ht="15" customHeight="1">
      <c r="B117" s="314"/>
      <c r="C117" s="289" t="s">
        <v>57</v>
      </c>
      <c r="D117" s="289"/>
      <c r="E117" s="289"/>
      <c r="F117" s="312" t="s">
        <v>395</v>
      </c>
      <c r="G117" s="289"/>
      <c r="H117" s="289" t="s">
        <v>441</v>
      </c>
      <c r="I117" s="289" t="s">
        <v>442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443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389</v>
      </c>
      <c r="D123" s="304"/>
      <c r="E123" s="304"/>
      <c r="F123" s="304" t="s">
        <v>390</v>
      </c>
      <c r="G123" s="305"/>
      <c r="H123" s="304" t="s">
        <v>54</v>
      </c>
      <c r="I123" s="304" t="s">
        <v>57</v>
      </c>
      <c r="J123" s="304" t="s">
        <v>391</v>
      </c>
      <c r="K123" s="333"/>
    </row>
    <row r="124" spans="2:11" s="1" customFormat="1" ht="17.25" customHeight="1">
      <c r="B124" s="332"/>
      <c r="C124" s="306" t="s">
        <v>392</v>
      </c>
      <c r="D124" s="306"/>
      <c r="E124" s="306"/>
      <c r="F124" s="307" t="s">
        <v>393</v>
      </c>
      <c r="G124" s="308"/>
      <c r="H124" s="306"/>
      <c r="I124" s="306"/>
      <c r="J124" s="306" t="s">
        <v>394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398</v>
      </c>
      <c r="D126" s="311"/>
      <c r="E126" s="311"/>
      <c r="F126" s="312" t="s">
        <v>395</v>
      </c>
      <c r="G126" s="289"/>
      <c r="H126" s="289" t="s">
        <v>435</v>
      </c>
      <c r="I126" s="289" t="s">
        <v>397</v>
      </c>
      <c r="J126" s="289">
        <v>120</v>
      </c>
      <c r="K126" s="337"/>
    </row>
    <row r="127" spans="2:11" s="1" customFormat="1" ht="15" customHeight="1">
      <c r="B127" s="334"/>
      <c r="C127" s="289" t="s">
        <v>444</v>
      </c>
      <c r="D127" s="289"/>
      <c r="E127" s="289"/>
      <c r="F127" s="312" t="s">
        <v>395</v>
      </c>
      <c r="G127" s="289"/>
      <c r="H127" s="289" t="s">
        <v>445</v>
      </c>
      <c r="I127" s="289" t="s">
        <v>397</v>
      </c>
      <c r="J127" s="289" t="s">
        <v>446</v>
      </c>
      <c r="K127" s="337"/>
    </row>
    <row r="128" spans="2:11" s="1" customFormat="1" ht="15" customHeight="1">
      <c r="B128" s="334"/>
      <c r="C128" s="289" t="s">
        <v>343</v>
      </c>
      <c r="D128" s="289"/>
      <c r="E128" s="289"/>
      <c r="F128" s="312" t="s">
        <v>395</v>
      </c>
      <c r="G128" s="289"/>
      <c r="H128" s="289" t="s">
        <v>447</v>
      </c>
      <c r="I128" s="289" t="s">
        <v>397</v>
      </c>
      <c r="J128" s="289" t="s">
        <v>446</v>
      </c>
      <c r="K128" s="337"/>
    </row>
    <row r="129" spans="2:11" s="1" customFormat="1" ht="15" customHeight="1">
      <c r="B129" s="334"/>
      <c r="C129" s="289" t="s">
        <v>406</v>
      </c>
      <c r="D129" s="289"/>
      <c r="E129" s="289"/>
      <c r="F129" s="312" t="s">
        <v>401</v>
      </c>
      <c r="G129" s="289"/>
      <c r="H129" s="289" t="s">
        <v>407</v>
      </c>
      <c r="I129" s="289" t="s">
        <v>397</v>
      </c>
      <c r="J129" s="289">
        <v>15</v>
      </c>
      <c r="K129" s="337"/>
    </row>
    <row r="130" spans="2:11" s="1" customFormat="1" ht="15" customHeight="1">
      <c r="B130" s="334"/>
      <c r="C130" s="315" t="s">
        <v>408</v>
      </c>
      <c r="D130" s="315"/>
      <c r="E130" s="315"/>
      <c r="F130" s="316" t="s">
        <v>401</v>
      </c>
      <c r="G130" s="315"/>
      <c r="H130" s="315" t="s">
        <v>409</v>
      </c>
      <c r="I130" s="315" t="s">
        <v>397</v>
      </c>
      <c r="J130" s="315">
        <v>15</v>
      </c>
      <c r="K130" s="337"/>
    </row>
    <row r="131" spans="2:11" s="1" customFormat="1" ht="15" customHeight="1">
      <c r="B131" s="334"/>
      <c r="C131" s="315" t="s">
        <v>410</v>
      </c>
      <c r="D131" s="315"/>
      <c r="E131" s="315"/>
      <c r="F131" s="316" t="s">
        <v>401</v>
      </c>
      <c r="G131" s="315"/>
      <c r="H131" s="315" t="s">
        <v>411</v>
      </c>
      <c r="I131" s="315" t="s">
        <v>397</v>
      </c>
      <c r="J131" s="315">
        <v>20</v>
      </c>
      <c r="K131" s="337"/>
    </row>
    <row r="132" spans="2:11" s="1" customFormat="1" ht="15" customHeight="1">
      <c r="B132" s="334"/>
      <c r="C132" s="315" t="s">
        <v>412</v>
      </c>
      <c r="D132" s="315"/>
      <c r="E132" s="315"/>
      <c r="F132" s="316" t="s">
        <v>401</v>
      </c>
      <c r="G132" s="315"/>
      <c r="H132" s="315" t="s">
        <v>413</v>
      </c>
      <c r="I132" s="315" t="s">
        <v>397</v>
      </c>
      <c r="J132" s="315">
        <v>20</v>
      </c>
      <c r="K132" s="337"/>
    </row>
    <row r="133" spans="2:11" s="1" customFormat="1" ht="15" customHeight="1">
      <c r="B133" s="334"/>
      <c r="C133" s="289" t="s">
        <v>400</v>
      </c>
      <c r="D133" s="289"/>
      <c r="E133" s="289"/>
      <c r="F133" s="312" t="s">
        <v>401</v>
      </c>
      <c r="G133" s="289"/>
      <c r="H133" s="289" t="s">
        <v>435</v>
      </c>
      <c r="I133" s="289" t="s">
        <v>397</v>
      </c>
      <c r="J133" s="289">
        <v>50</v>
      </c>
      <c r="K133" s="337"/>
    </row>
    <row r="134" spans="2:11" s="1" customFormat="1" ht="15" customHeight="1">
      <c r="B134" s="334"/>
      <c r="C134" s="289" t="s">
        <v>414</v>
      </c>
      <c r="D134" s="289"/>
      <c r="E134" s="289"/>
      <c r="F134" s="312" t="s">
        <v>401</v>
      </c>
      <c r="G134" s="289"/>
      <c r="H134" s="289" t="s">
        <v>435</v>
      </c>
      <c r="I134" s="289" t="s">
        <v>397</v>
      </c>
      <c r="J134" s="289">
        <v>50</v>
      </c>
      <c r="K134" s="337"/>
    </row>
    <row r="135" spans="2:11" s="1" customFormat="1" ht="15" customHeight="1">
      <c r="B135" s="334"/>
      <c r="C135" s="289" t="s">
        <v>420</v>
      </c>
      <c r="D135" s="289"/>
      <c r="E135" s="289"/>
      <c r="F135" s="312" t="s">
        <v>401</v>
      </c>
      <c r="G135" s="289"/>
      <c r="H135" s="289" t="s">
        <v>435</v>
      </c>
      <c r="I135" s="289" t="s">
        <v>397</v>
      </c>
      <c r="J135" s="289">
        <v>50</v>
      </c>
      <c r="K135" s="337"/>
    </row>
    <row r="136" spans="2:11" s="1" customFormat="1" ht="15" customHeight="1">
      <c r="B136" s="334"/>
      <c r="C136" s="289" t="s">
        <v>422</v>
      </c>
      <c r="D136" s="289"/>
      <c r="E136" s="289"/>
      <c r="F136" s="312" t="s">
        <v>401</v>
      </c>
      <c r="G136" s="289"/>
      <c r="H136" s="289" t="s">
        <v>435</v>
      </c>
      <c r="I136" s="289" t="s">
        <v>397</v>
      </c>
      <c r="J136" s="289">
        <v>50</v>
      </c>
      <c r="K136" s="337"/>
    </row>
    <row r="137" spans="2:11" s="1" customFormat="1" ht="15" customHeight="1">
      <c r="B137" s="334"/>
      <c r="C137" s="289" t="s">
        <v>423</v>
      </c>
      <c r="D137" s="289"/>
      <c r="E137" s="289"/>
      <c r="F137" s="312" t="s">
        <v>401</v>
      </c>
      <c r="G137" s="289"/>
      <c r="H137" s="289" t="s">
        <v>448</v>
      </c>
      <c r="I137" s="289" t="s">
        <v>397</v>
      </c>
      <c r="J137" s="289">
        <v>255</v>
      </c>
      <c r="K137" s="337"/>
    </row>
    <row r="138" spans="2:11" s="1" customFormat="1" ht="15" customHeight="1">
      <c r="B138" s="334"/>
      <c r="C138" s="289" t="s">
        <v>425</v>
      </c>
      <c r="D138" s="289"/>
      <c r="E138" s="289"/>
      <c r="F138" s="312" t="s">
        <v>395</v>
      </c>
      <c r="G138" s="289"/>
      <c r="H138" s="289" t="s">
        <v>449</v>
      </c>
      <c r="I138" s="289" t="s">
        <v>427</v>
      </c>
      <c r="J138" s="289"/>
      <c r="K138" s="337"/>
    </row>
    <row r="139" spans="2:11" s="1" customFormat="1" ht="15" customHeight="1">
      <c r="B139" s="334"/>
      <c r="C139" s="289" t="s">
        <v>428</v>
      </c>
      <c r="D139" s="289"/>
      <c r="E139" s="289"/>
      <c r="F139" s="312" t="s">
        <v>395</v>
      </c>
      <c r="G139" s="289"/>
      <c r="H139" s="289" t="s">
        <v>450</v>
      </c>
      <c r="I139" s="289" t="s">
        <v>430</v>
      </c>
      <c r="J139" s="289"/>
      <c r="K139" s="337"/>
    </row>
    <row r="140" spans="2:11" s="1" customFormat="1" ht="15" customHeight="1">
      <c r="B140" s="334"/>
      <c r="C140" s="289" t="s">
        <v>431</v>
      </c>
      <c r="D140" s="289"/>
      <c r="E140" s="289"/>
      <c r="F140" s="312" t="s">
        <v>395</v>
      </c>
      <c r="G140" s="289"/>
      <c r="H140" s="289" t="s">
        <v>431</v>
      </c>
      <c r="I140" s="289" t="s">
        <v>430</v>
      </c>
      <c r="J140" s="289"/>
      <c r="K140" s="337"/>
    </row>
    <row r="141" spans="2:11" s="1" customFormat="1" ht="15" customHeight="1">
      <c r="B141" s="334"/>
      <c r="C141" s="289" t="s">
        <v>38</v>
      </c>
      <c r="D141" s="289"/>
      <c r="E141" s="289"/>
      <c r="F141" s="312" t="s">
        <v>395</v>
      </c>
      <c r="G141" s="289"/>
      <c r="H141" s="289" t="s">
        <v>451</v>
      </c>
      <c r="I141" s="289" t="s">
        <v>430</v>
      </c>
      <c r="J141" s="289"/>
      <c r="K141" s="337"/>
    </row>
    <row r="142" spans="2:11" s="1" customFormat="1" ht="15" customHeight="1">
      <c r="B142" s="334"/>
      <c r="C142" s="289" t="s">
        <v>452</v>
      </c>
      <c r="D142" s="289"/>
      <c r="E142" s="289"/>
      <c r="F142" s="312" t="s">
        <v>395</v>
      </c>
      <c r="G142" s="289"/>
      <c r="H142" s="289" t="s">
        <v>453</v>
      </c>
      <c r="I142" s="289" t="s">
        <v>430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454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389</v>
      </c>
      <c r="D148" s="304"/>
      <c r="E148" s="304"/>
      <c r="F148" s="304" t="s">
        <v>390</v>
      </c>
      <c r="G148" s="305"/>
      <c r="H148" s="304" t="s">
        <v>54</v>
      </c>
      <c r="I148" s="304" t="s">
        <v>57</v>
      </c>
      <c r="J148" s="304" t="s">
        <v>391</v>
      </c>
      <c r="K148" s="303"/>
    </row>
    <row r="149" spans="2:11" s="1" customFormat="1" ht="17.25" customHeight="1">
      <c r="B149" s="301"/>
      <c r="C149" s="306" t="s">
        <v>392</v>
      </c>
      <c r="D149" s="306"/>
      <c r="E149" s="306"/>
      <c r="F149" s="307" t="s">
        <v>393</v>
      </c>
      <c r="G149" s="308"/>
      <c r="H149" s="306"/>
      <c r="I149" s="306"/>
      <c r="J149" s="306" t="s">
        <v>394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398</v>
      </c>
      <c r="D151" s="289"/>
      <c r="E151" s="289"/>
      <c r="F151" s="342" t="s">
        <v>395</v>
      </c>
      <c r="G151" s="289"/>
      <c r="H151" s="341" t="s">
        <v>435</v>
      </c>
      <c r="I151" s="341" t="s">
        <v>397</v>
      </c>
      <c r="J151" s="341">
        <v>120</v>
      </c>
      <c r="K151" s="337"/>
    </row>
    <row r="152" spans="2:11" s="1" customFormat="1" ht="15" customHeight="1">
      <c r="B152" s="314"/>
      <c r="C152" s="341" t="s">
        <v>444</v>
      </c>
      <c r="D152" s="289"/>
      <c r="E152" s="289"/>
      <c r="F152" s="342" t="s">
        <v>395</v>
      </c>
      <c r="G152" s="289"/>
      <c r="H152" s="341" t="s">
        <v>455</v>
      </c>
      <c r="I152" s="341" t="s">
        <v>397</v>
      </c>
      <c r="J152" s="341" t="s">
        <v>446</v>
      </c>
      <c r="K152" s="337"/>
    </row>
    <row r="153" spans="2:11" s="1" customFormat="1" ht="15" customHeight="1">
      <c r="B153" s="314"/>
      <c r="C153" s="341" t="s">
        <v>343</v>
      </c>
      <c r="D153" s="289"/>
      <c r="E153" s="289"/>
      <c r="F153" s="342" t="s">
        <v>395</v>
      </c>
      <c r="G153" s="289"/>
      <c r="H153" s="341" t="s">
        <v>456</v>
      </c>
      <c r="I153" s="341" t="s">
        <v>397</v>
      </c>
      <c r="J153" s="341" t="s">
        <v>446</v>
      </c>
      <c r="K153" s="337"/>
    </row>
    <row r="154" spans="2:11" s="1" customFormat="1" ht="15" customHeight="1">
      <c r="B154" s="314"/>
      <c r="C154" s="341" t="s">
        <v>400</v>
      </c>
      <c r="D154" s="289"/>
      <c r="E154" s="289"/>
      <c r="F154" s="342" t="s">
        <v>401</v>
      </c>
      <c r="G154" s="289"/>
      <c r="H154" s="341" t="s">
        <v>435</v>
      </c>
      <c r="I154" s="341" t="s">
        <v>397</v>
      </c>
      <c r="J154" s="341">
        <v>50</v>
      </c>
      <c r="K154" s="337"/>
    </row>
    <row r="155" spans="2:11" s="1" customFormat="1" ht="15" customHeight="1">
      <c r="B155" s="314"/>
      <c r="C155" s="341" t="s">
        <v>403</v>
      </c>
      <c r="D155" s="289"/>
      <c r="E155" s="289"/>
      <c r="F155" s="342" t="s">
        <v>395</v>
      </c>
      <c r="G155" s="289"/>
      <c r="H155" s="341" t="s">
        <v>435</v>
      </c>
      <c r="I155" s="341" t="s">
        <v>405</v>
      </c>
      <c r="J155" s="341"/>
      <c r="K155" s="337"/>
    </row>
    <row r="156" spans="2:11" s="1" customFormat="1" ht="15" customHeight="1">
      <c r="B156" s="314"/>
      <c r="C156" s="341" t="s">
        <v>414</v>
      </c>
      <c r="D156" s="289"/>
      <c r="E156" s="289"/>
      <c r="F156" s="342" t="s">
        <v>401</v>
      </c>
      <c r="G156" s="289"/>
      <c r="H156" s="341" t="s">
        <v>435</v>
      </c>
      <c r="I156" s="341" t="s">
        <v>397</v>
      </c>
      <c r="J156" s="341">
        <v>50</v>
      </c>
      <c r="K156" s="337"/>
    </row>
    <row r="157" spans="2:11" s="1" customFormat="1" ht="15" customHeight="1">
      <c r="B157" s="314"/>
      <c r="C157" s="341" t="s">
        <v>422</v>
      </c>
      <c r="D157" s="289"/>
      <c r="E157" s="289"/>
      <c r="F157" s="342" t="s">
        <v>401</v>
      </c>
      <c r="G157" s="289"/>
      <c r="H157" s="341" t="s">
        <v>435</v>
      </c>
      <c r="I157" s="341" t="s">
        <v>397</v>
      </c>
      <c r="J157" s="341">
        <v>50</v>
      </c>
      <c r="K157" s="337"/>
    </row>
    <row r="158" spans="2:11" s="1" customFormat="1" ht="15" customHeight="1">
      <c r="B158" s="314"/>
      <c r="C158" s="341" t="s">
        <v>420</v>
      </c>
      <c r="D158" s="289"/>
      <c r="E158" s="289"/>
      <c r="F158" s="342" t="s">
        <v>401</v>
      </c>
      <c r="G158" s="289"/>
      <c r="H158" s="341" t="s">
        <v>435</v>
      </c>
      <c r="I158" s="341" t="s">
        <v>397</v>
      </c>
      <c r="J158" s="341">
        <v>50</v>
      </c>
      <c r="K158" s="337"/>
    </row>
    <row r="159" spans="2:11" s="1" customFormat="1" ht="15" customHeight="1">
      <c r="B159" s="314"/>
      <c r="C159" s="341" t="s">
        <v>90</v>
      </c>
      <c r="D159" s="289"/>
      <c r="E159" s="289"/>
      <c r="F159" s="342" t="s">
        <v>395</v>
      </c>
      <c r="G159" s="289"/>
      <c r="H159" s="341" t="s">
        <v>457</v>
      </c>
      <c r="I159" s="341" t="s">
        <v>397</v>
      </c>
      <c r="J159" s="341" t="s">
        <v>458</v>
      </c>
      <c r="K159" s="337"/>
    </row>
    <row r="160" spans="2:11" s="1" customFormat="1" ht="15" customHeight="1">
      <c r="B160" s="314"/>
      <c r="C160" s="341" t="s">
        <v>459</v>
      </c>
      <c r="D160" s="289"/>
      <c r="E160" s="289"/>
      <c r="F160" s="342" t="s">
        <v>395</v>
      </c>
      <c r="G160" s="289"/>
      <c r="H160" s="341" t="s">
        <v>460</v>
      </c>
      <c r="I160" s="341" t="s">
        <v>430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461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389</v>
      </c>
      <c r="D166" s="304"/>
      <c r="E166" s="304"/>
      <c r="F166" s="304" t="s">
        <v>390</v>
      </c>
      <c r="G166" s="346"/>
      <c r="H166" s="347" t="s">
        <v>54</v>
      </c>
      <c r="I166" s="347" t="s">
        <v>57</v>
      </c>
      <c r="J166" s="304" t="s">
        <v>391</v>
      </c>
      <c r="K166" s="281"/>
    </row>
    <row r="167" spans="2:11" s="1" customFormat="1" ht="17.25" customHeight="1">
      <c r="B167" s="282"/>
      <c r="C167" s="306" t="s">
        <v>392</v>
      </c>
      <c r="D167" s="306"/>
      <c r="E167" s="306"/>
      <c r="F167" s="307" t="s">
        <v>393</v>
      </c>
      <c r="G167" s="348"/>
      <c r="H167" s="349"/>
      <c r="I167" s="349"/>
      <c r="J167" s="306" t="s">
        <v>394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398</v>
      </c>
      <c r="D169" s="289"/>
      <c r="E169" s="289"/>
      <c r="F169" s="312" t="s">
        <v>395</v>
      </c>
      <c r="G169" s="289"/>
      <c r="H169" s="289" t="s">
        <v>435</v>
      </c>
      <c r="I169" s="289" t="s">
        <v>397</v>
      </c>
      <c r="J169" s="289">
        <v>120</v>
      </c>
      <c r="K169" s="337"/>
    </row>
    <row r="170" spans="2:11" s="1" customFormat="1" ht="15" customHeight="1">
      <c r="B170" s="314"/>
      <c r="C170" s="289" t="s">
        <v>444</v>
      </c>
      <c r="D170" s="289"/>
      <c r="E170" s="289"/>
      <c r="F170" s="312" t="s">
        <v>395</v>
      </c>
      <c r="G170" s="289"/>
      <c r="H170" s="289" t="s">
        <v>445</v>
      </c>
      <c r="I170" s="289" t="s">
        <v>397</v>
      </c>
      <c r="J170" s="289" t="s">
        <v>446</v>
      </c>
      <c r="K170" s="337"/>
    </row>
    <row r="171" spans="2:11" s="1" customFormat="1" ht="15" customHeight="1">
      <c r="B171" s="314"/>
      <c r="C171" s="289" t="s">
        <v>343</v>
      </c>
      <c r="D171" s="289"/>
      <c r="E171" s="289"/>
      <c r="F171" s="312" t="s">
        <v>395</v>
      </c>
      <c r="G171" s="289"/>
      <c r="H171" s="289" t="s">
        <v>462</v>
      </c>
      <c r="I171" s="289" t="s">
        <v>397</v>
      </c>
      <c r="J171" s="289" t="s">
        <v>446</v>
      </c>
      <c r="K171" s="337"/>
    </row>
    <row r="172" spans="2:11" s="1" customFormat="1" ht="15" customHeight="1">
      <c r="B172" s="314"/>
      <c r="C172" s="289" t="s">
        <v>400</v>
      </c>
      <c r="D172" s="289"/>
      <c r="E172" s="289"/>
      <c r="F172" s="312" t="s">
        <v>401</v>
      </c>
      <c r="G172" s="289"/>
      <c r="H172" s="289" t="s">
        <v>462</v>
      </c>
      <c r="I172" s="289" t="s">
        <v>397</v>
      </c>
      <c r="J172" s="289">
        <v>50</v>
      </c>
      <c r="K172" s="337"/>
    </row>
    <row r="173" spans="2:11" s="1" customFormat="1" ht="15" customHeight="1">
      <c r="B173" s="314"/>
      <c r="C173" s="289" t="s">
        <v>403</v>
      </c>
      <c r="D173" s="289"/>
      <c r="E173" s="289"/>
      <c r="F173" s="312" t="s">
        <v>395</v>
      </c>
      <c r="G173" s="289"/>
      <c r="H173" s="289" t="s">
        <v>462</v>
      </c>
      <c r="I173" s="289" t="s">
        <v>405</v>
      </c>
      <c r="J173" s="289"/>
      <c r="K173" s="337"/>
    </row>
    <row r="174" spans="2:11" s="1" customFormat="1" ht="15" customHeight="1">
      <c r="B174" s="314"/>
      <c r="C174" s="289" t="s">
        <v>414</v>
      </c>
      <c r="D174" s="289"/>
      <c r="E174" s="289"/>
      <c r="F174" s="312" t="s">
        <v>401</v>
      </c>
      <c r="G174" s="289"/>
      <c r="H174" s="289" t="s">
        <v>462</v>
      </c>
      <c r="I174" s="289" t="s">
        <v>397</v>
      </c>
      <c r="J174" s="289">
        <v>50</v>
      </c>
      <c r="K174" s="337"/>
    </row>
    <row r="175" spans="2:11" s="1" customFormat="1" ht="15" customHeight="1">
      <c r="B175" s="314"/>
      <c r="C175" s="289" t="s">
        <v>422</v>
      </c>
      <c r="D175" s="289"/>
      <c r="E175" s="289"/>
      <c r="F175" s="312" t="s">
        <v>401</v>
      </c>
      <c r="G175" s="289"/>
      <c r="H175" s="289" t="s">
        <v>462</v>
      </c>
      <c r="I175" s="289" t="s">
        <v>397</v>
      </c>
      <c r="J175" s="289">
        <v>50</v>
      </c>
      <c r="K175" s="337"/>
    </row>
    <row r="176" spans="2:11" s="1" customFormat="1" ht="15" customHeight="1">
      <c r="B176" s="314"/>
      <c r="C176" s="289" t="s">
        <v>420</v>
      </c>
      <c r="D176" s="289"/>
      <c r="E176" s="289"/>
      <c r="F176" s="312" t="s">
        <v>401</v>
      </c>
      <c r="G176" s="289"/>
      <c r="H176" s="289" t="s">
        <v>462</v>
      </c>
      <c r="I176" s="289" t="s">
        <v>397</v>
      </c>
      <c r="J176" s="289">
        <v>50</v>
      </c>
      <c r="K176" s="337"/>
    </row>
    <row r="177" spans="2:11" s="1" customFormat="1" ht="15" customHeight="1">
      <c r="B177" s="314"/>
      <c r="C177" s="289" t="s">
        <v>98</v>
      </c>
      <c r="D177" s="289"/>
      <c r="E177" s="289"/>
      <c r="F177" s="312" t="s">
        <v>395</v>
      </c>
      <c r="G177" s="289"/>
      <c r="H177" s="289" t="s">
        <v>463</v>
      </c>
      <c r="I177" s="289" t="s">
        <v>464</v>
      </c>
      <c r="J177" s="289"/>
      <c r="K177" s="337"/>
    </row>
    <row r="178" spans="2:11" s="1" customFormat="1" ht="15" customHeight="1">
      <c r="B178" s="314"/>
      <c r="C178" s="289" t="s">
        <v>57</v>
      </c>
      <c r="D178" s="289"/>
      <c r="E178" s="289"/>
      <c r="F178" s="312" t="s">
        <v>395</v>
      </c>
      <c r="G178" s="289"/>
      <c r="H178" s="289" t="s">
        <v>465</v>
      </c>
      <c r="I178" s="289" t="s">
        <v>466</v>
      </c>
      <c r="J178" s="289">
        <v>1</v>
      </c>
      <c r="K178" s="337"/>
    </row>
    <row r="179" spans="2:11" s="1" customFormat="1" ht="15" customHeight="1">
      <c r="B179" s="314"/>
      <c r="C179" s="289" t="s">
        <v>53</v>
      </c>
      <c r="D179" s="289"/>
      <c r="E179" s="289"/>
      <c r="F179" s="312" t="s">
        <v>395</v>
      </c>
      <c r="G179" s="289"/>
      <c r="H179" s="289" t="s">
        <v>467</v>
      </c>
      <c r="I179" s="289" t="s">
        <v>397</v>
      </c>
      <c r="J179" s="289">
        <v>20</v>
      </c>
      <c r="K179" s="337"/>
    </row>
    <row r="180" spans="2:11" s="1" customFormat="1" ht="15" customHeight="1">
      <c r="B180" s="314"/>
      <c r="C180" s="289" t="s">
        <v>54</v>
      </c>
      <c r="D180" s="289"/>
      <c r="E180" s="289"/>
      <c r="F180" s="312" t="s">
        <v>395</v>
      </c>
      <c r="G180" s="289"/>
      <c r="H180" s="289" t="s">
        <v>468</v>
      </c>
      <c r="I180" s="289" t="s">
        <v>397</v>
      </c>
      <c r="J180" s="289">
        <v>255</v>
      </c>
      <c r="K180" s="337"/>
    </row>
    <row r="181" spans="2:11" s="1" customFormat="1" ht="15" customHeight="1">
      <c r="B181" s="314"/>
      <c r="C181" s="289" t="s">
        <v>99</v>
      </c>
      <c r="D181" s="289"/>
      <c r="E181" s="289"/>
      <c r="F181" s="312" t="s">
        <v>395</v>
      </c>
      <c r="G181" s="289"/>
      <c r="H181" s="289" t="s">
        <v>359</v>
      </c>
      <c r="I181" s="289" t="s">
        <v>397</v>
      </c>
      <c r="J181" s="289">
        <v>10</v>
      </c>
      <c r="K181" s="337"/>
    </row>
    <row r="182" spans="2:11" s="1" customFormat="1" ht="15" customHeight="1">
      <c r="B182" s="314"/>
      <c r="C182" s="289" t="s">
        <v>100</v>
      </c>
      <c r="D182" s="289"/>
      <c r="E182" s="289"/>
      <c r="F182" s="312" t="s">
        <v>395</v>
      </c>
      <c r="G182" s="289"/>
      <c r="H182" s="289" t="s">
        <v>469</v>
      </c>
      <c r="I182" s="289" t="s">
        <v>430</v>
      </c>
      <c r="J182" s="289"/>
      <c r="K182" s="337"/>
    </row>
    <row r="183" spans="2:11" s="1" customFormat="1" ht="15" customHeight="1">
      <c r="B183" s="314"/>
      <c r="C183" s="289" t="s">
        <v>470</v>
      </c>
      <c r="D183" s="289"/>
      <c r="E183" s="289"/>
      <c r="F183" s="312" t="s">
        <v>395</v>
      </c>
      <c r="G183" s="289"/>
      <c r="H183" s="289" t="s">
        <v>471</v>
      </c>
      <c r="I183" s="289" t="s">
        <v>430</v>
      </c>
      <c r="J183" s="289"/>
      <c r="K183" s="337"/>
    </row>
    <row r="184" spans="2:11" s="1" customFormat="1" ht="15" customHeight="1">
      <c r="B184" s="314"/>
      <c r="C184" s="289" t="s">
        <v>459</v>
      </c>
      <c r="D184" s="289"/>
      <c r="E184" s="289"/>
      <c r="F184" s="312" t="s">
        <v>395</v>
      </c>
      <c r="G184" s="289"/>
      <c r="H184" s="289" t="s">
        <v>472</v>
      </c>
      <c r="I184" s="289" t="s">
        <v>430</v>
      </c>
      <c r="J184" s="289"/>
      <c r="K184" s="337"/>
    </row>
    <row r="185" spans="2:11" s="1" customFormat="1" ht="15" customHeight="1">
      <c r="B185" s="314"/>
      <c r="C185" s="289" t="s">
        <v>102</v>
      </c>
      <c r="D185" s="289"/>
      <c r="E185" s="289"/>
      <c r="F185" s="312" t="s">
        <v>401</v>
      </c>
      <c r="G185" s="289"/>
      <c r="H185" s="289" t="s">
        <v>473</v>
      </c>
      <c r="I185" s="289" t="s">
        <v>397</v>
      </c>
      <c r="J185" s="289">
        <v>50</v>
      </c>
      <c r="K185" s="337"/>
    </row>
    <row r="186" spans="2:11" s="1" customFormat="1" ht="15" customHeight="1">
      <c r="B186" s="314"/>
      <c r="C186" s="289" t="s">
        <v>474</v>
      </c>
      <c r="D186" s="289"/>
      <c r="E186" s="289"/>
      <c r="F186" s="312" t="s">
        <v>401</v>
      </c>
      <c r="G186" s="289"/>
      <c r="H186" s="289" t="s">
        <v>475</v>
      </c>
      <c r="I186" s="289" t="s">
        <v>476</v>
      </c>
      <c r="J186" s="289"/>
      <c r="K186" s="337"/>
    </row>
    <row r="187" spans="2:11" s="1" customFormat="1" ht="15" customHeight="1">
      <c r="B187" s="314"/>
      <c r="C187" s="289" t="s">
        <v>477</v>
      </c>
      <c r="D187" s="289"/>
      <c r="E187" s="289"/>
      <c r="F187" s="312" t="s">
        <v>401</v>
      </c>
      <c r="G187" s="289"/>
      <c r="H187" s="289" t="s">
        <v>478</v>
      </c>
      <c r="I187" s="289" t="s">
        <v>476</v>
      </c>
      <c r="J187" s="289"/>
      <c r="K187" s="337"/>
    </row>
    <row r="188" spans="2:11" s="1" customFormat="1" ht="15" customHeight="1">
      <c r="B188" s="314"/>
      <c r="C188" s="289" t="s">
        <v>479</v>
      </c>
      <c r="D188" s="289"/>
      <c r="E188" s="289"/>
      <c r="F188" s="312" t="s">
        <v>401</v>
      </c>
      <c r="G188" s="289"/>
      <c r="H188" s="289" t="s">
        <v>480</v>
      </c>
      <c r="I188" s="289" t="s">
        <v>476</v>
      </c>
      <c r="J188" s="289"/>
      <c r="K188" s="337"/>
    </row>
    <row r="189" spans="2:11" s="1" customFormat="1" ht="15" customHeight="1">
      <c r="B189" s="314"/>
      <c r="C189" s="350" t="s">
        <v>481</v>
      </c>
      <c r="D189" s="289"/>
      <c r="E189" s="289"/>
      <c r="F189" s="312" t="s">
        <v>401</v>
      </c>
      <c r="G189" s="289"/>
      <c r="H189" s="289" t="s">
        <v>482</v>
      </c>
      <c r="I189" s="289" t="s">
        <v>483</v>
      </c>
      <c r="J189" s="351" t="s">
        <v>484</v>
      </c>
      <c r="K189" s="337"/>
    </row>
    <row r="190" spans="2:11" s="1" customFormat="1" ht="15" customHeight="1">
      <c r="B190" s="314"/>
      <c r="C190" s="350" t="s">
        <v>42</v>
      </c>
      <c r="D190" s="289"/>
      <c r="E190" s="289"/>
      <c r="F190" s="312" t="s">
        <v>395</v>
      </c>
      <c r="G190" s="289"/>
      <c r="H190" s="286" t="s">
        <v>485</v>
      </c>
      <c r="I190" s="289" t="s">
        <v>486</v>
      </c>
      <c r="J190" s="289"/>
      <c r="K190" s="337"/>
    </row>
    <row r="191" spans="2:11" s="1" customFormat="1" ht="15" customHeight="1">
      <c r="B191" s="314"/>
      <c r="C191" s="350" t="s">
        <v>487</v>
      </c>
      <c r="D191" s="289"/>
      <c r="E191" s="289"/>
      <c r="F191" s="312" t="s">
        <v>395</v>
      </c>
      <c r="G191" s="289"/>
      <c r="H191" s="289" t="s">
        <v>488</v>
      </c>
      <c r="I191" s="289" t="s">
        <v>430</v>
      </c>
      <c r="J191" s="289"/>
      <c r="K191" s="337"/>
    </row>
    <row r="192" spans="2:11" s="1" customFormat="1" ht="15" customHeight="1">
      <c r="B192" s="314"/>
      <c r="C192" s="350" t="s">
        <v>489</v>
      </c>
      <c r="D192" s="289"/>
      <c r="E192" s="289"/>
      <c r="F192" s="312" t="s">
        <v>395</v>
      </c>
      <c r="G192" s="289"/>
      <c r="H192" s="289" t="s">
        <v>490</v>
      </c>
      <c r="I192" s="289" t="s">
        <v>430</v>
      </c>
      <c r="J192" s="289"/>
      <c r="K192" s="337"/>
    </row>
    <row r="193" spans="2:11" s="1" customFormat="1" ht="15" customHeight="1">
      <c r="B193" s="314"/>
      <c r="C193" s="350" t="s">
        <v>491</v>
      </c>
      <c r="D193" s="289"/>
      <c r="E193" s="289"/>
      <c r="F193" s="312" t="s">
        <v>401</v>
      </c>
      <c r="G193" s="289"/>
      <c r="H193" s="289" t="s">
        <v>492</v>
      </c>
      <c r="I193" s="289" t="s">
        <v>430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2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493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494</v>
      </c>
      <c r="D200" s="353"/>
      <c r="E200" s="353"/>
      <c r="F200" s="353" t="s">
        <v>495</v>
      </c>
      <c r="G200" s="354"/>
      <c r="H200" s="353" t="s">
        <v>496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486</v>
      </c>
      <c r="D202" s="289"/>
      <c r="E202" s="289"/>
      <c r="F202" s="312" t="s">
        <v>43</v>
      </c>
      <c r="G202" s="289"/>
      <c r="H202" s="289" t="s">
        <v>497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44</v>
      </c>
      <c r="G203" s="289"/>
      <c r="H203" s="289" t="s">
        <v>498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47</v>
      </c>
      <c r="G204" s="289"/>
      <c r="H204" s="289" t="s">
        <v>499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45</v>
      </c>
      <c r="G205" s="289"/>
      <c r="H205" s="289" t="s">
        <v>500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46</v>
      </c>
      <c r="G206" s="289"/>
      <c r="H206" s="289" t="s">
        <v>501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442</v>
      </c>
      <c r="D208" s="289"/>
      <c r="E208" s="289"/>
      <c r="F208" s="312" t="s">
        <v>79</v>
      </c>
      <c r="G208" s="289"/>
      <c r="H208" s="289" t="s">
        <v>502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337</v>
      </c>
      <c r="G209" s="289"/>
      <c r="H209" s="289" t="s">
        <v>338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335</v>
      </c>
      <c r="G210" s="289"/>
      <c r="H210" s="289" t="s">
        <v>503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339</v>
      </c>
      <c r="G211" s="350"/>
      <c r="H211" s="341" t="s">
        <v>340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341</v>
      </c>
      <c r="G212" s="350"/>
      <c r="H212" s="341" t="s">
        <v>504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466</v>
      </c>
      <c r="D214" s="289"/>
      <c r="E214" s="289"/>
      <c r="F214" s="312">
        <v>1</v>
      </c>
      <c r="G214" s="350"/>
      <c r="H214" s="341" t="s">
        <v>505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506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507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508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 Jan Ing.</dc:creator>
  <cp:keywords/>
  <dc:description/>
  <cp:lastModifiedBy>Zeman Jan Ing.</cp:lastModifiedBy>
  <dcterms:created xsi:type="dcterms:W3CDTF">2023-05-29T06:42:47Z</dcterms:created>
  <dcterms:modified xsi:type="dcterms:W3CDTF">2023-05-29T06:42:52Z</dcterms:modified>
  <cp:category/>
  <cp:version/>
  <cp:contentType/>
  <cp:contentStatus/>
</cp:coreProperties>
</file>