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23-2019_1 - SO 101 Komun..." sheetId="2" r:id="rId2"/>
    <sheet name="023-2021_2 - SO 801 Veget..." sheetId="3" r:id="rId3"/>
    <sheet name="023-2021_3 - Vedlejší roz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'023-2019_1 - SO 101 Komun...'!$C$86:$K$237</definedName>
    <definedName name="_xlnm.Print_Area" localSheetId="1">'023-2019_1 - SO 101 Komun...'!$C$4:$J$39,'023-2019_1 - SO 101 Komun...'!$C$45:$J$68,'023-2019_1 - SO 101 Komun...'!$C$74:$K$237</definedName>
    <definedName name="_xlnm.Print_Titles" localSheetId="1">'023-2019_1 - SO 101 Komun...'!$86:$86</definedName>
    <definedName name="_xlnm._FilterDatabase" localSheetId="2" hidden="1">'023-2021_2 - SO 801 Veget...'!$C$84:$K$118</definedName>
    <definedName name="_xlnm.Print_Area" localSheetId="2">'023-2021_2 - SO 801 Veget...'!$C$4:$J$39,'023-2021_2 - SO 801 Veget...'!$C$45:$J$66,'023-2021_2 - SO 801 Veget...'!$C$72:$K$118</definedName>
    <definedName name="_xlnm.Print_Titles" localSheetId="2">'023-2021_2 - SO 801 Veget...'!$84:$84</definedName>
    <definedName name="_xlnm._FilterDatabase" localSheetId="3" hidden="1">'023-2021_3 - Vedlejší roz...'!$C$79:$K$89</definedName>
    <definedName name="_xlnm.Print_Area" localSheetId="3">'023-2021_3 - Vedlejší roz...'!$C$4:$J$39,'023-2021_3 - Vedlejší roz...'!$C$45:$J$61,'023-2021_3 - Vedlejší roz...'!$C$67:$K$89</definedName>
    <definedName name="_xlnm.Print_Titles" localSheetId="3">'023-2021_3 - Vedlejší roz...'!$79:$79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3" r="J37"/>
  <c r="J36"/>
  <c i="1" r="AY56"/>
  <c i="3" r="J35"/>
  <c i="1" r="AX56"/>
  <c i="3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2" r="J173"/>
  <c r="J37"/>
  <c r="J36"/>
  <c i="1" r="AY55"/>
  <c i="2" r="J35"/>
  <c i="1" r="AX55"/>
  <c i="2" r="BI236"/>
  <c r="BH236"/>
  <c r="BG236"/>
  <c r="BF236"/>
  <c r="T236"/>
  <c r="T235"/>
  <c r="R236"/>
  <c r="R235"/>
  <c r="P236"/>
  <c r="P235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J6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J138"/>
  <c r="J230"/>
  <c r="BK151"/>
  <c r="BK195"/>
  <c r="J103"/>
  <c i="3" r="J103"/>
  <c r="BK95"/>
  <c i="4" r="J87"/>
  <c i="2" r="J151"/>
  <c r="BK98"/>
  <c r="J114"/>
  <c r="J90"/>
  <c i="3" r="BK101"/>
  <c r="J113"/>
  <c i="4" r="BK83"/>
  <c i="2" r="J143"/>
  <c r="J195"/>
  <c r="J179"/>
  <c r="J148"/>
  <c i="3" r="BK108"/>
  <c r="BK88"/>
  <c r="J95"/>
  <c i="4" r="BK85"/>
  <c i="2" r="J122"/>
  <c r="J191"/>
  <c r="J222"/>
  <c r="J211"/>
  <c r="J116"/>
  <c i="3" r="J108"/>
  <c r="BK103"/>
  <c i="4" r="BK84"/>
  <c r="BK82"/>
  <c i="2" r="J228"/>
  <c r="J98"/>
  <c r="BK90"/>
  <c r="BK138"/>
  <c r="BK143"/>
  <c i="3" r="J114"/>
  <c r="J110"/>
  <c r="BK90"/>
  <c i="2" r="BK222"/>
  <c i="1" r="AS54"/>
  <c i="2" r="BK189"/>
  <c i="3" r="BK91"/>
  <c r="J101"/>
  <c r="J88"/>
  <c i="4" r="BK88"/>
  <c i="2" r="BK181"/>
  <c r="J165"/>
  <c r="J216"/>
  <c r="J203"/>
  <c i="3" r="J118"/>
  <c r="BK97"/>
  <c r="J112"/>
  <c i="4" r="BK89"/>
  <c i="2" r="J199"/>
  <c r="BK219"/>
  <c r="J94"/>
  <c r="J126"/>
  <c r="BK134"/>
  <c i="3" r="BK116"/>
  <c r="BK118"/>
  <c r="J93"/>
  <c i="4" r="BK86"/>
  <c i="2" r="BK161"/>
  <c r="BK203"/>
  <c r="BK126"/>
  <c r="BK191"/>
  <c r="J161"/>
  <c i="3" r="J97"/>
  <c r="J116"/>
  <c i="4" r="J88"/>
  <c i="2" r="BK179"/>
  <c r="J134"/>
  <c r="J175"/>
  <c r="BK165"/>
  <c i="3" r="BK110"/>
  <c r="BK113"/>
  <c i="4" r="BK87"/>
  <c i="2" r="BK211"/>
  <c r="BK228"/>
  <c r="BK148"/>
  <c r="BK157"/>
  <c r="J181"/>
  <c i="3" r="J117"/>
  <c r="J105"/>
  <c i="4" r="J85"/>
  <c i="2" r="BK169"/>
  <c r="J236"/>
  <c r="BK111"/>
  <c r="BK199"/>
  <c r="BK185"/>
  <c i="3" r="BK112"/>
  <c r="BK99"/>
  <c i="4" r="J89"/>
  <c i="2" r="J189"/>
  <c r="J185"/>
  <c r="J219"/>
  <c r="BK230"/>
  <c i="3" r="BK117"/>
  <c r="J91"/>
  <c r="J111"/>
  <c i="4" r="J83"/>
  <c i="2" r="J111"/>
  <c r="BK236"/>
  <c r="BK130"/>
  <c r="J130"/>
  <c i="3" r="BK111"/>
  <c r="J90"/>
  <c r="BK105"/>
  <c i="4" r="J84"/>
  <c i="2" r="BK114"/>
  <c r="BK103"/>
  <c r="BK116"/>
  <c r="BK122"/>
  <c i="3" r="BK109"/>
  <c r="J99"/>
  <c i="4" r="J86"/>
  <c i="2" r="BK216"/>
  <c r="BK94"/>
  <c r="J157"/>
  <c r="J169"/>
  <c r="BK175"/>
  <c i="3" r="BK93"/>
  <c r="BK114"/>
  <c r="J109"/>
  <c i="4" r="J82"/>
  <c i="2" l="1" r="T89"/>
  <c r="BK142"/>
  <c r="J142"/>
  <c r="J62"/>
  <c r="R215"/>
  <c r="R174"/>
  <c r="R227"/>
  <c i="3" r="P89"/>
  <c r="T89"/>
  <c r="R92"/>
  <c r="T107"/>
  <c r="P115"/>
  <c i="4" r="R81"/>
  <c r="R80"/>
  <c i="2" r="BK89"/>
  <c r="J89"/>
  <c r="J61"/>
  <c r="T142"/>
  <c r="T215"/>
  <c r="T174"/>
  <c r="T227"/>
  <c i="3" r="BK92"/>
  <c r="J92"/>
  <c r="J63"/>
  <c r="BK107"/>
  <c r="J107"/>
  <c r="J64"/>
  <c r="T115"/>
  <c i="4" r="P81"/>
  <c r="P80"/>
  <c i="1" r="AU57"/>
  <c i="2" r="P89"/>
  <c r="R142"/>
  <c r="BK215"/>
  <c r="J215"/>
  <c r="J65"/>
  <c r="BK227"/>
  <c r="J227"/>
  <c r="J66"/>
  <c i="3" r="P92"/>
  <c r="P107"/>
  <c r="BK115"/>
  <c r="J115"/>
  <c r="J65"/>
  <c i="2" r="R89"/>
  <c r="P142"/>
  <c r="P215"/>
  <c r="P174"/>
  <c r="P227"/>
  <c i="3" r="BK89"/>
  <c r="J89"/>
  <c r="J62"/>
  <c r="R89"/>
  <c r="T92"/>
  <c r="R107"/>
  <c r="R115"/>
  <c i="4" r="BK81"/>
  <c r="BK80"/>
  <c r="J80"/>
  <c r="J59"/>
  <c r="T81"/>
  <c r="T80"/>
  <c i="2" r="BK174"/>
  <c r="J174"/>
  <c r="J64"/>
  <c i="3" r="BK87"/>
  <c r="J87"/>
  <c r="J61"/>
  <c i="2" r="BK235"/>
  <c r="J235"/>
  <c r="J67"/>
  <c i="4" r="E48"/>
  <c r="F55"/>
  <c r="BE82"/>
  <c r="BE83"/>
  <c r="BE84"/>
  <c r="BE86"/>
  <c r="J74"/>
  <c r="BE87"/>
  <c r="BE89"/>
  <c r="BE85"/>
  <c r="BE88"/>
  <c i="3" r="BE99"/>
  <c r="BE111"/>
  <c r="BE112"/>
  <c r="BE114"/>
  <c r="BE116"/>
  <c r="BE118"/>
  <c r="E75"/>
  <c r="BE88"/>
  <c r="BE90"/>
  <c r="BE97"/>
  <c r="BE105"/>
  <c r="BE108"/>
  <c r="BE109"/>
  <c r="BE117"/>
  <c i="2" r="BK88"/>
  <c r="J88"/>
  <c r="J60"/>
  <c i="3" r="J52"/>
  <c r="F82"/>
  <c r="BE91"/>
  <c r="BE93"/>
  <c r="BE95"/>
  <c r="BE101"/>
  <c r="BE113"/>
  <c r="BE103"/>
  <c r="BE110"/>
  <c i="2" r="E48"/>
  <c r="J52"/>
  <c r="BE94"/>
  <c r="BE122"/>
  <c r="BE134"/>
  <c r="BE148"/>
  <c r="BE151"/>
  <c r="BE165"/>
  <c r="BE189"/>
  <c r="BE219"/>
  <c r="BE90"/>
  <c r="BE98"/>
  <c r="BE103"/>
  <c r="BE143"/>
  <c r="BE161"/>
  <c r="BE179"/>
  <c r="BE199"/>
  <c r="BE222"/>
  <c r="BE230"/>
  <c r="BE114"/>
  <c r="BE116"/>
  <c r="BE169"/>
  <c r="BE175"/>
  <c r="BE181"/>
  <c r="BE185"/>
  <c r="BE195"/>
  <c r="F55"/>
  <c r="BE111"/>
  <c r="BE126"/>
  <c r="BE130"/>
  <c r="BE138"/>
  <c r="BE157"/>
  <c r="BE191"/>
  <c r="BE203"/>
  <c r="BE211"/>
  <c r="BE216"/>
  <c r="BE228"/>
  <c r="BE236"/>
  <c i="3" r="F35"/>
  <c i="1" r="BB56"/>
  <c i="4" r="F35"/>
  <c i="1" r="BB57"/>
  <c i="2" r="F36"/>
  <c i="1" r="BC55"/>
  <c i="2" r="J34"/>
  <c i="1" r="AW55"/>
  <c i="4" r="F34"/>
  <c i="1" r="BA57"/>
  <c i="2" r="F35"/>
  <c i="1" r="BB55"/>
  <c i="3" r="F34"/>
  <c i="1" r="BA56"/>
  <c i="4" r="J34"/>
  <c i="1" r="AW57"/>
  <c i="4" r="F37"/>
  <c i="1" r="BD57"/>
  <c i="2" r="F37"/>
  <c i="1" r="BD55"/>
  <c i="3" r="F36"/>
  <c i="1" r="BC56"/>
  <c i="2" r="F34"/>
  <c i="1" r="BA55"/>
  <c i="3" r="J34"/>
  <c i="1" r="AW56"/>
  <c i="3" r="F37"/>
  <c i="1" r="BD56"/>
  <c i="4" r="F36"/>
  <c i="1" r="BC57"/>
  <c i="3" l="1" r="T86"/>
  <c r="T85"/>
  <c r="P86"/>
  <c r="P85"/>
  <c i="1" r="AU56"/>
  <c i="3" r="R86"/>
  <c r="R85"/>
  <c i="2" r="P88"/>
  <c r="P87"/>
  <c i="1" r="AU55"/>
  <c i="2" r="T88"/>
  <c r="T87"/>
  <c r="R88"/>
  <c r="R87"/>
  <c i="4" r="J81"/>
  <c r="J60"/>
  <c i="3" r="BK86"/>
  <c r="J86"/>
  <c r="J60"/>
  <c i="2" r="BK87"/>
  <c r="J87"/>
  <c r="J59"/>
  <c i="3" r="F33"/>
  <c i="1" r="AZ56"/>
  <c i="2" r="J33"/>
  <c i="1" r="AV55"/>
  <c r="AT55"/>
  <c r="AU54"/>
  <c r="BB54"/>
  <c r="AX54"/>
  <c r="BD54"/>
  <c r="W33"/>
  <c i="2" r="F33"/>
  <c i="1" r="AZ55"/>
  <c i="4" r="J30"/>
  <c i="1" r="AG57"/>
  <c i="4" r="F33"/>
  <c i="1" r="AZ57"/>
  <c r="BA54"/>
  <c r="AW54"/>
  <c r="AK30"/>
  <c i="3" r="J33"/>
  <c i="1" r="AV56"/>
  <c r="AT56"/>
  <c i="4" r="J33"/>
  <c i="1" r="AV57"/>
  <c r="AT57"/>
  <c r="AN57"/>
  <c r="BC54"/>
  <c r="W32"/>
  <c i="3" l="1" r="BK85"/>
  <c r="J85"/>
  <c i="4" r="J39"/>
  <c i="1" r="AZ54"/>
  <c r="W29"/>
  <c i="3" r="J30"/>
  <c i="1" r="AG56"/>
  <c r="W31"/>
  <c i="2" r="J30"/>
  <c i="1" r="AG55"/>
  <c r="W30"/>
  <c r="AY54"/>
  <c i="3" l="1" r="J39"/>
  <c r="J59"/>
  <c i="2" r="J39"/>
  <c i="1" r="AN55"/>
  <c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<sst xmlns="http://schemas.openxmlformats.org/spreadsheetml/2006/main">
  <si>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</si>
  <si>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</si>
  <si>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</si>
  <si>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</si>
  <si>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</si>
  <si>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{63932334-4b4d-4771-9664-0525f062e35b}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</si>
  <si>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</si>
  <si>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</si>
  <si>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</si>
  <si>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</si>
  <si>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</si>
  <si>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</si>
  <si>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</si>
  <si>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</si>
  <si>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023/2019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</si>
  <si>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</si>
  <si>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</si>
  <si>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na pozemku p.č. 6472 v k.ú. Čistá u Litomyšle</t>
  </si>
  <si>
    <t>KSO:</t>
  </si>
  <si>
    <t/>
  </si>
  <si>
    <t>CC-CZ:</t>
  </si>
  <si>
    <t>Místo:</t>
  </si>
  <si>
    <t>Čistá u Litomyšle</t>
  </si>
  <si>
    <t>Datum:</t>
  </si>
  <si>
    <t>16. 4. 2021</t>
  </si>
  <si>
    <t>Zadavatel:</t>
  </si>
  <si>
    <t>IČ:</t>
  </si>
  <si>
    <t>00237621</t>
  </si>
  <si>
    <t>Obec Čistá</t>
  </si>
  <si>
    <t>DIČ:</t>
  </si>
  <si>
    <t>CZ00237621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</si>
  <si>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</si>
  <si>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</si>
  <si>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</si>
  <si>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</si>
  <si>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</si>
  <si>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</si>
  <si>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</si>
  <si>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</si>
  <si>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</si>
  <si>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</si>
  <si>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</si>
  <si>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</si>
  <si>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</si>
  <si>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</si>
  <si>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</si>
  <si>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</si>
  <si>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</si>
  <si>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</si>
  <si>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</si>
  <si>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</si>
  <si>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</si>
  <si>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</si>
  <si>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</si>
  <si>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</si>
  <si>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</si>
  <si>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</si>
  <si>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</si>
  <si>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</si>
  <si>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</si>
  <si>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</si>
  <si>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</si>
  <si>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</si>
  <si>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</si>
  <si>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</si>
  <si>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</si>
  <si>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</si>
  <si>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</si>
  <si>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</si>
  <si>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</si>
  <si>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</si>
  <si>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</si>
  <si>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</si>
  <si>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</si>
  <si>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</si>
  <si>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</si>
  <si>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</si>
  <si>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</si>
  <si>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</si>
  <si>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</si>
  <si>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023/2019_1</t>
  </si>
  <si>
    <t>SO 101 Komunikace</t>
  </si>
  <si>
    <t>STA</t>
  </si>
  <si>
    <t>1</t>
  </si>
  <si>
    <t>{8d110c12-decf-42c3-89ee-1321a4a041bc}</t>
  </si>
  <si>
    <t>2</t>
  </si>
  <si>
    <t>023/2021_2</t>
  </si>
  <si>
    <t>SO 801 Vegetační úpravy</t>
  </si>
  <si>
    <t>{a656c4e6-3cc3-427c-99ca-2648cd305ebe}</t>
  </si>
  <si>
    <t>023/2021_3</t>
  </si>
  <si>
    <t>Vedlejší rozpočtové náklady</t>
  </si>
  <si>
    <t>{636e699c-d03a-4a7f-999f-2785ce8da98d}</t>
  </si>
  <si>
    <t>KRYCÍ LIST SOUPISU PRACÍ</t>
  </si>
  <si>
    <t>Objekt:</t>
  </si>
  <si>
    <t>023/2019_1 - SO 101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</si>
  <si>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</si>
  <si>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</si>
  <si>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</si>
  <si>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</si>
  <si>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</si>
  <si>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</si>
  <si>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</si>
  <si>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</si>
  <si>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</si>
  <si>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</si>
  <si>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</si>
  <si>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</si>
  <si>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</si>
  <si>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</si>
  <si>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</si>
  <si>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</si>
  <si>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</si>
  <si>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</si>
  <si>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</si>
  <si>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</si>
  <si>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</si>
  <si>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</si>
  <si>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</si>
  <si>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</si>
  <si>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</si>
  <si>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</si>
  <si>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</si>
  <si>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</si>
  <si>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</si>
  <si>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</si>
  <si>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</si>
  <si>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</si>
  <si>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m2</t>
  </si>
  <si>
    <t>CS ÚRS 2023 01</t>
  </si>
  <si>
    <t>4</t>
  </si>
  <si>
    <t>-98376858</t>
  </si>
  <si>
    <t>Online PSC</t>
  </si>
  <si>
    <t>https://podminky.urs.cz/item/CS_URS_2023_01/113107323</t>
  </si>
  <si>
    <t>VV</t>
  </si>
  <si>
    <t>"dle příloh D.1.1.1.2"</t>
  </si>
  <si>
    <t>"stávajícípolní cesta"70</t>
  </si>
  <si>
    <t>121151125</t>
  </si>
  <si>
    <t>Sejmutí ornice strojně při souvislé ploše přes 500 m2, tl. vrstvy přes 250 do 300 mm</t>
  </si>
  <si>
    <t>-16184049</t>
  </si>
  <si>
    <t>https://podminky.urs.cz/item/CS_URS_2023_01/121151125</t>
  </si>
  <si>
    <t>"dle příloh D.1.1.1.2 a D.1.1.1.4"</t>
  </si>
  <si>
    <t>"sejmutí ornice tl. 300mm"1913+530</t>
  </si>
  <si>
    <t>3</t>
  </si>
  <si>
    <t>122251103</t>
  </si>
  <si>
    <t>Odkopávky a prokopávky nezapažené strojně v hornině třídy těžitelnosti I skupiny 3 přes 50 do 100 m3</t>
  </si>
  <si>
    <t>m3</t>
  </si>
  <si>
    <t>-1856831852</t>
  </si>
  <si>
    <t>https://podminky.urs.cz/item/CS_URS_2023_01/122251103</t>
  </si>
  <si>
    <t>"dle rozpisu výměr v technické zprávě"</t>
  </si>
  <si>
    <t>"odkopávky pro zřízení pláně a příkopu"55,5</t>
  </si>
  <si>
    <t>132251251</t>
  </si>
  <si>
    <t>Hloubení nezapažených rýh šířky přes 800 do 2 000 mm strojně s urovnáním dna do předepsaného profilu a spádu v hornině třídy těžitelnosti I skupiny 3 do 20 m3</t>
  </si>
  <si>
    <t>CS ÚRS 2021 01</t>
  </si>
  <si>
    <t>557618889</t>
  </si>
  <si>
    <t>https://podminky.urs.cz/item/CS_URS_2021_01/132251251</t>
  </si>
  <si>
    <t>"hlubení zasakovacích rýh"</t>
  </si>
  <si>
    <t>15*1,8*1</t>
  </si>
  <si>
    <t>18*1,8*1</t>
  </si>
  <si>
    <t>10*1,8*1</t>
  </si>
  <si>
    <t>Součet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</si>
  <si>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</si>
  <si>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</si>
  <si>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</si>
  <si>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-1877268213</t>
  </si>
  <si>
    <t>https://podminky.urs.cz/item/CS_URS_2023_01/162751117</t>
  </si>
  <si>
    <t>"výkopek z rýh"77,4</t>
  </si>
  <si>
    <t>6</t>
  </si>
  <si>
    <t>171111103</t>
  </si>
  <si>
    <t>Uložení sypanin do násypů ručně s rozprostřením sypaniny ve vrstvách a s hrubým urovnáním zhutněných z hornin soudržných jakékoliv třídy těžitelnosti</t>
  </si>
  <si>
    <t>-735705433</t>
  </si>
  <si>
    <t>https://podminky.urs.cz/item/CS_URS_2023_01/171111103</t>
  </si>
  <si>
    <t>7</t>
  </si>
  <si>
    <t>171151103</t>
  </si>
  <si>
    <t>Uložení sypanin do násypů strojně s rozprostřením sypaniny ve vrstvách a s hrubým urovnáním zhutněných z hornin soudržných jakékoliv třídy těžitelnosti</t>
  </si>
  <si>
    <t>1838663857</t>
  </si>
  <si>
    <t>https://podminky.urs.cz/item/CS_URS_2023_01/171151103</t>
  </si>
  <si>
    <t>"násyp z odtěžené zeminy"55,5</t>
  </si>
  <si>
    <t>"provedení násypu ze zemin vhodných nakupovaných"201,8-55,5</t>
  </si>
  <si>
    <t>8</t>
  </si>
  <si>
    <t>M</t>
  </si>
  <si>
    <t>10364100</t>
  </si>
  <si>
    <t>zemina pro terénní úpravy - tříděná</t>
  </si>
  <si>
    <t>t</t>
  </si>
  <si>
    <t>-238257956</t>
  </si>
  <si>
    <t>"zemina vhodná do násypu a následné vápnění v případě potřeby"</t>
  </si>
  <si>
    <t>"provedení násypu ze zemin vhodných nakupovaných"(201,8-55,5)*1,8</t>
  </si>
  <si>
    <t>9</t>
  </si>
  <si>
    <t>181351103</t>
  </si>
  <si>
    <t>Rozprostření a urovnání ornice v rovině nebo ve svahu sklonu do 1:5 strojně při souvislé ploše přes 100 do 500 m2, tl. vrstvy do 200 mm</t>
  </si>
  <si>
    <t>134820465</t>
  </si>
  <si>
    <t>https://podminky.urs.cz/item/CS_URS_2023_01/181351103</t>
  </si>
  <si>
    <t>"ohumusování tl. 100mm v rámci stavby"34+10+28+20+169+530</t>
  </si>
  <si>
    <t>10</t>
  </si>
  <si>
    <t>181351115</t>
  </si>
  <si>
    <t>Rozprostření a urovnání ornice v rovině nebo ve svahu sklonu do 1:5 strojně při souvislé ploše přes 500 m2, tl. vrstvy přes 250 do 300 mm</t>
  </si>
  <si>
    <t>-376196044</t>
  </si>
  <si>
    <t>https://podminky.urs.cz/item/CS_URS_2023_01/181351115</t>
  </si>
  <si>
    <t>"rozprostření zbývající ornice tl. 300mm na vhodný pozemek"653,8/0,3</t>
  </si>
  <si>
    <t>11</t>
  </si>
  <si>
    <t>181411121</t>
  </si>
  <si>
    <t>Založení trávníku na půdě předem připravené plochy do 1000 m2 výsevem včetně utažení lučního v rovině nebo na svahu do 1:5</t>
  </si>
  <si>
    <t>-160211548</t>
  </si>
  <si>
    <t>https://podminky.urs.cz/item/CS_URS_2023_01/181411121</t>
  </si>
  <si>
    <t>"osetí travním semenem"34+10+28+20+169+530</t>
  </si>
  <si>
    <t>12</t>
  </si>
  <si>
    <t>00572100</t>
  </si>
  <si>
    <t>osivo jetelotráva intenzivní víceletá</t>
  </si>
  <si>
    <t>kg</t>
  </si>
  <si>
    <t>459991717</t>
  </si>
  <si>
    <t>"osetí travním semenem"(34+10+28+20+169+530)</t>
  </si>
  <si>
    <t>791*0,02 'Přepočtené koeficientem množství</t>
  </si>
  <si>
    <t>Komunikace pozemní</t>
  </si>
  <si>
    <t>13</t>
  </si>
  <si>
    <t>561031121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</si>
  <si>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200 do 250 mm</t>
  </si>
  <si>
    <t>-145804503</t>
  </si>
  <si>
    <t>https://podminky.urs.cz/item/CS_URS_2023_01/561031121</t>
  </si>
  <si>
    <t>"v případě nedodržení Edef.2min.=30MPa bude provedeno zlepšení zeminy vápnem"</t>
  </si>
  <si>
    <t>"zlepšení zeminy výpnem v množství 3%"2137</t>
  </si>
  <si>
    <t>14</t>
  </si>
  <si>
    <t>58530170</t>
  </si>
  <si>
    <t>vápno nehašené CL 90-Q pro úpravu zemin standardní</t>
  </si>
  <si>
    <t>572080355</t>
  </si>
  <si>
    <t>"vápno pro zlepšení zeminy"((2137*0,25)*1,8)*0,03</t>
  </si>
  <si>
    <t>564851111</t>
  </si>
  <si>
    <t>Podklad ze štěrkodrti ŠD s rozprostřením a zhutněním plochy přes 100 m2, po zhutnění tl. 150 mm</t>
  </si>
  <si>
    <t>501241774</t>
  </si>
  <si>
    <t>https://podminky.urs.cz/item/CS_URS_2023_01/564851111</t>
  </si>
  <si>
    <t>"podkladní vrstva ŠD 0/32"1945</t>
  </si>
  <si>
    <t>"ložná vrstva ŠD 0/63"2137</t>
  </si>
  <si>
    <t>16</t>
  </si>
  <si>
    <t>565165121</t>
  </si>
  <si>
    <t>Asfaltový beton vrstva podkladní ACP 16 (obalované kamenivo střednězrnné - OKS) s rozprostřením a zhutněním v pruhu šířky přes 3 m, po zhutnění tl. 80 mm</t>
  </si>
  <si>
    <t>-1682527039</t>
  </si>
  <si>
    <t>https://podminky.urs.cz/item/CS_URS_2023_01/565165121</t>
  </si>
  <si>
    <t>"podkladní vrstva"1500</t>
  </si>
  <si>
    <t>17</t>
  </si>
  <si>
    <t>569831111</t>
  </si>
  <si>
    <t>Zpevnění krajnic nebo komunikací pro pěší s rozprostřením a zhutněním, po zhutnění štěrkodrtí tl. 100 mm</t>
  </si>
  <si>
    <t>-1888154763</t>
  </si>
  <si>
    <t>https://podminky.urs.cz/item/CS_URS_2023_01/569831111</t>
  </si>
  <si>
    <t>"krajnice ze ŠD 0/32"43+31+73+99+101</t>
  </si>
  <si>
    <t>18</t>
  </si>
  <si>
    <t>573211106</t>
  </si>
  <si>
    <t>Postřik spojovací PS bez posypu kamenivem z asfaltu silničního, v množství 0,20 kg/m2</t>
  </si>
  <si>
    <t>-1557376051</t>
  </si>
  <si>
    <t>https://podminky.urs.cz/item/CS_URS_2023_01/573211106</t>
  </si>
  <si>
    <t>"spojovací postřik"1500</t>
  </si>
  <si>
    <t>19</t>
  </si>
  <si>
    <t>577134121</t>
  </si>
  <si>
    <t>Asfaltový beton vrstva obrusná ACO 11 (ABS) s rozprostřením a se zhutněním z nemodifikovaného asfaltu v pruhu šířky přes 3 m tř. I, po zhutnění tl. 40 mm</t>
  </si>
  <si>
    <t>918617048</t>
  </si>
  <si>
    <t>https://podminky.urs.cz/item/CS_URS_2023_01/577134121</t>
  </si>
  <si>
    <t>"obrusná vrtsva"1395</t>
  </si>
  <si>
    <t>Trubní vedení</t>
  </si>
  <si>
    <t>Ostatní konstrukce a práce, bourání</t>
  </si>
  <si>
    <t>20</t>
  </si>
  <si>
    <t>912211111</t>
  </si>
  <si>
    <t>Montáž směrového sloupku plastového s odrazkou prostým uložením bez betonového základu silničního</t>
  </si>
  <si>
    <t>kus</t>
  </si>
  <si>
    <t>319315551</t>
  </si>
  <si>
    <t>https://podminky.urs.cz/item/CS_URS_2023_01/912211111</t>
  </si>
  <si>
    <t>"červené IZ 11g"2</t>
  </si>
  <si>
    <t>40445158</t>
  </si>
  <si>
    <t>sloupek směrový silniční plastový 1,2m</t>
  </si>
  <si>
    <t>1394771731</t>
  </si>
  <si>
    <t>"IZ11g červený"2</t>
  </si>
  <si>
    <t>22</t>
  </si>
  <si>
    <t>914511111</t>
  </si>
  <si>
    <t>Montáž sloupku dopravních značek délky do 3,5 m do betonového základu</t>
  </si>
  <si>
    <t>-257739495</t>
  </si>
  <si>
    <t>https://podminky.urs.cz/item/CS_URS_2023_01/914511111</t>
  </si>
  <si>
    <t>"stávající DZ IZ4a"1</t>
  </si>
  <si>
    <t>23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</si>
  <si>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</si>
  <si>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</si>
  <si>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</si>
  <si>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753511318</t>
  </si>
  <si>
    <t>https://podminky.urs.cz/item/CS_URS_2023_01/916131213</t>
  </si>
  <si>
    <t>"napojení na polní cestu"16+4+4</t>
  </si>
  <si>
    <t>24</t>
  </si>
  <si>
    <t>59217019</t>
  </si>
  <si>
    <t>obrubník betonový chodníkový 1000x100x200mm</t>
  </si>
  <si>
    <t>461900094</t>
  </si>
  <si>
    <t>24*1,02 'Přepočtené koeficientem množství</t>
  </si>
  <si>
    <t>25</t>
  </si>
  <si>
    <t>916991121</t>
  </si>
  <si>
    <t>Lože pod obrubníky, krajníky nebo obruby z dlažebních kostek z betonu prostého</t>
  </si>
  <si>
    <t>-773226747</t>
  </si>
  <si>
    <t>https://podminky.urs.cz/item/CS_URS_2023_01/916991121</t>
  </si>
  <si>
    <t>"obrubník 10/20"24*0,3*0,05</t>
  </si>
  <si>
    <t>26</t>
  </si>
  <si>
    <t>919112212</t>
  </si>
  <si>
    <t>Řezání dilatačních spár v živičném krytu vytvoření komůrky pro těsnící zálivku šířky 10 mm, hloubky 20 mm</t>
  </si>
  <si>
    <t>-228753025</t>
  </si>
  <si>
    <t>https://podminky.urs.cz/item/CS_URS_2023_01/919112212</t>
  </si>
  <si>
    <t>"proříznutí spáry"18</t>
  </si>
  <si>
    <t>27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</si>
  <si>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</si>
  <si>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</si>
  <si>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20443924</t>
  </si>
  <si>
    <t>https://podminky.urs.cz/item/CS_URS_2023_01/919121111</t>
  </si>
  <si>
    <t>"zalití spáry"18</t>
  </si>
  <si>
    <t>28</t>
  </si>
  <si>
    <t>919726122</t>
  </si>
  <si>
    <t>Geotextilie netkaná pro ochranu, separaci nebo filtraci měrná hmotnost přes 200 do 300 g/m2</t>
  </si>
  <si>
    <t>963325855</t>
  </si>
  <si>
    <t>https://podminky.urs.cz/item/CS_URS_2023_01/919726122</t>
  </si>
  <si>
    <t>"opláštění zasakovací rýhy"</t>
  </si>
  <si>
    <t>2*(15*1,8+1,8*1+15*1)</t>
  </si>
  <si>
    <t>2*(18*1,8+1,8*1+18*1)</t>
  </si>
  <si>
    <t>2*(10*1,8+1,8*1+10*1)</t>
  </si>
  <si>
    <t>29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</si>
  <si>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</si>
  <si>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</si>
  <si>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1744232341</t>
  </si>
  <si>
    <t>https://podminky.urs.cz/item/CS_URS_2023_01/966006132</t>
  </si>
  <si>
    <t>99</t>
  </si>
  <si>
    <t>Přesuny hmot a sutí</t>
  </si>
  <si>
    <t>30</t>
  </si>
  <si>
    <t>997221551</t>
  </si>
  <si>
    <t>Vodorovná doprava suti bez naložení, ale se složením a s hrubým urovnáním ze sypkých materiálů, na vzdálenost do 1 km</t>
  </si>
  <si>
    <t>1856476470</t>
  </si>
  <si>
    <t>https://podminky.urs.cz/item/CS_URS_2023_01/997221551</t>
  </si>
  <si>
    <t>"kamenivo"30,8</t>
  </si>
  <si>
    <t>31</t>
  </si>
  <si>
    <t>997221559</t>
  </si>
  <si>
    <t>Vodorovná doprava suti bez naložení, ale se složením a s hrubým urovnáním Příplatek k ceně za každý další i započatý 1 km přes 1 km</t>
  </si>
  <si>
    <t>819241099</t>
  </si>
  <si>
    <t>https://podminky.urs.cz/item/CS_URS_2023_01/997221559</t>
  </si>
  <si>
    <t>"na skládku do 10km"30,8*9</t>
  </si>
  <si>
    <t>32</t>
  </si>
  <si>
    <t>997221611</t>
  </si>
  <si>
    <t>Nakládání na dopravní prostředky pro vodorovnou dopravu suti</t>
  </si>
  <si>
    <t>-101010854</t>
  </si>
  <si>
    <t>https://podminky.urs.cz/item/CS_URS_2023_01/997221611</t>
  </si>
  <si>
    <t>"zemina z rýh"77,4</t>
  </si>
  <si>
    <t>997</t>
  </si>
  <si>
    <t>Přesun sutě</t>
  </si>
  <si>
    <t>33</t>
  </si>
  <si>
    <t>997221861</t>
  </si>
  <si>
    <t>Poplatek za uložení stavebního odpadu na recyklační skládce (skládkovné) z prostého betonu zatříděného do Katalogu odpadů pod kódem 17 01 01</t>
  </si>
  <si>
    <t>-1553944570</t>
  </si>
  <si>
    <t>https://podminky.urs.cz/item/CS_URS_2023_01/997221861</t>
  </si>
  <si>
    <t>34</t>
  </si>
  <si>
    <t>997221873</t>
  </si>
  <si>
    <t>Poplatek za uložení stavebního odpadu na recyklační skládce (skládkovné) zeminy a kamení zatříděného do Katalogu odpadů pod kódem 17 05 04</t>
  </si>
  <si>
    <t>-263363211</t>
  </si>
  <si>
    <t>https://podminky.urs.cz/item/CS_URS_2023_01/997221873</t>
  </si>
  <si>
    <t>"výkopek z rýh"77,4*1,8</t>
  </si>
  <si>
    <t>"kamenivo z cetsy"30,8</t>
  </si>
  <si>
    <t>998</t>
  </si>
  <si>
    <t>Přesun hmot</t>
  </si>
  <si>
    <t>35</t>
  </si>
  <si>
    <t>998225111</t>
  </si>
  <si>
    <t>Přesun hmot pro komunikace s krytem z kameniva, monolitickým betonovým nebo živičným dopravní vzdálenost do 200 m jakékoliv délky objektu</t>
  </si>
  <si>
    <t>-209612592</t>
  </si>
  <si>
    <t>https://podminky.urs.cz/item/CS_URS_2023_01/998225111</t>
  </si>
  <si>
    <t>023/2021_2 - SO 801 Vegetační úpravy</t>
  </si>
  <si>
    <t>HSV - HSV</t>
  </si>
  <si>
    <t xml:space="preserve">    A - Rostlinný materiál</t>
  </si>
  <si>
    <t xml:space="preserve">    B - Práce a dodávky</t>
  </si>
  <si>
    <t xml:space="preserve">    C - Ostatní materiál</t>
  </si>
  <si>
    <t xml:space="preserve">    D - Doprava</t>
  </si>
  <si>
    <t>A</t>
  </si>
  <si>
    <t>Rostlinný materiál</t>
  </si>
  <si>
    <t xml:space="preserve">kultivary třešní mix -  výběr dle aktuální nabídky např. ´Karešova´, ´Kaštánka´, ´Kordia´, ´Rivan´, ´Brulat´, ok 10-12 bal/PK</t>
  </si>
  <si>
    <t>-1471011694</t>
  </si>
  <si>
    <t>B</t>
  </si>
  <si>
    <t>Práce a dodávky</t>
  </si>
  <si>
    <t>111</t>
  </si>
  <si>
    <t>Vytyčení výsadky</t>
  </si>
  <si>
    <t>1845793874</t>
  </si>
  <si>
    <t>112</t>
  </si>
  <si>
    <t>Povýsadbový čez</t>
  </si>
  <si>
    <t>2084408573</t>
  </si>
  <si>
    <t>183101115</t>
  </si>
  <si>
    <t>Hloubení jamek pro vysazování rostlin v zemině skupiny 1 až 4 bez výměny půdy v rovině nebo na svahu do 1:5, objemu přes 0,125 do 0,40 m3</t>
  </si>
  <si>
    <t>350243316</t>
  </si>
  <si>
    <t>https://podminky.urs.cz/item/CS_URS_2023_01/183101115</t>
  </si>
  <si>
    <t>184102115</t>
  </si>
  <si>
    <t>Výsadba dřeviny s balem do předem vyhloubené jamky se zalitím v rovině nebo na svahu do 1:5, při průměru balu přes 500 do 600 mm</t>
  </si>
  <si>
    <t>1108332267</t>
  </si>
  <si>
    <t>https://podminky.urs.cz/item/CS_URS_2023_01/184102115</t>
  </si>
  <si>
    <t>184215132</t>
  </si>
  <si>
    <t>Ukotvení dřeviny kůly v rovině nebo na svahu do 1:5 třemi kůly, délky přes 1 do 2 m</t>
  </si>
  <si>
    <t>291888998</t>
  </si>
  <si>
    <t>https://podminky.urs.cz/item/CS_URS_2023_01/184215132</t>
  </si>
  <si>
    <t>184813121</t>
  </si>
  <si>
    <t>Ochrana dřevin před okusem zvěří ručně v rovině nebo ve svahu do 1:5, pletivem, výšky do 2 m</t>
  </si>
  <si>
    <t>-804302244</t>
  </si>
  <si>
    <t>https://podminky.urs.cz/item/CS_URS_2023_01/184813121</t>
  </si>
  <si>
    <t>184911421</t>
  </si>
  <si>
    <t>Mulčování vysazených rostlin mulčovací kůrou, tl. do 100 mm v rovině nebo na svahu do 1:5</t>
  </si>
  <si>
    <t>1789987525</t>
  </si>
  <si>
    <t>https://podminky.urs.cz/item/CS_URS_2023_01/184911421</t>
  </si>
  <si>
    <t>185804311</t>
  </si>
  <si>
    <t>Zalití rostlin vodou plochy záhonů jednotlivě do 20 m2</t>
  </si>
  <si>
    <t>-387478076</t>
  </si>
  <si>
    <t>https://podminky.urs.cz/item/CS_URS_2023_01/185804311</t>
  </si>
  <si>
    <t>185851121</t>
  </si>
  <si>
    <t>Dovoz vody pro zálivku rostlin na vzdálenost do 1000 m</t>
  </si>
  <si>
    <t>1780826757</t>
  </si>
  <si>
    <t>https://podminky.urs.cz/item/CS_URS_2023_01/185851121</t>
  </si>
  <si>
    <t>C</t>
  </si>
  <si>
    <t>Ostatní materiál</t>
  </si>
  <si>
    <t>mulčovací kůra tříděná</t>
  </si>
  <si>
    <t>1766318694</t>
  </si>
  <si>
    <t>chránič paty kmene</t>
  </si>
  <si>
    <t>1719046582</t>
  </si>
  <si>
    <t>kůly dl. 2,2m, prům. 6cm</t>
  </si>
  <si>
    <t>332961283</t>
  </si>
  <si>
    <t>příčka dl. 30cm</t>
  </si>
  <si>
    <t>-753517754</t>
  </si>
  <si>
    <t>příčka dl. 40cm - ochrana báze</t>
  </si>
  <si>
    <t>788670715</t>
  </si>
  <si>
    <t>úvazek dl. 0,5m</t>
  </si>
  <si>
    <t>bm</t>
  </si>
  <si>
    <t>56043347</t>
  </si>
  <si>
    <t>půdní kondicioner Terracotem 200g / výsadb, jámu stromu</t>
  </si>
  <si>
    <t>-1191617669</t>
  </si>
  <si>
    <t>Doprava</t>
  </si>
  <si>
    <t>Doprava dřevin</t>
  </si>
  <si>
    <t>km</t>
  </si>
  <si>
    <t>1856100923</t>
  </si>
  <si>
    <t>Vykládka, manipulace</t>
  </si>
  <si>
    <t>kpl</t>
  </si>
  <si>
    <t>-1428917146</t>
  </si>
  <si>
    <t>Doprava ostat. materiálu 15km x 2x 6x - dodávka do 3,5t</t>
  </si>
  <si>
    <t>-383719507</t>
  </si>
  <si>
    <t>023/2021_3 - Vedlejší rozpočtové náklady</t>
  </si>
  <si>
    <t>VRN - Vedlejší rozpočtové náklady</t>
  </si>
  <si>
    <t>VRN</t>
  </si>
  <si>
    <t>0001</t>
  </si>
  <si>
    <t xml:space="preserve">Vytyčení inženýrských sítí_x000d_
</t>
  </si>
  <si>
    <t>sada</t>
  </si>
  <si>
    <t>-1831252871</t>
  </si>
  <si>
    <t>0002</t>
  </si>
  <si>
    <t>Zařízení staveniště, provoz a odstranění</t>
  </si>
  <si>
    <t>-238159728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</si>
  <si>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</si>
  <si>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</si>
  <si>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-1984764168</t>
  </si>
  <si>
    <t>0004</t>
  </si>
  <si>
    <t>Geodetické zaměření skutečného provedení stavby - výškopis, polohopis (3x tištěná dokumentace, 3xCD)</t>
  </si>
  <si>
    <t>-1020917412</t>
  </si>
  <si>
    <t>0005</t>
  </si>
  <si>
    <t>Kopané sondy pro ověření průběhu inženýrských sítí - ruční práce vč. zasypání sondy</t>
  </si>
  <si>
    <t>-2001508519</t>
  </si>
  <si>
    <t>0006</t>
  </si>
  <si>
    <t xml:space="preserve">Zkoušení a kontrola prací zkušebnou zhotovitele:_x000d_
"statická zkouška únosnoti pláně 2ks"_x000d_
"statická zkouška na ochranné vrstvě 2ks"_x000d_
"zkouška shody na asf. vrstvě - mezerovitost (na vzorku z vývrtu) 2ks"_x000d_
"míra zhutnění (názornost vývrtu) 2ks"_x000d_
"spojení vrstev 2ks"_x000d_
"tloušťka vrstvy 2ks"_x000d_
"rozbor zeminy v aktivní zóně"1 </t>
  </si>
  <si>
    <t>-2001683303</t>
  </si>
  <si>
    <t>0007</t>
  </si>
  <si>
    <t>Dokumentace skutečného provedení stavby</t>
  </si>
  <si>
    <t>1729859924</t>
  </si>
  <si>
    <t>0008</t>
  </si>
  <si>
    <t xml:space="preserve">Zajištění záchranného archeologického průzkumu </t>
  </si>
  <si>
    <t>1941362182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</si>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</sst>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3" TargetMode="External" /><Relationship Id="rId2" Type="http://schemas.openxmlformats.org/officeDocument/2006/relationships/hyperlink" Target="https://podminky.urs.cz/item/CS_URS_2023_01/121151125" TargetMode="External" /><Relationship Id="rId3" Type="http://schemas.openxmlformats.org/officeDocument/2006/relationships/hyperlink" Target="https://podminky.urs.cz/item/CS_URS_2023_01/122251103" TargetMode="External" /><Relationship Id="rId4" Type="http://schemas.openxmlformats.org/officeDocument/2006/relationships/hyperlink" Target="https://podminky.urs.cz/item/CS_URS_2021_01/132251251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71111103" TargetMode="External" /><Relationship Id="rId7" Type="http://schemas.openxmlformats.org/officeDocument/2006/relationships/hyperlink" Target="https://podminky.urs.cz/item/CS_URS_2023_01/171151103" TargetMode="External" /><Relationship Id="rId8" Type="http://schemas.openxmlformats.org/officeDocument/2006/relationships/hyperlink" Target="https://podminky.urs.cz/item/CS_URS_2023_01/181351103" TargetMode="External" /><Relationship Id="rId9" Type="http://schemas.openxmlformats.org/officeDocument/2006/relationships/hyperlink" Target="https://podminky.urs.cz/item/CS_URS_2023_01/181351115" TargetMode="External" /><Relationship Id="rId10" Type="http://schemas.openxmlformats.org/officeDocument/2006/relationships/hyperlink" Target="https://podminky.urs.cz/item/CS_URS_2023_01/181411121" TargetMode="External" /><Relationship Id="rId11" Type="http://schemas.openxmlformats.org/officeDocument/2006/relationships/hyperlink" Target="https://podminky.urs.cz/item/CS_URS_2023_01/561031121" TargetMode="External" /><Relationship Id="rId12" Type="http://schemas.openxmlformats.org/officeDocument/2006/relationships/hyperlink" Target="https://podminky.urs.cz/item/CS_URS_2023_01/564851111" TargetMode="External" /><Relationship Id="rId13" Type="http://schemas.openxmlformats.org/officeDocument/2006/relationships/hyperlink" Target="https://podminky.urs.cz/item/CS_URS_2023_01/565165121" TargetMode="External" /><Relationship Id="rId14" Type="http://schemas.openxmlformats.org/officeDocument/2006/relationships/hyperlink" Target="https://podminky.urs.cz/item/CS_URS_2023_01/569831111" TargetMode="External" /><Relationship Id="rId15" Type="http://schemas.openxmlformats.org/officeDocument/2006/relationships/hyperlink" Target="https://podminky.urs.cz/item/CS_URS_2023_01/573211106" TargetMode="External" /><Relationship Id="rId16" Type="http://schemas.openxmlformats.org/officeDocument/2006/relationships/hyperlink" Target="https://podminky.urs.cz/item/CS_URS_2023_01/577134121" TargetMode="External" /><Relationship Id="rId17" Type="http://schemas.openxmlformats.org/officeDocument/2006/relationships/hyperlink" Target="https://podminky.urs.cz/item/CS_URS_2023_01/912211111" TargetMode="External" /><Relationship Id="rId18" Type="http://schemas.openxmlformats.org/officeDocument/2006/relationships/hyperlink" Target="https://podminky.urs.cz/item/CS_URS_2023_01/914511111" TargetMode="External" /><Relationship Id="rId19" Type="http://schemas.openxmlformats.org/officeDocument/2006/relationships/hyperlink" Target="https://podminky.urs.cz/item/CS_URS_2023_01/916131213" TargetMode="External" /><Relationship Id="rId20" Type="http://schemas.openxmlformats.org/officeDocument/2006/relationships/hyperlink" Target="https://podminky.urs.cz/item/CS_URS_2023_01/916991121" TargetMode="External" /><Relationship Id="rId21" Type="http://schemas.openxmlformats.org/officeDocument/2006/relationships/hyperlink" Target="https://podminky.urs.cz/item/CS_URS_2023_01/919112212" TargetMode="External" /><Relationship Id="rId22" Type="http://schemas.openxmlformats.org/officeDocument/2006/relationships/hyperlink" Target="https://podminky.urs.cz/item/CS_URS_2023_01/919121111" TargetMode="External" /><Relationship Id="rId23" Type="http://schemas.openxmlformats.org/officeDocument/2006/relationships/hyperlink" Target="https://podminky.urs.cz/item/CS_URS_2023_01/919726122" TargetMode="External" /><Relationship Id="rId24" Type="http://schemas.openxmlformats.org/officeDocument/2006/relationships/hyperlink" Target="https://podminky.urs.cz/item/CS_URS_2023_01/966006132" TargetMode="External" /><Relationship Id="rId25" Type="http://schemas.openxmlformats.org/officeDocument/2006/relationships/hyperlink" Target="https://podminky.urs.cz/item/CS_URS_2023_01/997221551" TargetMode="External" /><Relationship Id="rId26" Type="http://schemas.openxmlformats.org/officeDocument/2006/relationships/hyperlink" Target="https://podminky.urs.cz/item/CS_URS_2023_01/997221559" TargetMode="External" /><Relationship Id="rId27" Type="http://schemas.openxmlformats.org/officeDocument/2006/relationships/hyperlink" Target="https://podminky.urs.cz/item/CS_URS_2023_01/997221611" TargetMode="External" /><Relationship Id="rId28" Type="http://schemas.openxmlformats.org/officeDocument/2006/relationships/hyperlink" Target="https://podminky.urs.cz/item/CS_URS_2023_01/997221861" TargetMode="External" /><Relationship Id="rId29" Type="http://schemas.openxmlformats.org/officeDocument/2006/relationships/hyperlink" Target="https://podminky.urs.cz/item/CS_URS_2023_01/997221873" TargetMode="External" /><Relationship Id="rId30" Type="http://schemas.openxmlformats.org/officeDocument/2006/relationships/hyperlink" Target="https://podminky.urs.cz/item/CS_URS_2023_01/99822511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3101115" TargetMode="External" /><Relationship Id="rId2" Type="http://schemas.openxmlformats.org/officeDocument/2006/relationships/hyperlink" Target="https://podminky.urs.cz/item/CS_URS_2023_01/184102115" TargetMode="External" /><Relationship Id="rId3" Type="http://schemas.openxmlformats.org/officeDocument/2006/relationships/hyperlink" Target="https://podminky.urs.cz/item/CS_URS_2023_01/184215132" TargetMode="External" /><Relationship Id="rId4" Type="http://schemas.openxmlformats.org/officeDocument/2006/relationships/hyperlink" Target="https://podminky.urs.cz/item/CS_URS_2023_01/184813121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3_01/185804311" TargetMode="External" /><Relationship Id="rId7" Type="http://schemas.openxmlformats.org/officeDocument/2006/relationships/hyperlink" Target="https://podminky.urs.cz/item/CS_URS_2023_01/185851121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023/2019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na pozemku p.č. 6472 v k.ú. Čistá u Litomyšle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Čistá u Litomyšle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16. 4. 2021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Čistá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DI PROJEKT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DI 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'023-2019_1 - SO 101 Komun...'!J30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'023-2019_1 - SO 101 Komun...'!P87</f>
        <v>0</v>
      </c>
      <c r="AV55" s="121">
        <f>'023-2019_1 - SO 101 Komun...'!J33</f>
        <v>0</v>
      </c>
      <c r="AW55" s="121">
        <f>'023-2019_1 - SO 101 Komun...'!J34</f>
        <v>0</v>
      </c>
      <c r="AX55" s="121">
        <f>'023-2019_1 - SO 101 Komun...'!J35</f>
        <v>0</v>
      </c>
      <c r="AY55" s="121">
        <f>'023-2019_1 - SO 101 Komun...'!J36</f>
        <v>0</v>
      </c>
      <c r="AZ55" s="121">
        <f>'023-2019_1 - SO 101 Komun...'!F33</f>
        <v>0</v>
      </c>
      <c r="BA55" s="121">
        <f>'023-2019_1 - SO 101 Komun...'!F34</f>
        <v>0</v>
      </c>
      <c r="BB55" s="121">
        <f>'023-2019_1 - SO 101 Komun...'!F35</f>
        <v>0</v>
      </c>
      <c r="BC55" s="121">
        <f>'023-2019_1 - SO 101 Komun...'!F36</f>
        <v>0</v>
      </c>
      <c r="BD55" s="123">
        <f>'023-2019_1 - SO 101 Komun...'!F37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'023-2021_2 - SO 801 Veget...'!J30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'023-2021_2 - SO 801 Veget...'!P85</f>
        <v>0</v>
      </c>
      <c r="AV56" s="121">
        <f>'023-2021_2 - SO 801 Veget...'!J33</f>
        <v>0</v>
      </c>
      <c r="AW56" s="121">
        <f>'023-2021_2 - SO 801 Veget...'!J34</f>
        <v>0</v>
      </c>
      <c r="AX56" s="121">
        <f>'023-2021_2 - SO 801 Veget...'!J35</f>
        <v>0</v>
      </c>
      <c r="AY56" s="121">
        <f>'023-2021_2 - SO 801 Veget...'!J36</f>
        <v>0</v>
      </c>
      <c r="AZ56" s="121">
        <f>'023-2021_2 - SO 801 Veget...'!F33</f>
        <v>0</v>
      </c>
      <c r="BA56" s="121">
        <f>'023-2021_2 - SO 801 Veget...'!F34</f>
        <v>0</v>
      </c>
      <c r="BB56" s="121">
        <f>'023-2021_2 - SO 801 Veget...'!F35</f>
        <v>0</v>
      </c>
      <c r="BC56" s="121">
        <f>'023-2021_2 - SO 801 Veget...'!F36</f>
        <v>0</v>
      </c>
      <c r="BD56" s="123">
        <f>'023-2021_2 - SO 801 Veget...'!F37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24.7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'023-2021_3 - Vedlejší roz...'!J30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5">
        <v>0</v>
      </c>
      <c r="AT57" s="126">
        <f>ROUND(SUM(AV57:AW57),2)</f>
        <v>0</v>
      </c>
      <c r="AU57" s="127">
        <f>'023-2021_3 - Vedlejší roz...'!P80</f>
        <v>0</v>
      </c>
      <c r="AV57" s="126">
        <f>'023-2021_3 - Vedlejší roz...'!J33</f>
        <v>0</v>
      </c>
      <c r="AW57" s="126">
        <f>'023-2021_3 - Vedlejší roz...'!J34</f>
        <v>0</v>
      </c>
      <c r="AX57" s="126">
        <f>'023-2021_3 - Vedlejší roz...'!J35</f>
        <v>0</v>
      </c>
      <c r="AY57" s="126">
        <f>'023-2021_3 - Vedlejší roz...'!J36</f>
        <v>0</v>
      </c>
      <c r="AZ57" s="126">
        <f>'023-2021_3 - Vedlejší roz...'!F33</f>
        <v>0</v>
      </c>
      <c r="BA57" s="126">
        <f>'023-2021_3 - Vedlejší roz...'!F34</f>
        <v>0</v>
      </c>
      <c r="BB57" s="126">
        <f>'023-2021_3 - Vedlejší roz...'!F35</f>
        <v>0</v>
      </c>
      <c r="BC57" s="126">
        <f>'023-2021_3 - Vedlejší roz...'!F36</f>
        <v>0</v>
      </c>
      <c r="BD57" s="128">
        <f>'023-2021_3 - Vedlejší roz...'!F37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UmfQwga9jdLse4hhUsNw2AjOUXl8xS+5sPHPt1DUOPDKZKzWcBBnbNXP9eu7R7gIon78hpv8ZOgbdCvHyzO/pw==" hashValue="dputs1U70gGRTyZyqf0huj9C2OWWOPlp62lH6PcIvzUfbiwdOSOXGF1YGYBMRt3I8QSKzPPzQA+Ynh/1TXu7l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23-2019_1 - SO 101 Komun...'!C2" display="/"/>
    <hyperlink ref="A56" location="'023-2021_2 - SO 801 Veget...'!C2" display="/"/>
    <hyperlink ref="A57" location="'023-2021_3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na pozemku p.č. 6472 v k.ú. Čistá u Litomyšle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ROUND((SUM(BE87:BE237)),  2)</f>
        <v>0</v>
      </c>
      <c r="G33" s="39"/>
      <c r="H33" s="39"/>
      <c r="I33" s="149">
        <v>0.20999999999999999</v>
      </c>
      <c r="J33" s="148">
        <f>ROUND(((SUM(BE87:BE237))*I33),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ROUND((SUM(BF87:BF237)),  2)</f>
        <v>0</v>
      </c>
      <c r="G34" s="39"/>
      <c r="H34" s="39"/>
      <c r="I34" s="149">
        <v>0.14999999999999999</v>
      </c>
      <c r="J34" s="148">
        <f>ROUND(((SUM(BF87:BF237))*I34),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ROUND((SUM(BG87:BG237)),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ROUND((SUM(BH87:BH237)),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ROUND((SUM(BI87:BI237)),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na pozemku p.č. 6472 v k.ú. Čistá u Litomyšle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023/2019_1 - SO 101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Čistá u Litomyšle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Čistá</v>
      </c>
      <c r="G54" s="41"/>
      <c r="H54" s="41"/>
      <c r="I54" s="33" t="s">
        <v>33</v>
      </c>
      <c r="J54" s="37" t="str">
        <f>E21</f>
        <v>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DI PROJEKT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100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101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102</v>
      </c>
      <c r="E63" s="175"/>
      <c r="F63" s="175"/>
      <c r="G63" s="175"/>
      <c r="H63" s="175"/>
      <c r="I63" s="175"/>
      <c r="J63" s="176">
        <f>J173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J174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104</v>
      </c>
      <c r="E65" s="175"/>
      <c r="F65" s="175"/>
      <c r="G65" s="175"/>
      <c r="H65" s="175"/>
      <c r="I65" s="175"/>
      <c r="J65" s="176">
        <f>J215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J227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106</v>
      </c>
      <c r="E67" s="175"/>
      <c r="F67" s="175"/>
      <c r="G67" s="175"/>
      <c r="H67" s="175"/>
      <c r="I67" s="175"/>
      <c r="J67" s="176">
        <f>J235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107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Polní cesta na pozemku p.č. 6472 v k.ú. Čistá u Litomyšle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023/2019_1 - SO 101 Komunikace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Čistá u Litomyšle</v>
      </c>
      <c r="G81" s="41"/>
      <c r="H81" s="41"/>
      <c r="I81" s="33" t="s">
        <v>23</v>
      </c>
      <c r="J81" s="73" t="str">
        <f>IF(J12="","",J12)</f>
        <v>16. 4. 2021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Obec Čistá</v>
      </c>
      <c r="G83" s="41"/>
      <c r="H83" s="41"/>
      <c r="I83" s="33" t="s">
        <v>33</v>
      </c>
      <c r="J83" s="37" t="str">
        <f>E21</f>
        <v>DI PROJEKT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38</v>
      </c>
      <c r="J84" s="37" t="str">
        <f>E24</f>
        <v>DI PROJEKT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108</v>
      </c>
      <c r="D86" s="181" t="s">
        <v>60</v>
      </c>
      <c r="E86" s="181" t="s">
        <v>56</v>
      </c>
      <c r="F86" s="181" t="s">
        <v>57</v>
      </c>
      <c r="G86" s="181" t="s">
        <v>109</v>
      </c>
      <c r="H86" s="181" t="s">
        <v>110</v>
      </c>
      <c r="I86" s="181" t="s">
        <v>111</v>
      </c>
      <c r="J86" s="181" t="s">
        <v>97</v>
      </c>
      <c r="K86" s="182" t="s">
        <v>112</v>
      </c>
      <c r="L86" s="183"/>
      <c r="M86" s="93" t="s">
        <v>19</v>
      </c>
      <c r="N86" s="94" t="s">
        <v>45</v>
      </c>
      <c r="O86" s="94" t="s">
        <v>113</v>
      </c>
      <c r="P86" s="94" t="s">
        <v>114</v>
      </c>
      <c r="Q86" s="94" t="s">
        <v>115</v>
      </c>
      <c r="R86" s="94" t="s">
        <v>116</v>
      </c>
      <c r="S86" s="94" t="s">
        <v>117</v>
      </c>
      <c r="T86" s="95" t="s">
        <v>118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119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377.91602658999994</v>
      </c>
      <c r="S87" s="97"/>
      <c r="T87" s="187">
        <f>T88</f>
        <v>30.882000000000001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98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74</v>
      </c>
      <c r="E88" s="192" t="s">
        <v>120</v>
      </c>
      <c r="F88" s="192" t="s">
        <v>121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P89+P142+P173+P174+P227+P235</f>
        <v>0</v>
      </c>
      <c r="Q88" s="197"/>
      <c r="R88" s="198">
        <f>R89+R142+R173+R174+R227+R235</f>
        <v>377.91602658999994</v>
      </c>
      <c r="S88" s="197"/>
      <c r="T88" s="199">
        <f>T89+T142+T173+T174+T227+T235</f>
        <v>30.882000000000001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75</v>
      </c>
      <c r="AY88" s="200" t="s">
        <v>122</v>
      </c>
      <c r="BK88" s="202">
        <f>BK89+BK142+BK173+BK174+BK227+BK235</f>
        <v>0</v>
      </c>
    </row>
    <row r="89" s="12" customFormat="1" ht="22.8" customHeight="1">
      <c r="A89" s="12"/>
      <c r="B89" s="189"/>
      <c r="C89" s="190"/>
      <c r="D89" s="191" t="s">
        <v>74</v>
      </c>
      <c r="E89" s="203" t="s">
        <v>83</v>
      </c>
      <c r="F89" s="203" t="s">
        <v>123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SUM(P90:P141)</f>
        <v>0</v>
      </c>
      <c r="Q89" s="197"/>
      <c r="R89" s="198">
        <f>SUM(R90:R141)</f>
        <v>263.35581999999999</v>
      </c>
      <c r="S89" s="197"/>
      <c r="T89" s="199">
        <f>SUM(T90:T141)</f>
        <v>30.800000000000001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83</v>
      </c>
      <c r="AY89" s="200" t="s">
        <v>122</v>
      </c>
      <c r="BK89" s="202">
        <f>SUM(BK90:BK141)</f>
        <v>0</v>
      </c>
    </row>
    <row r="90" s="2" customFormat="1" ht="37.8" customHeight="1">
      <c r="A90" s="39"/>
      <c r="B90" s="40"/>
      <c r="C90" s="205" t="s">
        <v>83</v>
      </c>
      <c r="D90" s="205" t="s">
        <v>124</v>
      </c>
      <c r="E90" s="206" t="s">
        <v>125</v>
      </c>
      <c r="F90" s="207" t="s">
        <v>126</v>
      </c>
      <c r="G90" s="208" t="s">
        <v>127</v>
      </c>
      <c r="H90" s="209">
        <v>70</v>
      </c>
      <c r="I90" s="210"/>
      <c r="J90" s="211">
        <f>ROUND(I90*H90,2)</f>
        <v>0</v>
      </c>
      <c r="K90" s="207" t="s">
        <v>128</v>
      </c>
      <c r="L90" s="45"/>
      <c r="M90" s="212" t="s">
        <v>19</v>
      </c>
      <c r="N90" s="213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0.44</v>
      </c>
      <c r="T90" s="215">
        <f>S90*H90</f>
        <v>30.800000000000001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129</v>
      </c>
      <c r="AT90" s="216" t="s">
        <v>124</v>
      </c>
      <c r="AU90" s="216" t="s">
        <v>85</v>
      </c>
      <c r="AY90" s="18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129</v>
      </c>
      <c r="BM90" s="216" t="s">
        <v>130</v>
      </c>
    </row>
    <row r="91" s="2" customFormat="1">
      <c r="A91" s="39"/>
      <c r="B91" s="40"/>
      <c r="C91" s="41"/>
      <c r="D91" s="218" t="s">
        <v>131</v>
      </c>
      <c r="E91" s="41"/>
      <c r="F91" s="219" t="s">
        <v>132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85</v>
      </c>
    </row>
    <row r="92" s="13" customFormat="1">
      <c r="A92" s="13"/>
      <c r="B92" s="223"/>
      <c r="C92" s="224"/>
      <c r="D92" s="225" t="s">
        <v>133</v>
      </c>
      <c r="E92" s="226" t="s">
        <v>19</v>
      </c>
      <c r="F92" s="227" t="s">
        <v>134</v>
      </c>
      <c r="G92" s="224"/>
      <c r="H92" s="226" t="s">
        <v>19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133</v>
      </c>
      <c r="AU92" s="233" t="s">
        <v>85</v>
      </c>
      <c r="AV92" s="13" t="s">
        <v>83</v>
      </c>
      <c r="AW92" s="13" t="s">
        <v>37</v>
      </c>
      <c r="AX92" s="13" t="s">
        <v>75</v>
      </c>
      <c r="AY92" s="233" t="s">
        <v>122</v>
      </c>
    </row>
    <row r="93" s="14" customFormat="1">
      <c r="A93" s="14"/>
      <c r="B93" s="234"/>
      <c r="C93" s="235"/>
      <c r="D93" s="225" t="s">
        <v>133</v>
      </c>
      <c r="E93" s="236" t="s">
        <v>19</v>
      </c>
      <c r="F93" s="237" t="s">
        <v>135</v>
      </c>
      <c r="G93" s="235"/>
      <c r="H93" s="238">
        <v>70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133</v>
      </c>
      <c r="AU93" s="244" t="s">
        <v>85</v>
      </c>
      <c r="AV93" s="14" t="s">
        <v>85</v>
      </c>
      <c r="AW93" s="14" t="s">
        <v>37</v>
      </c>
      <c r="AX93" s="14" t="s">
        <v>83</v>
      </c>
      <c r="AY93" s="244" t="s">
        <v>122</v>
      </c>
    </row>
    <row r="94" s="2" customFormat="1" ht="16.5" customHeight="1">
      <c r="A94" s="39"/>
      <c r="B94" s="40"/>
      <c r="C94" s="205" t="s">
        <v>85</v>
      </c>
      <c r="D94" s="205" t="s">
        <v>124</v>
      </c>
      <c r="E94" s="206" t="s">
        <v>136</v>
      </c>
      <c r="F94" s="207" t="s">
        <v>137</v>
      </c>
      <c r="G94" s="208" t="s">
        <v>127</v>
      </c>
      <c r="H94" s="209">
        <v>2443</v>
      </c>
      <c r="I94" s="210"/>
      <c r="J94" s="211">
        <f>ROUND(I94*H94,2)</f>
        <v>0</v>
      </c>
      <c r="K94" s="207" t="s">
        <v>128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129</v>
      </c>
      <c r="AT94" s="216" t="s">
        <v>124</v>
      </c>
      <c r="AU94" s="216" t="s">
        <v>85</v>
      </c>
      <c r="AY94" s="18" t="s">
        <v>122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129</v>
      </c>
      <c r="BM94" s="216" t="s">
        <v>138</v>
      </c>
    </row>
    <row r="95" s="2" customFormat="1">
      <c r="A95" s="39"/>
      <c r="B95" s="40"/>
      <c r="C95" s="41"/>
      <c r="D95" s="218" t="s">
        <v>131</v>
      </c>
      <c r="E95" s="41"/>
      <c r="F95" s="219" t="s">
        <v>139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131</v>
      </c>
      <c r="AU95" s="18" t="s">
        <v>85</v>
      </c>
    </row>
    <row r="96" s="13" customFormat="1">
      <c r="A96" s="13"/>
      <c r="B96" s="223"/>
      <c r="C96" s="224"/>
      <c r="D96" s="225" t="s">
        <v>133</v>
      </c>
      <c r="E96" s="226" t="s">
        <v>19</v>
      </c>
      <c r="F96" s="227" t="s">
        <v>140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133</v>
      </c>
      <c r="AU96" s="233" t="s">
        <v>85</v>
      </c>
      <c r="AV96" s="13" t="s">
        <v>83</v>
      </c>
      <c r="AW96" s="13" t="s">
        <v>37</v>
      </c>
      <c r="AX96" s="13" t="s">
        <v>75</v>
      </c>
      <c r="AY96" s="233" t="s">
        <v>122</v>
      </c>
    </row>
    <row r="97" s="14" customFormat="1">
      <c r="A97" s="14"/>
      <c r="B97" s="234"/>
      <c r="C97" s="235"/>
      <c r="D97" s="225" t="s">
        <v>133</v>
      </c>
      <c r="E97" s="236" t="s">
        <v>19</v>
      </c>
      <c r="F97" s="237" t="s">
        <v>141</v>
      </c>
      <c r="G97" s="235"/>
      <c r="H97" s="238">
        <v>2443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133</v>
      </c>
      <c r="AU97" s="244" t="s">
        <v>85</v>
      </c>
      <c r="AV97" s="14" t="s">
        <v>85</v>
      </c>
      <c r="AW97" s="14" t="s">
        <v>37</v>
      </c>
      <c r="AX97" s="14" t="s">
        <v>83</v>
      </c>
      <c r="AY97" s="244" t="s">
        <v>122</v>
      </c>
    </row>
    <row r="98" s="2" customFormat="1" ht="21.75" customHeight="1">
      <c r="A98" s="39"/>
      <c r="B98" s="40"/>
      <c r="C98" s="205" t="s">
        <v>142</v>
      </c>
      <c r="D98" s="205" t="s">
        <v>124</v>
      </c>
      <c r="E98" s="206" t="s">
        <v>143</v>
      </c>
      <c r="F98" s="207" t="s">
        <v>144</v>
      </c>
      <c r="G98" s="208" t="s">
        <v>145</v>
      </c>
      <c r="H98" s="209">
        <v>55.5</v>
      </c>
      <c r="I98" s="210"/>
      <c r="J98" s="211">
        <f>ROUND(I98*H98,2)</f>
        <v>0</v>
      </c>
      <c r="K98" s="207" t="s">
        <v>128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129</v>
      </c>
      <c r="AT98" s="216" t="s">
        <v>124</v>
      </c>
      <c r="AU98" s="216" t="s">
        <v>85</v>
      </c>
      <c r="AY98" s="18" t="s">
        <v>122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129</v>
      </c>
      <c r="BM98" s="216" t="s">
        <v>146</v>
      </c>
    </row>
    <row r="99" s="2" customFormat="1">
      <c r="A99" s="39"/>
      <c r="B99" s="40"/>
      <c r="C99" s="41"/>
      <c r="D99" s="218" t="s">
        <v>131</v>
      </c>
      <c r="E99" s="41"/>
      <c r="F99" s="219" t="s">
        <v>147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131</v>
      </c>
      <c r="AU99" s="18" t="s">
        <v>85</v>
      </c>
    </row>
    <row r="100" s="13" customFormat="1">
      <c r="A100" s="13"/>
      <c r="B100" s="223"/>
      <c r="C100" s="224"/>
      <c r="D100" s="225" t="s">
        <v>133</v>
      </c>
      <c r="E100" s="226" t="s">
        <v>19</v>
      </c>
      <c r="F100" s="227" t="s">
        <v>140</v>
      </c>
      <c r="G100" s="224"/>
      <c r="H100" s="226" t="s">
        <v>19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133</v>
      </c>
      <c r="AU100" s="233" t="s">
        <v>85</v>
      </c>
      <c r="AV100" s="13" t="s">
        <v>83</v>
      </c>
      <c r="AW100" s="13" t="s">
        <v>37</v>
      </c>
      <c r="AX100" s="13" t="s">
        <v>75</v>
      </c>
      <c r="AY100" s="233" t="s">
        <v>122</v>
      </c>
    </row>
    <row r="101" s="13" customFormat="1">
      <c r="A101" s="13"/>
      <c r="B101" s="223"/>
      <c r="C101" s="224"/>
      <c r="D101" s="225" t="s">
        <v>133</v>
      </c>
      <c r="E101" s="226" t="s">
        <v>19</v>
      </c>
      <c r="F101" s="227" t="s">
        <v>148</v>
      </c>
      <c r="G101" s="224"/>
      <c r="H101" s="226" t="s">
        <v>19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133</v>
      </c>
      <c r="AU101" s="233" t="s">
        <v>85</v>
      </c>
      <c r="AV101" s="13" t="s">
        <v>83</v>
      </c>
      <c r="AW101" s="13" t="s">
        <v>37</v>
      </c>
      <c r="AX101" s="13" t="s">
        <v>75</v>
      </c>
      <c r="AY101" s="233" t="s">
        <v>122</v>
      </c>
    </row>
    <row r="102" s="14" customFormat="1">
      <c r="A102" s="14"/>
      <c r="B102" s="234"/>
      <c r="C102" s="235"/>
      <c r="D102" s="225" t="s">
        <v>133</v>
      </c>
      <c r="E102" s="236" t="s">
        <v>19</v>
      </c>
      <c r="F102" s="237" t="s">
        <v>149</v>
      </c>
      <c r="G102" s="235"/>
      <c r="H102" s="238">
        <v>55.5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133</v>
      </c>
      <c r="AU102" s="244" t="s">
        <v>85</v>
      </c>
      <c r="AV102" s="14" t="s">
        <v>85</v>
      </c>
      <c r="AW102" s="14" t="s">
        <v>37</v>
      </c>
      <c r="AX102" s="14" t="s">
        <v>83</v>
      </c>
      <c r="AY102" s="244" t="s">
        <v>122</v>
      </c>
    </row>
    <row r="103" s="2" customFormat="1" ht="24.15" customHeight="1">
      <c r="A103" s="39"/>
      <c r="B103" s="40"/>
      <c r="C103" s="205" t="s">
        <v>129</v>
      </c>
      <c r="D103" s="205" t="s">
        <v>124</v>
      </c>
      <c r="E103" s="206" t="s">
        <v>150</v>
      </c>
      <c r="F103" s="207" t="s">
        <v>151</v>
      </c>
      <c r="G103" s="208" t="s">
        <v>145</v>
      </c>
      <c r="H103" s="209">
        <v>77.400000000000006</v>
      </c>
      <c r="I103" s="210"/>
      <c r="J103" s="211">
        <f>ROUND(I103*H103,2)</f>
        <v>0</v>
      </c>
      <c r="K103" s="207" t="s">
        <v>152</v>
      </c>
      <c r="L103" s="45"/>
      <c r="M103" s="212" t="s">
        <v>19</v>
      </c>
      <c r="N103" s="213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129</v>
      </c>
      <c r="AT103" s="216" t="s">
        <v>124</v>
      </c>
      <c r="AU103" s="216" t="s">
        <v>85</v>
      </c>
      <c r="AY103" s="18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129</v>
      </c>
      <c r="BM103" s="216" t="s">
        <v>153</v>
      </c>
    </row>
    <row r="104" s="2" customFormat="1">
      <c r="A104" s="39"/>
      <c r="B104" s="40"/>
      <c r="C104" s="41"/>
      <c r="D104" s="218" t="s">
        <v>131</v>
      </c>
      <c r="E104" s="41"/>
      <c r="F104" s="219" t="s">
        <v>154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85</v>
      </c>
    </row>
    <row r="105" s="13" customFormat="1">
      <c r="A105" s="13"/>
      <c r="B105" s="223"/>
      <c r="C105" s="224"/>
      <c r="D105" s="225" t="s">
        <v>133</v>
      </c>
      <c r="E105" s="226" t="s">
        <v>19</v>
      </c>
      <c r="F105" s="227" t="s">
        <v>140</v>
      </c>
      <c r="G105" s="224"/>
      <c r="H105" s="226" t="s">
        <v>19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133</v>
      </c>
      <c r="AU105" s="233" t="s">
        <v>85</v>
      </c>
      <c r="AV105" s="13" t="s">
        <v>83</v>
      </c>
      <c r="AW105" s="13" t="s">
        <v>37</v>
      </c>
      <c r="AX105" s="13" t="s">
        <v>75</v>
      </c>
      <c r="AY105" s="233" t="s">
        <v>122</v>
      </c>
    </row>
    <row r="106" s="13" customFormat="1">
      <c r="A106" s="13"/>
      <c r="B106" s="223"/>
      <c r="C106" s="224"/>
      <c r="D106" s="225" t="s">
        <v>133</v>
      </c>
      <c r="E106" s="226" t="s">
        <v>19</v>
      </c>
      <c r="F106" s="227" t="s">
        <v>155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133</v>
      </c>
      <c r="AU106" s="233" t="s">
        <v>85</v>
      </c>
      <c r="AV106" s="13" t="s">
        <v>83</v>
      </c>
      <c r="AW106" s="13" t="s">
        <v>37</v>
      </c>
      <c r="AX106" s="13" t="s">
        <v>75</v>
      </c>
      <c r="AY106" s="233" t="s">
        <v>122</v>
      </c>
    </row>
    <row r="107" s="14" customFormat="1">
      <c r="A107" s="14"/>
      <c r="B107" s="234"/>
      <c r="C107" s="235"/>
      <c r="D107" s="225" t="s">
        <v>133</v>
      </c>
      <c r="E107" s="236" t="s">
        <v>19</v>
      </c>
      <c r="F107" s="237" t="s">
        <v>156</v>
      </c>
      <c r="G107" s="235"/>
      <c r="H107" s="238">
        <v>27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133</v>
      </c>
      <c r="AU107" s="244" t="s">
        <v>85</v>
      </c>
      <c r="AV107" s="14" t="s">
        <v>85</v>
      </c>
      <c r="AW107" s="14" t="s">
        <v>37</v>
      </c>
      <c r="AX107" s="14" t="s">
        <v>75</v>
      </c>
      <c r="AY107" s="244" t="s">
        <v>122</v>
      </c>
    </row>
    <row r="108" s="14" customFormat="1">
      <c r="A108" s="14"/>
      <c r="B108" s="234"/>
      <c r="C108" s="235"/>
      <c r="D108" s="225" t="s">
        <v>133</v>
      </c>
      <c r="E108" s="236" t="s">
        <v>19</v>
      </c>
      <c r="F108" s="237" t="s">
        <v>157</v>
      </c>
      <c r="G108" s="235"/>
      <c r="H108" s="238">
        <v>32.399999999999999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133</v>
      </c>
      <c r="AU108" s="244" t="s">
        <v>85</v>
      </c>
      <c r="AV108" s="14" t="s">
        <v>85</v>
      </c>
      <c r="AW108" s="14" t="s">
        <v>37</v>
      </c>
      <c r="AX108" s="14" t="s">
        <v>75</v>
      </c>
      <c r="AY108" s="244" t="s">
        <v>122</v>
      </c>
    </row>
    <row r="109" s="14" customFormat="1">
      <c r="A109" s="14"/>
      <c r="B109" s="234"/>
      <c r="C109" s="235"/>
      <c r="D109" s="225" t="s">
        <v>133</v>
      </c>
      <c r="E109" s="236" t="s">
        <v>19</v>
      </c>
      <c r="F109" s="237" t="s">
        <v>158</v>
      </c>
      <c r="G109" s="235"/>
      <c r="H109" s="238">
        <v>18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133</v>
      </c>
      <c r="AU109" s="244" t="s">
        <v>85</v>
      </c>
      <c r="AV109" s="14" t="s">
        <v>85</v>
      </c>
      <c r="AW109" s="14" t="s">
        <v>37</v>
      </c>
      <c r="AX109" s="14" t="s">
        <v>75</v>
      </c>
      <c r="AY109" s="244" t="s">
        <v>122</v>
      </c>
    </row>
    <row r="110" s="15" customFormat="1">
      <c r="A110" s="15"/>
      <c r="B110" s="245"/>
      <c r="C110" s="246"/>
      <c r="D110" s="225" t="s">
        <v>133</v>
      </c>
      <c r="E110" s="247" t="s">
        <v>19</v>
      </c>
      <c r="F110" s="248" t="s">
        <v>159</v>
      </c>
      <c r="G110" s="246"/>
      <c r="H110" s="249">
        <v>77.400000000000006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133</v>
      </c>
      <c r="AU110" s="255" t="s">
        <v>85</v>
      </c>
      <c r="AV110" s="15" t="s">
        <v>129</v>
      </c>
      <c r="AW110" s="15" t="s">
        <v>37</v>
      </c>
      <c r="AX110" s="15" t="s">
        <v>83</v>
      </c>
      <c r="AY110" s="255" t="s">
        <v>122</v>
      </c>
    </row>
    <row r="111" s="2" customFormat="1" ht="37.8" customHeight="1">
      <c r="A111" s="39"/>
      <c r="B111" s="40"/>
      <c r="C111" s="205" t="s">
        <v>160</v>
      </c>
      <c r="D111" s="205" t="s">
        <v>124</v>
      </c>
      <c r="E111" s="206" t="s">
        <v>161</v>
      </c>
      <c r="F111" s="207" t="s">
        <v>162</v>
      </c>
      <c r="G111" s="208" t="s">
        <v>145</v>
      </c>
      <c r="H111" s="209">
        <v>77.400000000000006</v>
      </c>
      <c r="I111" s="210"/>
      <c r="J111" s="211">
        <f>ROUND(I111*H111,2)</f>
        <v>0</v>
      </c>
      <c r="K111" s="207" t="s">
        <v>128</v>
      </c>
      <c r="L111" s="45"/>
      <c r="M111" s="212" t="s">
        <v>19</v>
      </c>
      <c r="N111" s="213" t="s">
        <v>46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129</v>
      </c>
      <c r="AT111" s="216" t="s">
        <v>124</v>
      </c>
      <c r="AU111" s="216" t="s">
        <v>85</v>
      </c>
      <c r="AY111" s="18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129</v>
      </c>
      <c r="BM111" s="216" t="s">
        <v>163</v>
      </c>
    </row>
    <row r="112" s="2" customFormat="1">
      <c r="A112" s="39"/>
      <c r="B112" s="40"/>
      <c r="C112" s="41"/>
      <c r="D112" s="218" t="s">
        <v>131</v>
      </c>
      <c r="E112" s="41"/>
      <c r="F112" s="219" t="s">
        <v>164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85</v>
      </c>
    </row>
    <row r="113" s="14" customFormat="1">
      <c r="A113" s="14"/>
      <c r="B113" s="234"/>
      <c r="C113" s="235"/>
      <c r="D113" s="225" t="s">
        <v>133</v>
      </c>
      <c r="E113" s="236" t="s">
        <v>19</v>
      </c>
      <c r="F113" s="237" t="s">
        <v>165</v>
      </c>
      <c r="G113" s="235"/>
      <c r="H113" s="238">
        <v>77.400000000000006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133</v>
      </c>
      <c r="AU113" s="244" t="s">
        <v>85</v>
      </c>
      <c r="AV113" s="14" t="s">
        <v>85</v>
      </c>
      <c r="AW113" s="14" t="s">
        <v>37</v>
      </c>
      <c r="AX113" s="14" t="s">
        <v>83</v>
      </c>
      <c r="AY113" s="244" t="s">
        <v>122</v>
      </c>
    </row>
    <row r="114" s="2" customFormat="1" ht="24.15" customHeight="1">
      <c r="A114" s="39"/>
      <c r="B114" s="40"/>
      <c r="C114" s="205" t="s">
        <v>166</v>
      </c>
      <c r="D114" s="205" t="s">
        <v>124</v>
      </c>
      <c r="E114" s="206" t="s">
        <v>167</v>
      </c>
      <c r="F114" s="207" t="s">
        <v>168</v>
      </c>
      <c r="G114" s="208" t="s">
        <v>145</v>
      </c>
      <c r="H114" s="209">
        <v>77.400000000000006</v>
      </c>
      <c r="I114" s="210"/>
      <c r="J114" s="211">
        <f>ROUND(I114*H114,2)</f>
        <v>0</v>
      </c>
      <c r="K114" s="207" t="s">
        <v>128</v>
      </c>
      <c r="L114" s="45"/>
      <c r="M114" s="212" t="s">
        <v>19</v>
      </c>
      <c r="N114" s="213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129</v>
      </c>
      <c r="AT114" s="216" t="s">
        <v>124</v>
      </c>
      <c r="AU114" s="216" t="s">
        <v>85</v>
      </c>
      <c r="AY114" s="18" t="s">
        <v>122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129</v>
      </c>
      <c r="BM114" s="216" t="s">
        <v>169</v>
      </c>
    </row>
    <row r="115" s="2" customFormat="1">
      <c r="A115" s="39"/>
      <c r="B115" s="40"/>
      <c r="C115" s="41"/>
      <c r="D115" s="218" t="s">
        <v>131</v>
      </c>
      <c r="E115" s="41"/>
      <c r="F115" s="219" t="s">
        <v>170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131</v>
      </c>
      <c r="AU115" s="18" t="s">
        <v>85</v>
      </c>
    </row>
    <row r="116" s="2" customFormat="1" ht="24.15" customHeight="1">
      <c r="A116" s="39"/>
      <c r="B116" s="40"/>
      <c r="C116" s="205" t="s">
        <v>171</v>
      </c>
      <c r="D116" s="205" t="s">
        <v>124</v>
      </c>
      <c r="E116" s="206" t="s">
        <v>172</v>
      </c>
      <c r="F116" s="207" t="s">
        <v>173</v>
      </c>
      <c r="G116" s="208" t="s">
        <v>145</v>
      </c>
      <c r="H116" s="209">
        <v>201.80000000000001</v>
      </c>
      <c r="I116" s="210"/>
      <c r="J116" s="211">
        <f>ROUND(I116*H116,2)</f>
        <v>0</v>
      </c>
      <c r="K116" s="207" t="s">
        <v>128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129</v>
      </c>
      <c r="AT116" s="216" t="s">
        <v>124</v>
      </c>
      <c r="AU116" s="216" t="s">
        <v>85</v>
      </c>
      <c r="AY116" s="18" t="s">
        <v>122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129</v>
      </c>
      <c r="BM116" s="216" t="s">
        <v>174</v>
      </c>
    </row>
    <row r="117" s="2" customFormat="1">
      <c r="A117" s="39"/>
      <c r="B117" s="40"/>
      <c r="C117" s="41"/>
      <c r="D117" s="218" t="s">
        <v>131</v>
      </c>
      <c r="E117" s="41"/>
      <c r="F117" s="219" t="s">
        <v>175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85</v>
      </c>
    </row>
    <row r="118" s="13" customFormat="1">
      <c r="A118" s="13"/>
      <c r="B118" s="223"/>
      <c r="C118" s="224"/>
      <c r="D118" s="225" t="s">
        <v>133</v>
      </c>
      <c r="E118" s="226" t="s">
        <v>19</v>
      </c>
      <c r="F118" s="227" t="s">
        <v>140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133</v>
      </c>
      <c r="AU118" s="233" t="s">
        <v>85</v>
      </c>
      <c r="AV118" s="13" t="s">
        <v>83</v>
      </c>
      <c r="AW118" s="13" t="s">
        <v>37</v>
      </c>
      <c r="AX118" s="13" t="s">
        <v>75</v>
      </c>
      <c r="AY118" s="233" t="s">
        <v>122</v>
      </c>
    </row>
    <row r="119" s="14" customFormat="1">
      <c r="A119" s="14"/>
      <c r="B119" s="234"/>
      <c r="C119" s="235"/>
      <c r="D119" s="225" t="s">
        <v>133</v>
      </c>
      <c r="E119" s="236" t="s">
        <v>19</v>
      </c>
      <c r="F119" s="237" t="s">
        <v>176</v>
      </c>
      <c r="G119" s="235"/>
      <c r="H119" s="238">
        <v>55.5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133</v>
      </c>
      <c r="AU119" s="244" t="s">
        <v>85</v>
      </c>
      <c r="AV119" s="14" t="s">
        <v>85</v>
      </c>
      <c r="AW119" s="14" t="s">
        <v>37</v>
      </c>
      <c r="AX119" s="14" t="s">
        <v>75</v>
      </c>
      <c r="AY119" s="244" t="s">
        <v>122</v>
      </c>
    </row>
    <row r="120" s="14" customFormat="1">
      <c r="A120" s="14"/>
      <c r="B120" s="234"/>
      <c r="C120" s="235"/>
      <c r="D120" s="225" t="s">
        <v>133</v>
      </c>
      <c r="E120" s="236" t="s">
        <v>19</v>
      </c>
      <c r="F120" s="237" t="s">
        <v>177</v>
      </c>
      <c r="G120" s="235"/>
      <c r="H120" s="238">
        <v>146.30000000000001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133</v>
      </c>
      <c r="AU120" s="244" t="s">
        <v>85</v>
      </c>
      <c r="AV120" s="14" t="s">
        <v>85</v>
      </c>
      <c r="AW120" s="14" t="s">
        <v>37</v>
      </c>
      <c r="AX120" s="14" t="s">
        <v>75</v>
      </c>
      <c r="AY120" s="244" t="s">
        <v>122</v>
      </c>
    </row>
    <row r="121" s="15" customFormat="1">
      <c r="A121" s="15"/>
      <c r="B121" s="245"/>
      <c r="C121" s="246"/>
      <c r="D121" s="225" t="s">
        <v>133</v>
      </c>
      <c r="E121" s="247" t="s">
        <v>19</v>
      </c>
      <c r="F121" s="248" t="s">
        <v>159</v>
      </c>
      <c r="G121" s="246"/>
      <c r="H121" s="249">
        <v>201.80000000000001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133</v>
      </c>
      <c r="AU121" s="255" t="s">
        <v>85</v>
      </c>
      <c r="AV121" s="15" t="s">
        <v>129</v>
      </c>
      <c r="AW121" s="15" t="s">
        <v>37</v>
      </c>
      <c r="AX121" s="15" t="s">
        <v>83</v>
      </c>
      <c r="AY121" s="255" t="s">
        <v>122</v>
      </c>
    </row>
    <row r="122" s="2" customFormat="1" ht="16.5" customHeight="1">
      <c r="A122" s="39"/>
      <c r="B122" s="40"/>
      <c r="C122" s="256" t="s">
        <v>178</v>
      </c>
      <c r="D122" s="256" t="s">
        <v>179</v>
      </c>
      <c r="E122" s="257" t="s">
        <v>180</v>
      </c>
      <c r="F122" s="258" t="s">
        <v>181</v>
      </c>
      <c r="G122" s="259" t="s">
        <v>182</v>
      </c>
      <c r="H122" s="260">
        <v>263.33999999999997</v>
      </c>
      <c r="I122" s="261"/>
      <c r="J122" s="262">
        <f>ROUND(I122*H122,2)</f>
        <v>0</v>
      </c>
      <c r="K122" s="258" t="s">
        <v>128</v>
      </c>
      <c r="L122" s="263"/>
      <c r="M122" s="264" t="s">
        <v>19</v>
      </c>
      <c r="N122" s="265" t="s">
        <v>46</v>
      </c>
      <c r="O122" s="85"/>
      <c r="P122" s="214">
        <f>O122*H122</f>
        <v>0</v>
      </c>
      <c r="Q122" s="214">
        <v>1</v>
      </c>
      <c r="R122" s="214">
        <f>Q122*H122</f>
        <v>263.33999999999997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178</v>
      </c>
      <c r="AT122" s="216" t="s">
        <v>179</v>
      </c>
      <c r="AU122" s="216" t="s">
        <v>85</v>
      </c>
      <c r="AY122" s="18" t="s">
        <v>122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129</v>
      </c>
      <c r="BM122" s="216" t="s">
        <v>183</v>
      </c>
    </row>
    <row r="123" s="13" customFormat="1">
      <c r="A123" s="13"/>
      <c r="B123" s="223"/>
      <c r="C123" s="224"/>
      <c r="D123" s="225" t="s">
        <v>133</v>
      </c>
      <c r="E123" s="226" t="s">
        <v>19</v>
      </c>
      <c r="F123" s="227" t="s">
        <v>140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133</v>
      </c>
      <c r="AU123" s="233" t="s">
        <v>85</v>
      </c>
      <c r="AV123" s="13" t="s">
        <v>83</v>
      </c>
      <c r="AW123" s="13" t="s">
        <v>37</v>
      </c>
      <c r="AX123" s="13" t="s">
        <v>75</v>
      </c>
      <c r="AY123" s="233" t="s">
        <v>122</v>
      </c>
    </row>
    <row r="124" s="13" customFormat="1">
      <c r="A124" s="13"/>
      <c r="B124" s="223"/>
      <c r="C124" s="224"/>
      <c r="D124" s="225" t="s">
        <v>133</v>
      </c>
      <c r="E124" s="226" t="s">
        <v>19</v>
      </c>
      <c r="F124" s="227" t="s">
        <v>184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133</v>
      </c>
      <c r="AU124" s="233" t="s">
        <v>85</v>
      </c>
      <c r="AV124" s="13" t="s">
        <v>83</v>
      </c>
      <c r="AW124" s="13" t="s">
        <v>37</v>
      </c>
      <c r="AX124" s="13" t="s">
        <v>75</v>
      </c>
      <c r="AY124" s="233" t="s">
        <v>122</v>
      </c>
    </row>
    <row r="125" s="14" customFormat="1">
      <c r="A125" s="14"/>
      <c r="B125" s="234"/>
      <c r="C125" s="235"/>
      <c r="D125" s="225" t="s">
        <v>133</v>
      </c>
      <c r="E125" s="236" t="s">
        <v>19</v>
      </c>
      <c r="F125" s="237" t="s">
        <v>185</v>
      </c>
      <c r="G125" s="235"/>
      <c r="H125" s="238">
        <v>263.33999999999997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133</v>
      </c>
      <c r="AU125" s="244" t="s">
        <v>85</v>
      </c>
      <c r="AV125" s="14" t="s">
        <v>85</v>
      </c>
      <c r="AW125" s="14" t="s">
        <v>37</v>
      </c>
      <c r="AX125" s="14" t="s">
        <v>83</v>
      </c>
      <c r="AY125" s="244" t="s">
        <v>122</v>
      </c>
    </row>
    <row r="126" s="2" customFormat="1" ht="24.15" customHeight="1">
      <c r="A126" s="39"/>
      <c r="B126" s="40"/>
      <c r="C126" s="205" t="s">
        <v>186</v>
      </c>
      <c r="D126" s="205" t="s">
        <v>124</v>
      </c>
      <c r="E126" s="206" t="s">
        <v>187</v>
      </c>
      <c r="F126" s="207" t="s">
        <v>188</v>
      </c>
      <c r="G126" s="208" t="s">
        <v>127</v>
      </c>
      <c r="H126" s="209">
        <v>791</v>
      </c>
      <c r="I126" s="210"/>
      <c r="J126" s="211">
        <f>ROUND(I126*H126,2)</f>
        <v>0</v>
      </c>
      <c r="K126" s="207" t="s">
        <v>128</v>
      </c>
      <c r="L126" s="45"/>
      <c r="M126" s="212" t="s">
        <v>19</v>
      </c>
      <c r="N126" s="213" t="s">
        <v>46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129</v>
      </c>
      <c r="AT126" s="216" t="s">
        <v>124</v>
      </c>
      <c r="AU126" s="216" t="s">
        <v>85</v>
      </c>
      <c r="AY126" s="18" t="s">
        <v>122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129</v>
      </c>
      <c r="BM126" s="216" t="s">
        <v>189</v>
      </c>
    </row>
    <row r="127" s="2" customFormat="1">
      <c r="A127" s="39"/>
      <c r="B127" s="40"/>
      <c r="C127" s="41"/>
      <c r="D127" s="218" t="s">
        <v>131</v>
      </c>
      <c r="E127" s="41"/>
      <c r="F127" s="219" t="s">
        <v>190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85</v>
      </c>
    </row>
    <row r="128" s="13" customFormat="1">
      <c r="A128" s="13"/>
      <c r="B128" s="223"/>
      <c r="C128" s="224"/>
      <c r="D128" s="225" t="s">
        <v>133</v>
      </c>
      <c r="E128" s="226" t="s">
        <v>19</v>
      </c>
      <c r="F128" s="227" t="s">
        <v>140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133</v>
      </c>
      <c r="AU128" s="233" t="s">
        <v>85</v>
      </c>
      <c r="AV128" s="13" t="s">
        <v>83</v>
      </c>
      <c r="AW128" s="13" t="s">
        <v>37</v>
      </c>
      <c r="AX128" s="13" t="s">
        <v>75</v>
      </c>
      <c r="AY128" s="233" t="s">
        <v>122</v>
      </c>
    </row>
    <row r="129" s="14" customFormat="1">
      <c r="A129" s="14"/>
      <c r="B129" s="234"/>
      <c r="C129" s="235"/>
      <c r="D129" s="225" t="s">
        <v>133</v>
      </c>
      <c r="E129" s="236" t="s">
        <v>19</v>
      </c>
      <c r="F129" s="237" t="s">
        <v>191</v>
      </c>
      <c r="G129" s="235"/>
      <c r="H129" s="238">
        <v>791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133</v>
      </c>
      <c r="AU129" s="244" t="s">
        <v>85</v>
      </c>
      <c r="AV129" s="14" t="s">
        <v>85</v>
      </c>
      <c r="AW129" s="14" t="s">
        <v>37</v>
      </c>
      <c r="AX129" s="14" t="s">
        <v>83</v>
      </c>
      <c r="AY129" s="244" t="s">
        <v>122</v>
      </c>
    </row>
    <row r="130" s="2" customFormat="1" ht="24.15" customHeight="1">
      <c r="A130" s="39"/>
      <c r="B130" s="40"/>
      <c r="C130" s="205" t="s">
        <v>192</v>
      </c>
      <c r="D130" s="205" t="s">
        <v>124</v>
      </c>
      <c r="E130" s="206" t="s">
        <v>193</v>
      </c>
      <c r="F130" s="207" t="s">
        <v>194</v>
      </c>
      <c r="G130" s="208" t="s">
        <v>127</v>
      </c>
      <c r="H130" s="209">
        <v>2179.3330000000001</v>
      </c>
      <c r="I130" s="210"/>
      <c r="J130" s="211">
        <f>ROUND(I130*H130,2)</f>
        <v>0</v>
      </c>
      <c r="K130" s="207" t="s">
        <v>128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129</v>
      </c>
      <c r="AT130" s="216" t="s">
        <v>124</v>
      </c>
      <c r="AU130" s="216" t="s">
        <v>85</v>
      </c>
      <c r="AY130" s="18" t="s">
        <v>122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129</v>
      </c>
      <c r="BM130" s="216" t="s">
        <v>195</v>
      </c>
    </row>
    <row r="131" s="2" customFormat="1">
      <c r="A131" s="39"/>
      <c r="B131" s="40"/>
      <c r="C131" s="41"/>
      <c r="D131" s="218" t="s">
        <v>131</v>
      </c>
      <c r="E131" s="41"/>
      <c r="F131" s="219" t="s">
        <v>196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85</v>
      </c>
    </row>
    <row r="132" s="13" customFormat="1">
      <c r="A132" s="13"/>
      <c r="B132" s="223"/>
      <c r="C132" s="224"/>
      <c r="D132" s="225" t="s">
        <v>133</v>
      </c>
      <c r="E132" s="226" t="s">
        <v>19</v>
      </c>
      <c r="F132" s="227" t="s">
        <v>140</v>
      </c>
      <c r="G132" s="224"/>
      <c r="H132" s="226" t="s">
        <v>19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133</v>
      </c>
      <c r="AU132" s="233" t="s">
        <v>85</v>
      </c>
      <c r="AV132" s="13" t="s">
        <v>83</v>
      </c>
      <c r="AW132" s="13" t="s">
        <v>37</v>
      </c>
      <c r="AX132" s="13" t="s">
        <v>75</v>
      </c>
      <c r="AY132" s="233" t="s">
        <v>122</v>
      </c>
    </row>
    <row r="133" s="14" customFormat="1">
      <c r="A133" s="14"/>
      <c r="B133" s="234"/>
      <c r="C133" s="235"/>
      <c r="D133" s="225" t="s">
        <v>133</v>
      </c>
      <c r="E133" s="236" t="s">
        <v>19</v>
      </c>
      <c r="F133" s="237" t="s">
        <v>197</v>
      </c>
      <c r="G133" s="235"/>
      <c r="H133" s="238">
        <v>2179.3330000000001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133</v>
      </c>
      <c r="AU133" s="244" t="s">
        <v>85</v>
      </c>
      <c r="AV133" s="14" t="s">
        <v>85</v>
      </c>
      <c r="AW133" s="14" t="s">
        <v>37</v>
      </c>
      <c r="AX133" s="14" t="s">
        <v>83</v>
      </c>
      <c r="AY133" s="244" t="s">
        <v>122</v>
      </c>
    </row>
    <row r="134" s="2" customFormat="1" ht="24.15" customHeight="1">
      <c r="A134" s="39"/>
      <c r="B134" s="40"/>
      <c r="C134" s="205" t="s">
        <v>198</v>
      </c>
      <c r="D134" s="205" t="s">
        <v>124</v>
      </c>
      <c r="E134" s="206" t="s">
        <v>199</v>
      </c>
      <c r="F134" s="207" t="s">
        <v>200</v>
      </c>
      <c r="G134" s="208" t="s">
        <v>127</v>
      </c>
      <c r="H134" s="209">
        <v>791</v>
      </c>
      <c r="I134" s="210"/>
      <c r="J134" s="211">
        <f>ROUND(I134*H134,2)</f>
        <v>0</v>
      </c>
      <c r="K134" s="207" t="s">
        <v>128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129</v>
      </c>
      <c r="AT134" s="216" t="s">
        <v>124</v>
      </c>
      <c r="AU134" s="216" t="s">
        <v>85</v>
      </c>
      <c r="AY134" s="18" t="s">
        <v>122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129</v>
      </c>
      <c r="BM134" s="216" t="s">
        <v>201</v>
      </c>
    </row>
    <row r="135" s="2" customFormat="1">
      <c r="A135" s="39"/>
      <c r="B135" s="40"/>
      <c r="C135" s="41"/>
      <c r="D135" s="218" t="s">
        <v>131</v>
      </c>
      <c r="E135" s="41"/>
      <c r="F135" s="219" t="s">
        <v>202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85</v>
      </c>
    </row>
    <row r="136" s="13" customFormat="1">
      <c r="A136" s="13"/>
      <c r="B136" s="223"/>
      <c r="C136" s="224"/>
      <c r="D136" s="225" t="s">
        <v>133</v>
      </c>
      <c r="E136" s="226" t="s">
        <v>19</v>
      </c>
      <c r="F136" s="227" t="s">
        <v>140</v>
      </c>
      <c r="G136" s="224"/>
      <c r="H136" s="226" t="s">
        <v>19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133</v>
      </c>
      <c r="AU136" s="233" t="s">
        <v>85</v>
      </c>
      <c r="AV136" s="13" t="s">
        <v>83</v>
      </c>
      <c r="AW136" s="13" t="s">
        <v>37</v>
      </c>
      <c r="AX136" s="13" t="s">
        <v>75</v>
      </c>
      <c r="AY136" s="233" t="s">
        <v>122</v>
      </c>
    </row>
    <row r="137" s="14" customFormat="1">
      <c r="A137" s="14"/>
      <c r="B137" s="234"/>
      <c r="C137" s="235"/>
      <c r="D137" s="225" t="s">
        <v>133</v>
      </c>
      <c r="E137" s="236" t="s">
        <v>19</v>
      </c>
      <c r="F137" s="237" t="s">
        <v>203</v>
      </c>
      <c r="G137" s="235"/>
      <c r="H137" s="238">
        <v>791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133</v>
      </c>
      <c r="AU137" s="244" t="s">
        <v>85</v>
      </c>
      <c r="AV137" s="14" t="s">
        <v>85</v>
      </c>
      <c r="AW137" s="14" t="s">
        <v>37</v>
      </c>
      <c r="AX137" s="14" t="s">
        <v>83</v>
      </c>
      <c r="AY137" s="244" t="s">
        <v>122</v>
      </c>
    </row>
    <row r="138" s="2" customFormat="1" ht="16.5" customHeight="1">
      <c r="A138" s="39"/>
      <c r="B138" s="40"/>
      <c r="C138" s="256" t="s">
        <v>204</v>
      </c>
      <c r="D138" s="256" t="s">
        <v>179</v>
      </c>
      <c r="E138" s="257" t="s">
        <v>205</v>
      </c>
      <c r="F138" s="258" t="s">
        <v>206</v>
      </c>
      <c r="G138" s="259" t="s">
        <v>207</v>
      </c>
      <c r="H138" s="260">
        <v>15.82</v>
      </c>
      <c r="I138" s="261"/>
      <c r="J138" s="262">
        <f>ROUND(I138*H138,2)</f>
        <v>0</v>
      </c>
      <c r="K138" s="258" t="s">
        <v>128</v>
      </c>
      <c r="L138" s="263"/>
      <c r="M138" s="264" t="s">
        <v>19</v>
      </c>
      <c r="N138" s="265" t="s">
        <v>46</v>
      </c>
      <c r="O138" s="85"/>
      <c r="P138" s="214">
        <f>O138*H138</f>
        <v>0</v>
      </c>
      <c r="Q138" s="214">
        <v>0.001</v>
      </c>
      <c r="R138" s="214">
        <f>Q138*H138</f>
        <v>0.015820000000000001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178</v>
      </c>
      <c r="AT138" s="216" t="s">
        <v>179</v>
      </c>
      <c r="AU138" s="216" t="s">
        <v>85</v>
      </c>
      <c r="AY138" s="18" t="s">
        <v>122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129</v>
      </c>
      <c r="BM138" s="216" t="s">
        <v>208</v>
      </c>
    </row>
    <row r="139" s="13" customFormat="1">
      <c r="A139" s="13"/>
      <c r="B139" s="223"/>
      <c r="C139" s="224"/>
      <c r="D139" s="225" t="s">
        <v>133</v>
      </c>
      <c r="E139" s="226" t="s">
        <v>19</v>
      </c>
      <c r="F139" s="227" t="s">
        <v>140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133</v>
      </c>
      <c r="AU139" s="233" t="s">
        <v>85</v>
      </c>
      <c r="AV139" s="13" t="s">
        <v>83</v>
      </c>
      <c r="AW139" s="13" t="s">
        <v>37</v>
      </c>
      <c r="AX139" s="13" t="s">
        <v>75</v>
      </c>
      <c r="AY139" s="233" t="s">
        <v>122</v>
      </c>
    </row>
    <row r="140" s="14" customFormat="1">
      <c r="A140" s="14"/>
      <c r="B140" s="234"/>
      <c r="C140" s="235"/>
      <c r="D140" s="225" t="s">
        <v>133</v>
      </c>
      <c r="E140" s="236" t="s">
        <v>19</v>
      </c>
      <c r="F140" s="237" t="s">
        <v>209</v>
      </c>
      <c r="G140" s="235"/>
      <c r="H140" s="238">
        <v>791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133</v>
      </c>
      <c r="AU140" s="244" t="s">
        <v>85</v>
      </c>
      <c r="AV140" s="14" t="s">
        <v>85</v>
      </c>
      <c r="AW140" s="14" t="s">
        <v>37</v>
      </c>
      <c r="AX140" s="14" t="s">
        <v>83</v>
      </c>
      <c r="AY140" s="244" t="s">
        <v>122</v>
      </c>
    </row>
    <row r="141" s="14" customFormat="1">
      <c r="A141" s="14"/>
      <c r="B141" s="234"/>
      <c r="C141" s="235"/>
      <c r="D141" s="225" t="s">
        <v>133</v>
      </c>
      <c r="E141" s="235"/>
      <c r="F141" s="237" t="s">
        <v>210</v>
      </c>
      <c r="G141" s="235"/>
      <c r="H141" s="238">
        <v>15.82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133</v>
      </c>
      <c r="AU141" s="244" t="s">
        <v>85</v>
      </c>
      <c r="AV141" s="14" t="s">
        <v>85</v>
      </c>
      <c r="AW141" s="14" t="s">
        <v>4</v>
      </c>
      <c r="AX141" s="14" t="s">
        <v>83</v>
      </c>
      <c r="AY141" s="244" t="s">
        <v>122</v>
      </c>
    </row>
    <row r="142" s="12" customFormat="1" ht="22.8" customHeight="1">
      <c r="A142" s="12"/>
      <c r="B142" s="189"/>
      <c r="C142" s="190"/>
      <c r="D142" s="191" t="s">
        <v>74</v>
      </c>
      <c r="E142" s="203" t="s">
        <v>160</v>
      </c>
      <c r="F142" s="203" t="s">
        <v>211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SUM(P143:P172)</f>
        <v>0</v>
      </c>
      <c r="Q142" s="197"/>
      <c r="R142" s="198">
        <f>SUM(R143:R172)</f>
        <v>108.66</v>
      </c>
      <c r="S142" s="197"/>
      <c r="T142" s="199">
        <f>SUM(T143:T172)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83</v>
      </c>
      <c r="AT142" s="201" t="s">
        <v>74</v>
      </c>
      <c r="AU142" s="201" t="s">
        <v>83</v>
      </c>
      <c r="AY142" s="200" t="s">
        <v>122</v>
      </c>
      <c r="BK142" s="202">
        <f>SUM(BK143:BK172)</f>
        <v>0</v>
      </c>
    </row>
    <row r="143" s="2" customFormat="1" ht="37.8" customHeight="1">
      <c r="A143" s="39"/>
      <c r="B143" s="40"/>
      <c r="C143" s="205" t="s">
        <v>212</v>
      </c>
      <c r="D143" s="205" t="s">
        <v>124</v>
      </c>
      <c r="E143" s="206" t="s">
        <v>213</v>
      </c>
      <c r="F143" s="207" t="s">
        <v>214</v>
      </c>
      <c r="G143" s="208" t="s">
        <v>127</v>
      </c>
      <c r="H143" s="209">
        <v>2137</v>
      </c>
      <c r="I143" s="210"/>
      <c r="J143" s="211">
        <f>ROUND(I143*H143,2)</f>
        <v>0</v>
      </c>
      <c r="K143" s="207" t="s">
        <v>128</v>
      </c>
      <c r="L143" s="45"/>
      <c r="M143" s="212" t="s">
        <v>19</v>
      </c>
      <c r="N143" s="213" t="s">
        <v>46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129</v>
      </c>
      <c r="AT143" s="216" t="s">
        <v>124</v>
      </c>
      <c r="AU143" s="216" t="s">
        <v>85</v>
      </c>
      <c r="AY143" s="18" t="s">
        <v>122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83</v>
      </c>
      <c r="BK143" s="217">
        <f>ROUND(I143*H143,2)</f>
        <v>0</v>
      </c>
      <c r="BL143" s="18" t="s">
        <v>129</v>
      </c>
      <c r="BM143" s="216" t="s">
        <v>215</v>
      </c>
    </row>
    <row r="144" s="2" customFormat="1">
      <c r="A144" s="39"/>
      <c r="B144" s="40"/>
      <c r="C144" s="41"/>
      <c r="D144" s="218" t="s">
        <v>131</v>
      </c>
      <c r="E144" s="41"/>
      <c r="F144" s="219" t="s">
        <v>216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85</v>
      </c>
    </row>
    <row r="145" s="13" customFormat="1">
      <c r="A145" s="13"/>
      <c r="B145" s="223"/>
      <c r="C145" s="224"/>
      <c r="D145" s="225" t="s">
        <v>133</v>
      </c>
      <c r="E145" s="226" t="s">
        <v>19</v>
      </c>
      <c r="F145" s="227" t="s">
        <v>140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133</v>
      </c>
      <c r="AU145" s="233" t="s">
        <v>85</v>
      </c>
      <c r="AV145" s="13" t="s">
        <v>83</v>
      </c>
      <c r="AW145" s="13" t="s">
        <v>37</v>
      </c>
      <c r="AX145" s="13" t="s">
        <v>75</v>
      </c>
      <c r="AY145" s="233" t="s">
        <v>122</v>
      </c>
    </row>
    <row r="146" s="13" customFormat="1">
      <c r="A146" s="13"/>
      <c r="B146" s="223"/>
      <c r="C146" s="224"/>
      <c r="D146" s="225" t="s">
        <v>133</v>
      </c>
      <c r="E146" s="226" t="s">
        <v>19</v>
      </c>
      <c r="F146" s="227" t="s">
        <v>217</v>
      </c>
      <c r="G146" s="224"/>
      <c r="H146" s="226" t="s">
        <v>19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133</v>
      </c>
      <c r="AU146" s="233" t="s">
        <v>85</v>
      </c>
      <c r="AV146" s="13" t="s">
        <v>83</v>
      </c>
      <c r="AW146" s="13" t="s">
        <v>37</v>
      </c>
      <c r="AX146" s="13" t="s">
        <v>75</v>
      </c>
      <c r="AY146" s="233" t="s">
        <v>122</v>
      </c>
    </row>
    <row r="147" s="14" customFormat="1">
      <c r="A147" s="14"/>
      <c r="B147" s="234"/>
      <c r="C147" s="235"/>
      <c r="D147" s="225" t="s">
        <v>133</v>
      </c>
      <c r="E147" s="236" t="s">
        <v>19</v>
      </c>
      <c r="F147" s="237" t="s">
        <v>218</v>
      </c>
      <c r="G147" s="235"/>
      <c r="H147" s="238">
        <v>2137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133</v>
      </c>
      <c r="AU147" s="244" t="s">
        <v>85</v>
      </c>
      <c r="AV147" s="14" t="s">
        <v>85</v>
      </c>
      <c r="AW147" s="14" t="s">
        <v>37</v>
      </c>
      <c r="AX147" s="14" t="s">
        <v>83</v>
      </c>
      <c r="AY147" s="244" t="s">
        <v>122</v>
      </c>
    </row>
    <row r="148" s="2" customFormat="1" ht="16.5" customHeight="1">
      <c r="A148" s="39"/>
      <c r="B148" s="40"/>
      <c r="C148" s="256" t="s">
        <v>219</v>
      </c>
      <c r="D148" s="256" t="s">
        <v>179</v>
      </c>
      <c r="E148" s="257" t="s">
        <v>220</v>
      </c>
      <c r="F148" s="258" t="s">
        <v>221</v>
      </c>
      <c r="G148" s="259" t="s">
        <v>182</v>
      </c>
      <c r="H148" s="260">
        <v>28.850000000000001</v>
      </c>
      <c r="I148" s="261"/>
      <c r="J148" s="262">
        <f>ROUND(I148*H148,2)</f>
        <v>0</v>
      </c>
      <c r="K148" s="258" t="s">
        <v>128</v>
      </c>
      <c r="L148" s="263"/>
      <c r="M148" s="264" t="s">
        <v>19</v>
      </c>
      <c r="N148" s="265" t="s">
        <v>46</v>
      </c>
      <c r="O148" s="85"/>
      <c r="P148" s="214">
        <f>O148*H148</f>
        <v>0</v>
      </c>
      <c r="Q148" s="214">
        <v>1</v>
      </c>
      <c r="R148" s="214">
        <f>Q148*H148</f>
        <v>28.850000000000001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178</v>
      </c>
      <c r="AT148" s="216" t="s">
        <v>179</v>
      </c>
      <c r="AU148" s="216" t="s">
        <v>85</v>
      </c>
      <c r="AY148" s="18" t="s">
        <v>122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129</v>
      </c>
      <c r="BM148" s="216" t="s">
        <v>222</v>
      </c>
    </row>
    <row r="149" s="13" customFormat="1">
      <c r="A149" s="13"/>
      <c r="B149" s="223"/>
      <c r="C149" s="224"/>
      <c r="D149" s="225" t="s">
        <v>133</v>
      </c>
      <c r="E149" s="226" t="s">
        <v>19</v>
      </c>
      <c r="F149" s="227" t="s">
        <v>140</v>
      </c>
      <c r="G149" s="224"/>
      <c r="H149" s="226" t="s">
        <v>19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133</v>
      </c>
      <c r="AU149" s="233" t="s">
        <v>85</v>
      </c>
      <c r="AV149" s="13" t="s">
        <v>83</v>
      </c>
      <c r="AW149" s="13" t="s">
        <v>37</v>
      </c>
      <c r="AX149" s="13" t="s">
        <v>75</v>
      </c>
      <c r="AY149" s="233" t="s">
        <v>122</v>
      </c>
    </row>
    <row r="150" s="14" customFormat="1">
      <c r="A150" s="14"/>
      <c r="B150" s="234"/>
      <c r="C150" s="235"/>
      <c r="D150" s="225" t="s">
        <v>133</v>
      </c>
      <c r="E150" s="236" t="s">
        <v>19</v>
      </c>
      <c r="F150" s="237" t="s">
        <v>223</v>
      </c>
      <c r="G150" s="235"/>
      <c r="H150" s="238">
        <v>28.850000000000001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133</v>
      </c>
      <c r="AU150" s="244" t="s">
        <v>85</v>
      </c>
      <c r="AV150" s="14" t="s">
        <v>85</v>
      </c>
      <c r="AW150" s="14" t="s">
        <v>37</v>
      </c>
      <c r="AX150" s="14" t="s">
        <v>83</v>
      </c>
      <c r="AY150" s="244" t="s">
        <v>122</v>
      </c>
    </row>
    <row r="151" s="2" customFormat="1" ht="21.75" customHeight="1">
      <c r="A151" s="39"/>
      <c r="B151" s="40"/>
      <c r="C151" s="205" t="s">
        <v>8</v>
      </c>
      <c r="D151" s="205" t="s">
        <v>124</v>
      </c>
      <c r="E151" s="206" t="s">
        <v>224</v>
      </c>
      <c r="F151" s="207" t="s">
        <v>225</v>
      </c>
      <c r="G151" s="208" t="s">
        <v>127</v>
      </c>
      <c r="H151" s="209">
        <v>4082</v>
      </c>
      <c r="I151" s="210"/>
      <c r="J151" s="211">
        <f>ROUND(I151*H151,2)</f>
        <v>0</v>
      </c>
      <c r="K151" s="207" t="s">
        <v>128</v>
      </c>
      <c r="L151" s="45"/>
      <c r="M151" s="212" t="s">
        <v>19</v>
      </c>
      <c r="N151" s="213" t="s">
        <v>46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129</v>
      </c>
      <c r="AT151" s="216" t="s">
        <v>124</v>
      </c>
      <c r="AU151" s="216" t="s">
        <v>85</v>
      </c>
      <c r="AY151" s="18" t="s">
        <v>122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83</v>
      </c>
      <c r="BK151" s="217">
        <f>ROUND(I151*H151,2)</f>
        <v>0</v>
      </c>
      <c r="BL151" s="18" t="s">
        <v>129</v>
      </c>
      <c r="BM151" s="216" t="s">
        <v>226</v>
      </c>
    </row>
    <row r="152" s="2" customFormat="1">
      <c r="A152" s="39"/>
      <c r="B152" s="40"/>
      <c r="C152" s="41"/>
      <c r="D152" s="218" t="s">
        <v>131</v>
      </c>
      <c r="E152" s="41"/>
      <c r="F152" s="219" t="s">
        <v>227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85</v>
      </c>
    </row>
    <row r="153" s="13" customFormat="1">
      <c r="A153" s="13"/>
      <c r="B153" s="223"/>
      <c r="C153" s="224"/>
      <c r="D153" s="225" t="s">
        <v>133</v>
      </c>
      <c r="E153" s="226" t="s">
        <v>19</v>
      </c>
      <c r="F153" s="227" t="s">
        <v>140</v>
      </c>
      <c r="G153" s="224"/>
      <c r="H153" s="226" t="s">
        <v>19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133</v>
      </c>
      <c r="AU153" s="233" t="s">
        <v>85</v>
      </c>
      <c r="AV153" s="13" t="s">
        <v>83</v>
      </c>
      <c r="AW153" s="13" t="s">
        <v>37</v>
      </c>
      <c r="AX153" s="13" t="s">
        <v>75</v>
      </c>
      <c r="AY153" s="233" t="s">
        <v>122</v>
      </c>
    </row>
    <row r="154" s="14" customFormat="1">
      <c r="A154" s="14"/>
      <c r="B154" s="234"/>
      <c r="C154" s="235"/>
      <c r="D154" s="225" t="s">
        <v>133</v>
      </c>
      <c r="E154" s="236" t="s">
        <v>19</v>
      </c>
      <c r="F154" s="237" t="s">
        <v>228</v>
      </c>
      <c r="G154" s="235"/>
      <c r="H154" s="238">
        <v>1945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133</v>
      </c>
      <c r="AU154" s="244" t="s">
        <v>85</v>
      </c>
      <c r="AV154" s="14" t="s">
        <v>85</v>
      </c>
      <c r="AW154" s="14" t="s">
        <v>37</v>
      </c>
      <c r="AX154" s="14" t="s">
        <v>75</v>
      </c>
      <c r="AY154" s="244" t="s">
        <v>122</v>
      </c>
    </row>
    <row r="155" s="14" customFormat="1">
      <c r="A155" s="14"/>
      <c r="B155" s="234"/>
      <c r="C155" s="235"/>
      <c r="D155" s="225" t="s">
        <v>133</v>
      </c>
      <c r="E155" s="236" t="s">
        <v>19</v>
      </c>
      <c r="F155" s="237" t="s">
        <v>229</v>
      </c>
      <c r="G155" s="235"/>
      <c r="H155" s="238">
        <v>2137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133</v>
      </c>
      <c r="AU155" s="244" t="s">
        <v>85</v>
      </c>
      <c r="AV155" s="14" t="s">
        <v>85</v>
      </c>
      <c r="AW155" s="14" t="s">
        <v>37</v>
      </c>
      <c r="AX155" s="14" t="s">
        <v>75</v>
      </c>
      <c r="AY155" s="244" t="s">
        <v>122</v>
      </c>
    </row>
    <row r="156" s="15" customFormat="1">
      <c r="A156" s="15"/>
      <c r="B156" s="245"/>
      <c r="C156" s="246"/>
      <c r="D156" s="225" t="s">
        <v>133</v>
      </c>
      <c r="E156" s="247" t="s">
        <v>19</v>
      </c>
      <c r="F156" s="248" t="s">
        <v>159</v>
      </c>
      <c r="G156" s="246"/>
      <c r="H156" s="249">
        <v>4082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133</v>
      </c>
      <c r="AU156" s="255" t="s">
        <v>85</v>
      </c>
      <c r="AV156" s="15" t="s">
        <v>129</v>
      </c>
      <c r="AW156" s="15" t="s">
        <v>37</v>
      </c>
      <c r="AX156" s="15" t="s">
        <v>83</v>
      </c>
      <c r="AY156" s="255" t="s">
        <v>122</v>
      </c>
    </row>
    <row r="157" s="2" customFormat="1" ht="24.15" customHeight="1">
      <c r="A157" s="39"/>
      <c r="B157" s="40"/>
      <c r="C157" s="205" t="s">
        <v>230</v>
      </c>
      <c r="D157" s="205" t="s">
        <v>124</v>
      </c>
      <c r="E157" s="206" t="s">
        <v>231</v>
      </c>
      <c r="F157" s="207" t="s">
        <v>232</v>
      </c>
      <c r="G157" s="208" t="s">
        <v>127</v>
      </c>
      <c r="H157" s="209">
        <v>1500</v>
      </c>
      <c r="I157" s="210"/>
      <c r="J157" s="211">
        <f>ROUND(I157*H157,2)</f>
        <v>0</v>
      </c>
      <c r="K157" s="207" t="s">
        <v>128</v>
      </c>
      <c r="L157" s="45"/>
      <c r="M157" s="212" t="s">
        <v>19</v>
      </c>
      <c r="N157" s="213" t="s">
        <v>46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129</v>
      </c>
      <c r="AT157" s="216" t="s">
        <v>124</v>
      </c>
      <c r="AU157" s="216" t="s">
        <v>85</v>
      </c>
      <c r="AY157" s="18" t="s">
        <v>122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129</v>
      </c>
      <c r="BM157" s="216" t="s">
        <v>233</v>
      </c>
    </row>
    <row r="158" s="2" customFormat="1">
      <c r="A158" s="39"/>
      <c r="B158" s="40"/>
      <c r="C158" s="41"/>
      <c r="D158" s="218" t="s">
        <v>131</v>
      </c>
      <c r="E158" s="41"/>
      <c r="F158" s="219" t="s">
        <v>234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85</v>
      </c>
    </row>
    <row r="159" s="13" customFormat="1">
      <c r="A159" s="13"/>
      <c r="B159" s="223"/>
      <c r="C159" s="224"/>
      <c r="D159" s="225" t="s">
        <v>133</v>
      </c>
      <c r="E159" s="226" t="s">
        <v>19</v>
      </c>
      <c r="F159" s="227" t="s">
        <v>140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133</v>
      </c>
      <c r="AU159" s="233" t="s">
        <v>85</v>
      </c>
      <c r="AV159" s="13" t="s">
        <v>83</v>
      </c>
      <c r="AW159" s="13" t="s">
        <v>37</v>
      </c>
      <c r="AX159" s="13" t="s">
        <v>75</v>
      </c>
      <c r="AY159" s="233" t="s">
        <v>122</v>
      </c>
    </row>
    <row r="160" s="14" customFormat="1">
      <c r="A160" s="14"/>
      <c r="B160" s="234"/>
      <c r="C160" s="235"/>
      <c r="D160" s="225" t="s">
        <v>133</v>
      </c>
      <c r="E160" s="236" t="s">
        <v>19</v>
      </c>
      <c r="F160" s="237" t="s">
        <v>235</v>
      </c>
      <c r="G160" s="235"/>
      <c r="H160" s="238">
        <v>1500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133</v>
      </c>
      <c r="AU160" s="244" t="s">
        <v>85</v>
      </c>
      <c r="AV160" s="14" t="s">
        <v>85</v>
      </c>
      <c r="AW160" s="14" t="s">
        <v>37</v>
      </c>
      <c r="AX160" s="14" t="s">
        <v>83</v>
      </c>
      <c r="AY160" s="244" t="s">
        <v>122</v>
      </c>
    </row>
    <row r="161" s="2" customFormat="1" ht="21.75" customHeight="1">
      <c r="A161" s="39"/>
      <c r="B161" s="40"/>
      <c r="C161" s="205" t="s">
        <v>236</v>
      </c>
      <c r="D161" s="205" t="s">
        <v>124</v>
      </c>
      <c r="E161" s="206" t="s">
        <v>237</v>
      </c>
      <c r="F161" s="207" t="s">
        <v>238</v>
      </c>
      <c r="G161" s="208" t="s">
        <v>127</v>
      </c>
      <c r="H161" s="209">
        <v>347</v>
      </c>
      <c r="I161" s="210"/>
      <c r="J161" s="211">
        <f>ROUND(I161*H161,2)</f>
        <v>0</v>
      </c>
      <c r="K161" s="207" t="s">
        <v>128</v>
      </c>
      <c r="L161" s="45"/>
      <c r="M161" s="212" t="s">
        <v>19</v>
      </c>
      <c r="N161" s="213" t="s">
        <v>46</v>
      </c>
      <c r="O161" s="85"/>
      <c r="P161" s="214">
        <f>O161*H161</f>
        <v>0</v>
      </c>
      <c r="Q161" s="214">
        <v>0.23000000000000001</v>
      </c>
      <c r="R161" s="214">
        <f>Q161*H161</f>
        <v>79.810000000000002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129</v>
      </c>
      <c r="AT161" s="216" t="s">
        <v>124</v>
      </c>
      <c r="AU161" s="216" t="s">
        <v>85</v>
      </c>
      <c r="AY161" s="18" t="s">
        <v>122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83</v>
      </c>
      <c r="BK161" s="217">
        <f>ROUND(I161*H161,2)</f>
        <v>0</v>
      </c>
      <c r="BL161" s="18" t="s">
        <v>129</v>
      </c>
      <c r="BM161" s="216" t="s">
        <v>239</v>
      </c>
    </row>
    <row r="162" s="2" customFormat="1">
      <c r="A162" s="39"/>
      <c r="B162" s="40"/>
      <c r="C162" s="41"/>
      <c r="D162" s="218" t="s">
        <v>131</v>
      </c>
      <c r="E162" s="41"/>
      <c r="F162" s="219" t="s">
        <v>240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85</v>
      </c>
    </row>
    <row r="163" s="13" customFormat="1">
      <c r="A163" s="13"/>
      <c r="B163" s="223"/>
      <c r="C163" s="224"/>
      <c r="D163" s="225" t="s">
        <v>133</v>
      </c>
      <c r="E163" s="226" t="s">
        <v>19</v>
      </c>
      <c r="F163" s="227" t="s">
        <v>140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133</v>
      </c>
      <c r="AU163" s="233" t="s">
        <v>85</v>
      </c>
      <c r="AV163" s="13" t="s">
        <v>83</v>
      </c>
      <c r="AW163" s="13" t="s">
        <v>37</v>
      </c>
      <c r="AX163" s="13" t="s">
        <v>75</v>
      </c>
      <c r="AY163" s="233" t="s">
        <v>122</v>
      </c>
    </row>
    <row r="164" s="14" customFormat="1">
      <c r="A164" s="14"/>
      <c r="B164" s="234"/>
      <c r="C164" s="235"/>
      <c r="D164" s="225" t="s">
        <v>133</v>
      </c>
      <c r="E164" s="236" t="s">
        <v>19</v>
      </c>
      <c r="F164" s="237" t="s">
        <v>241</v>
      </c>
      <c r="G164" s="235"/>
      <c r="H164" s="238">
        <v>347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133</v>
      </c>
      <c r="AU164" s="244" t="s">
        <v>85</v>
      </c>
      <c r="AV164" s="14" t="s">
        <v>85</v>
      </c>
      <c r="AW164" s="14" t="s">
        <v>37</v>
      </c>
      <c r="AX164" s="14" t="s">
        <v>83</v>
      </c>
      <c r="AY164" s="244" t="s">
        <v>122</v>
      </c>
    </row>
    <row r="165" s="2" customFormat="1" ht="16.5" customHeight="1">
      <c r="A165" s="39"/>
      <c r="B165" s="40"/>
      <c r="C165" s="205" t="s">
        <v>242</v>
      </c>
      <c r="D165" s="205" t="s">
        <v>124</v>
      </c>
      <c r="E165" s="206" t="s">
        <v>243</v>
      </c>
      <c r="F165" s="207" t="s">
        <v>244</v>
      </c>
      <c r="G165" s="208" t="s">
        <v>127</v>
      </c>
      <c r="H165" s="209">
        <v>1500</v>
      </c>
      <c r="I165" s="210"/>
      <c r="J165" s="211">
        <f>ROUND(I165*H165,2)</f>
        <v>0</v>
      </c>
      <c r="K165" s="207" t="s">
        <v>128</v>
      </c>
      <c r="L165" s="45"/>
      <c r="M165" s="212" t="s">
        <v>19</v>
      </c>
      <c r="N165" s="213" t="s">
        <v>46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129</v>
      </c>
      <c r="AT165" s="216" t="s">
        <v>124</v>
      </c>
      <c r="AU165" s="216" t="s">
        <v>85</v>
      </c>
      <c r="AY165" s="18" t="s">
        <v>122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129</v>
      </c>
      <c r="BM165" s="216" t="s">
        <v>245</v>
      </c>
    </row>
    <row r="166" s="2" customFormat="1">
      <c r="A166" s="39"/>
      <c r="B166" s="40"/>
      <c r="C166" s="41"/>
      <c r="D166" s="218" t="s">
        <v>131</v>
      </c>
      <c r="E166" s="41"/>
      <c r="F166" s="219" t="s">
        <v>246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85</v>
      </c>
    </row>
    <row r="167" s="13" customFormat="1">
      <c r="A167" s="13"/>
      <c r="B167" s="223"/>
      <c r="C167" s="224"/>
      <c r="D167" s="225" t="s">
        <v>133</v>
      </c>
      <c r="E167" s="226" t="s">
        <v>19</v>
      </c>
      <c r="F167" s="227" t="s">
        <v>140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133</v>
      </c>
      <c r="AU167" s="233" t="s">
        <v>85</v>
      </c>
      <c r="AV167" s="13" t="s">
        <v>83</v>
      </c>
      <c r="AW167" s="13" t="s">
        <v>37</v>
      </c>
      <c r="AX167" s="13" t="s">
        <v>75</v>
      </c>
      <c r="AY167" s="233" t="s">
        <v>122</v>
      </c>
    </row>
    <row r="168" s="14" customFormat="1">
      <c r="A168" s="14"/>
      <c r="B168" s="234"/>
      <c r="C168" s="235"/>
      <c r="D168" s="225" t="s">
        <v>133</v>
      </c>
      <c r="E168" s="236" t="s">
        <v>19</v>
      </c>
      <c r="F168" s="237" t="s">
        <v>247</v>
      </c>
      <c r="G168" s="235"/>
      <c r="H168" s="238">
        <v>1500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133</v>
      </c>
      <c r="AU168" s="244" t="s">
        <v>85</v>
      </c>
      <c r="AV168" s="14" t="s">
        <v>85</v>
      </c>
      <c r="AW168" s="14" t="s">
        <v>37</v>
      </c>
      <c r="AX168" s="14" t="s">
        <v>83</v>
      </c>
      <c r="AY168" s="244" t="s">
        <v>122</v>
      </c>
    </row>
    <row r="169" s="2" customFormat="1" ht="24.15" customHeight="1">
      <c r="A169" s="39"/>
      <c r="B169" s="40"/>
      <c r="C169" s="205" t="s">
        <v>248</v>
      </c>
      <c r="D169" s="205" t="s">
        <v>124</v>
      </c>
      <c r="E169" s="206" t="s">
        <v>249</v>
      </c>
      <c r="F169" s="207" t="s">
        <v>250</v>
      </c>
      <c r="G169" s="208" t="s">
        <v>127</v>
      </c>
      <c r="H169" s="209">
        <v>1395</v>
      </c>
      <c r="I169" s="210"/>
      <c r="J169" s="211">
        <f>ROUND(I169*H169,2)</f>
        <v>0</v>
      </c>
      <c r="K169" s="207" t="s">
        <v>128</v>
      </c>
      <c r="L169" s="45"/>
      <c r="M169" s="212" t="s">
        <v>19</v>
      </c>
      <c r="N169" s="213" t="s">
        <v>46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129</v>
      </c>
      <c r="AT169" s="216" t="s">
        <v>124</v>
      </c>
      <c r="AU169" s="216" t="s">
        <v>85</v>
      </c>
      <c r="AY169" s="18" t="s">
        <v>122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129</v>
      </c>
      <c r="BM169" s="216" t="s">
        <v>251</v>
      </c>
    </row>
    <row r="170" s="2" customFormat="1">
      <c r="A170" s="39"/>
      <c r="B170" s="40"/>
      <c r="C170" s="41"/>
      <c r="D170" s="218" t="s">
        <v>131</v>
      </c>
      <c r="E170" s="41"/>
      <c r="F170" s="219" t="s">
        <v>252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131</v>
      </c>
      <c r="AU170" s="18" t="s">
        <v>85</v>
      </c>
    </row>
    <row r="171" s="13" customFormat="1">
      <c r="A171" s="13"/>
      <c r="B171" s="223"/>
      <c r="C171" s="224"/>
      <c r="D171" s="225" t="s">
        <v>133</v>
      </c>
      <c r="E171" s="226" t="s">
        <v>19</v>
      </c>
      <c r="F171" s="227" t="s">
        <v>140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133</v>
      </c>
      <c r="AU171" s="233" t="s">
        <v>85</v>
      </c>
      <c r="AV171" s="13" t="s">
        <v>83</v>
      </c>
      <c r="AW171" s="13" t="s">
        <v>37</v>
      </c>
      <c r="AX171" s="13" t="s">
        <v>75</v>
      </c>
      <c r="AY171" s="233" t="s">
        <v>122</v>
      </c>
    </row>
    <row r="172" s="14" customFormat="1">
      <c r="A172" s="14"/>
      <c r="B172" s="234"/>
      <c r="C172" s="235"/>
      <c r="D172" s="225" t="s">
        <v>133</v>
      </c>
      <c r="E172" s="236" t="s">
        <v>19</v>
      </c>
      <c r="F172" s="237" t="s">
        <v>253</v>
      </c>
      <c r="G172" s="235"/>
      <c r="H172" s="238">
        <v>1395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133</v>
      </c>
      <c r="AU172" s="244" t="s">
        <v>85</v>
      </c>
      <c r="AV172" s="14" t="s">
        <v>85</v>
      </c>
      <c r="AW172" s="14" t="s">
        <v>37</v>
      </c>
      <c r="AX172" s="14" t="s">
        <v>83</v>
      </c>
      <c r="AY172" s="244" t="s">
        <v>122</v>
      </c>
    </row>
    <row r="173" s="12" customFormat="1" ht="22.8" customHeight="1">
      <c r="A173" s="12"/>
      <c r="B173" s="189"/>
      <c r="C173" s="190"/>
      <c r="D173" s="191" t="s">
        <v>74</v>
      </c>
      <c r="E173" s="203" t="s">
        <v>178</v>
      </c>
      <c r="F173" s="203" t="s">
        <v>254</v>
      </c>
      <c r="G173" s="190"/>
      <c r="H173" s="190"/>
      <c r="I173" s="193"/>
      <c r="J173" s="204">
        <f>BK173</f>
        <v>0</v>
      </c>
      <c r="K173" s="190"/>
      <c r="L173" s="195"/>
      <c r="M173" s="196"/>
      <c r="N173" s="197"/>
      <c r="O173" s="197"/>
      <c r="P173" s="198">
        <v>0</v>
      </c>
      <c r="Q173" s="197"/>
      <c r="R173" s="198">
        <v>0</v>
      </c>
      <c r="S173" s="197"/>
      <c r="T173" s="199"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83</v>
      </c>
      <c r="AT173" s="201" t="s">
        <v>74</v>
      </c>
      <c r="AU173" s="201" t="s">
        <v>83</v>
      </c>
      <c r="AY173" s="200" t="s">
        <v>122</v>
      </c>
      <c r="BK173" s="202">
        <v>0</v>
      </c>
    </row>
    <row r="174" s="12" customFormat="1" ht="22.8" customHeight="1">
      <c r="A174" s="12"/>
      <c r="B174" s="189"/>
      <c r="C174" s="190"/>
      <c r="D174" s="191" t="s">
        <v>74</v>
      </c>
      <c r="E174" s="203" t="s">
        <v>186</v>
      </c>
      <c r="F174" s="203" t="s">
        <v>255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P175+SUM(P176:P215)</f>
        <v>0</v>
      </c>
      <c r="Q174" s="197"/>
      <c r="R174" s="198">
        <f>R175+SUM(R176:R215)</f>
        <v>5.9002065899999998</v>
      </c>
      <c r="S174" s="197"/>
      <c r="T174" s="199">
        <f>T175+SUM(T176:T215)</f>
        <v>0.082000000000000003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83</v>
      </c>
      <c r="AT174" s="201" t="s">
        <v>74</v>
      </c>
      <c r="AU174" s="201" t="s">
        <v>83</v>
      </c>
      <c r="AY174" s="200" t="s">
        <v>122</v>
      </c>
      <c r="BK174" s="202">
        <f>BK175+SUM(BK176:BK215)</f>
        <v>0</v>
      </c>
    </row>
    <row r="175" s="2" customFormat="1" ht="21.75" customHeight="1">
      <c r="A175" s="39"/>
      <c r="B175" s="40"/>
      <c r="C175" s="205" t="s">
        <v>256</v>
      </c>
      <c r="D175" s="205" t="s">
        <v>124</v>
      </c>
      <c r="E175" s="206" t="s">
        <v>257</v>
      </c>
      <c r="F175" s="207" t="s">
        <v>258</v>
      </c>
      <c r="G175" s="208" t="s">
        <v>259</v>
      </c>
      <c r="H175" s="209">
        <v>2</v>
      </c>
      <c r="I175" s="210"/>
      <c r="J175" s="211">
        <f>ROUND(I175*H175,2)</f>
        <v>0</v>
      </c>
      <c r="K175" s="207" t="s">
        <v>128</v>
      </c>
      <c r="L175" s="45"/>
      <c r="M175" s="212" t="s">
        <v>19</v>
      </c>
      <c r="N175" s="213" t="s">
        <v>46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129</v>
      </c>
      <c r="AT175" s="216" t="s">
        <v>124</v>
      </c>
      <c r="AU175" s="216" t="s">
        <v>85</v>
      </c>
      <c r="AY175" s="18" t="s">
        <v>122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83</v>
      </c>
      <c r="BK175" s="217">
        <f>ROUND(I175*H175,2)</f>
        <v>0</v>
      </c>
      <c r="BL175" s="18" t="s">
        <v>129</v>
      </c>
      <c r="BM175" s="216" t="s">
        <v>260</v>
      </c>
    </row>
    <row r="176" s="2" customFormat="1">
      <c r="A176" s="39"/>
      <c r="B176" s="40"/>
      <c r="C176" s="41"/>
      <c r="D176" s="218" t="s">
        <v>131</v>
      </c>
      <c r="E176" s="41"/>
      <c r="F176" s="219" t="s">
        <v>261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85</v>
      </c>
    </row>
    <row r="177" s="13" customFormat="1">
      <c r="A177" s="13"/>
      <c r="B177" s="223"/>
      <c r="C177" s="224"/>
      <c r="D177" s="225" t="s">
        <v>133</v>
      </c>
      <c r="E177" s="226" t="s">
        <v>19</v>
      </c>
      <c r="F177" s="227" t="s">
        <v>134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133</v>
      </c>
      <c r="AU177" s="233" t="s">
        <v>85</v>
      </c>
      <c r="AV177" s="13" t="s">
        <v>83</v>
      </c>
      <c r="AW177" s="13" t="s">
        <v>37</v>
      </c>
      <c r="AX177" s="13" t="s">
        <v>75</v>
      </c>
      <c r="AY177" s="233" t="s">
        <v>122</v>
      </c>
    </row>
    <row r="178" s="14" customFormat="1">
      <c r="A178" s="14"/>
      <c r="B178" s="234"/>
      <c r="C178" s="235"/>
      <c r="D178" s="225" t="s">
        <v>133</v>
      </c>
      <c r="E178" s="236" t="s">
        <v>19</v>
      </c>
      <c r="F178" s="237" t="s">
        <v>262</v>
      </c>
      <c r="G178" s="235"/>
      <c r="H178" s="238">
        <v>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133</v>
      </c>
      <c r="AU178" s="244" t="s">
        <v>85</v>
      </c>
      <c r="AV178" s="14" t="s">
        <v>85</v>
      </c>
      <c r="AW178" s="14" t="s">
        <v>37</v>
      </c>
      <c r="AX178" s="14" t="s">
        <v>83</v>
      </c>
      <c r="AY178" s="244" t="s">
        <v>122</v>
      </c>
    </row>
    <row r="179" s="2" customFormat="1" ht="16.5" customHeight="1">
      <c r="A179" s="39"/>
      <c r="B179" s="40"/>
      <c r="C179" s="256" t="s">
        <v>7</v>
      </c>
      <c r="D179" s="256" t="s">
        <v>179</v>
      </c>
      <c r="E179" s="257" t="s">
        <v>263</v>
      </c>
      <c r="F179" s="258" t="s">
        <v>264</v>
      </c>
      <c r="G179" s="259" t="s">
        <v>259</v>
      </c>
      <c r="H179" s="260">
        <v>2</v>
      </c>
      <c r="I179" s="261"/>
      <c r="J179" s="262">
        <f>ROUND(I179*H179,2)</f>
        <v>0</v>
      </c>
      <c r="K179" s="258" t="s">
        <v>128</v>
      </c>
      <c r="L179" s="263"/>
      <c r="M179" s="264" t="s">
        <v>19</v>
      </c>
      <c r="N179" s="265" t="s">
        <v>46</v>
      </c>
      <c r="O179" s="85"/>
      <c r="P179" s="214">
        <f>O179*H179</f>
        <v>0</v>
      </c>
      <c r="Q179" s="214">
        <v>0.0020999999999999999</v>
      </c>
      <c r="R179" s="214">
        <f>Q179*H179</f>
        <v>0.0041999999999999997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178</v>
      </c>
      <c r="AT179" s="216" t="s">
        <v>179</v>
      </c>
      <c r="AU179" s="216" t="s">
        <v>85</v>
      </c>
      <c r="AY179" s="18" t="s">
        <v>122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83</v>
      </c>
      <c r="BK179" s="217">
        <f>ROUND(I179*H179,2)</f>
        <v>0</v>
      </c>
      <c r="BL179" s="18" t="s">
        <v>129</v>
      </c>
      <c r="BM179" s="216" t="s">
        <v>265</v>
      </c>
    </row>
    <row r="180" s="14" customFormat="1">
      <c r="A180" s="14"/>
      <c r="B180" s="234"/>
      <c r="C180" s="235"/>
      <c r="D180" s="225" t="s">
        <v>133</v>
      </c>
      <c r="E180" s="236" t="s">
        <v>19</v>
      </c>
      <c r="F180" s="237" t="s">
        <v>266</v>
      </c>
      <c r="G180" s="235"/>
      <c r="H180" s="238">
        <v>2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133</v>
      </c>
      <c r="AU180" s="244" t="s">
        <v>85</v>
      </c>
      <c r="AV180" s="14" t="s">
        <v>85</v>
      </c>
      <c r="AW180" s="14" t="s">
        <v>37</v>
      </c>
      <c r="AX180" s="14" t="s">
        <v>83</v>
      </c>
      <c r="AY180" s="244" t="s">
        <v>122</v>
      </c>
    </row>
    <row r="181" s="2" customFormat="1" ht="16.5" customHeight="1">
      <c r="A181" s="39"/>
      <c r="B181" s="40"/>
      <c r="C181" s="205" t="s">
        <v>267</v>
      </c>
      <c r="D181" s="205" t="s">
        <v>124</v>
      </c>
      <c r="E181" s="206" t="s">
        <v>268</v>
      </c>
      <c r="F181" s="207" t="s">
        <v>269</v>
      </c>
      <c r="G181" s="208" t="s">
        <v>259</v>
      </c>
      <c r="H181" s="209">
        <v>1</v>
      </c>
      <c r="I181" s="210"/>
      <c r="J181" s="211">
        <f>ROUND(I181*H181,2)</f>
        <v>0</v>
      </c>
      <c r="K181" s="207" t="s">
        <v>128</v>
      </c>
      <c r="L181" s="45"/>
      <c r="M181" s="212" t="s">
        <v>19</v>
      </c>
      <c r="N181" s="213" t="s">
        <v>46</v>
      </c>
      <c r="O181" s="85"/>
      <c r="P181" s="214">
        <f>O181*H181</f>
        <v>0</v>
      </c>
      <c r="Q181" s="214">
        <v>0.109405</v>
      </c>
      <c r="R181" s="214">
        <f>Q181*H181</f>
        <v>0.109405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129</v>
      </c>
      <c r="AT181" s="216" t="s">
        <v>124</v>
      </c>
      <c r="AU181" s="216" t="s">
        <v>85</v>
      </c>
      <c r="AY181" s="18" t="s">
        <v>122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129</v>
      </c>
      <c r="BM181" s="216" t="s">
        <v>270</v>
      </c>
    </row>
    <row r="182" s="2" customFormat="1">
      <c r="A182" s="39"/>
      <c r="B182" s="40"/>
      <c r="C182" s="41"/>
      <c r="D182" s="218" t="s">
        <v>131</v>
      </c>
      <c r="E182" s="41"/>
      <c r="F182" s="219" t="s">
        <v>271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131</v>
      </c>
      <c r="AU182" s="18" t="s">
        <v>85</v>
      </c>
    </row>
    <row r="183" s="13" customFormat="1">
      <c r="A183" s="13"/>
      <c r="B183" s="223"/>
      <c r="C183" s="224"/>
      <c r="D183" s="225" t="s">
        <v>133</v>
      </c>
      <c r="E183" s="226" t="s">
        <v>19</v>
      </c>
      <c r="F183" s="227" t="s">
        <v>134</v>
      </c>
      <c r="G183" s="224"/>
      <c r="H183" s="226" t="s">
        <v>19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133</v>
      </c>
      <c r="AU183" s="233" t="s">
        <v>85</v>
      </c>
      <c r="AV183" s="13" t="s">
        <v>83</v>
      </c>
      <c r="AW183" s="13" t="s">
        <v>37</v>
      </c>
      <c r="AX183" s="13" t="s">
        <v>75</v>
      </c>
      <c r="AY183" s="233" t="s">
        <v>122</v>
      </c>
    </row>
    <row r="184" s="14" customFormat="1">
      <c r="A184" s="14"/>
      <c r="B184" s="234"/>
      <c r="C184" s="235"/>
      <c r="D184" s="225" t="s">
        <v>133</v>
      </c>
      <c r="E184" s="236" t="s">
        <v>19</v>
      </c>
      <c r="F184" s="237" t="s">
        <v>272</v>
      </c>
      <c r="G184" s="235"/>
      <c r="H184" s="238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133</v>
      </c>
      <c r="AU184" s="244" t="s">
        <v>85</v>
      </c>
      <c r="AV184" s="14" t="s">
        <v>85</v>
      </c>
      <c r="AW184" s="14" t="s">
        <v>37</v>
      </c>
      <c r="AX184" s="14" t="s">
        <v>83</v>
      </c>
      <c r="AY184" s="244" t="s">
        <v>122</v>
      </c>
    </row>
    <row r="185" s="2" customFormat="1" ht="24.15" customHeight="1">
      <c r="A185" s="39"/>
      <c r="B185" s="40"/>
      <c r="C185" s="205" t="s">
        <v>273</v>
      </c>
      <c r="D185" s="205" t="s">
        <v>124</v>
      </c>
      <c r="E185" s="206" t="s">
        <v>274</v>
      </c>
      <c r="F185" s="207" t="s">
        <v>275</v>
      </c>
      <c r="G185" s="208" t="s">
        <v>276</v>
      </c>
      <c r="H185" s="209">
        <v>24</v>
      </c>
      <c r="I185" s="210"/>
      <c r="J185" s="211">
        <f>ROUND(I185*H185,2)</f>
        <v>0</v>
      </c>
      <c r="K185" s="207" t="s">
        <v>128</v>
      </c>
      <c r="L185" s="45"/>
      <c r="M185" s="212" t="s">
        <v>19</v>
      </c>
      <c r="N185" s="213" t="s">
        <v>46</v>
      </c>
      <c r="O185" s="85"/>
      <c r="P185" s="214">
        <f>O185*H185</f>
        <v>0</v>
      </c>
      <c r="Q185" s="214">
        <v>0.15539952000000001</v>
      </c>
      <c r="R185" s="214">
        <f>Q185*H185</f>
        <v>3.7295884800000003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129</v>
      </c>
      <c r="AT185" s="216" t="s">
        <v>124</v>
      </c>
      <c r="AU185" s="216" t="s">
        <v>85</v>
      </c>
      <c r="AY185" s="18" t="s">
        <v>122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83</v>
      </c>
      <c r="BK185" s="217">
        <f>ROUND(I185*H185,2)</f>
        <v>0</v>
      </c>
      <c r="BL185" s="18" t="s">
        <v>129</v>
      </c>
      <c r="BM185" s="216" t="s">
        <v>277</v>
      </c>
    </row>
    <row r="186" s="2" customFormat="1">
      <c r="A186" s="39"/>
      <c r="B186" s="40"/>
      <c r="C186" s="41"/>
      <c r="D186" s="218" t="s">
        <v>131</v>
      </c>
      <c r="E186" s="41"/>
      <c r="F186" s="219" t="s">
        <v>278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85</v>
      </c>
    </row>
    <row r="187" s="13" customFormat="1">
      <c r="A187" s="13"/>
      <c r="B187" s="223"/>
      <c r="C187" s="224"/>
      <c r="D187" s="225" t="s">
        <v>133</v>
      </c>
      <c r="E187" s="226" t="s">
        <v>19</v>
      </c>
      <c r="F187" s="227" t="s">
        <v>140</v>
      </c>
      <c r="G187" s="224"/>
      <c r="H187" s="226" t="s">
        <v>19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133</v>
      </c>
      <c r="AU187" s="233" t="s">
        <v>85</v>
      </c>
      <c r="AV187" s="13" t="s">
        <v>83</v>
      </c>
      <c r="AW187" s="13" t="s">
        <v>37</v>
      </c>
      <c r="AX187" s="13" t="s">
        <v>75</v>
      </c>
      <c r="AY187" s="233" t="s">
        <v>122</v>
      </c>
    </row>
    <row r="188" s="14" customFormat="1">
      <c r="A188" s="14"/>
      <c r="B188" s="234"/>
      <c r="C188" s="235"/>
      <c r="D188" s="225" t="s">
        <v>133</v>
      </c>
      <c r="E188" s="236" t="s">
        <v>19</v>
      </c>
      <c r="F188" s="237" t="s">
        <v>279</v>
      </c>
      <c r="G188" s="235"/>
      <c r="H188" s="238">
        <v>24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133</v>
      </c>
      <c r="AU188" s="244" t="s">
        <v>85</v>
      </c>
      <c r="AV188" s="14" t="s">
        <v>85</v>
      </c>
      <c r="AW188" s="14" t="s">
        <v>37</v>
      </c>
      <c r="AX188" s="14" t="s">
        <v>83</v>
      </c>
      <c r="AY188" s="244" t="s">
        <v>122</v>
      </c>
    </row>
    <row r="189" s="2" customFormat="1" ht="16.5" customHeight="1">
      <c r="A189" s="39"/>
      <c r="B189" s="40"/>
      <c r="C189" s="256" t="s">
        <v>280</v>
      </c>
      <c r="D189" s="256" t="s">
        <v>179</v>
      </c>
      <c r="E189" s="257" t="s">
        <v>281</v>
      </c>
      <c r="F189" s="258" t="s">
        <v>282</v>
      </c>
      <c r="G189" s="259" t="s">
        <v>276</v>
      </c>
      <c r="H189" s="260">
        <v>24.48</v>
      </c>
      <c r="I189" s="261"/>
      <c r="J189" s="262">
        <f>ROUND(I189*H189,2)</f>
        <v>0</v>
      </c>
      <c r="K189" s="258" t="s">
        <v>128</v>
      </c>
      <c r="L189" s="263"/>
      <c r="M189" s="264" t="s">
        <v>19</v>
      </c>
      <c r="N189" s="265" t="s">
        <v>46</v>
      </c>
      <c r="O189" s="85"/>
      <c r="P189" s="214">
        <f>O189*H189</f>
        <v>0</v>
      </c>
      <c r="Q189" s="214">
        <v>0.045999999999999999</v>
      </c>
      <c r="R189" s="214">
        <f>Q189*H189</f>
        <v>1.12608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178</v>
      </c>
      <c r="AT189" s="216" t="s">
        <v>179</v>
      </c>
      <c r="AU189" s="216" t="s">
        <v>85</v>
      </c>
      <c r="AY189" s="18" t="s">
        <v>122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83</v>
      </c>
      <c r="BK189" s="217">
        <f>ROUND(I189*H189,2)</f>
        <v>0</v>
      </c>
      <c r="BL189" s="18" t="s">
        <v>129</v>
      </c>
      <c r="BM189" s="216" t="s">
        <v>283</v>
      </c>
    </row>
    <row r="190" s="14" customFormat="1">
      <c r="A190" s="14"/>
      <c r="B190" s="234"/>
      <c r="C190" s="235"/>
      <c r="D190" s="225" t="s">
        <v>133</v>
      </c>
      <c r="E190" s="235"/>
      <c r="F190" s="237" t="s">
        <v>284</v>
      </c>
      <c r="G190" s="235"/>
      <c r="H190" s="238">
        <v>24.48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133</v>
      </c>
      <c r="AU190" s="244" t="s">
        <v>85</v>
      </c>
      <c r="AV190" s="14" t="s">
        <v>85</v>
      </c>
      <c r="AW190" s="14" t="s">
        <v>4</v>
      </c>
      <c r="AX190" s="14" t="s">
        <v>83</v>
      </c>
      <c r="AY190" s="244" t="s">
        <v>122</v>
      </c>
    </row>
    <row r="191" s="2" customFormat="1" ht="16.5" customHeight="1">
      <c r="A191" s="39"/>
      <c r="B191" s="40"/>
      <c r="C191" s="205" t="s">
        <v>285</v>
      </c>
      <c r="D191" s="205" t="s">
        <v>124</v>
      </c>
      <c r="E191" s="206" t="s">
        <v>286</v>
      </c>
      <c r="F191" s="207" t="s">
        <v>287</v>
      </c>
      <c r="G191" s="208" t="s">
        <v>145</v>
      </c>
      <c r="H191" s="209">
        <v>0.35999999999999999</v>
      </c>
      <c r="I191" s="210"/>
      <c r="J191" s="211">
        <f>ROUND(I191*H191,2)</f>
        <v>0</v>
      </c>
      <c r="K191" s="207" t="s">
        <v>128</v>
      </c>
      <c r="L191" s="45"/>
      <c r="M191" s="212" t="s">
        <v>19</v>
      </c>
      <c r="N191" s="213" t="s">
        <v>46</v>
      </c>
      <c r="O191" s="85"/>
      <c r="P191" s="214">
        <f>O191*H191</f>
        <v>0</v>
      </c>
      <c r="Q191" s="214">
        <v>2.2563399999999998</v>
      </c>
      <c r="R191" s="214">
        <f>Q191*H191</f>
        <v>0.81228239999999985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129</v>
      </c>
      <c r="AT191" s="216" t="s">
        <v>124</v>
      </c>
      <c r="AU191" s="216" t="s">
        <v>85</v>
      </c>
      <c r="AY191" s="18" t="s">
        <v>122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129</v>
      </c>
      <c r="BM191" s="216" t="s">
        <v>288</v>
      </c>
    </row>
    <row r="192" s="2" customFormat="1">
      <c r="A192" s="39"/>
      <c r="B192" s="40"/>
      <c r="C192" s="41"/>
      <c r="D192" s="218" t="s">
        <v>131</v>
      </c>
      <c r="E192" s="41"/>
      <c r="F192" s="219" t="s">
        <v>289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131</v>
      </c>
      <c r="AU192" s="18" t="s">
        <v>85</v>
      </c>
    </row>
    <row r="193" s="13" customFormat="1">
      <c r="A193" s="13"/>
      <c r="B193" s="223"/>
      <c r="C193" s="224"/>
      <c r="D193" s="225" t="s">
        <v>133</v>
      </c>
      <c r="E193" s="226" t="s">
        <v>19</v>
      </c>
      <c r="F193" s="227" t="s">
        <v>140</v>
      </c>
      <c r="G193" s="224"/>
      <c r="H193" s="226" t="s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133</v>
      </c>
      <c r="AU193" s="233" t="s">
        <v>85</v>
      </c>
      <c r="AV193" s="13" t="s">
        <v>83</v>
      </c>
      <c r="AW193" s="13" t="s">
        <v>37</v>
      </c>
      <c r="AX193" s="13" t="s">
        <v>75</v>
      </c>
      <c r="AY193" s="233" t="s">
        <v>122</v>
      </c>
    </row>
    <row r="194" s="14" customFormat="1">
      <c r="A194" s="14"/>
      <c r="B194" s="234"/>
      <c r="C194" s="235"/>
      <c r="D194" s="225" t="s">
        <v>133</v>
      </c>
      <c r="E194" s="236" t="s">
        <v>19</v>
      </c>
      <c r="F194" s="237" t="s">
        <v>290</v>
      </c>
      <c r="G194" s="235"/>
      <c r="H194" s="238">
        <v>0.35999999999999999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133</v>
      </c>
      <c r="AU194" s="244" t="s">
        <v>85</v>
      </c>
      <c r="AV194" s="14" t="s">
        <v>85</v>
      </c>
      <c r="AW194" s="14" t="s">
        <v>37</v>
      </c>
      <c r="AX194" s="14" t="s">
        <v>83</v>
      </c>
      <c r="AY194" s="244" t="s">
        <v>122</v>
      </c>
    </row>
    <row r="195" s="2" customFormat="1" ht="21.75" customHeight="1">
      <c r="A195" s="39"/>
      <c r="B195" s="40"/>
      <c r="C195" s="205" t="s">
        <v>291</v>
      </c>
      <c r="D195" s="205" t="s">
        <v>124</v>
      </c>
      <c r="E195" s="206" t="s">
        <v>292</v>
      </c>
      <c r="F195" s="207" t="s">
        <v>293</v>
      </c>
      <c r="G195" s="208" t="s">
        <v>276</v>
      </c>
      <c r="H195" s="209">
        <v>18</v>
      </c>
      <c r="I195" s="210"/>
      <c r="J195" s="211">
        <f>ROUND(I195*H195,2)</f>
        <v>0</v>
      </c>
      <c r="K195" s="207" t="s">
        <v>128</v>
      </c>
      <c r="L195" s="45"/>
      <c r="M195" s="212" t="s">
        <v>19</v>
      </c>
      <c r="N195" s="213" t="s">
        <v>46</v>
      </c>
      <c r="O195" s="85"/>
      <c r="P195" s="214">
        <f>O195*H195</f>
        <v>0</v>
      </c>
      <c r="Q195" s="214">
        <v>1.4950000000000001E-06</v>
      </c>
      <c r="R195" s="214">
        <f>Q195*H195</f>
        <v>2.6910000000000002E-05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129</v>
      </c>
      <c r="AT195" s="216" t="s">
        <v>124</v>
      </c>
      <c r="AU195" s="216" t="s">
        <v>85</v>
      </c>
      <c r="AY195" s="18" t="s">
        <v>122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83</v>
      </c>
      <c r="BK195" s="217">
        <f>ROUND(I195*H195,2)</f>
        <v>0</v>
      </c>
      <c r="BL195" s="18" t="s">
        <v>129</v>
      </c>
      <c r="BM195" s="216" t="s">
        <v>294</v>
      </c>
    </row>
    <row r="196" s="2" customFormat="1">
      <c r="A196" s="39"/>
      <c r="B196" s="40"/>
      <c r="C196" s="41"/>
      <c r="D196" s="218" t="s">
        <v>131</v>
      </c>
      <c r="E196" s="41"/>
      <c r="F196" s="219" t="s">
        <v>295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85</v>
      </c>
    </row>
    <row r="197" s="13" customFormat="1">
      <c r="A197" s="13"/>
      <c r="B197" s="223"/>
      <c r="C197" s="224"/>
      <c r="D197" s="225" t="s">
        <v>133</v>
      </c>
      <c r="E197" s="226" t="s">
        <v>19</v>
      </c>
      <c r="F197" s="227" t="s">
        <v>140</v>
      </c>
      <c r="G197" s="224"/>
      <c r="H197" s="226" t="s">
        <v>19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133</v>
      </c>
      <c r="AU197" s="233" t="s">
        <v>85</v>
      </c>
      <c r="AV197" s="13" t="s">
        <v>83</v>
      </c>
      <c r="AW197" s="13" t="s">
        <v>37</v>
      </c>
      <c r="AX197" s="13" t="s">
        <v>75</v>
      </c>
      <c r="AY197" s="233" t="s">
        <v>122</v>
      </c>
    </row>
    <row r="198" s="14" customFormat="1">
      <c r="A198" s="14"/>
      <c r="B198" s="234"/>
      <c r="C198" s="235"/>
      <c r="D198" s="225" t="s">
        <v>133</v>
      </c>
      <c r="E198" s="236" t="s">
        <v>19</v>
      </c>
      <c r="F198" s="237" t="s">
        <v>296</v>
      </c>
      <c r="G198" s="235"/>
      <c r="H198" s="238">
        <v>18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133</v>
      </c>
      <c r="AU198" s="244" t="s">
        <v>85</v>
      </c>
      <c r="AV198" s="14" t="s">
        <v>85</v>
      </c>
      <c r="AW198" s="14" t="s">
        <v>37</v>
      </c>
      <c r="AX198" s="14" t="s">
        <v>83</v>
      </c>
      <c r="AY198" s="244" t="s">
        <v>122</v>
      </c>
    </row>
    <row r="199" s="2" customFormat="1" ht="24.15" customHeight="1">
      <c r="A199" s="39"/>
      <c r="B199" s="40"/>
      <c r="C199" s="205" t="s">
        <v>297</v>
      </c>
      <c r="D199" s="205" t="s">
        <v>124</v>
      </c>
      <c r="E199" s="206" t="s">
        <v>298</v>
      </c>
      <c r="F199" s="207" t="s">
        <v>299</v>
      </c>
      <c r="G199" s="208" t="s">
        <v>276</v>
      </c>
      <c r="H199" s="209">
        <v>18</v>
      </c>
      <c r="I199" s="210"/>
      <c r="J199" s="211">
        <f>ROUND(I199*H199,2)</f>
        <v>0</v>
      </c>
      <c r="K199" s="207" t="s">
        <v>128</v>
      </c>
      <c r="L199" s="45"/>
      <c r="M199" s="212" t="s">
        <v>19</v>
      </c>
      <c r="N199" s="213" t="s">
        <v>46</v>
      </c>
      <c r="O199" s="85"/>
      <c r="P199" s="214">
        <f>O199*H199</f>
        <v>0</v>
      </c>
      <c r="Q199" s="214">
        <v>5.5600000000000003E-05</v>
      </c>
      <c r="R199" s="214">
        <f>Q199*H199</f>
        <v>0.0010008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129</v>
      </c>
      <c r="AT199" s="216" t="s">
        <v>124</v>
      </c>
      <c r="AU199" s="216" t="s">
        <v>85</v>
      </c>
      <c r="AY199" s="18" t="s">
        <v>122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129</v>
      </c>
      <c r="BM199" s="216" t="s">
        <v>300</v>
      </c>
    </row>
    <row r="200" s="2" customFormat="1">
      <c r="A200" s="39"/>
      <c r="B200" s="40"/>
      <c r="C200" s="41"/>
      <c r="D200" s="218" t="s">
        <v>131</v>
      </c>
      <c r="E200" s="41"/>
      <c r="F200" s="219" t="s">
        <v>301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85</v>
      </c>
    </row>
    <row r="201" s="13" customFormat="1">
      <c r="A201" s="13"/>
      <c r="B201" s="223"/>
      <c r="C201" s="224"/>
      <c r="D201" s="225" t="s">
        <v>133</v>
      </c>
      <c r="E201" s="226" t="s">
        <v>19</v>
      </c>
      <c r="F201" s="227" t="s">
        <v>140</v>
      </c>
      <c r="G201" s="224"/>
      <c r="H201" s="226" t="s">
        <v>19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133</v>
      </c>
      <c r="AU201" s="233" t="s">
        <v>85</v>
      </c>
      <c r="AV201" s="13" t="s">
        <v>83</v>
      </c>
      <c r="AW201" s="13" t="s">
        <v>37</v>
      </c>
      <c r="AX201" s="13" t="s">
        <v>75</v>
      </c>
      <c r="AY201" s="233" t="s">
        <v>122</v>
      </c>
    </row>
    <row r="202" s="14" customFormat="1">
      <c r="A202" s="14"/>
      <c r="B202" s="234"/>
      <c r="C202" s="235"/>
      <c r="D202" s="225" t="s">
        <v>133</v>
      </c>
      <c r="E202" s="236" t="s">
        <v>19</v>
      </c>
      <c r="F202" s="237" t="s">
        <v>302</v>
      </c>
      <c r="G202" s="235"/>
      <c r="H202" s="238">
        <v>18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133</v>
      </c>
      <c r="AU202" s="244" t="s">
        <v>85</v>
      </c>
      <c r="AV202" s="14" t="s">
        <v>85</v>
      </c>
      <c r="AW202" s="14" t="s">
        <v>37</v>
      </c>
      <c r="AX202" s="14" t="s">
        <v>83</v>
      </c>
      <c r="AY202" s="244" t="s">
        <v>122</v>
      </c>
    </row>
    <row r="203" s="2" customFormat="1" ht="16.5" customHeight="1">
      <c r="A203" s="39"/>
      <c r="B203" s="40"/>
      <c r="C203" s="205" t="s">
        <v>303</v>
      </c>
      <c r="D203" s="205" t="s">
        <v>124</v>
      </c>
      <c r="E203" s="206" t="s">
        <v>304</v>
      </c>
      <c r="F203" s="207" t="s">
        <v>305</v>
      </c>
      <c r="G203" s="208" t="s">
        <v>127</v>
      </c>
      <c r="H203" s="209">
        <v>251.59999999999999</v>
      </c>
      <c r="I203" s="210"/>
      <c r="J203" s="211">
        <f>ROUND(I203*H203,2)</f>
        <v>0</v>
      </c>
      <c r="K203" s="207" t="s">
        <v>128</v>
      </c>
      <c r="L203" s="45"/>
      <c r="M203" s="212" t="s">
        <v>19</v>
      </c>
      <c r="N203" s="213" t="s">
        <v>46</v>
      </c>
      <c r="O203" s="85"/>
      <c r="P203" s="214">
        <f>O203*H203</f>
        <v>0</v>
      </c>
      <c r="Q203" s="214">
        <v>0.00046749999999999998</v>
      </c>
      <c r="R203" s="214">
        <f>Q203*H203</f>
        <v>0.11762299999999999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129</v>
      </c>
      <c r="AT203" s="216" t="s">
        <v>124</v>
      </c>
      <c r="AU203" s="216" t="s">
        <v>85</v>
      </c>
      <c r="AY203" s="18" t="s">
        <v>122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83</v>
      </c>
      <c r="BK203" s="217">
        <f>ROUND(I203*H203,2)</f>
        <v>0</v>
      </c>
      <c r="BL203" s="18" t="s">
        <v>129</v>
      </c>
      <c r="BM203" s="216" t="s">
        <v>306</v>
      </c>
    </row>
    <row r="204" s="2" customFormat="1">
      <c r="A204" s="39"/>
      <c r="B204" s="40"/>
      <c r="C204" s="41"/>
      <c r="D204" s="218" t="s">
        <v>131</v>
      </c>
      <c r="E204" s="41"/>
      <c r="F204" s="219" t="s">
        <v>307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131</v>
      </c>
      <c r="AU204" s="18" t="s">
        <v>85</v>
      </c>
    </row>
    <row r="205" s="13" customFormat="1">
      <c r="A205" s="13"/>
      <c r="B205" s="223"/>
      <c r="C205" s="224"/>
      <c r="D205" s="225" t="s">
        <v>133</v>
      </c>
      <c r="E205" s="226" t="s">
        <v>19</v>
      </c>
      <c r="F205" s="227" t="s">
        <v>140</v>
      </c>
      <c r="G205" s="224"/>
      <c r="H205" s="226" t="s">
        <v>19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133</v>
      </c>
      <c r="AU205" s="233" t="s">
        <v>85</v>
      </c>
      <c r="AV205" s="13" t="s">
        <v>83</v>
      </c>
      <c r="AW205" s="13" t="s">
        <v>37</v>
      </c>
      <c r="AX205" s="13" t="s">
        <v>75</v>
      </c>
      <c r="AY205" s="233" t="s">
        <v>122</v>
      </c>
    </row>
    <row r="206" s="13" customFormat="1">
      <c r="A206" s="13"/>
      <c r="B206" s="223"/>
      <c r="C206" s="224"/>
      <c r="D206" s="225" t="s">
        <v>133</v>
      </c>
      <c r="E206" s="226" t="s">
        <v>19</v>
      </c>
      <c r="F206" s="227" t="s">
        <v>308</v>
      </c>
      <c r="G206" s="224"/>
      <c r="H206" s="226" t="s">
        <v>19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133</v>
      </c>
      <c r="AU206" s="233" t="s">
        <v>85</v>
      </c>
      <c r="AV206" s="13" t="s">
        <v>83</v>
      </c>
      <c r="AW206" s="13" t="s">
        <v>37</v>
      </c>
      <c r="AX206" s="13" t="s">
        <v>75</v>
      </c>
      <c r="AY206" s="233" t="s">
        <v>122</v>
      </c>
    </row>
    <row r="207" s="14" customFormat="1">
      <c r="A207" s="14"/>
      <c r="B207" s="234"/>
      <c r="C207" s="235"/>
      <c r="D207" s="225" t="s">
        <v>133</v>
      </c>
      <c r="E207" s="236" t="s">
        <v>19</v>
      </c>
      <c r="F207" s="237" t="s">
        <v>309</v>
      </c>
      <c r="G207" s="235"/>
      <c r="H207" s="238">
        <v>87.599999999999994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133</v>
      </c>
      <c r="AU207" s="244" t="s">
        <v>85</v>
      </c>
      <c r="AV207" s="14" t="s">
        <v>85</v>
      </c>
      <c r="AW207" s="14" t="s">
        <v>37</v>
      </c>
      <c r="AX207" s="14" t="s">
        <v>75</v>
      </c>
      <c r="AY207" s="244" t="s">
        <v>122</v>
      </c>
    </row>
    <row r="208" s="14" customFormat="1">
      <c r="A208" s="14"/>
      <c r="B208" s="234"/>
      <c r="C208" s="235"/>
      <c r="D208" s="225" t="s">
        <v>133</v>
      </c>
      <c r="E208" s="236" t="s">
        <v>19</v>
      </c>
      <c r="F208" s="237" t="s">
        <v>310</v>
      </c>
      <c r="G208" s="235"/>
      <c r="H208" s="238">
        <v>104.40000000000001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133</v>
      </c>
      <c r="AU208" s="244" t="s">
        <v>85</v>
      </c>
      <c r="AV208" s="14" t="s">
        <v>85</v>
      </c>
      <c r="AW208" s="14" t="s">
        <v>37</v>
      </c>
      <c r="AX208" s="14" t="s">
        <v>75</v>
      </c>
      <c r="AY208" s="244" t="s">
        <v>122</v>
      </c>
    </row>
    <row r="209" s="14" customFormat="1">
      <c r="A209" s="14"/>
      <c r="B209" s="234"/>
      <c r="C209" s="235"/>
      <c r="D209" s="225" t="s">
        <v>133</v>
      </c>
      <c r="E209" s="236" t="s">
        <v>19</v>
      </c>
      <c r="F209" s="237" t="s">
        <v>311</v>
      </c>
      <c r="G209" s="235"/>
      <c r="H209" s="238">
        <v>59.600000000000001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133</v>
      </c>
      <c r="AU209" s="244" t="s">
        <v>85</v>
      </c>
      <c r="AV209" s="14" t="s">
        <v>85</v>
      </c>
      <c r="AW209" s="14" t="s">
        <v>37</v>
      </c>
      <c r="AX209" s="14" t="s">
        <v>75</v>
      </c>
      <c r="AY209" s="244" t="s">
        <v>122</v>
      </c>
    </row>
    <row r="210" s="15" customFormat="1">
      <c r="A210" s="15"/>
      <c r="B210" s="245"/>
      <c r="C210" s="246"/>
      <c r="D210" s="225" t="s">
        <v>133</v>
      </c>
      <c r="E210" s="247" t="s">
        <v>19</v>
      </c>
      <c r="F210" s="248" t="s">
        <v>159</v>
      </c>
      <c r="G210" s="246"/>
      <c r="H210" s="249">
        <v>251.59999999999999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133</v>
      </c>
      <c r="AU210" s="255" t="s">
        <v>85</v>
      </c>
      <c r="AV210" s="15" t="s">
        <v>129</v>
      </c>
      <c r="AW210" s="15" t="s">
        <v>37</v>
      </c>
      <c r="AX210" s="15" t="s">
        <v>83</v>
      </c>
      <c r="AY210" s="255" t="s">
        <v>122</v>
      </c>
    </row>
    <row r="211" s="2" customFormat="1" ht="33" customHeight="1">
      <c r="A211" s="39"/>
      <c r="B211" s="40"/>
      <c r="C211" s="205" t="s">
        <v>312</v>
      </c>
      <c r="D211" s="205" t="s">
        <v>124</v>
      </c>
      <c r="E211" s="206" t="s">
        <v>313</v>
      </c>
      <c r="F211" s="207" t="s">
        <v>314</v>
      </c>
      <c r="G211" s="208" t="s">
        <v>259</v>
      </c>
      <c r="H211" s="209">
        <v>1</v>
      </c>
      <c r="I211" s="210"/>
      <c r="J211" s="211">
        <f>ROUND(I211*H211,2)</f>
        <v>0</v>
      </c>
      <c r="K211" s="207" t="s">
        <v>128</v>
      </c>
      <c r="L211" s="45"/>
      <c r="M211" s="212" t="s">
        <v>19</v>
      </c>
      <c r="N211" s="213" t="s">
        <v>46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0.082000000000000003</v>
      </c>
      <c r="T211" s="215">
        <f>S211*H211</f>
        <v>0.082000000000000003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129</v>
      </c>
      <c r="AT211" s="216" t="s">
        <v>124</v>
      </c>
      <c r="AU211" s="216" t="s">
        <v>85</v>
      </c>
      <c r="AY211" s="18" t="s">
        <v>122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83</v>
      </c>
      <c r="BK211" s="217">
        <f>ROUND(I211*H211,2)</f>
        <v>0</v>
      </c>
      <c r="BL211" s="18" t="s">
        <v>129</v>
      </c>
      <c r="BM211" s="216" t="s">
        <v>315</v>
      </c>
    </row>
    <row r="212" s="2" customFormat="1">
      <c r="A212" s="39"/>
      <c r="B212" s="40"/>
      <c r="C212" s="41"/>
      <c r="D212" s="218" t="s">
        <v>131</v>
      </c>
      <c r="E212" s="41"/>
      <c r="F212" s="219" t="s">
        <v>316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131</v>
      </c>
      <c r="AU212" s="18" t="s">
        <v>85</v>
      </c>
    </row>
    <row r="213" s="13" customFormat="1">
      <c r="A213" s="13"/>
      <c r="B213" s="223"/>
      <c r="C213" s="224"/>
      <c r="D213" s="225" t="s">
        <v>133</v>
      </c>
      <c r="E213" s="226" t="s">
        <v>19</v>
      </c>
      <c r="F213" s="227" t="s">
        <v>134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133</v>
      </c>
      <c r="AU213" s="233" t="s">
        <v>85</v>
      </c>
      <c r="AV213" s="13" t="s">
        <v>83</v>
      </c>
      <c r="AW213" s="13" t="s">
        <v>37</v>
      </c>
      <c r="AX213" s="13" t="s">
        <v>75</v>
      </c>
      <c r="AY213" s="233" t="s">
        <v>122</v>
      </c>
    </row>
    <row r="214" s="14" customFormat="1">
      <c r="A214" s="14"/>
      <c r="B214" s="234"/>
      <c r="C214" s="235"/>
      <c r="D214" s="225" t="s">
        <v>133</v>
      </c>
      <c r="E214" s="236" t="s">
        <v>19</v>
      </c>
      <c r="F214" s="237" t="s">
        <v>272</v>
      </c>
      <c r="G214" s="235"/>
      <c r="H214" s="238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133</v>
      </c>
      <c r="AU214" s="244" t="s">
        <v>85</v>
      </c>
      <c r="AV214" s="14" t="s">
        <v>85</v>
      </c>
      <c r="AW214" s="14" t="s">
        <v>37</v>
      </c>
      <c r="AX214" s="14" t="s">
        <v>83</v>
      </c>
      <c r="AY214" s="244" t="s">
        <v>122</v>
      </c>
    </row>
    <row r="215" s="12" customFormat="1" ht="20.88" customHeight="1">
      <c r="A215" s="12"/>
      <c r="B215" s="189"/>
      <c r="C215" s="190"/>
      <c r="D215" s="191" t="s">
        <v>74</v>
      </c>
      <c r="E215" s="203" t="s">
        <v>317</v>
      </c>
      <c r="F215" s="203" t="s">
        <v>318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SUM(P216:P226)</f>
        <v>0</v>
      </c>
      <c r="Q215" s="197"/>
      <c r="R215" s="198">
        <f>SUM(R216:R226)</f>
        <v>0</v>
      </c>
      <c r="S215" s="197"/>
      <c r="T215" s="199">
        <f>SUM(T216:T226)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83</v>
      </c>
      <c r="AT215" s="201" t="s">
        <v>74</v>
      </c>
      <c r="AU215" s="201" t="s">
        <v>85</v>
      </c>
      <c r="AY215" s="200" t="s">
        <v>122</v>
      </c>
      <c r="BK215" s="202">
        <f>SUM(BK216:BK226)</f>
        <v>0</v>
      </c>
    </row>
    <row r="216" s="2" customFormat="1" ht="24.15" customHeight="1">
      <c r="A216" s="39"/>
      <c r="B216" s="40"/>
      <c r="C216" s="205" t="s">
        <v>319</v>
      </c>
      <c r="D216" s="205" t="s">
        <v>124</v>
      </c>
      <c r="E216" s="206" t="s">
        <v>320</v>
      </c>
      <c r="F216" s="207" t="s">
        <v>321</v>
      </c>
      <c r="G216" s="208" t="s">
        <v>182</v>
      </c>
      <c r="H216" s="209">
        <v>30.800000000000001</v>
      </c>
      <c r="I216" s="210"/>
      <c r="J216" s="211">
        <f>ROUND(I216*H216,2)</f>
        <v>0</v>
      </c>
      <c r="K216" s="207" t="s">
        <v>128</v>
      </c>
      <c r="L216" s="45"/>
      <c r="M216" s="212" t="s">
        <v>19</v>
      </c>
      <c r="N216" s="213" t="s">
        <v>46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129</v>
      </c>
      <c r="AT216" s="216" t="s">
        <v>124</v>
      </c>
      <c r="AU216" s="216" t="s">
        <v>142</v>
      </c>
      <c r="AY216" s="18" t="s">
        <v>122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83</v>
      </c>
      <c r="BK216" s="217">
        <f>ROUND(I216*H216,2)</f>
        <v>0</v>
      </c>
      <c r="BL216" s="18" t="s">
        <v>129</v>
      </c>
      <c r="BM216" s="216" t="s">
        <v>322</v>
      </c>
    </row>
    <row r="217" s="2" customFormat="1">
      <c r="A217" s="39"/>
      <c r="B217" s="40"/>
      <c r="C217" s="41"/>
      <c r="D217" s="218" t="s">
        <v>131</v>
      </c>
      <c r="E217" s="41"/>
      <c r="F217" s="219" t="s">
        <v>323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131</v>
      </c>
      <c r="AU217" s="18" t="s">
        <v>142</v>
      </c>
    </row>
    <row r="218" s="14" customFormat="1">
      <c r="A218" s="14"/>
      <c r="B218" s="234"/>
      <c r="C218" s="235"/>
      <c r="D218" s="225" t="s">
        <v>133</v>
      </c>
      <c r="E218" s="236" t="s">
        <v>19</v>
      </c>
      <c r="F218" s="237" t="s">
        <v>324</v>
      </c>
      <c r="G218" s="235"/>
      <c r="H218" s="238">
        <v>30.800000000000001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133</v>
      </c>
      <c r="AU218" s="244" t="s">
        <v>142</v>
      </c>
      <c r="AV218" s="14" t="s">
        <v>85</v>
      </c>
      <c r="AW218" s="14" t="s">
        <v>37</v>
      </c>
      <c r="AX218" s="14" t="s">
        <v>83</v>
      </c>
      <c r="AY218" s="244" t="s">
        <v>122</v>
      </c>
    </row>
    <row r="219" s="2" customFormat="1" ht="24.15" customHeight="1">
      <c r="A219" s="39"/>
      <c r="B219" s="40"/>
      <c r="C219" s="205" t="s">
        <v>325</v>
      </c>
      <c r="D219" s="205" t="s">
        <v>124</v>
      </c>
      <c r="E219" s="206" t="s">
        <v>326</v>
      </c>
      <c r="F219" s="207" t="s">
        <v>327</v>
      </c>
      <c r="G219" s="208" t="s">
        <v>182</v>
      </c>
      <c r="H219" s="209">
        <v>277.19999999999999</v>
      </c>
      <c r="I219" s="210"/>
      <c r="J219" s="211">
        <f>ROUND(I219*H219,2)</f>
        <v>0</v>
      </c>
      <c r="K219" s="207" t="s">
        <v>128</v>
      </c>
      <c r="L219" s="45"/>
      <c r="M219" s="212" t="s">
        <v>19</v>
      </c>
      <c r="N219" s="213" t="s">
        <v>46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129</v>
      </c>
      <c r="AT219" s="216" t="s">
        <v>124</v>
      </c>
      <c r="AU219" s="216" t="s">
        <v>142</v>
      </c>
      <c r="AY219" s="18" t="s">
        <v>122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83</v>
      </c>
      <c r="BK219" s="217">
        <f>ROUND(I219*H219,2)</f>
        <v>0</v>
      </c>
      <c r="BL219" s="18" t="s">
        <v>129</v>
      </c>
      <c r="BM219" s="216" t="s">
        <v>328</v>
      </c>
    </row>
    <row r="220" s="2" customFormat="1">
      <c r="A220" s="39"/>
      <c r="B220" s="40"/>
      <c r="C220" s="41"/>
      <c r="D220" s="218" t="s">
        <v>131</v>
      </c>
      <c r="E220" s="41"/>
      <c r="F220" s="219" t="s">
        <v>329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142</v>
      </c>
    </row>
    <row r="221" s="14" customFormat="1">
      <c r="A221" s="14"/>
      <c r="B221" s="234"/>
      <c r="C221" s="235"/>
      <c r="D221" s="225" t="s">
        <v>133</v>
      </c>
      <c r="E221" s="236" t="s">
        <v>19</v>
      </c>
      <c r="F221" s="237" t="s">
        <v>330</v>
      </c>
      <c r="G221" s="235"/>
      <c r="H221" s="238">
        <v>277.19999999999999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133</v>
      </c>
      <c r="AU221" s="244" t="s">
        <v>142</v>
      </c>
      <c r="AV221" s="14" t="s">
        <v>85</v>
      </c>
      <c r="AW221" s="14" t="s">
        <v>37</v>
      </c>
      <c r="AX221" s="14" t="s">
        <v>83</v>
      </c>
      <c r="AY221" s="244" t="s">
        <v>122</v>
      </c>
    </row>
    <row r="222" s="2" customFormat="1" ht="16.5" customHeight="1">
      <c r="A222" s="39"/>
      <c r="B222" s="40"/>
      <c r="C222" s="205" t="s">
        <v>331</v>
      </c>
      <c r="D222" s="205" t="s">
        <v>124</v>
      </c>
      <c r="E222" s="206" t="s">
        <v>332</v>
      </c>
      <c r="F222" s="207" t="s">
        <v>333</v>
      </c>
      <c r="G222" s="208" t="s">
        <v>182</v>
      </c>
      <c r="H222" s="209">
        <v>108.2</v>
      </c>
      <c r="I222" s="210"/>
      <c r="J222" s="211">
        <f>ROUND(I222*H222,2)</f>
        <v>0</v>
      </c>
      <c r="K222" s="207" t="s">
        <v>128</v>
      </c>
      <c r="L222" s="45"/>
      <c r="M222" s="212" t="s">
        <v>19</v>
      </c>
      <c r="N222" s="213" t="s">
        <v>46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129</v>
      </c>
      <c r="AT222" s="216" t="s">
        <v>124</v>
      </c>
      <c r="AU222" s="216" t="s">
        <v>142</v>
      </c>
      <c r="AY222" s="18" t="s">
        <v>122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83</v>
      </c>
      <c r="BK222" s="217">
        <f>ROUND(I222*H222,2)</f>
        <v>0</v>
      </c>
      <c r="BL222" s="18" t="s">
        <v>129</v>
      </c>
      <c r="BM222" s="216" t="s">
        <v>334</v>
      </c>
    </row>
    <row r="223" s="2" customFormat="1">
      <c r="A223" s="39"/>
      <c r="B223" s="40"/>
      <c r="C223" s="41"/>
      <c r="D223" s="218" t="s">
        <v>131</v>
      </c>
      <c r="E223" s="41"/>
      <c r="F223" s="219" t="s">
        <v>335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142</v>
      </c>
    </row>
    <row r="224" s="14" customFormat="1">
      <c r="A224" s="14"/>
      <c r="B224" s="234"/>
      <c r="C224" s="235"/>
      <c r="D224" s="225" t="s">
        <v>133</v>
      </c>
      <c r="E224" s="236" t="s">
        <v>19</v>
      </c>
      <c r="F224" s="237" t="s">
        <v>324</v>
      </c>
      <c r="G224" s="235"/>
      <c r="H224" s="238">
        <v>30.800000000000001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133</v>
      </c>
      <c r="AU224" s="244" t="s">
        <v>142</v>
      </c>
      <c r="AV224" s="14" t="s">
        <v>85</v>
      </c>
      <c r="AW224" s="14" t="s">
        <v>37</v>
      </c>
      <c r="AX224" s="14" t="s">
        <v>75</v>
      </c>
      <c r="AY224" s="244" t="s">
        <v>122</v>
      </c>
    </row>
    <row r="225" s="14" customFormat="1">
      <c r="A225" s="14"/>
      <c r="B225" s="234"/>
      <c r="C225" s="235"/>
      <c r="D225" s="225" t="s">
        <v>133</v>
      </c>
      <c r="E225" s="236" t="s">
        <v>19</v>
      </c>
      <c r="F225" s="237" t="s">
        <v>336</v>
      </c>
      <c r="G225" s="235"/>
      <c r="H225" s="238">
        <v>77.400000000000006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133</v>
      </c>
      <c r="AU225" s="244" t="s">
        <v>142</v>
      </c>
      <c r="AV225" s="14" t="s">
        <v>85</v>
      </c>
      <c r="AW225" s="14" t="s">
        <v>37</v>
      </c>
      <c r="AX225" s="14" t="s">
        <v>75</v>
      </c>
      <c r="AY225" s="244" t="s">
        <v>122</v>
      </c>
    </row>
    <row r="226" s="15" customFormat="1">
      <c r="A226" s="15"/>
      <c r="B226" s="245"/>
      <c r="C226" s="246"/>
      <c r="D226" s="225" t="s">
        <v>133</v>
      </c>
      <c r="E226" s="247" t="s">
        <v>19</v>
      </c>
      <c r="F226" s="248" t="s">
        <v>159</v>
      </c>
      <c r="G226" s="246"/>
      <c r="H226" s="249">
        <v>108.2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133</v>
      </c>
      <c r="AU226" s="255" t="s">
        <v>142</v>
      </c>
      <c r="AV226" s="15" t="s">
        <v>129</v>
      </c>
      <c r="AW226" s="15" t="s">
        <v>37</v>
      </c>
      <c r="AX226" s="15" t="s">
        <v>83</v>
      </c>
      <c r="AY226" s="255" t="s">
        <v>122</v>
      </c>
    </row>
    <row r="227" s="12" customFormat="1" ht="22.8" customHeight="1">
      <c r="A227" s="12"/>
      <c r="B227" s="189"/>
      <c r="C227" s="190"/>
      <c r="D227" s="191" t="s">
        <v>74</v>
      </c>
      <c r="E227" s="203" t="s">
        <v>337</v>
      </c>
      <c r="F227" s="203" t="s">
        <v>338</v>
      </c>
      <c r="G227" s="190"/>
      <c r="H227" s="190"/>
      <c r="I227" s="193"/>
      <c r="J227" s="204">
        <f>BK227</f>
        <v>0</v>
      </c>
      <c r="K227" s="190"/>
      <c r="L227" s="195"/>
      <c r="M227" s="196"/>
      <c r="N227" s="197"/>
      <c r="O227" s="197"/>
      <c r="P227" s="198">
        <f>SUM(P228:P234)</f>
        <v>0</v>
      </c>
      <c r="Q227" s="197"/>
      <c r="R227" s="198">
        <f>SUM(R228:R234)</f>
        <v>0</v>
      </c>
      <c r="S227" s="197"/>
      <c r="T227" s="199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83</v>
      </c>
      <c r="AT227" s="201" t="s">
        <v>74</v>
      </c>
      <c r="AU227" s="201" t="s">
        <v>83</v>
      </c>
      <c r="AY227" s="200" t="s">
        <v>122</v>
      </c>
      <c r="BK227" s="202">
        <f>SUM(BK228:BK234)</f>
        <v>0</v>
      </c>
    </row>
    <row r="228" s="2" customFormat="1" ht="24.15" customHeight="1">
      <c r="A228" s="39"/>
      <c r="B228" s="40"/>
      <c r="C228" s="205" t="s">
        <v>339</v>
      </c>
      <c r="D228" s="205" t="s">
        <v>124</v>
      </c>
      <c r="E228" s="206" t="s">
        <v>340</v>
      </c>
      <c r="F228" s="207" t="s">
        <v>341</v>
      </c>
      <c r="G228" s="208" t="s">
        <v>182</v>
      </c>
      <c r="H228" s="209">
        <v>0.082000000000000003</v>
      </c>
      <c r="I228" s="210"/>
      <c r="J228" s="211">
        <f>ROUND(I228*H228,2)</f>
        <v>0</v>
      </c>
      <c r="K228" s="207" t="s">
        <v>128</v>
      </c>
      <c r="L228" s="45"/>
      <c r="M228" s="212" t="s">
        <v>19</v>
      </c>
      <c r="N228" s="213" t="s">
        <v>46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129</v>
      </c>
      <c r="AT228" s="216" t="s">
        <v>124</v>
      </c>
      <c r="AU228" s="216" t="s">
        <v>85</v>
      </c>
      <c r="AY228" s="18" t="s">
        <v>122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83</v>
      </c>
      <c r="BK228" s="217">
        <f>ROUND(I228*H228,2)</f>
        <v>0</v>
      </c>
      <c r="BL228" s="18" t="s">
        <v>129</v>
      </c>
      <c r="BM228" s="216" t="s">
        <v>342</v>
      </c>
    </row>
    <row r="229" s="2" customFormat="1">
      <c r="A229" s="39"/>
      <c r="B229" s="40"/>
      <c r="C229" s="41"/>
      <c r="D229" s="218" t="s">
        <v>131</v>
      </c>
      <c r="E229" s="41"/>
      <c r="F229" s="219" t="s">
        <v>343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131</v>
      </c>
      <c r="AU229" s="18" t="s">
        <v>85</v>
      </c>
    </row>
    <row r="230" s="2" customFormat="1" ht="24.15" customHeight="1">
      <c r="A230" s="39"/>
      <c r="B230" s="40"/>
      <c r="C230" s="205" t="s">
        <v>344</v>
      </c>
      <c r="D230" s="205" t="s">
        <v>124</v>
      </c>
      <c r="E230" s="206" t="s">
        <v>345</v>
      </c>
      <c r="F230" s="207" t="s">
        <v>346</v>
      </c>
      <c r="G230" s="208" t="s">
        <v>182</v>
      </c>
      <c r="H230" s="209">
        <v>170.12000000000001</v>
      </c>
      <c r="I230" s="210"/>
      <c r="J230" s="211">
        <f>ROUND(I230*H230,2)</f>
        <v>0</v>
      </c>
      <c r="K230" s="207" t="s">
        <v>128</v>
      </c>
      <c r="L230" s="45"/>
      <c r="M230" s="212" t="s">
        <v>19</v>
      </c>
      <c r="N230" s="213" t="s">
        <v>46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129</v>
      </c>
      <c r="AT230" s="216" t="s">
        <v>124</v>
      </c>
      <c r="AU230" s="216" t="s">
        <v>85</v>
      </c>
      <c r="AY230" s="18" t="s">
        <v>122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83</v>
      </c>
      <c r="BK230" s="217">
        <f>ROUND(I230*H230,2)</f>
        <v>0</v>
      </c>
      <c r="BL230" s="18" t="s">
        <v>129</v>
      </c>
      <c r="BM230" s="216" t="s">
        <v>347</v>
      </c>
    </row>
    <row r="231" s="2" customFormat="1">
      <c r="A231" s="39"/>
      <c r="B231" s="40"/>
      <c r="C231" s="41"/>
      <c r="D231" s="218" t="s">
        <v>131</v>
      </c>
      <c r="E231" s="41"/>
      <c r="F231" s="219" t="s">
        <v>348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131</v>
      </c>
      <c r="AU231" s="18" t="s">
        <v>85</v>
      </c>
    </row>
    <row r="232" s="14" customFormat="1">
      <c r="A232" s="14"/>
      <c r="B232" s="234"/>
      <c r="C232" s="235"/>
      <c r="D232" s="225" t="s">
        <v>133</v>
      </c>
      <c r="E232" s="236" t="s">
        <v>19</v>
      </c>
      <c r="F232" s="237" t="s">
        <v>349</v>
      </c>
      <c r="G232" s="235"/>
      <c r="H232" s="238">
        <v>139.31999999999999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133</v>
      </c>
      <c r="AU232" s="244" t="s">
        <v>85</v>
      </c>
      <c r="AV232" s="14" t="s">
        <v>85</v>
      </c>
      <c r="AW232" s="14" t="s">
        <v>37</v>
      </c>
      <c r="AX232" s="14" t="s">
        <v>75</v>
      </c>
      <c r="AY232" s="244" t="s">
        <v>122</v>
      </c>
    </row>
    <row r="233" s="14" customFormat="1">
      <c r="A233" s="14"/>
      <c r="B233" s="234"/>
      <c r="C233" s="235"/>
      <c r="D233" s="225" t="s">
        <v>133</v>
      </c>
      <c r="E233" s="236" t="s">
        <v>19</v>
      </c>
      <c r="F233" s="237" t="s">
        <v>350</v>
      </c>
      <c r="G233" s="235"/>
      <c r="H233" s="238">
        <v>30.800000000000001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133</v>
      </c>
      <c r="AU233" s="244" t="s">
        <v>85</v>
      </c>
      <c r="AV233" s="14" t="s">
        <v>85</v>
      </c>
      <c r="AW233" s="14" t="s">
        <v>37</v>
      </c>
      <c r="AX233" s="14" t="s">
        <v>75</v>
      </c>
      <c r="AY233" s="244" t="s">
        <v>122</v>
      </c>
    </row>
    <row r="234" s="15" customFormat="1">
      <c r="A234" s="15"/>
      <c r="B234" s="245"/>
      <c r="C234" s="246"/>
      <c r="D234" s="225" t="s">
        <v>133</v>
      </c>
      <c r="E234" s="247" t="s">
        <v>19</v>
      </c>
      <c r="F234" s="248" t="s">
        <v>159</v>
      </c>
      <c r="G234" s="246"/>
      <c r="H234" s="249">
        <v>170.12000000000001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133</v>
      </c>
      <c r="AU234" s="255" t="s">
        <v>85</v>
      </c>
      <c r="AV234" s="15" t="s">
        <v>129</v>
      </c>
      <c r="AW234" s="15" t="s">
        <v>37</v>
      </c>
      <c r="AX234" s="15" t="s">
        <v>83</v>
      </c>
      <c r="AY234" s="255" t="s">
        <v>122</v>
      </c>
    </row>
    <row r="235" s="12" customFormat="1" ht="22.8" customHeight="1">
      <c r="A235" s="12"/>
      <c r="B235" s="189"/>
      <c r="C235" s="190"/>
      <c r="D235" s="191" t="s">
        <v>74</v>
      </c>
      <c r="E235" s="203" t="s">
        <v>351</v>
      </c>
      <c r="F235" s="203" t="s">
        <v>352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SUM(P236:P237)</f>
        <v>0</v>
      </c>
      <c r="Q235" s="197"/>
      <c r="R235" s="198">
        <f>SUM(R236:R237)</f>
        <v>0</v>
      </c>
      <c r="S235" s="197"/>
      <c r="T235" s="199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83</v>
      </c>
      <c r="AT235" s="201" t="s">
        <v>74</v>
      </c>
      <c r="AU235" s="201" t="s">
        <v>83</v>
      </c>
      <c r="AY235" s="200" t="s">
        <v>122</v>
      </c>
      <c r="BK235" s="202">
        <f>SUM(BK236:BK237)</f>
        <v>0</v>
      </c>
    </row>
    <row r="236" s="2" customFormat="1" ht="24.15" customHeight="1">
      <c r="A236" s="39"/>
      <c r="B236" s="40"/>
      <c r="C236" s="205" t="s">
        <v>353</v>
      </c>
      <c r="D236" s="205" t="s">
        <v>124</v>
      </c>
      <c r="E236" s="206" t="s">
        <v>354</v>
      </c>
      <c r="F236" s="207" t="s">
        <v>355</v>
      </c>
      <c r="G236" s="208" t="s">
        <v>182</v>
      </c>
      <c r="H236" s="209">
        <v>377.916</v>
      </c>
      <c r="I236" s="210"/>
      <c r="J236" s="211">
        <f>ROUND(I236*H236,2)</f>
        <v>0</v>
      </c>
      <c r="K236" s="207" t="s">
        <v>128</v>
      </c>
      <c r="L236" s="45"/>
      <c r="M236" s="212" t="s">
        <v>19</v>
      </c>
      <c r="N236" s="213" t="s">
        <v>46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129</v>
      </c>
      <c r="AT236" s="216" t="s">
        <v>124</v>
      </c>
      <c r="AU236" s="216" t="s">
        <v>85</v>
      </c>
      <c r="AY236" s="18" t="s">
        <v>122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129</v>
      </c>
      <c r="BM236" s="216" t="s">
        <v>356</v>
      </c>
    </row>
    <row r="237" s="2" customFormat="1">
      <c r="A237" s="39"/>
      <c r="B237" s="40"/>
      <c r="C237" s="41"/>
      <c r="D237" s="218" t="s">
        <v>131</v>
      </c>
      <c r="E237" s="41"/>
      <c r="F237" s="219" t="s">
        <v>357</v>
      </c>
      <c r="G237" s="41"/>
      <c r="H237" s="41"/>
      <c r="I237" s="220"/>
      <c r="J237" s="41"/>
      <c r="K237" s="41"/>
      <c r="L237" s="45"/>
      <c r="M237" s="266"/>
      <c r="N237" s="267"/>
      <c r="O237" s="268"/>
      <c r="P237" s="268"/>
      <c r="Q237" s="268"/>
      <c r="R237" s="268"/>
      <c r="S237" s="268"/>
      <c r="T237" s="26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131</v>
      </c>
      <c r="AU237" s="18" t="s">
        <v>85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c/4XTja/uMj/U2wluhHzld00GajBwztTH4hit+Fs/Cyrvm3S+KaHq7i4kgQ4ci7UewQTVvUted1K4o3/Z9u91Q==" hashValue="I5qqOmsm3tNdzIG7shJWZPFMSUogyES9bAN/vmuYHo2kMi97tyzRr2Zi1e5CZ14yIwf/ZHoavPmw7heCjEpnkA==" algorithmName="SHA-512" password="CC35"/>
  <autoFilter ref="C86:K23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13107323"/>
    <hyperlink ref="F95" r:id="rId2" display="https://podminky.urs.cz/item/CS_URS_2023_01/121151125"/>
    <hyperlink ref="F99" r:id="rId3" display="https://podminky.urs.cz/item/CS_URS_2023_01/122251103"/>
    <hyperlink ref="F104" r:id="rId4" display="https://podminky.urs.cz/item/CS_URS_2021_01/132251251"/>
    <hyperlink ref="F112" r:id="rId5" display="https://podminky.urs.cz/item/CS_URS_2023_01/162751117"/>
    <hyperlink ref="F115" r:id="rId6" display="https://podminky.urs.cz/item/CS_URS_2023_01/171111103"/>
    <hyperlink ref="F117" r:id="rId7" display="https://podminky.urs.cz/item/CS_URS_2023_01/171151103"/>
    <hyperlink ref="F127" r:id="rId8" display="https://podminky.urs.cz/item/CS_URS_2023_01/181351103"/>
    <hyperlink ref="F131" r:id="rId9" display="https://podminky.urs.cz/item/CS_URS_2023_01/181351115"/>
    <hyperlink ref="F135" r:id="rId10" display="https://podminky.urs.cz/item/CS_URS_2023_01/181411121"/>
    <hyperlink ref="F144" r:id="rId11" display="https://podminky.urs.cz/item/CS_URS_2023_01/561031121"/>
    <hyperlink ref="F152" r:id="rId12" display="https://podminky.urs.cz/item/CS_URS_2023_01/564851111"/>
    <hyperlink ref="F158" r:id="rId13" display="https://podminky.urs.cz/item/CS_URS_2023_01/565165121"/>
    <hyperlink ref="F162" r:id="rId14" display="https://podminky.urs.cz/item/CS_URS_2023_01/569831111"/>
    <hyperlink ref="F166" r:id="rId15" display="https://podminky.urs.cz/item/CS_URS_2023_01/573211106"/>
    <hyperlink ref="F170" r:id="rId16" display="https://podminky.urs.cz/item/CS_URS_2023_01/577134121"/>
    <hyperlink ref="F176" r:id="rId17" display="https://podminky.urs.cz/item/CS_URS_2023_01/912211111"/>
    <hyperlink ref="F182" r:id="rId18" display="https://podminky.urs.cz/item/CS_URS_2023_01/914511111"/>
    <hyperlink ref="F186" r:id="rId19" display="https://podminky.urs.cz/item/CS_URS_2023_01/916131213"/>
    <hyperlink ref="F192" r:id="rId20" display="https://podminky.urs.cz/item/CS_URS_2023_01/916991121"/>
    <hyperlink ref="F196" r:id="rId21" display="https://podminky.urs.cz/item/CS_URS_2023_01/919112212"/>
    <hyperlink ref="F200" r:id="rId22" display="https://podminky.urs.cz/item/CS_URS_2023_01/919121111"/>
    <hyperlink ref="F204" r:id="rId23" display="https://podminky.urs.cz/item/CS_URS_2023_01/919726122"/>
    <hyperlink ref="F212" r:id="rId24" display="https://podminky.urs.cz/item/CS_URS_2023_01/966006132"/>
    <hyperlink ref="F217" r:id="rId25" display="https://podminky.urs.cz/item/CS_URS_2023_01/997221551"/>
    <hyperlink ref="F220" r:id="rId26" display="https://podminky.urs.cz/item/CS_URS_2023_01/997221559"/>
    <hyperlink ref="F223" r:id="rId27" display="https://podminky.urs.cz/item/CS_URS_2023_01/997221611"/>
    <hyperlink ref="F229" r:id="rId28" display="https://podminky.urs.cz/item/CS_URS_2023_01/997221861"/>
    <hyperlink ref="F231" r:id="rId29" display="https://podminky.urs.cz/item/CS_URS_2023_01/997221873"/>
    <hyperlink ref="F237" r:id="rId30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na pozemku p.č. 6472 v k.ú. Čistá u Litomyšle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ROUND((SUM(BE85:BE118)),  2)</f>
        <v>0</v>
      </c>
      <c r="G33" s="39"/>
      <c r="H33" s="39"/>
      <c r="I33" s="149">
        <v>0.20999999999999999</v>
      </c>
      <c r="J33" s="148">
        <f>ROUND(((SUM(BE85:BE118))*I33),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ROUND((SUM(BF85:BF118)),  2)</f>
        <v>0</v>
      </c>
      <c r="G34" s="39"/>
      <c r="H34" s="39"/>
      <c r="I34" s="149">
        <v>0.14999999999999999</v>
      </c>
      <c r="J34" s="148">
        <f>ROUND(((SUM(BF85:BF118))*I34),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ROUND((SUM(BG85:BG118)),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ROUND((SUM(BH85:BH118)),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ROUND((SUM(BI85:BI118)),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na pozemku p.č. 6472 v k.ú. Čistá u Litomyšle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023/2021_2 - SO 801 Vegetační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Čistá u Litomyšle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Čistá</v>
      </c>
      <c r="G54" s="41"/>
      <c r="H54" s="41"/>
      <c r="I54" s="33" t="s">
        <v>33</v>
      </c>
      <c r="J54" s="37" t="str">
        <f>E21</f>
        <v>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DI PROJEKT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359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360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361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J92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362</v>
      </c>
      <c r="E64" s="175"/>
      <c r="F64" s="175"/>
      <c r="G64" s="175"/>
      <c r="H64" s="175"/>
      <c r="I64" s="175"/>
      <c r="J64" s="176">
        <f>J107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363</v>
      </c>
      <c r="E65" s="175"/>
      <c r="F65" s="175"/>
      <c r="G65" s="175"/>
      <c r="H65" s="175"/>
      <c r="I65" s="175"/>
      <c r="J65" s="176">
        <f>J115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Polní cesta na pozemku p.č. 6472 v k.ú. Čistá u Litomyšle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023/2021_2 - SO 801 Vegetační úpravy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Čistá u Litomyšle</v>
      </c>
      <c r="G79" s="41"/>
      <c r="H79" s="41"/>
      <c r="I79" s="33" t="s">
        <v>23</v>
      </c>
      <c r="J79" s="73" t="str">
        <f>IF(J12="","",J12)</f>
        <v>16. 4. 2021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Obec Čistá</v>
      </c>
      <c r="G81" s="41"/>
      <c r="H81" s="41"/>
      <c r="I81" s="33" t="s">
        <v>33</v>
      </c>
      <c r="J81" s="37" t="str">
        <f>E21</f>
        <v>DI PROJEKT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38</v>
      </c>
      <c r="J82" s="37" t="str">
        <f>E24</f>
        <v>DI PROJEKT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108</v>
      </c>
      <c r="D84" s="181" t="s">
        <v>60</v>
      </c>
      <c r="E84" s="181" t="s">
        <v>56</v>
      </c>
      <c r="F84" s="181" t="s">
        <v>57</v>
      </c>
      <c r="G84" s="181" t="s">
        <v>109</v>
      </c>
      <c r="H84" s="181" t="s">
        <v>110</v>
      </c>
      <c r="I84" s="181" t="s">
        <v>111</v>
      </c>
      <c r="J84" s="181" t="s">
        <v>97</v>
      </c>
      <c r="K84" s="182" t="s">
        <v>112</v>
      </c>
      <c r="L84" s="183"/>
      <c r="M84" s="93" t="s">
        <v>19</v>
      </c>
      <c r="N84" s="94" t="s">
        <v>45</v>
      </c>
      <c r="O84" s="94" t="s">
        <v>113</v>
      </c>
      <c r="P84" s="94" t="s">
        <v>114</v>
      </c>
      <c r="Q84" s="94" t="s">
        <v>115</v>
      </c>
      <c r="R84" s="94" t="s">
        <v>116</v>
      </c>
      <c r="S84" s="94" t="s">
        <v>117</v>
      </c>
      <c r="T84" s="95" t="s">
        <v>118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0.059819199999999996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98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74</v>
      </c>
      <c r="E86" s="192" t="s">
        <v>120</v>
      </c>
      <c r="F86" s="192" t="s">
        <v>120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P87+P89+P92+P107+P115</f>
        <v>0</v>
      </c>
      <c r="Q86" s="197"/>
      <c r="R86" s="198">
        <f>R87+R89+R92+R107+R115</f>
        <v>0.059819199999999996</v>
      </c>
      <c r="S86" s="197"/>
      <c r="T86" s="199">
        <f>T87+T89+T92+T107+T115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83</v>
      </c>
      <c r="AT86" s="201" t="s">
        <v>74</v>
      </c>
      <c r="AU86" s="201" t="s">
        <v>75</v>
      </c>
      <c r="AY86" s="200" t="s">
        <v>122</v>
      </c>
      <c r="BK86" s="202">
        <f>BK87+BK89+BK92+BK107+BK115</f>
        <v>0</v>
      </c>
    </row>
    <row r="87" s="12" customFormat="1" ht="22.8" customHeight="1">
      <c r="A87" s="12"/>
      <c r="B87" s="189"/>
      <c r="C87" s="190"/>
      <c r="D87" s="191" t="s">
        <v>74</v>
      </c>
      <c r="E87" s="203" t="s">
        <v>364</v>
      </c>
      <c r="F87" s="203" t="s">
        <v>365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83</v>
      </c>
      <c r="AT87" s="201" t="s">
        <v>74</v>
      </c>
      <c r="AU87" s="201" t="s">
        <v>83</v>
      </c>
      <c r="AY87" s="200" t="s">
        <v>122</v>
      </c>
      <c r="BK87" s="202">
        <f>BK88</f>
        <v>0</v>
      </c>
    </row>
    <row r="88" s="2" customFormat="1" ht="24.15" customHeight="1">
      <c r="A88" s="39"/>
      <c r="B88" s="40"/>
      <c r="C88" s="256" t="s">
        <v>83</v>
      </c>
      <c r="D88" s="256" t="s">
        <v>179</v>
      </c>
      <c r="E88" s="257" t="s">
        <v>83</v>
      </c>
      <c r="F88" s="258" t="s">
        <v>366</v>
      </c>
      <c r="G88" s="259" t="s">
        <v>259</v>
      </c>
      <c r="H88" s="260">
        <v>28</v>
      </c>
      <c r="I88" s="261"/>
      <c r="J88" s="262">
        <f>ROUND(I88*H88,2)</f>
        <v>0</v>
      </c>
      <c r="K88" s="258" t="s">
        <v>19</v>
      </c>
      <c r="L88" s="263"/>
      <c r="M88" s="264" t="s">
        <v>19</v>
      </c>
      <c r="N88" s="265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178</v>
      </c>
      <c r="AT88" s="216" t="s">
        <v>179</v>
      </c>
      <c r="AU88" s="216" t="s">
        <v>85</v>
      </c>
      <c r="AY88" s="18" t="s">
        <v>122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129</v>
      </c>
      <c r="BM88" s="216" t="s">
        <v>367</v>
      </c>
    </row>
    <row r="89" s="12" customFormat="1" ht="22.8" customHeight="1">
      <c r="A89" s="12"/>
      <c r="B89" s="189"/>
      <c r="C89" s="190"/>
      <c r="D89" s="191" t="s">
        <v>74</v>
      </c>
      <c r="E89" s="203" t="s">
        <v>368</v>
      </c>
      <c r="F89" s="203" t="s">
        <v>369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83</v>
      </c>
      <c r="AY89" s="200" t="s">
        <v>122</v>
      </c>
      <c r="BK89" s="202">
        <f>SUM(BK90:BK91)</f>
        <v>0</v>
      </c>
    </row>
    <row r="90" s="2" customFormat="1" ht="16.5" customHeight="1">
      <c r="A90" s="39"/>
      <c r="B90" s="40"/>
      <c r="C90" s="205" t="s">
        <v>85</v>
      </c>
      <c r="D90" s="205" t="s">
        <v>124</v>
      </c>
      <c r="E90" s="206" t="s">
        <v>370</v>
      </c>
      <c r="F90" s="207" t="s">
        <v>371</v>
      </c>
      <c r="G90" s="208" t="s">
        <v>259</v>
      </c>
      <c r="H90" s="209">
        <v>28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129</v>
      </c>
      <c r="AT90" s="216" t="s">
        <v>124</v>
      </c>
      <c r="AU90" s="216" t="s">
        <v>85</v>
      </c>
      <c r="AY90" s="18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129</v>
      </c>
      <c r="BM90" s="216" t="s">
        <v>372</v>
      </c>
    </row>
    <row r="91" s="2" customFormat="1" ht="16.5" customHeight="1">
      <c r="A91" s="39"/>
      <c r="B91" s="40"/>
      <c r="C91" s="205" t="s">
        <v>142</v>
      </c>
      <c r="D91" s="205" t="s">
        <v>124</v>
      </c>
      <c r="E91" s="206" t="s">
        <v>373</v>
      </c>
      <c r="F91" s="207" t="s">
        <v>374</v>
      </c>
      <c r="G91" s="208" t="s">
        <v>259</v>
      </c>
      <c r="H91" s="209">
        <v>28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46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129</v>
      </c>
      <c r="AT91" s="216" t="s">
        <v>124</v>
      </c>
      <c r="AU91" s="216" t="s">
        <v>85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83</v>
      </c>
      <c r="BK91" s="217">
        <f>ROUND(I91*H91,2)</f>
        <v>0</v>
      </c>
      <c r="BL91" s="18" t="s">
        <v>129</v>
      </c>
      <c r="BM91" s="216" t="s">
        <v>375</v>
      </c>
    </row>
    <row r="92" s="12" customFormat="1" ht="22.8" customHeight="1">
      <c r="A92" s="12"/>
      <c r="B92" s="189"/>
      <c r="C92" s="190"/>
      <c r="D92" s="191" t="s">
        <v>74</v>
      </c>
      <c r="E92" s="203" t="s">
        <v>83</v>
      </c>
      <c r="F92" s="203" t="s">
        <v>123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SUM(P93:P106)</f>
        <v>0</v>
      </c>
      <c r="Q92" s="197"/>
      <c r="R92" s="198">
        <f>SUM(R93:R106)</f>
        <v>0.059819199999999996</v>
      </c>
      <c r="S92" s="197"/>
      <c r="T92" s="199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83</v>
      </c>
      <c r="AT92" s="201" t="s">
        <v>74</v>
      </c>
      <c r="AU92" s="201" t="s">
        <v>83</v>
      </c>
      <c r="AY92" s="200" t="s">
        <v>122</v>
      </c>
      <c r="BK92" s="202">
        <f>SUM(BK93:BK106)</f>
        <v>0</v>
      </c>
    </row>
    <row r="93" s="2" customFormat="1" ht="24.15" customHeight="1">
      <c r="A93" s="39"/>
      <c r="B93" s="40"/>
      <c r="C93" s="205" t="s">
        <v>129</v>
      </c>
      <c r="D93" s="205" t="s">
        <v>124</v>
      </c>
      <c r="E93" s="206" t="s">
        <v>376</v>
      </c>
      <c r="F93" s="207" t="s">
        <v>377</v>
      </c>
      <c r="G93" s="208" t="s">
        <v>259</v>
      </c>
      <c r="H93" s="209">
        <v>28</v>
      </c>
      <c r="I93" s="210"/>
      <c r="J93" s="211">
        <f>ROUND(I93*H93,2)</f>
        <v>0</v>
      </c>
      <c r="K93" s="207" t="s">
        <v>128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129</v>
      </c>
      <c r="AT93" s="216" t="s">
        <v>124</v>
      </c>
      <c r="AU93" s="216" t="s">
        <v>85</v>
      </c>
      <c r="AY93" s="18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129</v>
      </c>
      <c r="BM93" s="216" t="s">
        <v>378</v>
      </c>
    </row>
    <row r="94" s="2" customFormat="1">
      <c r="A94" s="39"/>
      <c r="B94" s="40"/>
      <c r="C94" s="41"/>
      <c r="D94" s="218" t="s">
        <v>131</v>
      </c>
      <c r="E94" s="41"/>
      <c r="F94" s="219" t="s">
        <v>379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131</v>
      </c>
      <c r="AU94" s="18" t="s">
        <v>85</v>
      </c>
    </row>
    <row r="95" s="2" customFormat="1" ht="24.15" customHeight="1">
      <c r="A95" s="39"/>
      <c r="B95" s="40"/>
      <c r="C95" s="205" t="s">
        <v>160</v>
      </c>
      <c r="D95" s="205" t="s">
        <v>124</v>
      </c>
      <c r="E95" s="206" t="s">
        <v>380</v>
      </c>
      <c r="F95" s="207" t="s">
        <v>381</v>
      </c>
      <c r="G95" s="208" t="s">
        <v>259</v>
      </c>
      <c r="H95" s="209">
        <v>28</v>
      </c>
      <c r="I95" s="210"/>
      <c r="J95" s="211">
        <f>ROUND(I95*H95,2)</f>
        <v>0</v>
      </c>
      <c r="K95" s="207" t="s">
        <v>128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124</v>
      </c>
      <c r="AU95" s="216" t="s">
        <v>85</v>
      </c>
      <c r="AY95" s="18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129</v>
      </c>
      <c r="BM95" s="216" t="s">
        <v>382</v>
      </c>
    </row>
    <row r="96" s="2" customFormat="1">
      <c r="A96" s="39"/>
      <c r="B96" s="40"/>
      <c r="C96" s="41"/>
      <c r="D96" s="218" t="s">
        <v>131</v>
      </c>
      <c r="E96" s="41"/>
      <c r="F96" s="219" t="s">
        <v>383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85</v>
      </c>
    </row>
    <row r="97" s="2" customFormat="1" ht="16.5" customHeight="1">
      <c r="A97" s="39"/>
      <c r="B97" s="40"/>
      <c r="C97" s="205" t="s">
        <v>166</v>
      </c>
      <c r="D97" s="205" t="s">
        <v>124</v>
      </c>
      <c r="E97" s="206" t="s">
        <v>384</v>
      </c>
      <c r="F97" s="207" t="s">
        <v>385</v>
      </c>
      <c r="G97" s="208" t="s">
        <v>259</v>
      </c>
      <c r="H97" s="209">
        <v>28</v>
      </c>
      <c r="I97" s="210"/>
      <c r="J97" s="211">
        <f>ROUND(I97*H97,2)</f>
        <v>0</v>
      </c>
      <c r="K97" s="207" t="s">
        <v>128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5.3999999999999998E-05</v>
      </c>
      <c r="R97" s="214">
        <f>Q97*H97</f>
        <v>0.0015119999999999999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129</v>
      </c>
      <c r="AT97" s="216" t="s">
        <v>124</v>
      </c>
      <c r="AU97" s="216" t="s">
        <v>85</v>
      </c>
      <c r="AY97" s="18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129</v>
      </c>
      <c r="BM97" s="216" t="s">
        <v>386</v>
      </c>
    </row>
    <row r="98" s="2" customFormat="1">
      <c r="A98" s="39"/>
      <c r="B98" s="40"/>
      <c r="C98" s="41"/>
      <c r="D98" s="218" t="s">
        <v>131</v>
      </c>
      <c r="E98" s="41"/>
      <c r="F98" s="219" t="s">
        <v>387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131</v>
      </c>
      <c r="AU98" s="18" t="s">
        <v>85</v>
      </c>
    </row>
    <row r="99" s="2" customFormat="1" ht="21.75" customHeight="1">
      <c r="A99" s="39"/>
      <c r="B99" s="40"/>
      <c r="C99" s="205" t="s">
        <v>171</v>
      </c>
      <c r="D99" s="205" t="s">
        <v>124</v>
      </c>
      <c r="E99" s="206" t="s">
        <v>388</v>
      </c>
      <c r="F99" s="207" t="s">
        <v>389</v>
      </c>
      <c r="G99" s="208" t="s">
        <v>259</v>
      </c>
      <c r="H99" s="209">
        <v>28</v>
      </c>
      <c r="I99" s="210"/>
      <c r="J99" s="211">
        <f>ROUND(I99*H99,2)</f>
        <v>0</v>
      </c>
      <c r="K99" s="207" t="s">
        <v>128</v>
      </c>
      <c r="L99" s="45"/>
      <c r="M99" s="212" t="s">
        <v>19</v>
      </c>
      <c r="N99" s="213" t="s">
        <v>46</v>
      </c>
      <c r="O99" s="85"/>
      <c r="P99" s="214">
        <f>O99*H99</f>
        <v>0</v>
      </c>
      <c r="Q99" s="214">
        <v>0.0020823999999999999</v>
      </c>
      <c r="R99" s="214">
        <f>Q99*H99</f>
        <v>0.058307199999999997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129</v>
      </c>
      <c r="AT99" s="216" t="s">
        <v>124</v>
      </c>
      <c r="AU99" s="216" t="s">
        <v>85</v>
      </c>
      <c r="AY99" s="18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83</v>
      </c>
      <c r="BK99" s="217">
        <f>ROUND(I99*H99,2)</f>
        <v>0</v>
      </c>
      <c r="BL99" s="18" t="s">
        <v>129</v>
      </c>
      <c r="BM99" s="216" t="s">
        <v>390</v>
      </c>
    </row>
    <row r="100" s="2" customFormat="1">
      <c r="A100" s="39"/>
      <c r="B100" s="40"/>
      <c r="C100" s="41"/>
      <c r="D100" s="218" t="s">
        <v>131</v>
      </c>
      <c r="E100" s="41"/>
      <c r="F100" s="219" t="s">
        <v>391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85</v>
      </c>
    </row>
    <row r="101" s="2" customFormat="1" ht="16.5" customHeight="1">
      <c r="A101" s="39"/>
      <c r="B101" s="40"/>
      <c r="C101" s="205" t="s">
        <v>178</v>
      </c>
      <c r="D101" s="205" t="s">
        <v>124</v>
      </c>
      <c r="E101" s="206" t="s">
        <v>392</v>
      </c>
      <c r="F101" s="207" t="s">
        <v>393</v>
      </c>
      <c r="G101" s="208" t="s">
        <v>127</v>
      </c>
      <c r="H101" s="209">
        <v>28</v>
      </c>
      <c r="I101" s="210"/>
      <c r="J101" s="211">
        <f>ROUND(I101*H101,2)</f>
        <v>0</v>
      </c>
      <c r="K101" s="207" t="s">
        <v>128</v>
      </c>
      <c r="L101" s="45"/>
      <c r="M101" s="212" t="s">
        <v>19</v>
      </c>
      <c r="N101" s="213" t="s">
        <v>46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129</v>
      </c>
      <c r="AT101" s="216" t="s">
        <v>124</v>
      </c>
      <c r="AU101" s="216" t="s">
        <v>85</v>
      </c>
      <c r="AY101" s="18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129</v>
      </c>
      <c r="BM101" s="216" t="s">
        <v>394</v>
      </c>
    </row>
    <row r="102" s="2" customFormat="1">
      <c r="A102" s="39"/>
      <c r="B102" s="40"/>
      <c r="C102" s="41"/>
      <c r="D102" s="218" t="s">
        <v>131</v>
      </c>
      <c r="E102" s="41"/>
      <c r="F102" s="219" t="s">
        <v>395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85</v>
      </c>
    </row>
    <row r="103" s="2" customFormat="1" ht="16.5" customHeight="1">
      <c r="A103" s="39"/>
      <c r="B103" s="40"/>
      <c r="C103" s="205" t="s">
        <v>186</v>
      </c>
      <c r="D103" s="205" t="s">
        <v>124</v>
      </c>
      <c r="E103" s="206" t="s">
        <v>396</v>
      </c>
      <c r="F103" s="207" t="s">
        <v>397</v>
      </c>
      <c r="G103" s="208" t="s">
        <v>145</v>
      </c>
      <c r="H103" s="209">
        <v>2.7999999999999998</v>
      </c>
      <c r="I103" s="210"/>
      <c r="J103" s="211">
        <f>ROUND(I103*H103,2)</f>
        <v>0</v>
      </c>
      <c r="K103" s="207" t="s">
        <v>128</v>
      </c>
      <c r="L103" s="45"/>
      <c r="M103" s="212" t="s">
        <v>19</v>
      </c>
      <c r="N103" s="213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129</v>
      </c>
      <c r="AT103" s="216" t="s">
        <v>124</v>
      </c>
      <c r="AU103" s="216" t="s">
        <v>85</v>
      </c>
      <c r="AY103" s="18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129</v>
      </c>
      <c r="BM103" s="216" t="s">
        <v>398</v>
      </c>
    </row>
    <row r="104" s="2" customFormat="1">
      <c r="A104" s="39"/>
      <c r="B104" s="40"/>
      <c r="C104" s="41"/>
      <c r="D104" s="218" t="s">
        <v>131</v>
      </c>
      <c r="E104" s="41"/>
      <c r="F104" s="219" t="s">
        <v>399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85</v>
      </c>
    </row>
    <row r="105" s="2" customFormat="1" ht="16.5" customHeight="1">
      <c r="A105" s="39"/>
      <c r="B105" s="40"/>
      <c r="C105" s="205" t="s">
        <v>192</v>
      </c>
      <c r="D105" s="205" t="s">
        <v>124</v>
      </c>
      <c r="E105" s="206" t="s">
        <v>400</v>
      </c>
      <c r="F105" s="207" t="s">
        <v>401</v>
      </c>
      <c r="G105" s="208" t="s">
        <v>145</v>
      </c>
      <c r="H105" s="209">
        <v>2.7999999999999998</v>
      </c>
      <c r="I105" s="210"/>
      <c r="J105" s="211">
        <f>ROUND(I105*H105,2)</f>
        <v>0</v>
      </c>
      <c r="K105" s="207" t="s">
        <v>128</v>
      </c>
      <c r="L105" s="45"/>
      <c r="M105" s="212" t="s">
        <v>19</v>
      </c>
      <c r="N105" s="213" t="s">
        <v>46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129</v>
      </c>
      <c r="AT105" s="216" t="s">
        <v>124</v>
      </c>
      <c r="AU105" s="216" t="s">
        <v>85</v>
      </c>
      <c r="AY105" s="18" t="s">
        <v>122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129</v>
      </c>
      <c r="BM105" s="216" t="s">
        <v>402</v>
      </c>
    </row>
    <row r="106" s="2" customFormat="1">
      <c r="A106" s="39"/>
      <c r="B106" s="40"/>
      <c r="C106" s="41"/>
      <c r="D106" s="218" t="s">
        <v>131</v>
      </c>
      <c r="E106" s="41"/>
      <c r="F106" s="219" t="s">
        <v>403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85</v>
      </c>
    </row>
    <row r="107" s="12" customFormat="1" ht="22.8" customHeight="1">
      <c r="A107" s="12"/>
      <c r="B107" s="189"/>
      <c r="C107" s="190"/>
      <c r="D107" s="191" t="s">
        <v>74</v>
      </c>
      <c r="E107" s="203" t="s">
        <v>404</v>
      </c>
      <c r="F107" s="203" t="s">
        <v>405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SUM(P108:P114)</f>
        <v>0</v>
      </c>
      <c r="Q107" s="197"/>
      <c r="R107" s="198">
        <f>SUM(R108:R114)</f>
        <v>0</v>
      </c>
      <c r="S107" s="197"/>
      <c r="T107" s="199">
        <f>SUM(T108:T114)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83</v>
      </c>
      <c r="AT107" s="201" t="s">
        <v>74</v>
      </c>
      <c r="AU107" s="201" t="s">
        <v>83</v>
      </c>
      <c r="AY107" s="200" t="s">
        <v>122</v>
      </c>
      <c r="BK107" s="202">
        <f>SUM(BK108:BK114)</f>
        <v>0</v>
      </c>
    </row>
    <row r="108" s="2" customFormat="1" ht="16.5" customHeight="1">
      <c r="A108" s="39"/>
      <c r="B108" s="40"/>
      <c r="C108" s="256" t="s">
        <v>198</v>
      </c>
      <c r="D108" s="256" t="s">
        <v>179</v>
      </c>
      <c r="E108" s="257" t="s">
        <v>85</v>
      </c>
      <c r="F108" s="258" t="s">
        <v>406</v>
      </c>
      <c r="G108" s="259" t="s">
        <v>145</v>
      </c>
      <c r="H108" s="260">
        <v>2.7999999999999998</v>
      </c>
      <c r="I108" s="261"/>
      <c r="J108" s="262">
        <f>ROUND(I108*H108,2)</f>
        <v>0</v>
      </c>
      <c r="K108" s="258" t="s">
        <v>19</v>
      </c>
      <c r="L108" s="263"/>
      <c r="M108" s="264" t="s">
        <v>19</v>
      </c>
      <c r="N108" s="265" t="s">
        <v>46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178</v>
      </c>
      <c r="AT108" s="216" t="s">
        <v>179</v>
      </c>
      <c r="AU108" s="216" t="s">
        <v>85</v>
      </c>
      <c r="AY108" s="18" t="s">
        <v>122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83</v>
      </c>
      <c r="BK108" s="217">
        <f>ROUND(I108*H108,2)</f>
        <v>0</v>
      </c>
      <c r="BL108" s="18" t="s">
        <v>129</v>
      </c>
      <c r="BM108" s="216" t="s">
        <v>407</v>
      </c>
    </row>
    <row r="109" s="2" customFormat="1" ht="16.5" customHeight="1">
      <c r="A109" s="39"/>
      <c r="B109" s="40"/>
      <c r="C109" s="256" t="s">
        <v>204</v>
      </c>
      <c r="D109" s="256" t="s">
        <v>179</v>
      </c>
      <c r="E109" s="257" t="s">
        <v>142</v>
      </c>
      <c r="F109" s="258" t="s">
        <v>408</v>
      </c>
      <c r="G109" s="259" t="s">
        <v>259</v>
      </c>
      <c r="H109" s="260">
        <v>28</v>
      </c>
      <c r="I109" s="261"/>
      <c r="J109" s="262">
        <f>ROUND(I109*H109,2)</f>
        <v>0</v>
      </c>
      <c r="K109" s="258" t="s">
        <v>19</v>
      </c>
      <c r="L109" s="263"/>
      <c r="M109" s="264" t="s">
        <v>19</v>
      </c>
      <c r="N109" s="265" t="s">
        <v>46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178</v>
      </c>
      <c r="AT109" s="216" t="s">
        <v>179</v>
      </c>
      <c r="AU109" s="216" t="s">
        <v>85</v>
      </c>
      <c r="AY109" s="18" t="s">
        <v>122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83</v>
      </c>
      <c r="BK109" s="217">
        <f>ROUND(I109*H109,2)</f>
        <v>0</v>
      </c>
      <c r="BL109" s="18" t="s">
        <v>129</v>
      </c>
      <c r="BM109" s="216" t="s">
        <v>409</v>
      </c>
    </row>
    <row r="110" s="2" customFormat="1" ht="16.5" customHeight="1">
      <c r="A110" s="39"/>
      <c r="B110" s="40"/>
      <c r="C110" s="256" t="s">
        <v>212</v>
      </c>
      <c r="D110" s="256" t="s">
        <v>179</v>
      </c>
      <c r="E110" s="257" t="s">
        <v>129</v>
      </c>
      <c r="F110" s="258" t="s">
        <v>410</v>
      </c>
      <c r="G110" s="259" t="s">
        <v>259</v>
      </c>
      <c r="H110" s="260">
        <v>84</v>
      </c>
      <c r="I110" s="261"/>
      <c r="J110" s="262">
        <f>ROUND(I110*H110,2)</f>
        <v>0</v>
      </c>
      <c r="K110" s="258" t="s">
        <v>19</v>
      </c>
      <c r="L110" s="263"/>
      <c r="M110" s="264" t="s">
        <v>19</v>
      </c>
      <c r="N110" s="265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178</v>
      </c>
      <c r="AT110" s="216" t="s">
        <v>179</v>
      </c>
      <c r="AU110" s="216" t="s">
        <v>85</v>
      </c>
      <c r="AY110" s="18" t="s">
        <v>122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129</v>
      </c>
      <c r="BM110" s="216" t="s">
        <v>411</v>
      </c>
    </row>
    <row r="111" s="2" customFormat="1" ht="16.5" customHeight="1">
      <c r="A111" s="39"/>
      <c r="B111" s="40"/>
      <c r="C111" s="256" t="s">
        <v>219</v>
      </c>
      <c r="D111" s="256" t="s">
        <v>179</v>
      </c>
      <c r="E111" s="257" t="s">
        <v>160</v>
      </c>
      <c r="F111" s="258" t="s">
        <v>412</v>
      </c>
      <c r="G111" s="259" t="s">
        <v>259</v>
      </c>
      <c r="H111" s="260">
        <v>84</v>
      </c>
      <c r="I111" s="261"/>
      <c r="J111" s="262">
        <f>ROUND(I111*H111,2)</f>
        <v>0</v>
      </c>
      <c r="K111" s="258" t="s">
        <v>19</v>
      </c>
      <c r="L111" s="263"/>
      <c r="M111" s="264" t="s">
        <v>19</v>
      </c>
      <c r="N111" s="265" t="s">
        <v>46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178</v>
      </c>
      <c r="AT111" s="216" t="s">
        <v>179</v>
      </c>
      <c r="AU111" s="216" t="s">
        <v>85</v>
      </c>
      <c r="AY111" s="18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129</v>
      </c>
      <c r="BM111" s="216" t="s">
        <v>413</v>
      </c>
    </row>
    <row r="112" s="2" customFormat="1" ht="16.5" customHeight="1">
      <c r="A112" s="39"/>
      <c r="B112" s="40"/>
      <c r="C112" s="256" t="s">
        <v>8</v>
      </c>
      <c r="D112" s="256" t="s">
        <v>179</v>
      </c>
      <c r="E112" s="257" t="s">
        <v>166</v>
      </c>
      <c r="F112" s="258" t="s">
        <v>414</v>
      </c>
      <c r="G112" s="259" t="s">
        <v>259</v>
      </c>
      <c r="H112" s="260">
        <v>84</v>
      </c>
      <c r="I112" s="261"/>
      <c r="J112" s="262">
        <f>ROUND(I112*H112,2)</f>
        <v>0</v>
      </c>
      <c r="K112" s="258" t="s">
        <v>19</v>
      </c>
      <c r="L112" s="263"/>
      <c r="M112" s="264" t="s">
        <v>19</v>
      </c>
      <c r="N112" s="265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178</v>
      </c>
      <c r="AT112" s="216" t="s">
        <v>179</v>
      </c>
      <c r="AU112" s="216" t="s">
        <v>85</v>
      </c>
      <c r="AY112" s="18" t="s">
        <v>122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129</v>
      </c>
      <c r="BM112" s="216" t="s">
        <v>415</v>
      </c>
    </row>
    <row r="113" s="2" customFormat="1" ht="16.5" customHeight="1">
      <c r="A113" s="39"/>
      <c r="B113" s="40"/>
      <c r="C113" s="256" t="s">
        <v>230</v>
      </c>
      <c r="D113" s="256" t="s">
        <v>179</v>
      </c>
      <c r="E113" s="257" t="s">
        <v>171</v>
      </c>
      <c r="F113" s="258" t="s">
        <v>416</v>
      </c>
      <c r="G113" s="259" t="s">
        <v>417</v>
      </c>
      <c r="H113" s="260">
        <v>42</v>
      </c>
      <c r="I113" s="261"/>
      <c r="J113" s="262">
        <f>ROUND(I113*H113,2)</f>
        <v>0</v>
      </c>
      <c r="K113" s="258" t="s">
        <v>19</v>
      </c>
      <c r="L113" s="263"/>
      <c r="M113" s="264" t="s">
        <v>19</v>
      </c>
      <c r="N113" s="265" t="s">
        <v>46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178</v>
      </c>
      <c r="AT113" s="216" t="s">
        <v>179</v>
      </c>
      <c r="AU113" s="216" t="s">
        <v>85</v>
      </c>
      <c r="AY113" s="18" t="s">
        <v>122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129</v>
      </c>
      <c r="BM113" s="216" t="s">
        <v>418</v>
      </c>
    </row>
    <row r="114" s="2" customFormat="1" ht="16.5" customHeight="1">
      <c r="A114" s="39"/>
      <c r="B114" s="40"/>
      <c r="C114" s="256" t="s">
        <v>236</v>
      </c>
      <c r="D114" s="256" t="s">
        <v>179</v>
      </c>
      <c r="E114" s="257" t="s">
        <v>178</v>
      </c>
      <c r="F114" s="258" t="s">
        <v>419</v>
      </c>
      <c r="G114" s="259" t="s">
        <v>207</v>
      </c>
      <c r="H114" s="260">
        <v>5.5999999999999996</v>
      </c>
      <c r="I114" s="261"/>
      <c r="J114" s="262">
        <f>ROUND(I114*H114,2)</f>
        <v>0</v>
      </c>
      <c r="K114" s="258" t="s">
        <v>19</v>
      </c>
      <c r="L114" s="263"/>
      <c r="M114" s="264" t="s">
        <v>19</v>
      </c>
      <c r="N114" s="265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178</v>
      </c>
      <c r="AT114" s="216" t="s">
        <v>179</v>
      </c>
      <c r="AU114" s="216" t="s">
        <v>85</v>
      </c>
      <c r="AY114" s="18" t="s">
        <v>122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129</v>
      </c>
      <c r="BM114" s="216" t="s">
        <v>420</v>
      </c>
    </row>
    <row r="115" s="12" customFormat="1" ht="22.8" customHeight="1">
      <c r="A115" s="12"/>
      <c r="B115" s="189"/>
      <c r="C115" s="190"/>
      <c r="D115" s="191" t="s">
        <v>74</v>
      </c>
      <c r="E115" s="203" t="s">
        <v>74</v>
      </c>
      <c r="F115" s="203" t="s">
        <v>421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SUM(P116:P118)</f>
        <v>0</v>
      </c>
      <c r="Q115" s="197"/>
      <c r="R115" s="198">
        <f>SUM(R116:R118)</f>
        <v>0</v>
      </c>
      <c r="S115" s="197"/>
      <c r="T115" s="199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83</v>
      </c>
      <c r="AT115" s="201" t="s">
        <v>74</v>
      </c>
      <c r="AU115" s="201" t="s">
        <v>83</v>
      </c>
      <c r="AY115" s="200" t="s">
        <v>122</v>
      </c>
      <c r="BK115" s="202">
        <f>SUM(BK116:BK118)</f>
        <v>0</v>
      </c>
    </row>
    <row r="116" s="2" customFormat="1" ht="16.5" customHeight="1">
      <c r="A116" s="39"/>
      <c r="B116" s="40"/>
      <c r="C116" s="205" t="s">
        <v>242</v>
      </c>
      <c r="D116" s="205" t="s">
        <v>124</v>
      </c>
      <c r="E116" s="206" t="s">
        <v>186</v>
      </c>
      <c r="F116" s="207" t="s">
        <v>422</v>
      </c>
      <c r="G116" s="208" t="s">
        <v>423</v>
      </c>
      <c r="H116" s="209">
        <v>215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129</v>
      </c>
      <c r="AT116" s="216" t="s">
        <v>124</v>
      </c>
      <c r="AU116" s="216" t="s">
        <v>85</v>
      </c>
      <c r="AY116" s="18" t="s">
        <v>122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129</v>
      </c>
      <c r="BM116" s="216" t="s">
        <v>424</v>
      </c>
    </row>
    <row r="117" s="2" customFormat="1" ht="16.5" customHeight="1">
      <c r="A117" s="39"/>
      <c r="B117" s="40"/>
      <c r="C117" s="205" t="s">
        <v>248</v>
      </c>
      <c r="D117" s="205" t="s">
        <v>124</v>
      </c>
      <c r="E117" s="206" t="s">
        <v>192</v>
      </c>
      <c r="F117" s="207" t="s">
        <v>425</v>
      </c>
      <c r="G117" s="208" t="s">
        <v>426</v>
      </c>
      <c r="H117" s="209">
        <v>1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46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129</v>
      </c>
      <c r="AT117" s="216" t="s">
        <v>124</v>
      </c>
      <c r="AU117" s="216" t="s">
        <v>85</v>
      </c>
      <c r="AY117" s="18" t="s">
        <v>122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83</v>
      </c>
      <c r="BK117" s="217">
        <f>ROUND(I117*H117,2)</f>
        <v>0</v>
      </c>
      <c r="BL117" s="18" t="s">
        <v>129</v>
      </c>
      <c r="BM117" s="216" t="s">
        <v>427</v>
      </c>
    </row>
    <row r="118" s="2" customFormat="1" ht="16.5" customHeight="1">
      <c r="A118" s="39"/>
      <c r="B118" s="40"/>
      <c r="C118" s="205" t="s">
        <v>256</v>
      </c>
      <c r="D118" s="205" t="s">
        <v>124</v>
      </c>
      <c r="E118" s="206" t="s">
        <v>198</v>
      </c>
      <c r="F118" s="207" t="s">
        <v>428</v>
      </c>
      <c r="G118" s="208" t="s">
        <v>423</v>
      </c>
      <c r="H118" s="209">
        <v>180</v>
      </c>
      <c r="I118" s="210"/>
      <c r="J118" s="211">
        <f>ROUND(I118*H118,2)</f>
        <v>0</v>
      </c>
      <c r="K118" s="207" t="s">
        <v>19</v>
      </c>
      <c r="L118" s="45"/>
      <c r="M118" s="270" t="s">
        <v>19</v>
      </c>
      <c r="N118" s="271" t="s">
        <v>46</v>
      </c>
      <c r="O118" s="268"/>
      <c r="P118" s="272">
        <f>O118*H118</f>
        <v>0</v>
      </c>
      <c r="Q118" s="272">
        <v>0</v>
      </c>
      <c r="R118" s="272">
        <f>Q118*H118</f>
        <v>0</v>
      </c>
      <c r="S118" s="272">
        <v>0</v>
      </c>
      <c r="T118" s="27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129</v>
      </c>
      <c r="AT118" s="216" t="s">
        <v>124</v>
      </c>
      <c r="AU118" s="216" t="s">
        <v>85</v>
      </c>
      <c r="AY118" s="18" t="s">
        <v>122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129</v>
      </c>
      <c r="BM118" s="216" t="s">
        <v>429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SogWmA9Z/ruvCMfnzALvLlIycjsBlJ4Eg+WB1hjDatBD1I4X0N5SBvPvCTmuUcw4jCvcdiaOeCEplBK/LpAOaw==" hashValue="S49sws1FEd4bGz09vomVCap6Z2RlnHgjHQM3w7NKKvTRkz+A5Mgnu1CGMpLlXSs0nJ8suHNiyCkW+UWZ9dSOEg==" algorithmName="SHA-512" password="CC35"/>
  <autoFilter ref="C84:K1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4" r:id="rId1" display="https://podminky.urs.cz/item/CS_URS_2023_01/183101115"/>
    <hyperlink ref="F96" r:id="rId2" display="https://podminky.urs.cz/item/CS_URS_2023_01/184102115"/>
    <hyperlink ref="F98" r:id="rId3" display="https://podminky.urs.cz/item/CS_URS_2023_01/184215132"/>
    <hyperlink ref="F100" r:id="rId4" display="https://podminky.urs.cz/item/CS_URS_2023_01/184813121"/>
    <hyperlink ref="F102" r:id="rId5" display="https://podminky.urs.cz/item/CS_URS_2023_01/184911421"/>
    <hyperlink ref="F104" r:id="rId6" display="https://podminky.urs.cz/item/CS_URS_2023_01/185804311"/>
    <hyperlink ref="F106" r:id="rId7" display="https://podminky.urs.cz/item/CS_URS_2023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na pozemku p.č. 6472 v k.ú. Čistá u Litomyšle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ROUND((SUM(BE80:BE89)),  2)</f>
        <v>0</v>
      </c>
      <c r="G33" s="39"/>
      <c r="H33" s="39"/>
      <c r="I33" s="149">
        <v>0.20999999999999999</v>
      </c>
      <c r="J33" s="148">
        <f>ROUND(((SUM(BE80:BE89))*I33),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ROUND((SUM(BF80:BF89)),  2)</f>
        <v>0</v>
      </c>
      <c r="G34" s="39"/>
      <c r="H34" s="39"/>
      <c r="I34" s="149">
        <v>0.14999999999999999</v>
      </c>
      <c r="J34" s="148">
        <f>ROUND(((SUM(BF80:BF89))*I34),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na pozemku p.č. 6472 v k.ú. Čistá u Litomyšle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023/2021_3 -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Čistá u Litomyšle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Čistá</v>
      </c>
      <c r="G54" s="41"/>
      <c r="H54" s="41"/>
      <c r="I54" s="33" t="s">
        <v>33</v>
      </c>
      <c r="J54" s="37" t="str">
        <f>E21</f>
        <v>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DI PROJEKT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431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107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Polní cesta na pozemku p.č. 6472 v k.ú. Čistá u Litomyšle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023/2021_3 -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Čistá u Litomyšle</v>
      </c>
      <c r="G74" s="41"/>
      <c r="H74" s="41"/>
      <c r="I74" s="33" t="s">
        <v>23</v>
      </c>
      <c r="J74" s="73" t="str">
        <f>IF(J12="","",J12)</f>
        <v>16. 4. 2021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Obec Čistá</v>
      </c>
      <c r="G76" s="41"/>
      <c r="H76" s="41"/>
      <c r="I76" s="33" t="s">
        <v>33</v>
      </c>
      <c r="J76" s="37" t="str">
        <f>E21</f>
        <v>DI PROJEKT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DI PROJEKT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108</v>
      </c>
      <c r="D79" s="181" t="s">
        <v>60</v>
      </c>
      <c r="E79" s="181" t="s">
        <v>56</v>
      </c>
      <c r="F79" s="181" t="s">
        <v>57</v>
      </c>
      <c r="G79" s="181" t="s">
        <v>109</v>
      </c>
      <c r="H79" s="181" t="s">
        <v>110</v>
      </c>
      <c r="I79" s="181" t="s">
        <v>111</v>
      </c>
      <c r="J79" s="181" t="s">
        <v>97</v>
      </c>
      <c r="K79" s="182" t="s">
        <v>112</v>
      </c>
      <c r="L79" s="183"/>
      <c r="M79" s="93" t="s">
        <v>19</v>
      </c>
      <c r="N79" s="94" t="s">
        <v>45</v>
      </c>
      <c r="O79" s="94" t="s">
        <v>113</v>
      </c>
      <c r="P79" s="94" t="s">
        <v>114</v>
      </c>
      <c r="Q79" s="94" t="s">
        <v>115</v>
      </c>
      <c r="R79" s="94" t="s">
        <v>116</v>
      </c>
      <c r="S79" s="94" t="s">
        <v>117</v>
      </c>
      <c r="T79" s="95" t="s">
        <v>118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119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98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74</v>
      </c>
      <c r="E81" s="192" t="s">
        <v>432</v>
      </c>
      <c r="F81" s="192" t="s">
        <v>90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SUM(P82:P89)</f>
        <v>0</v>
      </c>
      <c r="Q81" s="197"/>
      <c r="R81" s="198">
        <f>SUM(R82:R89)</f>
        <v>0</v>
      </c>
      <c r="S81" s="197"/>
      <c r="T81" s="199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160</v>
      </c>
      <c r="AT81" s="201" t="s">
        <v>74</v>
      </c>
      <c r="AU81" s="201" t="s">
        <v>75</v>
      </c>
      <c r="AY81" s="200" t="s">
        <v>122</v>
      </c>
      <c r="BK81" s="202">
        <f>SUM(BK82:BK89)</f>
        <v>0</v>
      </c>
    </row>
    <row r="82" s="2" customFormat="1" ht="24.9" customHeight="1">
      <c r="A82" s="39"/>
      <c r="B82" s="40"/>
      <c r="C82" s="205" t="s">
        <v>83</v>
      </c>
      <c r="D82" s="205" t="s">
        <v>124</v>
      </c>
      <c r="E82" s="206" t="s">
        <v>433</v>
      </c>
      <c r="F82" s="207" t="s">
        <v>434</v>
      </c>
      <c r="G82" s="208" t="s">
        <v>435</v>
      </c>
      <c r="H82" s="209">
        <v>1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46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129</v>
      </c>
      <c r="AT82" s="216" t="s">
        <v>124</v>
      </c>
      <c r="AU82" s="216" t="s">
        <v>83</v>
      </c>
      <c r="AY82" s="18" t="s">
        <v>122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83</v>
      </c>
      <c r="BK82" s="217">
        <f>ROUND(I82*H82,2)</f>
        <v>0</v>
      </c>
      <c r="BL82" s="18" t="s">
        <v>129</v>
      </c>
      <c r="BM82" s="216" t="s">
        <v>436</v>
      </c>
    </row>
    <row r="83" s="2" customFormat="1" ht="16.5" customHeight="1">
      <c r="A83" s="39"/>
      <c r="B83" s="40"/>
      <c r="C83" s="205" t="s">
        <v>85</v>
      </c>
      <c r="D83" s="205" t="s">
        <v>124</v>
      </c>
      <c r="E83" s="206" t="s">
        <v>437</v>
      </c>
      <c r="F83" s="207" t="s">
        <v>438</v>
      </c>
      <c r="G83" s="208" t="s">
        <v>435</v>
      </c>
      <c r="H83" s="209">
        <v>1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46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129</v>
      </c>
      <c r="AT83" s="216" t="s">
        <v>124</v>
      </c>
      <c r="AU83" s="216" t="s">
        <v>83</v>
      </c>
      <c r="AY83" s="18" t="s">
        <v>122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83</v>
      </c>
      <c r="BK83" s="217">
        <f>ROUND(I83*H83,2)</f>
        <v>0</v>
      </c>
      <c r="BL83" s="18" t="s">
        <v>129</v>
      </c>
      <c r="BM83" s="216" t="s">
        <v>439</v>
      </c>
    </row>
    <row r="84" s="2" customFormat="1" ht="66.75" customHeight="1">
      <c r="A84" s="39"/>
      <c r="B84" s="40"/>
      <c r="C84" s="205" t="s">
        <v>142</v>
      </c>
      <c r="D84" s="205" t="s">
        <v>124</v>
      </c>
      <c r="E84" s="206" t="s">
        <v>440</v>
      </c>
      <c r="F84" s="207" t="s">
        <v>441</v>
      </c>
      <c r="G84" s="208" t="s">
        <v>435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46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129</v>
      </c>
      <c r="AT84" s="216" t="s">
        <v>124</v>
      </c>
      <c r="AU84" s="216" t="s">
        <v>83</v>
      </c>
      <c r="AY84" s="18" t="s">
        <v>122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83</v>
      </c>
      <c r="BK84" s="217">
        <f>ROUND(I84*H84,2)</f>
        <v>0</v>
      </c>
      <c r="BL84" s="18" t="s">
        <v>129</v>
      </c>
      <c r="BM84" s="216" t="s">
        <v>442</v>
      </c>
    </row>
    <row r="85" s="2" customFormat="1" ht="21.75" customHeight="1">
      <c r="A85" s="39"/>
      <c r="B85" s="40"/>
      <c r="C85" s="205" t="s">
        <v>129</v>
      </c>
      <c r="D85" s="205" t="s">
        <v>124</v>
      </c>
      <c r="E85" s="206" t="s">
        <v>443</v>
      </c>
      <c r="F85" s="207" t="s">
        <v>444</v>
      </c>
      <c r="G85" s="208" t="s">
        <v>435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46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129</v>
      </c>
      <c r="AT85" s="216" t="s">
        <v>124</v>
      </c>
      <c r="AU85" s="216" t="s">
        <v>83</v>
      </c>
      <c r="AY85" s="18" t="s">
        <v>122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83</v>
      </c>
      <c r="BK85" s="217">
        <f>ROUND(I85*H85,2)</f>
        <v>0</v>
      </c>
      <c r="BL85" s="18" t="s">
        <v>129</v>
      </c>
      <c r="BM85" s="216" t="s">
        <v>445</v>
      </c>
    </row>
    <row r="86" s="2" customFormat="1" ht="16.5" customHeight="1">
      <c r="A86" s="39"/>
      <c r="B86" s="40"/>
      <c r="C86" s="205" t="s">
        <v>160</v>
      </c>
      <c r="D86" s="205" t="s">
        <v>124</v>
      </c>
      <c r="E86" s="206" t="s">
        <v>446</v>
      </c>
      <c r="F86" s="207" t="s">
        <v>447</v>
      </c>
      <c r="G86" s="208" t="s">
        <v>259</v>
      </c>
      <c r="H86" s="209">
        <v>4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46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129</v>
      </c>
      <c r="AT86" s="216" t="s">
        <v>124</v>
      </c>
      <c r="AU86" s="216" t="s">
        <v>83</v>
      </c>
      <c r="AY86" s="18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83</v>
      </c>
      <c r="BK86" s="217">
        <f>ROUND(I86*H86,2)</f>
        <v>0</v>
      </c>
      <c r="BL86" s="18" t="s">
        <v>129</v>
      </c>
      <c r="BM86" s="216" t="s">
        <v>448</v>
      </c>
    </row>
    <row r="87" s="2" customFormat="1" ht="101.25" customHeight="1">
      <c r="A87" s="39"/>
      <c r="B87" s="40"/>
      <c r="C87" s="205" t="s">
        <v>166</v>
      </c>
      <c r="D87" s="205" t="s">
        <v>124</v>
      </c>
      <c r="E87" s="206" t="s">
        <v>449</v>
      </c>
      <c r="F87" s="207" t="s">
        <v>450</v>
      </c>
      <c r="G87" s="208" t="s">
        <v>435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46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129</v>
      </c>
      <c r="AT87" s="216" t="s">
        <v>124</v>
      </c>
      <c r="AU87" s="216" t="s">
        <v>83</v>
      </c>
      <c r="AY87" s="18" t="s">
        <v>122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83</v>
      </c>
      <c r="BK87" s="217">
        <f>ROUND(I87*H87,2)</f>
        <v>0</v>
      </c>
      <c r="BL87" s="18" t="s">
        <v>129</v>
      </c>
      <c r="BM87" s="216" t="s">
        <v>451</v>
      </c>
    </row>
    <row r="88" s="2" customFormat="1" ht="16.5" customHeight="1">
      <c r="A88" s="39"/>
      <c r="B88" s="40"/>
      <c r="C88" s="205" t="s">
        <v>171</v>
      </c>
      <c r="D88" s="205" t="s">
        <v>124</v>
      </c>
      <c r="E88" s="206" t="s">
        <v>452</v>
      </c>
      <c r="F88" s="207" t="s">
        <v>453</v>
      </c>
      <c r="G88" s="208" t="s">
        <v>435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129</v>
      </c>
      <c r="AT88" s="216" t="s">
        <v>124</v>
      </c>
      <c r="AU88" s="216" t="s">
        <v>83</v>
      </c>
      <c r="AY88" s="18" t="s">
        <v>122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129</v>
      </c>
      <c r="BM88" s="216" t="s">
        <v>454</v>
      </c>
    </row>
    <row r="89" s="2" customFormat="1" ht="16.5" customHeight="1">
      <c r="A89" s="39"/>
      <c r="B89" s="40"/>
      <c r="C89" s="205" t="s">
        <v>178</v>
      </c>
      <c r="D89" s="205" t="s">
        <v>124</v>
      </c>
      <c r="E89" s="206" t="s">
        <v>455</v>
      </c>
      <c r="F89" s="207" t="s">
        <v>456</v>
      </c>
      <c r="G89" s="208" t="s">
        <v>435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70" t="s">
        <v>19</v>
      </c>
      <c r="N89" s="271" t="s">
        <v>46</v>
      </c>
      <c r="O89" s="268"/>
      <c r="P89" s="272">
        <f>O89*H89</f>
        <v>0</v>
      </c>
      <c r="Q89" s="272">
        <v>0</v>
      </c>
      <c r="R89" s="272">
        <f>Q89*H89</f>
        <v>0</v>
      </c>
      <c r="S89" s="272">
        <v>0</v>
      </c>
      <c r="T89" s="27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129</v>
      </c>
      <c r="AT89" s="216" t="s">
        <v>124</v>
      </c>
      <c r="AU89" s="216" t="s">
        <v>83</v>
      </c>
      <c r="AY89" s="18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83</v>
      </c>
      <c r="BK89" s="217">
        <f>ROUND(I89*H89,2)</f>
        <v>0</v>
      </c>
      <c r="BL89" s="18" t="s">
        <v>129</v>
      </c>
      <c r="BM89" s="216" t="s">
        <v>457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VpGIvECtzA4xF6R1JBZHTOPsOP1jByKMx8pRuNuyzkTu2OATdmoUP08z5kwduiYdDlcMHZqvznLtpg54Ow3nMw==" hashValue="l/NSZ4YqmTZ8DhRgL2r7/bu1jmRwUaD+L/7NWU4iTQQ/f5ekZG0DzUqOObRulI/z8Yur1ZtC3/ueCBtquGJk2g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458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459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460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461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462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463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464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465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466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467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468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82</v>
      </c>
      <c r="F18" s="285" t="s">
        <v>469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470</v>
      </c>
      <c r="F19" s="285" t="s">
        <v>471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472</v>
      </c>
      <c r="F20" s="285" t="s">
        <v>473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474</v>
      </c>
      <c r="F21" s="285" t="s">
        <v>475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476</v>
      </c>
      <c r="F22" s="285" t="s">
        <v>477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478</v>
      </c>
      <c r="F23" s="285" t="s">
        <v>479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480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481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482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483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484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485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486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487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488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108</v>
      </c>
      <c r="F36" s="285"/>
      <c r="G36" s="285" t="s">
        <v>489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490</v>
      </c>
      <c r="F37" s="285"/>
      <c r="G37" s="285" t="s">
        <v>491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56</v>
      </c>
      <c r="F38" s="285"/>
      <c r="G38" s="285" t="s">
        <v>492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57</v>
      </c>
      <c r="F39" s="285"/>
      <c r="G39" s="285" t="s">
        <v>493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109</v>
      </c>
      <c r="F40" s="285"/>
      <c r="G40" s="285" t="s">
        <v>494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110</v>
      </c>
      <c r="F41" s="285"/>
      <c r="G41" s="285" t="s">
        <v>495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496</v>
      </c>
      <c r="F42" s="285"/>
      <c r="G42" s="285" t="s">
        <v>497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498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499</v>
      </c>
      <c r="F44" s="285"/>
      <c r="G44" s="285" t="s">
        <v>500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112</v>
      </c>
      <c r="F45" s="285"/>
      <c r="G45" s="285" t="s">
        <v>501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502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503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504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505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506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507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508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509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510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511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512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513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514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515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516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517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518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519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520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521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522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523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524</v>
      </c>
      <c r="D76" s="303"/>
      <c r="E76" s="303"/>
      <c r="F76" s="303" t="s">
        <v>525</v>
      </c>
      <c r="G76" s="304"/>
      <c r="H76" s="303" t="s">
        <v>57</v>
      </c>
      <c r="I76" s="303" t="s">
        <v>60</v>
      </c>
      <c r="J76" s="303" t="s">
        <v>526</v>
      </c>
      <c r="K76" s="302"/>
    </row>
    <row r="77" s="1" customFormat="1" ht="17.25" customHeight="1">
      <c r="B77" s="300"/>
      <c r="C77" s="305" t="s">
        <v>527</v>
      </c>
      <c r="D77" s="305"/>
      <c r="E77" s="305"/>
      <c r="F77" s="306" t="s">
        <v>528</v>
      </c>
      <c r="G77" s="307"/>
      <c r="H77" s="305"/>
      <c r="I77" s="305"/>
      <c r="J77" s="305" t="s">
        <v>529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56</v>
      </c>
      <c r="D79" s="310"/>
      <c r="E79" s="310"/>
      <c r="F79" s="311" t="s">
        <v>364</v>
      </c>
      <c r="G79" s="312"/>
      <c r="H79" s="288" t="s">
        <v>530</v>
      </c>
      <c r="I79" s="288" t="s">
        <v>531</v>
      </c>
      <c r="J79" s="288">
        <v>20</v>
      </c>
      <c r="K79" s="302"/>
    </row>
    <row r="80" s="1" customFormat="1" ht="15" customHeight="1">
      <c r="B80" s="300"/>
      <c r="C80" s="288" t="s">
        <v>532</v>
      </c>
      <c r="D80" s="288"/>
      <c r="E80" s="288"/>
      <c r="F80" s="311" t="s">
        <v>364</v>
      </c>
      <c r="G80" s="312"/>
      <c r="H80" s="288" t="s">
        <v>533</v>
      </c>
      <c r="I80" s="288" t="s">
        <v>531</v>
      </c>
      <c r="J80" s="288">
        <v>120</v>
      </c>
      <c r="K80" s="302"/>
    </row>
    <row r="81" s="1" customFormat="1" ht="15" customHeight="1">
      <c r="B81" s="313"/>
      <c r="C81" s="288" t="s">
        <v>534</v>
      </c>
      <c r="D81" s="288"/>
      <c r="E81" s="288"/>
      <c r="F81" s="311" t="s">
        <v>535</v>
      </c>
      <c r="G81" s="312"/>
      <c r="H81" s="288" t="s">
        <v>536</v>
      </c>
      <c r="I81" s="288" t="s">
        <v>531</v>
      </c>
      <c r="J81" s="288">
        <v>50</v>
      </c>
      <c r="K81" s="302"/>
    </row>
    <row r="82" s="1" customFormat="1" ht="15" customHeight="1">
      <c r="B82" s="313"/>
      <c r="C82" s="288" t="s">
        <v>537</v>
      </c>
      <c r="D82" s="288"/>
      <c r="E82" s="288"/>
      <c r="F82" s="311" t="s">
        <v>364</v>
      </c>
      <c r="G82" s="312"/>
      <c r="H82" s="288" t="s">
        <v>538</v>
      </c>
      <c r="I82" s="288" t="s">
        <v>539</v>
      </c>
      <c r="J82" s="288"/>
      <c r="K82" s="302"/>
    </row>
    <row r="83" s="1" customFormat="1" ht="15" customHeight="1">
      <c r="B83" s="313"/>
      <c r="C83" s="314" t="s">
        <v>540</v>
      </c>
      <c r="D83" s="314"/>
      <c r="E83" s="314"/>
      <c r="F83" s="315" t="s">
        <v>535</v>
      </c>
      <c r="G83" s="314"/>
      <c r="H83" s="314" t="s">
        <v>541</v>
      </c>
      <c r="I83" s="314" t="s">
        <v>531</v>
      </c>
      <c r="J83" s="314">
        <v>15</v>
      </c>
      <c r="K83" s="302"/>
    </row>
    <row r="84" s="1" customFormat="1" ht="15" customHeight="1">
      <c r="B84" s="313"/>
      <c r="C84" s="314" t="s">
        <v>542</v>
      </c>
      <c r="D84" s="314"/>
      <c r="E84" s="314"/>
      <c r="F84" s="315" t="s">
        <v>535</v>
      </c>
      <c r="G84" s="314"/>
      <c r="H84" s="314" t="s">
        <v>543</v>
      </c>
      <c r="I84" s="314" t="s">
        <v>531</v>
      </c>
      <c r="J84" s="314">
        <v>15</v>
      </c>
      <c r="K84" s="302"/>
    </row>
    <row r="85" s="1" customFormat="1" ht="15" customHeight="1">
      <c r="B85" s="313"/>
      <c r="C85" s="314" t="s">
        <v>544</v>
      </c>
      <c r="D85" s="314"/>
      <c r="E85" s="314"/>
      <c r="F85" s="315" t="s">
        <v>535</v>
      </c>
      <c r="G85" s="314"/>
      <c r="H85" s="314" t="s">
        <v>545</v>
      </c>
      <c r="I85" s="314" t="s">
        <v>531</v>
      </c>
      <c r="J85" s="314">
        <v>20</v>
      </c>
      <c r="K85" s="302"/>
    </row>
    <row r="86" s="1" customFormat="1" ht="15" customHeight="1">
      <c r="B86" s="313"/>
      <c r="C86" s="314" t="s">
        <v>546</v>
      </c>
      <c r="D86" s="314"/>
      <c r="E86" s="314"/>
      <c r="F86" s="315" t="s">
        <v>535</v>
      </c>
      <c r="G86" s="314"/>
      <c r="H86" s="314" t="s">
        <v>547</v>
      </c>
      <c r="I86" s="314" t="s">
        <v>531</v>
      </c>
      <c r="J86" s="314">
        <v>20</v>
      </c>
      <c r="K86" s="302"/>
    </row>
    <row r="87" s="1" customFormat="1" ht="15" customHeight="1">
      <c r="B87" s="313"/>
      <c r="C87" s="288" t="s">
        <v>548</v>
      </c>
      <c r="D87" s="288"/>
      <c r="E87" s="288"/>
      <c r="F87" s="311" t="s">
        <v>535</v>
      </c>
      <c r="G87" s="312"/>
      <c r="H87" s="288" t="s">
        <v>549</v>
      </c>
      <c r="I87" s="288" t="s">
        <v>531</v>
      </c>
      <c r="J87" s="288">
        <v>50</v>
      </c>
      <c r="K87" s="302"/>
    </row>
    <row r="88" s="1" customFormat="1" ht="15" customHeight="1">
      <c r="B88" s="313"/>
      <c r="C88" s="288" t="s">
        <v>550</v>
      </c>
      <c r="D88" s="288"/>
      <c r="E88" s="288"/>
      <c r="F88" s="311" t="s">
        <v>535</v>
      </c>
      <c r="G88" s="312"/>
      <c r="H88" s="288" t="s">
        <v>551</v>
      </c>
      <c r="I88" s="288" t="s">
        <v>531</v>
      </c>
      <c r="J88" s="288">
        <v>20</v>
      </c>
      <c r="K88" s="302"/>
    </row>
    <row r="89" s="1" customFormat="1" ht="15" customHeight="1">
      <c r="B89" s="313"/>
      <c r="C89" s="288" t="s">
        <v>552</v>
      </c>
      <c r="D89" s="288"/>
      <c r="E89" s="288"/>
      <c r="F89" s="311" t="s">
        <v>535</v>
      </c>
      <c r="G89" s="312"/>
      <c r="H89" s="288" t="s">
        <v>553</v>
      </c>
      <c r="I89" s="288" t="s">
        <v>531</v>
      </c>
      <c r="J89" s="288">
        <v>20</v>
      </c>
      <c r="K89" s="302"/>
    </row>
    <row r="90" s="1" customFormat="1" ht="15" customHeight="1">
      <c r="B90" s="313"/>
      <c r="C90" s="288" t="s">
        <v>554</v>
      </c>
      <c r="D90" s="288"/>
      <c r="E90" s="288"/>
      <c r="F90" s="311" t="s">
        <v>535</v>
      </c>
      <c r="G90" s="312"/>
      <c r="H90" s="288" t="s">
        <v>555</v>
      </c>
      <c r="I90" s="288" t="s">
        <v>531</v>
      </c>
      <c r="J90" s="288">
        <v>50</v>
      </c>
      <c r="K90" s="302"/>
    </row>
    <row r="91" s="1" customFormat="1" ht="15" customHeight="1">
      <c r="B91" s="313"/>
      <c r="C91" s="288" t="s">
        <v>556</v>
      </c>
      <c r="D91" s="288"/>
      <c r="E91" s="288"/>
      <c r="F91" s="311" t="s">
        <v>535</v>
      </c>
      <c r="G91" s="312"/>
      <c r="H91" s="288" t="s">
        <v>556</v>
      </c>
      <c r="I91" s="288" t="s">
        <v>531</v>
      </c>
      <c r="J91" s="288">
        <v>50</v>
      </c>
      <c r="K91" s="302"/>
    </row>
    <row r="92" s="1" customFormat="1" ht="15" customHeight="1">
      <c r="B92" s="313"/>
      <c r="C92" s="288" t="s">
        <v>557</v>
      </c>
      <c r="D92" s="288"/>
      <c r="E92" s="288"/>
      <c r="F92" s="311" t="s">
        <v>535</v>
      </c>
      <c r="G92" s="312"/>
      <c r="H92" s="288" t="s">
        <v>558</v>
      </c>
      <c r="I92" s="288" t="s">
        <v>531</v>
      </c>
      <c r="J92" s="288">
        <v>255</v>
      </c>
      <c r="K92" s="302"/>
    </row>
    <row r="93" s="1" customFormat="1" ht="15" customHeight="1">
      <c r="B93" s="313"/>
      <c r="C93" s="288" t="s">
        <v>559</v>
      </c>
      <c r="D93" s="288"/>
      <c r="E93" s="288"/>
      <c r="F93" s="311" t="s">
        <v>364</v>
      </c>
      <c r="G93" s="312"/>
      <c r="H93" s="288" t="s">
        <v>560</v>
      </c>
      <c r="I93" s="288" t="s">
        <v>561</v>
      </c>
      <c r="J93" s="288"/>
      <c r="K93" s="302"/>
    </row>
    <row r="94" s="1" customFormat="1" ht="15" customHeight="1">
      <c r="B94" s="313"/>
      <c r="C94" s="288" t="s">
        <v>562</v>
      </c>
      <c r="D94" s="288"/>
      <c r="E94" s="288"/>
      <c r="F94" s="311" t="s">
        <v>364</v>
      </c>
      <c r="G94" s="312"/>
      <c r="H94" s="288" t="s">
        <v>563</v>
      </c>
      <c r="I94" s="288" t="s">
        <v>564</v>
      </c>
      <c r="J94" s="288"/>
      <c r="K94" s="302"/>
    </row>
    <row r="95" s="1" customFormat="1" ht="15" customHeight="1">
      <c r="B95" s="313"/>
      <c r="C95" s="288" t="s">
        <v>565</v>
      </c>
      <c r="D95" s="288"/>
      <c r="E95" s="288"/>
      <c r="F95" s="311" t="s">
        <v>364</v>
      </c>
      <c r="G95" s="312"/>
      <c r="H95" s="288" t="s">
        <v>565</v>
      </c>
      <c r="I95" s="288" t="s">
        <v>564</v>
      </c>
      <c r="J95" s="288"/>
      <c r="K95" s="302"/>
    </row>
    <row r="96" s="1" customFormat="1" ht="15" customHeight="1">
      <c r="B96" s="313"/>
      <c r="C96" s="288" t="s">
        <v>41</v>
      </c>
      <c r="D96" s="288"/>
      <c r="E96" s="288"/>
      <c r="F96" s="311" t="s">
        <v>364</v>
      </c>
      <c r="G96" s="312"/>
      <c r="H96" s="288" t="s">
        <v>566</v>
      </c>
      <c r="I96" s="288" t="s">
        <v>564</v>
      </c>
      <c r="J96" s="288"/>
      <c r="K96" s="302"/>
    </row>
    <row r="97" s="1" customFormat="1" ht="15" customHeight="1">
      <c r="B97" s="313"/>
      <c r="C97" s="288" t="s">
        <v>51</v>
      </c>
      <c r="D97" s="288"/>
      <c r="E97" s="288"/>
      <c r="F97" s="311" t="s">
        <v>364</v>
      </c>
      <c r="G97" s="312"/>
      <c r="H97" s="288" t="s">
        <v>567</v>
      </c>
      <c r="I97" s="288" t="s">
        <v>564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568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524</v>
      </c>
      <c r="D103" s="303"/>
      <c r="E103" s="303"/>
      <c r="F103" s="303" t="s">
        <v>525</v>
      </c>
      <c r="G103" s="304"/>
      <c r="H103" s="303" t="s">
        <v>57</v>
      </c>
      <c r="I103" s="303" t="s">
        <v>60</v>
      </c>
      <c r="J103" s="303" t="s">
        <v>526</v>
      </c>
      <c r="K103" s="302"/>
    </row>
    <row r="104" s="1" customFormat="1" ht="17.25" customHeight="1">
      <c r="B104" s="300"/>
      <c r="C104" s="305" t="s">
        <v>527</v>
      </c>
      <c r="D104" s="305"/>
      <c r="E104" s="305"/>
      <c r="F104" s="306" t="s">
        <v>528</v>
      </c>
      <c r="G104" s="307"/>
      <c r="H104" s="305"/>
      <c r="I104" s="305"/>
      <c r="J104" s="305" t="s">
        <v>529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56</v>
      </c>
      <c r="D106" s="310"/>
      <c r="E106" s="310"/>
      <c r="F106" s="311" t="s">
        <v>364</v>
      </c>
      <c r="G106" s="288"/>
      <c r="H106" s="288" t="s">
        <v>569</v>
      </c>
      <c r="I106" s="288" t="s">
        <v>531</v>
      </c>
      <c r="J106" s="288">
        <v>20</v>
      </c>
      <c r="K106" s="302"/>
    </row>
    <row r="107" s="1" customFormat="1" ht="15" customHeight="1">
      <c r="B107" s="300"/>
      <c r="C107" s="288" t="s">
        <v>532</v>
      </c>
      <c r="D107" s="288"/>
      <c r="E107" s="288"/>
      <c r="F107" s="311" t="s">
        <v>364</v>
      </c>
      <c r="G107" s="288"/>
      <c r="H107" s="288" t="s">
        <v>569</v>
      </c>
      <c r="I107" s="288" t="s">
        <v>531</v>
      </c>
      <c r="J107" s="288">
        <v>120</v>
      </c>
      <c r="K107" s="302"/>
    </row>
    <row r="108" s="1" customFormat="1" ht="15" customHeight="1">
      <c r="B108" s="313"/>
      <c r="C108" s="288" t="s">
        <v>534</v>
      </c>
      <c r="D108" s="288"/>
      <c r="E108" s="288"/>
      <c r="F108" s="311" t="s">
        <v>535</v>
      </c>
      <c r="G108" s="288"/>
      <c r="H108" s="288" t="s">
        <v>569</v>
      </c>
      <c r="I108" s="288" t="s">
        <v>531</v>
      </c>
      <c r="J108" s="288">
        <v>50</v>
      </c>
      <c r="K108" s="302"/>
    </row>
    <row r="109" s="1" customFormat="1" ht="15" customHeight="1">
      <c r="B109" s="313"/>
      <c r="C109" s="288" t="s">
        <v>537</v>
      </c>
      <c r="D109" s="288"/>
      <c r="E109" s="288"/>
      <c r="F109" s="311" t="s">
        <v>364</v>
      </c>
      <c r="G109" s="288"/>
      <c r="H109" s="288" t="s">
        <v>569</v>
      </c>
      <c r="I109" s="288" t="s">
        <v>539</v>
      </c>
      <c r="J109" s="288"/>
      <c r="K109" s="302"/>
    </row>
    <row r="110" s="1" customFormat="1" ht="15" customHeight="1">
      <c r="B110" s="313"/>
      <c r="C110" s="288" t="s">
        <v>548</v>
      </c>
      <c r="D110" s="288"/>
      <c r="E110" s="288"/>
      <c r="F110" s="311" t="s">
        <v>535</v>
      </c>
      <c r="G110" s="288"/>
      <c r="H110" s="288" t="s">
        <v>569</v>
      </c>
      <c r="I110" s="288" t="s">
        <v>531</v>
      </c>
      <c r="J110" s="288">
        <v>50</v>
      </c>
      <c r="K110" s="302"/>
    </row>
    <row r="111" s="1" customFormat="1" ht="15" customHeight="1">
      <c r="B111" s="313"/>
      <c r="C111" s="288" t="s">
        <v>556</v>
      </c>
      <c r="D111" s="288"/>
      <c r="E111" s="288"/>
      <c r="F111" s="311" t="s">
        <v>535</v>
      </c>
      <c r="G111" s="288"/>
      <c r="H111" s="288" t="s">
        <v>569</v>
      </c>
      <c r="I111" s="288" t="s">
        <v>531</v>
      </c>
      <c r="J111" s="288">
        <v>50</v>
      </c>
      <c r="K111" s="302"/>
    </row>
    <row r="112" s="1" customFormat="1" ht="15" customHeight="1">
      <c r="B112" s="313"/>
      <c r="C112" s="288" t="s">
        <v>554</v>
      </c>
      <c r="D112" s="288"/>
      <c r="E112" s="288"/>
      <c r="F112" s="311" t="s">
        <v>535</v>
      </c>
      <c r="G112" s="288"/>
      <c r="H112" s="288" t="s">
        <v>569</v>
      </c>
      <c r="I112" s="288" t="s">
        <v>531</v>
      </c>
      <c r="J112" s="288">
        <v>50</v>
      </c>
      <c r="K112" s="302"/>
    </row>
    <row r="113" s="1" customFormat="1" ht="15" customHeight="1">
      <c r="B113" s="313"/>
      <c r="C113" s="288" t="s">
        <v>56</v>
      </c>
      <c r="D113" s="288"/>
      <c r="E113" s="288"/>
      <c r="F113" s="311" t="s">
        <v>364</v>
      </c>
      <c r="G113" s="288"/>
      <c r="H113" s="288" t="s">
        <v>570</v>
      </c>
      <c r="I113" s="288" t="s">
        <v>531</v>
      </c>
      <c r="J113" s="288">
        <v>20</v>
      </c>
      <c r="K113" s="302"/>
    </row>
    <row r="114" s="1" customFormat="1" ht="15" customHeight="1">
      <c r="B114" s="313"/>
      <c r="C114" s="288" t="s">
        <v>571</v>
      </c>
      <c r="D114" s="288"/>
      <c r="E114" s="288"/>
      <c r="F114" s="311" t="s">
        <v>364</v>
      </c>
      <c r="G114" s="288"/>
      <c r="H114" s="288" t="s">
        <v>572</v>
      </c>
      <c r="I114" s="288" t="s">
        <v>531</v>
      </c>
      <c r="J114" s="288">
        <v>120</v>
      </c>
      <c r="K114" s="302"/>
    </row>
    <row r="115" s="1" customFormat="1" ht="15" customHeight="1">
      <c r="B115" s="313"/>
      <c r="C115" s="288" t="s">
        <v>41</v>
      </c>
      <c r="D115" s="288"/>
      <c r="E115" s="288"/>
      <c r="F115" s="311" t="s">
        <v>364</v>
      </c>
      <c r="G115" s="288"/>
      <c r="H115" s="288" t="s">
        <v>573</v>
      </c>
      <c r="I115" s="288" t="s">
        <v>564</v>
      </c>
      <c r="J115" s="288"/>
      <c r="K115" s="302"/>
    </row>
    <row r="116" s="1" customFormat="1" ht="15" customHeight="1">
      <c r="B116" s="313"/>
      <c r="C116" s="288" t="s">
        <v>51</v>
      </c>
      <c r="D116" s="288"/>
      <c r="E116" s="288"/>
      <c r="F116" s="311" t="s">
        <v>364</v>
      </c>
      <c r="G116" s="288"/>
      <c r="H116" s="288" t="s">
        <v>574</v>
      </c>
      <c r="I116" s="288" t="s">
        <v>564</v>
      </c>
      <c r="J116" s="288"/>
      <c r="K116" s="302"/>
    </row>
    <row r="117" s="1" customFormat="1" ht="15" customHeight="1">
      <c r="B117" s="313"/>
      <c r="C117" s="288" t="s">
        <v>60</v>
      </c>
      <c r="D117" s="288"/>
      <c r="E117" s="288"/>
      <c r="F117" s="311" t="s">
        <v>364</v>
      </c>
      <c r="G117" s="288"/>
      <c r="H117" s="288" t="s">
        <v>575</v>
      </c>
      <c r="I117" s="288" t="s">
        <v>576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577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524</v>
      </c>
      <c r="D123" s="303"/>
      <c r="E123" s="303"/>
      <c r="F123" s="303" t="s">
        <v>525</v>
      </c>
      <c r="G123" s="304"/>
      <c r="H123" s="303" t="s">
        <v>57</v>
      </c>
      <c r="I123" s="303" t="s">
        <v>60</v>
      </c>
      <c r="J123" s="303" t="s">
        <v>526</v>
      </c>
      <c r="K123" s="332"/>
    </row>
    <row r="124" s="1" customFormat="1" ht="17.25" customHeight="1">
      <c r="B124" s="331"/>
      <c r="C124" s="305" t="s">
        <v>527</v>
      </c>
      <c r="D124" s="305"/>
      <c r="E124" s="305"/>
      <c r="F124" s="306" t="s">
        <v>528</v>
      </c>
      <c r="G124" s="307"/>
      <c r="H124" s="305"/>
      <c r="I124" s="305"/>
      <c r="J124" s="305" t="s">
        <v>529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532</v>
      </c>
      <c r="D126" s="310"/>
      <c r="E126" s="310"/>
      <c r="F126" s="311" t="s">
        <v>364</v>
      </c>
      <c r="G126" s="288"/>
      <c r="H126" s="288" t="s">
        <v>569</v>
      </c>
      <c r="I126" s="288" t="s">
        <v>531</v>
      </c>
      <c r="J126" s="288">
        <v>120</v>
      </c>
      <c r="K126" s="336"/>
    </row>
    <row r="127" s="1" customFormat="1" ht="15" customHeight="1">
      <c r="B127" s="333"/>
      <c r="C127" s="288" t="s">
        <v>578</v>
      </c>
      <c r="D127" s="288"/>
      <c r="E127" s="288"/>
      <c r="F127" s="311" t="s">
        <v>364</v>
      </c>
      <c r="G127" s="288"/>
      <c r="H127" s="288" t="s">
        <v>579</v>
      </c>
      <c r="I127" s="288" t="s">
        <v>531</v>
      </c>
      <c r="J127" s="288" t="s">
        <v>580</v>
      </c>
      <c r="K127" s="336"/>
    </row>
    <row r="128" s="1" customFormat="1" ht="15" customHeight="1">
      <c r="B128" s="333"/>
      <c r="C128" s="288" t="s">
        <v>478</v>
      </c>
      <c r="D128" s="288"/>
      <c r="E128" s="288"/>
      <c r="F128" s="311" t="s">
        <v>364</v>
      </c>
      <c r="G128" s="288"/>
      <c r="H128" s="288" t="s">
        <v>581</v>
      </c>
      <c r="I128" s="288" t="s">
        <v>531</v>
      </c>
      <c r="J128" s="288" t="s">
        <v>580</v>
      </c>
      <c r="K128" s="336"/>
    </row>
    <row r="129" s="1" customFormat="1" ht="15" customHeight="1">
      <c r="B129" s="333"/>
      <c r="C129" s="288" t="s">
        <v>540</v>
      </c>
      <c r="D129" s="288"/>
      <c r="E129" s="288"/>
      <c r="F129" s="311" t="s">
        <v>535</v>
      </c>
      <c r="G129" s="288"/>
      <c r="H129" s="288" t="s">
        <v>541</v>
      </c>
      <c r="I129" s="288" t="s">
        <v>531</v>
      </c>
      <c r="J129" s="288">
        <v>15</v>
      </c>
      <c r="K129" s="336"/>
    </row>
    <row r="130" s="1" customFormat="1" ht="15" customHeight="1">
      <c r="B130" s="333"/>
      <c r="C130" s="314" t="s">
        <v>542</v>
      </c>
      <c r="D130" s="314"/>
      <c r="E130" s="314"/>
      <c r="F130" s="315" t="s">
        <v>535</v>
      </c>
      <c r="G130" s="314"/>
      <c r="H130" s="314" t="s">
        <v>543</v>
      </c>
      <c r="I130" s="314" t="s">
        <v>531</v>
      </c>
      <c r="J130" s="314">
        <v>15</v>
      </c>
      <c r="K130" s="336"/>
    </row>
    <row r="131" s="1" customFormat="1" ht="15" customHeight="1">
      <c r="B131" s="333"/>
      <c r="C131" s="314" t="s">
        <v>544</v>
      </c>
      <c r="D131" s="314"/>
      <c r="E131" s="314"/>
      <c r="F131" s="315" t="s">
        <v>535</v>
      </c>
      <c r="G131" s="314"/>
      <c r="H131" s="314" t="s">
        <v>545</v>
      </c>
      <c r="I131" s="314" t="s">
        <v>531</v>
      </c>
      <c r="J131" s="314">
        <v>20</v>
      </c>
      <c r="K131" s="336"/>
    </row>
    <row r="132" s="1" customFormat="1" ht="15" customHeight="1">
      <c r="B132" s="333"/>
      <c r="C132" s="314" t="s">
        <v>546</v>
      </c>
      <c r="D132" s="314"/>
      <c r="E132" s="314"/>
      <c r="F132" s="315" t="s">
        <v>535</v>
      </c>
      <c r="G132" s="314"/>
      <c r="H132" s="314" t="s">
        <v>547</v>
      </c>
      <c r="I132" s="314" t="s">
        <v>531</v>
      </c>
      <c r="J132" s="314">
        <v>20</v>
      </c>
      <c r="K132" s="336"/>
    </row>
    <row r="133" s="1" customFormat="1" ht="15" customHeight="1">
      <c r="B133" s="333"/>
      <c r="C133" s="288" t="s">
        <v>534</v>
      </c>
      <c r="D133" s="288"/>
      <c r="E133" s="288"/>
      <c r="F133" s="311" t="s">
        <v>535</v>
      </c>
      <c r="G133" s="288"/>
      <c r="H133" s="288" t="s">
        <v>569</v>
      </c>
      <c r="I133" s="288" t="s">
        <v>531</v>
      </c>
      <c r="J133" s="288">
        <v>50</v>
      </c>
      <c r="K133" s="336"/>
    </row>
    <row r="134" s="1" customFormat="1" ht="15" customHeight="1">
      <c r="B134" s="333"/>
      <c r="C134" s="288" t="s">
        <v>548</v>
      </c>
      <c r="D134" s="288"/>
      <c r="E134" s="288"/>
      <c r="F134" s="311" t="s">
        <v>535</v>
      </c>
      <c r="G134" s="288"/>
      <c r="H134" s="288" t="s">
        <v>569</v>
      </c>
      <c r="I134" s="288" t="s">
        <v>531</v>
      </c>
      <c r="J134" s="288">
        <v>50</v>
      </c>
      <c r="K134" s="336"/>
    </row>
    <row r="135" s="1" customFormat="1" ht="15" customHeight="1">
      <c r="B135" s="333"/>
      <c r="C135" s="288" t="s">
        <v>554</v>
      </c>
      <c r="D135" s="288"/>
      <c r="E135" s="288"/>
      <c r="F135" s="311" t="s">
        <v>535</v>
      </c>
      <c r="G135" s="288"/>
      <c r="H135" s="288" t="s">
        <v>569</v>
      </c>
      <c r="I135" s="288" t="s">
        <v>531</v>
      </c>
      <c r="J135" s="288">
        <v>50</v>
      </c>
      <c r="K135" s="336"/>
    </row>
    <row r="136" s="1" customFormat="1" ht="15" customHeight="1">
      <c r="B136" s="333"/>
      <c r="C136" s="288" t="s">
        <v>556</v>
      </c>
      <c r="D136" s="288"/>
      <c r="E136" s="288"/>
      <c r="F136" s="311" t="s">
        <v>535</v>
      </c>
      <c r="G136" s="288"/>
      <c r="H136" s="288" t="s">
        <v>569</v>
      </c>
      <c r="I136" s="288" t="s">
        <v>531</v>
      </c>
      <c r="J136" s="288">
        <v>50</v>
      </c>
      <c r="K136" s="336"/>
    </row>
    <row r="137" s="1" customFormat="1" ht="15" customHeight="1">
      <c r="B137" s="333"/>
      <c r="C137" s="288" t="s">
        <v>557</v>
      </c>
      <c r="D137" s="288"/>
      <c r="E137" s="288"/>
      <c r="F137" s="311" t="s">
        <v>535</v>
      </c>
      <c r="G137" s="288"/>
      <c r="H137" s="288" t="s">
        <v>582</v>
      </c>
      <c r="I137" s="288" t="s">
        <v>531</v>
      </c>
      <c r="J137" s="288">
        <v>255</v>
      </c>
      <c r="K137" s="336"/>
    </row>
    <row r="138" s="1" customFormat="1" ht="15" customHeight="1">
      <c r="B138" s="333"/>
      <c r="C138" s="288" t="s">
        <v>559</v>
      </c>
      <c r="D138" s="288"/>
      <c r="E138" s="288"/>
      <c r="F138" s="311" t="s">
        <v>364</v>
      </c>
      <c r="G138" s="288"/>
      <c r="H138" s="288" t="s">
        <v>583</v>
      </c>
      <c r="I138" s="288" t="s">
        <v>561</v>
      </c>
      <c r="J138" s="288"/>
      <c r="K138" s="336"/>
    </row>
    <row r="139" s="1" customFormat="1" ht="15" customHeight="1">
      <c r="B139" s="333"/>
      <c r="C139" s="288" t="s">
        <v>562</v>
      </c>
      <c r="D139" s="288"/>
      <c r="E139" s="288"/>
      <c r="F139" s="311" t="s">
        <v>364</v>
      </c>
      <c r="G139" s="288"/>
      <c r="H139" s="288" t="s">
        <v>584</v>
      </c>
      <c r="I139" s="288" t="s">
        <v>564</v>
      </c>
      <c r="J139" s="288"/>
      <c r="K139" s="336"/>
    </row>
    <row r="140" s="1" customFormat="1" ht="15" customHeight="1">
      <c r="B140" s="333"/>
      <c r="C140" s="288" t="s">
        <v>565</v>
      </c>
      <c r="D140" s="288"/>
      <c r="E140" s="288"/>
      <c r="F140" s="311" t="s">
        <v>364</v>
      </c>
      <c r="G140" s="288"/>
      <c r="H140" s="288" t="s">
        <v>565</v>
      </c>
      <c r="I140" s="288" t="s">
        <v>564</v>
      </c>
      <c r="J140" s="288"/>
      <c r="K140" s="336"/>
    </row>
    <row r="141" s="1" customFormat="1" ht="15" customHeight="1">
      <c r="B141" s="333"/>
      <c r="C141" s="288" t="s">
        <v>41</v>
      </c>
      <c r="D141" s="288"/>
      <c r="E141" s="288"/>
      <c r="F141" s="311" t="s">
        <v>364</v>
      </c>
      <c r="G141" s="288"/>
      <c r="H141" s="288" t="s">
        <v>585</v>
      </c>
      <c r="I141" s="288" t="s">
        <v>564</v>
      </c>
      <c r="J141" s="288"/>
      <c r="K141" s="336"/>
    </row>
    <row r="142" s="1" customFormat="1" ht="15" customHeight="1">
      <c r="B142" s="333"/>
      <c r="C142" s="288" t="s">
        <v>586</v>
      </c>
      <c r="D142" s="288"/>
      <c r="E142" s="288"/>
      <c r="F142" s="311" t="s">
        <v>364</v>
      </c>
      <c r="G142" s="288"/>
      <c r="H142" s="288" t="s">
        <v>587</v>
      </c>
      <c r="I142" s="288" t="s">
        <v>564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588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524</v>
      </c>
      <c r="D148" s="303"/>
      <c r="E148" s="303"/>
      <c r="F148" s="303" t="s">
        <v>525</v>
      </c>
      <c r="G148" s="304"/>
      <c r="H148" s="303" t="s">
        <v>57</v>
      </c>
      <c r="I148" s="303" t="s">
        <v>60</v>
      </c>
      <c r="J148" s="303" t="s">
        <v>526</v>
      </c>
      <c r="K148" s="302"/>
    </row>
    <row r="149" s="1" customFormat="1" ht="17.25" customHeight="1">
      <c r="B149" s="300"/>
      <c r="C149" s="305" t="s">
        <v>527</v>
      </c>
      <c r="D149" s="305"/>
      <c r="E149" s="305"/>
      <c r="F149" s="306" t="s">
        <v>528</v>
      </c>
      <c r="G149" s="307"/>
      <c r="H149" s="305"/>
      <c r="I149" s="305"/>
      <c r="J149" s="305" t="s">
        <v>529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532</v>
      </c>
      <c r="D151" s="288"/>
      <c r="E151" s="288"/>
      <c r="F151" s="341" t="s">
        <v>364</v>
      </c>
      <c r="G151" s="288"/>
      <c r="H151" s="340" t="s">
        <v>569</v>
      </c>
      <c r="I151" s="340" t="s">
        <v>531</v>
      </c>
      <c r="J151" s="340">
        <v>120</v>
      </c>
      <c r="K151" s="336"/>
    </row>
    <row r="152" s="1" customFormat="1" ht="15" customHeight="1">
      <c r="B152" s="313"/>
      <c r="C152" s="340" t="s">
        <v>578</v>
      </c>
      <c r="D152" s="288"/>
      <c r="E152" s="288"/>
      <c r="F152" s="341" t="s">
        <v>364</v>
      </c>
      <c r="G152" s="288"/>
      <c r="H152" s="340" t="s">
        <v>589</v>
      </c>
      <c r="I152" s="340" t="s">
        <v>531</v>
      </c>
      <c r="J152" s="340" t="s">
        <v>580</v>
      </c>
      <c r="K152" s="336"/>
    </row>
    <row r="153" s="1" customFormat="1" ht="15" customHeight="1">
      <c r="B153" s="313"/>
      <c r="C153" s="340" t="s">
        <v>478</v>
      </c>
      <c r="D153" s="288"/>
      <c r="E153" s="288"/>
      <c r="F153" s="341" t="s">
        <v>364</v>
      </c>
      <c r="G153" s="288"/>
      <c r="H153" s="340" t="s">
        <v>590</v>
      </c>
      <c r="I153" s="340" t="s">
        <v>531</v>
      </c>
      <c r="J153" s="340" t="s">
        <v>580</v>
      </c>
      <c r="K153" s="336"/>
    </row>
    <row r="154" s="1" customFormat="1" ht="15" customHeight="1">
      <c r="B154" s="313"/>
      <c r="C154" s="340" t="s">
        <v>534</v>
      </c>
      <c r="D154" s="288"/>
      <c r="E154" s="288"/>
      <c r="F154" s="341" t="s">
        <v>535</v>
      </c>
      <c r="G154" s="288"/>
      <c r="H154" s="340" t="s">
        <v>569</v>
      </c>
      <c r="I154" s="340" t="s">
        <v>531</v>
      </c>
      <c r="J154" s="340">
        <v>50</v>
      </c>
      <c r="K154" s="336"/>
    </row>
    <row r="155" s="1" customFormat="1" ht="15" customHeight="1">
      <c r="B155" s="313"/>
      <c r="C155" s="340" t="s">
        <v>537</v>
      </c>
      <c r="D155" s="288"/>
      <c r="E155" s="288"/>
      <c r="F155" s="341" t="s">
        <v>364</v>
      </c>
      <c r="G155" s="288"/>
      <c r="H155" s="340" t="s">
        <v>569</v>
      </c>
      <c r="I155" s="340" t="s">
        <v>539</v>
      </c>
      <c r="J155" s="340"/>
      <c r="K155" s="336"/>
    </row>
    <row r="156" s="1" customFormat="1" ht="15" customHeight="1">
      <c r="B156" s="313"/>
      <c r="C156" s="340" t="s">
        <v>548</v>
      </c>
      <c r="D156" s="288"/>
      <c r="E156" s="288"/>
      <c r="F156" s="341" t="s">
        <v>535</v>
      </c>
      <c r="G156" s="288"/>
      <c r="H156" s="340" t="s">
        <v>569</v>
      </c>
      <c r="I156" s="340" t="s">
        <v>531</v>
      </c>
      <c r="J156" s="340">
        <v>50</v>
      </c>
      <c r="K156" s="336"/>
    </row>
    <row r="157" s="1" customFormat="1" ht="15" customHeight="1">
      <c r="B157" s="313"/>
      <c r="C157" s="340" t="s">
        <v>556</v>
      </c>
      <c r="D157" s="288"/>
      <c r="E157" s="288"/>
      <c r="F157" s="341" t="s">
        <v>535</v>
      </c>
      <c r="G157" s="288"/>
      <c r="H157" s="340" t="s">
        <v>569</v>
      </c>
      <c r="I157" s="340" t="s">
        <v>531</v>
      </c>
      <c r="J157" s="340">
        <v>50</v>
      </c>
      <c r="K157" s="336"/>
    </row>
    <row r="158" s="1" customFormat="1" ht="15" customHeight="1">
      <c r="B158" s="313"/>
      <c r="C158" s="340" t="s">
        <v>554</v>
      </c>
      <c r="D158" s="288"/>
      <c r="E158" s="288"/>
      <c r="F158" s="341" t="s">
        <v>535</v>
      </c>
      <c r="G158" s="288"/>
      <c r="H158" s="340" t="s">
        <v>569</v>
      </c>
      <c r="I158" s="340" t="s">
        <v>531</v>
      </c>
      <c r="J158" s="340">
        <v>50</v>
      </c>
      <c r="K158" s="336"/>
    </row>
    <row r="159" s="1" customFormat="1" ht="15" customHeight="1">
      <c r="B159" s="313"/>
      <c r="C159" s="340" t="s">
        <v>96</v>
      </c>
      <c r="D159" s="288"/>
      <c r="E159" s="288"/>
      <c r="F159" s="341" t="s">
        <v>364</v>
      </c>
      <c r="G159" s="288"/>
      <c r="H159" s="340" t="s">
        <v>591</v>
      </c>
      <c r="I159" s="340" t="s">
        <v>531</v>
      </c>
      <c r="J159" s="340" t="s">
        <v>592</v>
      </c>
      <c r="K159" s="336"/>
    </row>
    <row r="160" s="1" customFormat="1" ht="15" customHeight="1">
      <c r="B160" s="313"/>
      <c r="C160" s="340" t="s">
        <v>593</v>
      </c>
      <c r="D160" s="288"/>
      <c r="E160" s="288"/>
      <c r="F160" s="341" t="s">
        <v>364</v>
      </c>
      <c r="G160" s="288"/>
      <c r="H160" s="340" t="s">
        <v>594</v>
      </c>
      <c r="I160" s="340" t="s">
        <v>564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595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524</v>
      </c>
      <c r="D166" s="303"/>
      <c r="E166" s="303"/>
      <c r="F166" s="303" t="s">
        <v>525</v>
      </c>
      <c r="G166" s="345"/>
      <c r="H166" s="346" t="s">
        <v>57</v>
      </c>
      <c r="I166" s="346" t="s">
        <v>60</v>
      </c>
      <c r="J166" s="303" t="s">
        <v>526</v>
      </c>
      <c r="K166" s="280"/>
    </row>
    <row r="167" s="1" customFormat="1" ht="17.25" customHeight="1">
      <c r="B167" s="281"/>
      <c r="C167" s="305" t="s">
        <v>527</v>
      </c>
      <c r="D167" s="305"/>
      <c r="E167" s="305"/>
      <c r="F167" s="306" t="s">
        <v>528</v>
      </c>
      <c r="G167" s="347"/>
      <c r="H167" s="348"/>
      <c r="I167" s="348"/>
      <c r="J167" s="305" t="s">
        <v>529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532</v>
      </c>
      <c r="D169" s="288"/>
      <c r="E169" s="288"/>
      <c r="F169" s="311" t="s">
        <v>364</v>
      </c>
      <c r="G169" s="288"/>
      <c r="H169" s="288" t="s">
        <v>569</v>
      </c>
      <c r="I169" s="288" t="s">
        <v>531</v>
      </c>
      <c r="J169" s="288">
        <v>120</v>
      </c>
      <c r="K169" s="336"/>
    </row>
    <row r="170" s="1" customFormat="1" ht="15" customHeight="1">
      <c r="B170" s="313"/>
      <c r="C170" s="288" t="s">
        <v>578</v>
      </c>
      <c r="D170" s="288"/>
      <c r="E170" s="288"/>
      <c r="F170" s="311" t="s">
        <v>364</v>
      </c>
      <c r="G170" s="288"/>
      <c r="H170" s="288" t="s">
        <v>579</v>
      </c>
      <c r="I170" s="288" t="s">
        <v>531</v>
      </c>
      <c r="J170" s="288" t="s">
        <v>580</v>
      </c>
      <c r="K170" s="336"/>
    </row>
    <row r="171" s="1" customFormat="1" ht="15" customHeight="1">
      <c r="B171" s="313"/>
      <c r="C171" s="288" t="s">
        <v>478</v>
      </c>
      <c r="D171" s="288"/>
      <c r="E171" s="288"/>
      <c r="F171" s="311" t="s">
        <v>364</v>
      </c>
      <c r="G171" s="288"/>
      <c r="H171" s="288" t="s">
        <v>596</v>
      </c>
      <c r="I171" s="288" t="s">
        <v>531</v>
      </c>
      <c r="J171" s="288" t="s">
        <v>580</v>
      </c>
      <c r="K171" s="336"/>
    </row>
    <row r="172" s="1" customFormat="1" ht="15" customHeight="1">
      <c r="B172" s="313"/>
      <c r="C172" s="288" t="s">
        <v>534</v>
      </c>
      <c r="D172" s="288"/>
      <c r="E172" s="288"/>
      <c r="F172" s="311" t="s">
        <v>535</v>
      </c>
      <c r="G172" s="288"/>
      <c r="H172" s="288" t="s">
        <v>596</v>
      </c>
      <c r="I172" s="288" t="s">
        <v>531</v>
      </c>
      <c r="J172" s="288">
        <v>50</v>
      </c>
      <c r="K172" s="336"/>
    </row>
    <row r="173" s="1" customFormat="1" ht="15" customHeight="1">
      <c r="B173" s="313"/>
      <c r="C173" s="288" t="s">
        <v>537</v>
      </c>
      <c r="D173" s="288"/>
      <c r="E173" s="288"/>
      <c r="F173" s="311" t="s">
        <v>364</v>
      </c>
      <c r="G173" s="288"/>
      <c r="H173" s="288" t="s">
        <v>596</v>
      </c>
      <c r="I173" s="288" t="s">
        <v>539</v>
      </c>
      <c r="J173" s="288"/>
      <c r="K173" s="336"/>
    </row>
    <row r="174" s="1" customFormat="1" ht="15" customHeight="1">
      <c r="B174" s="313"/>
      <c r="C174" s="288" t="s">
        <v>548</v>
      </c>
      <c r="D174" s="288"/>
      <c r="E174" s="288"/>
      <c r="F174" s="311" t="s">
        <v>535</v>
      </c>
      <c r="G174" s="288"/>
      <c r="H174" s="288" t="s">
        <v>596</v>
      </c>
      <c r="I174" s="288" t="s">
        <v>531</v>
      </c>
      <c r="J174" s="288">
        <v>50</v>
      </c>
      <c r="K174" s="336"/>
    </row>
    <row r="175" s="1" customFormat="1" ht="15" customHeight="1">
      <c r="B175" s="313"/>
      <c r="C175" s="288" t="s">
        <v>556</v>
      </c>
      <c r="D175" s="288"/>
      <c r="E175" s="288"/>
      <c r="F175" s="311" t="s">
        <v>535</v>
      </c>
      <c r="G175" s="288"/>
      <c r="H175" s="288" t="s">
        <v>596</v>
      </c>
      <c r="I175" s="288" t="s">
        <v>531</v>
      </c>
      <c r="J175" s="288">
        <v>50</v>
      </c>
      <c r="K175" s="336"/>
    </row>
    <row r="176" s="1" customFormat="1" ht="15" customHeight="1">
      <c r="B176" s="313"/>
      <c r="C176" s="288" t="s">
        <v>554</v>
      </c>
      <c r="D176" s="288"/>
      <c r="E176" s="288"/>
      <c r="F176" s="311" t="s">
        <v>535</v>
      </c>
      <c r="G176" s="288"/>
      <c r="H176" s="288" t="s">
        <v>596</v>
      </c>
      <c r="I176" s="288" t="s">
        <v>531</v>
      </c>
      <c r="J176" s="288">
        <v>50</v>
      </c>
      <c r="K176" s="336"/>
    </row>
    <row r="177" s="1" customFormat="1" ht="15" customHeight="1">
      <c r="B177" s="313"/>
      <c r="C177" s="288" t="s">
        <v>108</v>
      </c>
      <c r="D177" s="288"/>
      <c r="E177" s="288"/>
      <c r="F177" s="311" t="s">
        <v>364</v>
      </c>
      <c r="G177" s="288"/>
      <c r="H177" s="288" t="s">
        <v>597</v>
      </c>
      <c r="I177" s="288" t="s">
        <v>598</v>
      </c>
      <c r="J177" s="288"/>
      <c r="K177" s="336"/>
    </row>
    <row r="178" s="1" customFormat="1" ht="15" customHeight="1">
      <c r="B178" s="313"/>
      <c r="C178" s="288" t="s">
        <v>60</v>
      </c>
      <c r="D178" s="288"/>
      <c r="E178" s="288"/>
      <c r="F178" s="311" t="s">
        <v>364</v>
      </c>
      <c r="G178" s="288"/>
      <c r="H178" s="288" t="s">
        <v>599</v>
      </c>
      <c r="I178" s="288" t="s">
        <v>600</v>
      </c>
      <c r="J178" s="288">
        <v>1</v>
      </c>
      <c r="K178" s="336"/>
    </row>
    <row r="179" s="1" customFormat="1" ht="15" customHeight="1">
      <c r="B179" s="313"/>
      <c r="C179" s="288" t="s">
        <v>56</v>
      </c>
      <c r="D179" s="288"/>
      <c r="E179" s="288"/>
      <c r="F179" s="311" t="s">
        <v>364</v>
      </c>
      <c r="G179" s="288"/>
      <c r="H179" s="288" t="s">
        <v>601</v>
      </c>
      <c r="I179" s="288" t="s">
        <v>531</v>
      </c>
      <c r="J179" s="288">
        <v>20</v>
      </c>
      <c r="K179" s="336"/>
    </row>
    <row r="180" s="1" customFormat="1" ht="15" customHeight="1">
      <c r="B180" s="313"/>
      <c r="C180" s="288" t="s">
        <v>57</v>
      </c>
      <c r="D180" s="288"/>
      <c r="E180" s="288"/>
      <c r="F180" s="311" t="s">
        <v>364</v>
      </c>
      <c r="G180" s="288"/>
      <c r="H180" s="288" t="s">
        <v>602</v>
      </c>
      <c r="I180" s="288" t="s">
        <v>531</v>
      </c>
      <c r="J180" s="288">
        <v>255</v>
      </c>
      <c r="K180" s="336"/>
    </row>
    <row r="181" s="1" customFormat="1" ht="15" customHeight="1">
      <c r="B181" s="313"/>
      <c r="C181" s="288" t="s">
        <v>109</v>
      </c>
      <c r="D181" s="288"/>
      <c r="E181" s="288"/>
      <c r="F181" s="311" t="s">
        <v>364</v>
      </c>
      <c r="G181" s="288"/>
      <c r="H181" s="288" t="s">
        <v>494</v>
      </c>
      <c r="I181" s="288" t="s">
        <v>531</v>
      </c>
      <c r="J181" s="288">
        <v>10</v>
      </c>
      <c r="K181" s="336"/>
    </row>
    <row r="182" s="1" customFormat="1" ht="15" customHeight="1">
      <c r="B182" s="313"/>
      <c r="C182" s="288" t="s">
        <v>110</v>
      </c>
      <c r="D182" s="288"/>
      <c r="E182" s="288"/>
      <c r="F182" s="311" t="s">
        <v>364</v>
      </c>
      <c r="G182" s="288"/>
      <c r="H182" s="288" t="s">
        <v>603</v>
      </c>
      <c r="I182" s="288" t="s">
        <v>564</v>
      </c>
      <c r="J182" s="288"/>
      <c r="K182" s="336"/>
    </row>
    <row r="183" s="1" customFormat="1" ht="15" customHeight="1">
      <c r="B183" s="313"/>
      <c r="C183" s="288" t="s">
        <v>604</v>
      </c>
      <c r="D183" s="288"/>
      <c r="E183" s="288"/>
      <c r="F183" s="311" t="s">
        <v>364</v>
      </c>
      <c r="G183" s="288"/>
      <c r="H183" s="288" t="s">
        <v>605</v>
      </c>
      <c r="I183" s="288" t="s">
        <v>564</v>
      </c>
      <c r="J183" s="288"/>
      <c r="K183" s="336"/>
    </row>
    <row r="184" s="1" customFormat="1" ht="15" customHeight="1">
      <c r="B184" s="313"/>
      <c r="C184" s="288" t="s">
        <v>593</v>
      </c>
      <c r="D184" s="288"/>
      <c r="E184" s="288"/>
      <c r="F184" s="311" t="s">
        <v>364</v>
      </c>
      <c r="G184" s="288"/>
      <c r="H184" s="288" t="s">
        <v>606</v>
      </c>
      <c r="I184" s="288" t="s">
        <v>564</v>
      </c>
      <c r="J184" s="288"/>
      <c r="K184" s="336"/>
    </row>
    <row r="185" s="1" customFormat="1" ht="15" customHeight="1">
      <c r="B185" s="313"/>
      <c r="C185" s="288" t="s">
        <v>112</v>
      </c>
      <c r="D185" s="288"/>
      <c r="E185" s="288"/>
      <c r="F185" s="311" t="s">
        <v>535</v>
      </c>
      <c r="G185" s="288"/>
      <c r="H185" s="288" t="s">
        <v>607</v>
      </c>
      <c r="I185" s="288" t="s">
        <v>531</v>
      </c>
      <c r="J185" s="288">
        <v>50</v>
      </c>
      <c r="K185" s="336"/>
    </row>
    <row r="186" s="1" customFormat="1" ht="15" customHeight="1">
      <c r="B186" s="313"/>
      <c r="C186" s="288" t="s">
        <v>608</v>
      </c>
      <c r="D186" s="288"/>
      <c r="E186" s="288"/>
      <c r="F186" s="311" t="s">
        <v>535</v>
      </c>
      <c r="G186" s="288"/>
      <c r="H186" s="288" t="s">
        <v>609</v>
      </c>
      <c r="I186" s="288" t="s">
        <v>610</v>
      </c>
      <c r="J186" s="288"/>
      <c r="K186" s="336"/>
    </row>
    <row r="187" s="1" customFormat="1" ht="15" customHeight="1">
      <c r="B187" s="313"/>
      <c r="C187" s="288" t="s">
        <v>611</v>
      </c>
      <c r="D187" s="288"/>
      <c r="E187" s="288"/>
      <c r="F187" s="311" t="s">
        <v>535</v>
      </c>
      <c r="G187" s="288"/>
      <c r="H187" s="288" t="s">
        <v>612</v>
      </c>
      <c r="I187" s="288" t="s">
        <v>610</v>
      </c>
      <c r="J187" s="288"/>
      <c r="K187" s="336"/>
    </row>
    <row r="188" s="1" customFormat="1" ht="15" customHeight="1">
      <c r="B188" s="313"/>
      <c r="C188" s="288" t="s">
        <v>613</v>
      </c>
      <c r="D188" s="288"/>
      <c r="E188" s="288"/>
      <c r="F188" s="311" t="s">
        <v>535</v>
      </c>
      <c r="G188" s="288"/>
      <c r="H188" s="288" t="s">
        <v>614</v>
      </c>
      <c r="I188" s="288" t="s">
        <v>610</v>
      </c>
      <c r="J188" s="288"/>
      <c r="K188" s="336"/>
    </row>
    <row r="189" s="1" customFormat="1" ht="15" customHeight="1">
      <c r="B189" s="313"/>
      <c r="C189" s="349" t="s">
        <v>615</v>
      </c>
      <c r="D189" s="288"/>
      <c r="E189" s="288"/>
      <c r="F189" s="311" t="s">
        <v>535</v>
      </c>
      <c r="G189" s="288"/>
      <c r="H189" s="288" t="s">
        <v>616</v>
      </c>
      <c r="I189" s="288" t="s">
        <v>617</v>
      </c>
      <c r="J189" s="350" t="s">
        <v>618</v>
      </c>
      <c r="K189" s="336"/>
    </row>
    <row r="190" s="1" customFormat="1" ht="15" customHeight="1">
      <c r="B190" s="313"/>
      <c r="C190" s="349" t="s">
        <v>45</v>
      </c>
      <c r="D190" s="288"/>
      <c r="E190" s="288"/>
      <c r="F190" s="311" t="s">
        <v>364</v>
      </c>
      <c r="G190" s="288"/>
      <c r="H190" s="285" t="s">
        <v>619</v>
      </c>
      <c r="I190" s="288" t="s">
        <v>620</v>
      </c>
      <c r="J190" s="288"/>
      <c r="K190" s="336"/>
    </row>
    <row r="191" s="1" customFormat="1" ht="15" customHeight="1">
      <c r="B191" s="313"/>
      <c r="C191" s="349" t="s">
        <v>621</v>
      </c>
      <c r="D191" s="288"/>
      <c r="E191" s="288"/>
      <c r="F191" s="311" t="s">
        <v>364</v>
      </c>
      <c r="G191" s="288"/>
      <c r="H191" s="288" t="s">
        <v>622</v>
      </c>
      <c r="I191" s="288" t="s">
        <v>564</v>
      </c>
      <c r="J191" s="288"/>
      <c r="K191" s="336"/>
    </row>
    <row r="192" s="1" customFormat="1" ht="15" customHeight="1">
      <c r="B192" s="313"/>
      <c r="C192" s="349" t="s">
        <v>623</v>
      </c>
      <c r="D192" s="288"/>
      <c r="E192" s="288"/>
      <c r="F192" s="311" t="s">
        <v>364</v>
      </c>
      <c r="G192" s="288"/>
      <c r="H192" s="288" t="s">
        <v>624</v>
      </c>
      <c r="I192" s="288" t="s">
        <v>564</v>
      </c>
      <c r="J192" s="288"/>
      <c r="K192" s="336"/>
    </row>
    <row r="193" s="1" customFormat="1" ht="15" customHeight="1">
      <c r="B193" s="313"/>
      <c r="C193" s="349" t="s">
        <v>625</v>
      </c>
      <c r="D193" s="288"/>
      <c r="E193" s="288"/>
      <c r="F193" s="311" t="s">
        <v>535</v>
      </c>
      <c r="G193" s="288"/>
      <c r="H193" s="288" t="s">
        <v>626</v>
      </c>
      <c r="I193" s="288" t="s">
        <v>564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627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628</v>
      </c>
      <c r="D200" s="352"/>
      <c r="E200" s="352"/>
      <c r="F200" s="352" t="s">
        <v>629</v>
      </c>
      <c r="G200" s="353"/>
      <c r="H200" s="352" t="s">
        <v>630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620</v>
      </c>
      <c r="D202" s="288"/>
      <c r="E202" s="288"/>
      <c r="F202" s="311" t="s">
        <v>46</v>
      </c>
      <c r="G202" s="288"/>
      <c r="H202" s="288" t="s">
        <v>631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47</v>
      </c>
      <c r="G203" s="288"/>
      <c r="H203" s="288" t="s">
        <v>632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50</v>
      </c>
      <c r="G204" s="288"/>
      <c r="H204" s="288" t="s">
        <v>633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48</v>
      </c>
      <c r="G205" s="288"/>
      <c r="H205" s="288" t="s">
        <v>634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49</v>
      </c>
      <c r="G206" s="288"/>
      <c r="H206" s="288" t="s">
        <v>635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576</v>
      </c>
      <c r="D208" s="288"/>
      <c r="E208" s="288"/>
      <c r="F208" s="311" t="s">
        <v>82</v>
      </c>
      <c r="G208" s="288"/>
      <c r="H208" s="288" t="s">
        <v>636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472</v>
      </c>
      <c r="G209" s="288"/>
      <c r="H209" s="288" t="s">
        <v>473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470</v>
      </c>
      <c r="G210" s="288"/>
      <c r="H210" s="288" t="s">
        <v>637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474</v>
      </c>
      <c r="G211" s="349"/>
      <c r="H211" s="340" t="s">
        <v>475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476</v>
      </c>
      <c r="G212" s="349"/>
      <c r="H212" s="340" t="s">
        <v>638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600</v>
      </c>
      <c r="D214" s="288"/>
      <c r="E214" s="288"/>
      <c r="F214" s="311">
        <v>1</v>
      </c>
      <c r="G214" s="349"/>
      <c r="H214" s="340" t="s">
        <v>639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640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641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642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819FD9-ABCB-4584-B744-5446FF2C7CE4}"/>
</file>

<file path=customXml/itemProps2.xml><?xml version="1.0" encoding="utf-8"?>
<ds:datastoreItem xmlns:ds="http://schemas.openxmlformats.org/officeDocument/2006/customXml" ds:itemID="{D794569D-675B-4F18-A8CC-4E223DFBD31B}"/>
</file>

<file path=customXml/itemProps3.xml><?xml version="1.0" encoding="utf-8"?>
<ds:datastoreItem xmlns:ds="http://schemas.openxmlformats.org/officeDocument/2006/customXml" ds:itemID="{7901F7EC-190E-489B-98BD-9242C39EF2BC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2023-04-04T12:12:20Z</dcterms:created>
  <dcterms:modified xsi:type="dcterms:W3CDTF">2023-04-04T12:12:27Z</dcterms:modified>
</cp:coreProperties>
</file>